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harts/chart10.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9"/>
  <workbookPr/>
  <mc:AlternateContent xmlns:mc="http://schemas.openxmlformats.org/markup-compatibility/2006">
    <mc:Choice Requires="x15">
      <x15ac:absPath xmlns:x15ac="http://schemas.microsoft.com/office/spreadsheetml/2010/11/ac" url="/Users/enzo/Desktop/金融/国网英大/file/"/>
    </mc:Choice>
  </mc:AlternateContent>
  <xr:revisionPtr revIDLastSave="0" documentId="13_ncr:1_{54AC0CEE-4C8B-AF4B-8A6F-73F454FB862B}" xr6:coauthVersionLast="47" xr6:coauthVersionMax="47" xr10:uidLastSave="{00000000-0000-0000-0000-000000000000}"/>
  <bookViews>
    <workbookView xWindow="3080" yWindow="500" windowWidth="33600" windowHeight="19660" activeTab="6" xr2:uid="{00000000-000D-0000-FFFF-FFFF00000000}"/>
  </bookViews>
  <sheets>
    <sheet name="分类策略表现" sheetId="1" r:id="rId1"/>
    <sheet name="策略指数汇总" sheetId="11" r:id="rId2"/>
    <sheet name="cta策略" sheetId="3" r:id="rId3"/>
    <sheet name="股指cta" sheetId="4" r:id="rId4"/>
    <sheet name="股票策略" sheetId="5" r:id="rId5"/>
    <sheet name="指数增强" sheetId="6" r:id="rId6"/>
    <sheet name="Sheet1" sheetId="12" r:id="rId7"/>
    <sheet name="Sheet2" sheetId="13" r:id="rId8"/>
    <sheet name="市场中性" sheetId="7" r:id="rId9"/>
    <sheet name="套利" sheetId="8" r:id="rId10"/>
    <sheet name="期权" sheetId="10"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xlnm._FilterDatabase" localSheetId="1" hidden="1">策略指数汇总!#REF!</definedName>
    <definedName name="_xlnm._FilterDatabase" localSheetId="0" hidden="1">分类策略表现!$A$66:$P$123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115" i="12" l="1"/>
  <c r="Z116" i="12"/>
  <c r="Z117" i="12"/>
  <c r="Z118" i="12"/>
  <c r="Z119" i="12"/>
  <c r="Z120" i="12"/>
  <c r="Z121" i="12"/>
  <c r="Z122" i="12"/>
  <c r="Z123" i="12"/>
  <c r="Z124" i="12"/>
  <c r="Z125" i="12"/>
  <c r="Z126" i="12"/>
  <c r="Z127" i="12"/>
  <c r="Z128" i="12"/>
  <c r="Z129" i="12"/>
  <c r="Z130" i="12"/>
  <c r="Z131" i="12"/>
  <c r="Z132" i="12"/>
  <c r="Z133" i="12"/>
  <c r="Z134" i="12"/>
  <c r="Z135" i="12"/>
  <c r="Z136" i="12"/>
  <c r="Z137" i="12"/>
  <c r="Z138" i="12"/>
  <c r="Z139" i="12"/>
  <c r="Z140" i="12"/>
  <c r="Z141" i="12"/>
  <c r="Z142" i="12"/>
  <c r="Z143" i="12"/>
  <c r="Z144" i="12"/>
  <c r="Z145" i="12"/>
  <c r="Z146" i="12"/>
  <c r="Z147" i="12"/>
  <c r="Z148" i="12"/>
  <c r="Z149" i="12"/>
  <c r="Z150" i="12"/>
  <c r="Z151" i="12"/>
  <c r="Z152" i="12"/>
  <c r="Z153" i="12"/>
  <c r="Z154" i="12"/>
  <c r="Z155" i="12"/>
  <c r="Z114" i="12"/>
  <c r="X120" i="12" l="1"/>
  <c r="X121" i="12"/>
  <c r="X122" i="12"/>
  <c r="X123" i="12"/>
  <c r="X124" i="12"/>
  <c r="X125" i="12"/>
  <c r="X126" i="12"/>
  <c r="X127" i="12"/>
  <c r="X128" i="12"/>
  <c r="X129" i="12"/>
  <c r="X130" i="12"/>
  <c r="X131" i="12"/>
  <c r="X132" i="12"/>
  <c r="X133" i="12"/>
  <c r="X134" i="12"/>
  <c r="X135" i="12"/>
  <c r="X136" i="12"/>
  <c r="X137" i="12"/>
  <c r="X138" i="12"/>
  <c r="X139" i="12"/>
  <c r="X140" i="12"/>
  <c r="X141" i="12"/>
  <c r="X142" i="12"/>
  <c r="X143" i="12"/>
  <c r="X144" i="12"/>
  <c r="X145" i="12"/>
  <c r="X146" i="12"/>
  <c r="X147" i="12"/>
  <c r="X148" i="12"/>
  <c r="X149" i="12"/>
  <c r="X150" i="12"/>
  <c r="X151" i="12"/>
  <c r="X152" i="12"/>
  <c r="X153" i="12"/>
  <c r="X154" i="12"/>
  <c r="X155" i="12"/>
  <c r="X115" i="12"/>
  <c r="X116" i="12"/>
  <c r="X117" i="12"/>
  <c r="X118" i="12"/>
  <c r="X119" i="12"/>
  <c r="X114" i="12"/>
  <c r="C158" i="13"/>
  <c r="D158" i="13"/>
  <c r="E158" i="13"/>
  <c r="F158" i="13"/>
  <c r="B158" i="13"/>
  <c r="D157" i="13"/>
  <c r="E157" i="13"/>
  <c r="F157" i="13"/>
  <c r="C157" i="13"/>
  <c r="B157" i="13"/>
  <c r="C156" i="13"/>
  <c r="D156" i="13"/>
  <c r="E156" i="13"/>
  <c r="F156" i="13"/>
  <c r="B156" i="13"/>
  <c r="D115" i="12"/>
  <c r="D116" i="12" s="1"/>
  <c r="D117" i="12" s="1"/>
  <c r="D118" i="12" s="1"/>
  <c r="D119" i="12" s="1"/>
  <c r="D120" i="12" s="1"/>
  <c r="D121" i="12" s="1"/>
  <c r="D122" i="12" s="1"/>
  <c r="D123" i="12" s="1"/>
  <c r="D124" i="12" s="1"/>
  <c r="D125" i="12" s="1"/>
  <c r="D126" i="12" s="1"/>
  <c r="D127" i="12" s="1"/>
  <c r="D128" i="12" s="1"/>
  <c r="D129" i="12" s="1"/>
  <c r="D130" i="12" s="1"/>
  <c r="D131" i="12" s="1"/>
  <c r="D132" i="12" s="1"/>
  <c r="D133" i="12" s="1"/>
  <c r="D134" i="12" s="1"/>
  <c r="D135" i="12" s="1"/>
  <c r="D136" i="12" s="1"/>
  <c r="D137" i="12" s="1"/>
  <c r="D138" i="12" s="1"/>
  <c r="D139" i="12" s="1"/>
  <c r="D140" i="12" s="1"/>
  <c r="D141" i="12" s="1"/>
  <c r="D142" i="12" s="1"/>
  <c r="D143" i="12" s="1"/>
  <c r="D144" i="12" s="1"/>
  <c r="D145" i="12" s="1"/>
  <c r="D146" i="12" s="1"/>
  <c r="D147" i="12" s="1"/>
  <c r="D148" i="12" s="1"/>
  <c r="D149" i="12" s="1"/>
  <c r="D150" i="12" s="1"/>
  <c r="D151" i="12" s="1"/>
  <c r="D152" i="12" s="1"/>
  <c r="D153" i="12" s="1"/>
  <c r="D154" i="12" s="1"/>
  <c r="D155" i="12" s="1"/>
  <c r="T134" i="12"/>
  <c r="S135" i="12"/>
  <c r="S136" i="12" s="1"/>
  <c r="S137" i="12" s="1"/>
  <c r="S138" i="12" s="1"/>
  <c r="S139" i="12" s="1"/>
  <c r="S140" i="12" s="1"/>
  <c r="S141" i="12" s="1"/>
  <c r="S142" i="12" s="1"/>
  <c r="S143" i="12" s="1"/>
  <c r="S144" i="12" s="1"/>
  <c r="S145" i="12" s="1"/>
  <c r="S146" i="12" s="1"/>
  <c r="S147" i="12" s="1"/>
  <c r="S148" i="12" s="1"/>
  <c r="S149" i="12" s="1"/>
  <c r="S150" i="12" s="1"/>
  <c r="S151" i="12" s="1"/>
  <c r="S152" i="12" s="1"/>
  <c r="S153" i="12" s="1"/>
  <c r="S154" i="12" s="1"/>
  <c r="S155" i="12" s="1"/>
  <c r="T155" i="12" s="1"/>
  <c r="P121" i="12"/>
  <c r="O122" i="12"/>
  <c r="O123" i="12" s="1"/>
  <c r="O124" i="12" s="1"/>
  <c r="O125" i="12" s="1"/>
  <c r="O126" i="12" s="1"/>
  <c r="O127" i="12" s="1"/>
  <c r="O128" i="12" s="1"/>
  <c r="O129" i="12" s="1"/>
  <c r="O130" i="12" s="1"/>
  <c r="O131" i="12" s="1"/>
  <c r="O132" i="12" s="1"/>
  <c r="O133" i="12" s="1"/>
  <c r="O134" i="12" s="1"/>
  <c r="O135" i="12" s="1"/>
  <c r="O136" i="12" s="1"/>
  <c r="O137" i="12" s="1"/>
  <c r="O138" i="12" s="1"/>
  <c r="O139" i="12" s="1"/>
  <c r="O140" i="12" s="1"/>
  <c r="O141" i="12" s="1"/>
  <c r="O142" i="12" s="1"/>
  <c r="O143" i="12" s="1"/>
  <c r="O144" i="12" s="1"/>
  <c r="O145" i="12" s="1"/>
  <c r="O146" i="12" s="1"/>
  <c r="O147" i="12" s="1"/>
  <c r="O148" i="12" s="1"/>
  <c r="O149" i="12" s="1"/>
  <c r="O150" i="12" s="1"/>
  <c r="O151" i="12" s="1"/>
  <c r="O152" i="12" s="1"/>
  <c r="O153" i="12" s="1"/>
  <c r="O154" i="12" s="1"/>
  <c r="O155" i="12" s="1"/>
  <c r="K116" i="12"/>
  <c r="K117" i="12" s="1"/>
  <c r="K118" i="12" s="1"/>
  <c r="K119" i="12" s="1"/>
  <c r="K120" i="12" s="1"/>
  <c r="K121" i="12" s="1"/>
  <c r="K122" i="12" s="1"/>
  <c r="K123" i="12" s="1"/>
  <c r="K124" i="12" s="1"/>
  <c r="K125" i="12" s="1"/>
  <c r="K126" i="12" s="1"/>
  <c r="K127" i="12" s="1"/>
  <c r="K128" i="12" s="1"/>
  <c r="K129" i="12" s="1"/>
  <c r="K130" i="12" s="1"/>
  <c r="K131" i="12" s="1"/>
  <c r="K132" i="12" s="1"/>
  <c r="K133" i="12" s="1"/>
  <c r="K134" i="12" s="1"/>
  <c r="K135" i="12" s="1"/>
  <c r="K136" i="12" s="1"/>
  <c r="K137" i="12" s="1"/>
  <c r="K138" i="12" s="1"/>
  <c r="K139" i="12" s="1"/>
  <c r="K140" i="12" s="1"/>
  <c r="K141" i="12" s="1"/>
  <c r="K142" i="12" s="1"/>
  <c r="K143" i="12" s="1"/>
  <c r="K144" i="12" s="1"/>
  <c r="K145" i="12" s="1"/>
  <c r="K146" i="12" s="1"/>
  <c r="K147" i="12" s="1"/>
  <c r="K148" i="12" s="1"/>
  <c r="K149" i="12" s="1"/>
  <c r="K150" i="12" s="1"/>
  <c r="K151" i="12" s="1"/>
  <c r="K152" i="12" s="1"/>
  <c r="K153" i="12" s="1"/>
  <c r="K154" i="12" s="1"/>
  <c r="K155" i="12" s="1"/>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15" i="12"/>
  <c r="L115" i="12" s="1"/>
  <c r="I114" i="12"/>
  <c r="H115" i="12"/>
  <c r="I115" i="12" s="1"/>
  <c r="F134" i="12"/>
  <c r="C135" i="12"/>
  <c r="F135" i="12" s="1"/>
  <c r="BA153" i="6"/>
  <c r="BE158" i="6"/>
  <c r="CY164" i="6"/>
  <c r="CY165" i="6"/>
  <c r="CY166" i="6"/>
  <c r="CY167" i="6"/>
  <c r="CY168" i="6"/>
  <c r="CY169" i="6"/>
  <c r="CY170" i="6"/>
  <c r="CY171" i="6"/>
  <c r="CY172" i="6"/>
  <c r="CY173" i="6"/>
  <c r="CY100" i="6"/>
  <c r="CY101" i="6"/>
  <c r="CY102" i="6"/>
  <c r="CY103" i="6"/>
  <c r="CY104" i="6"/>
  <c r="CY105" i="6"/>
  <c r="CY106" i="6"/>
  <c r="CY107" i="6"/>
  <c r="CY108" i="6"/>
  <c r="CY109" i="6"/>
  <c r="CY110" i="6"/>
  <c r="CY111" i="6"/>
  <c r="CY112" i="6"/>
  <c r="CY113" i="6"/>
  <c r="CY114" i="6"/>
  <c r="CY115" i="6"/>
  <c r="CY116" i="6"/>
  <c r="CY117" i="6"/>
  <c r="CY118" i="6"/>
  <c r="CY119" i="6"/>
  <c r="CY120" i="6"/>
  <c r="CY121" i="6"/>
  <c r="CY122" i="6"/>
  <c r="CY123" i="6"/>
  <c r="CY124" i="6"/>
  <c r="CY125" i="6"/>
  <c r="CY126" i="6"/>
  <c r="CY127" i="6"/>
  <c r="CY128" i="6"/>
  <c r="CY129" i="6"/>
  <c r="CY130" i="6"/>
  <c r="CY131" i="6"/>
  <c r="CY132" i="6"/>
  <c r="CY133" i="6"/>
  <c r="CY134" i="6"/>
  <c r="CY135" i="6"/>
  <c r="CY136" i="6"/>
  <c r="CY137" i="6"/>
  <c r="CY138" i="6"/>
  <c r="CY139" i="6"/>
  <c r="CY140" i="6"/>
  <c r="CY141" i="6"/>
  <c r="CY142" i="6"/>
  <c r="CY143" i="6"/>
  <c r="CY144" i="6"/>
  <c r="CY145" i="6"/>
  <c r="CY146" i="6"/>
  <c r="CY147" i="6"/>
  <c r="CY148" i="6"/>
  <c r="CY149" i="6"/>
  <c r="CY150" i="6"/>
  <c r="CY151" i="6"/>
  <c r="CY152" i="6"/>
  <c r="CY153" i="6"/>
  <c r="CY154" i="6"/>
  <c r="CY155" i="6"/>
  <c r="CY156" i="6"/>
  <c r="CY157" i="6"/>
  <c r="CY158" i="6"/>
  <c r="CY159" i="6"/>
  <c r="CY161" i="6"/>
  <c r="CY162" i="6"/>
  <c r="CY163" i="6"/>
  <c r="CY59" i="6"/>
  <c r="CY60" i="6"/>
  <c r="CY61" i="6"/>
  <c r="CY62" i="6"/>
  <c r="CY63" i="6"/>
  <c r="CY64" i="6"/>
  <c r="CY65" i="6"/>
  <c r="CY66" i="6"/>
  <c r="CY67" i="6"/>
  <c r="CY68" i="6"/>
  <c r="CY69" i="6"/>
  <c r="CY70" i="6"/>
  <c r="CY71" i="6"/>
  <c r="CY72" i="6"/>
  <c r="CY73" i="6"/>
  <c r="CY74" i="6"/>
  <c r="CY75" i="6"/>
  <c r="CY76" i="6"/>
  <c r="CY77" i="6"/>
  <c r="CY78" i="6"/>
  <c r="CY79" i="6"/>
  <c r="CY80" i="6"/>
  <c r="CY81" i="6"/>
  <c r="CY82" i="6"/>
  <c r="CY83" i="6"/>
  <c r="CY84" i="6"/>
  <c r="CY85" i="6"/>
  <c r="CY86" i="6"/>
  <c r="CY87" i="6"/>
  <c r="CY88" i="6"/>
  <c r="CY89" i="6"/>
  <c r="CY90" i="6"/>
  <c r="CY91" i="6"/>
  <c r="CY92" i="6"/>
  <c r="CY93" i="6"/>
  <c r="CY94" i="6"/>
  <c r="CY95" i="6"/>
  <c r="CY96" i="6"/>
  <c r="CY97" i="6"/>
  <c r="CY98" i="6"/>
  <c r="CY99" i="6"/>
  <c r="CY28" i="6"/>
  <c r="CY29" i="6"/>
  <c r="CY30" i="6"/>
  <c r="CY31" i="6"/>
  <c r="CY32" i="6"/>
  <c r="CY33" i="6"/>
  <c r="CY34" i="6"/>
  <c r="CY35" i="6"/>
  <c r="CY36" i="6"/>
  <c r="CY37" i="6"/>
  <c r="CY38" i="6"/>
  <c r="CY39" i="6"/>
  <c r="CY40" i="6"/>
  <c r="CY41" i="6"/>
  <c r="CY42" i="6"/>
  <c r="CY43" i="6"/>
  <c r="CY44" i="6"/>
  <c r="CY45" i="6"/>
  <c r="CY46" i="6"/>
  <c r="CY47" i="6"/>
  <c r="CY48" i="6"/>
  <c r="CY49" i="6"/>
  <c r="CY50" i="6"/>
  <c r="CY51" i="6"/>
  <c r="CY52" i="6"/>
  <c r="CY53" i="6"/>
  <c r="CY54" i="6"/>
  <c r="CY55" i="6"/>
  <c r="CY56" i="6"/>
  <c r="CY57" i="6"/>
  <c r="CY58" i="6"/>
  <c r="CY3" i="6"/>
  <c r="CY4" i="6"/>
  <c r="CY5" i="6"/>
  <c r="CY6" i="6"/>
  <c r="CY7" i="6"/>
  <c r="CY8" i="6"/>
  <c r="CY9" i="6"/>
  <c r="CY10" i="6"/>
  <c r="CY11" i="6"/>
  <c r="CY12" i="6"/>
  <c r="CY13" i="6"/>
  <c r="CY14" i="6"/>
  <c r="CY15" i="6"/>
  <c r="CY16" i="6"/>
  <c r="CY17" i="6"/>
  <c r="CY18" i="6"/>
  <c r="CY19" i="6"/>
  <c r="CY20" i="6"/>
  <c r="CY21" i="6"/>
  <c r="CY22" i="6"/>
  <c r="CY23" i="6"/>
  <c r="CY24" i="6"/>
  <c r="CY25" i="6"/>
  <c r="CY26" i="6"/>
  <c r="CY27" i="6"/>
  <c r="CY2" i="6"/>
  <c r="BE15" i="6"/>
  <c r="BE16" i="6"/>
  <c r="BE17" i="6"/>
  <c r="BE18" i="6"/>
  <c r="BE19" i="6"/>
  <c r="BE20" i="6"/>
  <c r="BE21" i="6"/>
  <c r="BE22" i="6"/>
  <c r="BE23" i="6"/>
  <c r="BE24" i="6"/>
  <c r="BE25" i="6"/>
  <c r="BE26" i="6"/>
  <c r="BE27" i="6"/>
  <c r="BE28" i="6"/>
  <c r="BE29" i="6"/>
  <c r="BE30" i="6"/>
  <c r="BE31" i="6"/>
  <c r="BE32" i="6"/>
  <c r="BE33" i="6"/>
  <c r="BE34" i="6"/>
  <c r="BE35" i="6"/>
  <c r="BE36" i="6"/>
  <c r="BE37" i="6"/>
  <c r="BE38" i="6"/>
  <c r="BE39" i="6"/>
  <c r="BE40" i="6"/>
  <c r="BE41" i="6"/>
  <c r="BE42" i="6"/>
  <c r="BE43" i="6"/>
  <c r="BE44" i="6"/>
  <c r="BE45" i="6"/>
  <c r="BE46" i="6"/>
  <c r="BE47" i="6"/>
  <c r="BE48" i="6"/>
  <c r="BE49" i="6"/>
  <c r="BE50" i="6"/>
  <c r="BE51" i="6"/>
  <c r="BE52" i="6"/>
  <c r="BE53" i="6"/>
  <c r="BE54" i="6"/>
  <c r="BE55" i="6"/>
  <c r="BE56" i="6"/>
  <c r="BE57" i="6"/>
  <c r="BE58" i="6"/>
  <c r="BE59" i="6"/>
  <c r="BE60" i="6"/>
  <c r="BE61" i="6"/>
  <c r="BE62" i="6"/>
  <c r="BE63" i="6"/>
  <c r="BE64" i="6"/>
  <c r="BE65" i="6"/>
  <c r="BE66" i="6"/>
  <c r="BE67" i="6"/>
  <c r="BE68" i="6"/>
  <c r="BE69" i="6"/>
  <c r="BE70" i="6"/>
  <c r="BE71" i="6"/>
  <c r="BE72" i="6"/>
  <c r="BE73" i="6"/>
  <c r="BE74" i="6"/>
  <c r="BE75" i="6"/>
  <c r="BE76" i="6"/>
  <c r="BE77" i="6"/>
  <c r="BE78" i="6"/>
  <c r="BE79" i="6"/>
  <c r="BE80" i="6"/>
  <c r="BE81" i="6"/>
  <c r="BE82" i="6"/>
  <c r="BE83" i="6"/>
  <c r="BE84" i="6"/>
  <c r="BE85" i="6"/>
  <c r="BE86" i="6"/>
  <c r="BE87" i="6"/>
  <c r="BE88" i="6"/>
  <c r="BE89" i="6"/>
  <c r="BE90" i="6"/>
  <c r="BE91" i="6"/>
  <c r="BE92" i="6"/>
  <c r="BE93" i="6"/>
  <c r="BE94" i="6"/>
  <c r="BE95" i="6"/>
  <c r="BE96" i="6"/>
  <c r="BE97" i="6"/>
  <c r="BE98" i="6"/>
  <c r="BE99" i="6"/>
  <c r="BE100" i="6"/>
  <c r="BE101" i="6"/>
  <c r="BE102" i="6"/>
  <c r="BE103" i="6"/>
  <c r="BE104" i="6"/>
  <c r="BE105" i="6"/>
  <c r="BE106" i="6"/>
  <c r="BE107" i="6"/>
  <c r="BE108" i="6"/>
  <c r="BE109" i="6"/>
  <c r="BE110" i="6"/>
  <c r="BE111" i="6"/>
  <c r="BE112" i="6"/>
  <c r="BE113" i="6"/>
  <c r="BE114" i="6"/>
  <c r="BE115" i="6"/>
  <c r="BE116" i="6"/>
  <c r="BE117" i="6"/>
  <c r="BE118" i="6"/>
  <c r="BE119" i="6"/>
  <c r="BE120" i="6"/>
  <c r="BE121" i="6"/>
  <c r="BE122" i="6"/>
  <c r="BE123" i="6"/>
  <c r="BE124" i="6"/>
  <c r="BE125" i="6"/>
  <c r="BE126" i="6"/>
  <c r="BE127" i="6"/>
  <c r="BE128" i="6"/>
  <c r="BE129" i="6"/>
  <c r="BE130" i="6"/>
  <c r="BE131" i="6"/>
  <c r="BE132" i="6"/>
  <c r="BE133" i="6"/>
  <c r="BE134" i="6"/>
  <c r="BE135" i="6"/>
  <c r="BE136" i="6"/>
  <c r="BE137" i="6"/>
  <c r="BE138" i="6"/>
  <c r="BE139" i="6"/>
  <c r="BE140" i="6"/>
  <c r="BE141" i="6"/>
  <c r="BE142" i="6"/>
  <c r="BE143" i="6"/>
  <c r="BE144" i="6"/>
  <c r="BE145" i="6"/>
  <c r="BE146" i="6"/>
  <c r="BE147" i="6"/>
  <c r="BE148" i="6"/>
  <c r="BE149" i="6"/>
  <c r="BE150" i="6"/>
  <c r="BE151" i="6"/>
  <c r="BE152" i="6"/>
  <c r="BE153" i="6"/>
  <c r="BE154" i="6"/>
  <c r="BE155" i="6"/>
  <c r="BE156" i="6"/>
  <c r="BE157" i="6"/>
  <c r="BE159" i="6"/>
  <c r="BE162" i="6"/>
  <c r="BE163" i="6"/>
  <c r="BE164" i="6"/>
  <c r="BE165" i="6"/>
  <c r="BE166" i="6"/>
  <c r="BE167" i="6"/>
  <c r="BE168" i="6"/>
  <c r="BE169" i="6"/>
  <c r="BE170" i="6"/>
  <c r="BE171" i="6"/>
  <c r="BE172" i="6"/>
  <c r="BE173" i="6"/>
  <c r="BE4" i="6"/>
  <c r="BE5" i="6"/>
  <c r="BE6" i="6"/>
  <c r="BE7" i="6"/>
  <c r="BE8" i="6"/>
  <c r="BE9" i="6"/>
  <c r="BE10" i="6"/>
  <c r="BE11" i="6"/>
  <c r="BE12" i="6"/>
  <c r="BE13" i="6"/>
  <c r="BE14" i="6"/>
  <c r="BE3" i="6"/>
  <c r="AA160" i="6"/>
  <c r="BE160" i="6" s="1"/>
  <c r="BC158" i="6"/>
  <c r="N173" i="10"/>
  <c r="O173" i="10"/>
  <c r="P173" i="10"/>
  <c r="Q173" i="10"/>
  <c r="R173" i="10"/>
  <c r="S173" i="10"/>
  <c r="T173" i="10"/>
  <c r="U173" i="10"/>
  <c r="V173" i="10"/>
  <c r="W173" i="10"/>
  <c r="X173" i="10"/>
  <c r="AQ173" i="10"/>
  <c r="AR173" i="10"/>
  <c r="AS173" i="10"/>
  <c r="AT173" i="10"/>
  <c r="AU173" i="10"/>
  <c r="AV173" i="10"/>
  <c r="AW173" i="10"/>
  <c r="AX173" i="10"/>
  <c r="AY173" i="10"/>
  <c r="AZ173" i="10"/>
  <c r="BA173" i="10"/>
  <c r="BB173" i="10"/>
  <c r="L151" i="12" l="1"/>
  <c r="L139" i="12"/>
  <c r="L127" i="12"/>
  <c r="T154" i="12"/>
  <c r="T153" i="12"/>
  <c r="T146" i="12"/>
  <c r="T145" i="12"/>
  <c r="T144" i="12"/>
  <c r="T143" i="12"/>
  <c r="T142" i="12"/>
  <c r="T141" i="12"/>
  <c r="T152" i="12"/>
  <c r="T140" i="12"/>
  <c r="T151" i="12"/>
  <c r="T139" i="12"/>
  <c r="T150" i="12"/>
  <c r="T138" i="12"/>
  <c r="T149" i="12"/>
  <c r="T137" i="12"/>
  <c r="T148" i="12"/>
  <c r="T136" i="12"/>
  <c r="T147" i="12"/>
  <c r="T135" i="12"/>
  <c r="L138" i="12"/>
  <c r="L125" i="12"/>
  <c r="L150" i="12"/>
  <c r="L126" i="12"/>
  <c r="L149" i="12"/>
  <c r="L148" i="12"/>
  <c r="L124" i="12"/>
  <c r="L147" i="12"/>
  <c r="L123" i="12"/>
  <c r="P148" i="12"/>
  <c r="L155" i="12"/>
  <c r="L143" i="12"/>
  <c r="L131" i="12"/>
  <c r="L119" i="12"/>
  <c r="P136" i="12"/>
  <c r="L118" i="12"/>
  <c r="P124" i="12"/>
  <c r="P147" i="12"/>
  <c r="P135" i="12"/>
  <c r="P123" i="12"/>
  <c r="P146" i="12"/>
  <c r="P134" i="12"/>
  <c r="P122" i="12"/>
  <c r="P145" i="12"/>
  <c r="P133" i="12"/>
  <c r="P144" i="12"/>
  <c r="P132" i="12"/>
  <c r="P143" i="12"/>
  <c r="P131" i="12"/>
  <c r="P154" i="12"/>
  <c r="P142" i="12"/>
  <c r="P130" i="12"/>
  <c r="P153" i="12"/>
  <c r="P141" i="12"/>
  <c r="P129" i="12"/>
  <c r="P152" i="12"/>
  <c r="P140" i="12"/>
  <c r="P128" i="12"/>
  <c r="L117" i="12"/>
  <c r="P151" i="12"/>
  <c r="P139" i="12"/>
  <c r="P127" i="12"/>
  <c r="P150" i="12"/>
  <c r="P138" i="12"/>
  <c r="P126" i="12"/>
  <c r="P149" i="12"/>
  <c r="P137" i="12"/>
  <c r="P125" i="12"/>
  <c r="L154" i="12"/>
  <c r="L142" i="12"/>
  <c r="L130" i="12"/>
  <c r="L137" i="12"/>
  <c r="L153" i="12"/>
  <c r="L141" i="12"/>
  <c r="L129" i="12"/>
  <c r="L136" i="12"/>
  <c r="L152" i="12"/>
  <c r="L140" i="12"/>
  <c r="L128" i="12"/>
  <c r="L116" i="12"/>
  <c r="L135" i="12"/>
  <c r="L134" i="12"/>
  <c r="L145" i="12"/>
  <c r="L133" i="12"/>
  <c r="L121" i="12"/>
  <c r="L146" i="12"/>
  <c r="L144" i="12"/>
  <c r="L132" i="12"/>
  <c r="L120" i="12"/>
  <c r="L122" i="12"/>
  <c r="H116" i="12"/>
  <c r="C136" i="12"/>
  <c r="CY160" i="6"/>
  <c r="BE161" i="6"/>
  <c r="W173" i="8"/>
  <c r="X173" i="8"/>
  <c r="Y173" i="8"/>
  <c r="Z173" i="8"/>
  <c r="AA173" i="8"/>
  <c r="AB173" i="8"/>
  <c r="AC173" i="8"/>
  <c r="AD173" i="8"/>
  <c r="AE173" i="8"/>
  <c r="AF173" i="8"/>
  <c r="AG173" i="8"/>
  <c r="AH173" i="8"/>
  <c r="AI173" i="8"/>
  <c r="AJ173" i="8"/>
  <c r="AK173" i="8"/>
  <c r="AL173" i="8"/>
  <c r="AM173" i="8"/>
  <c r="AN173" i="8"/>
  <c r="AO173" i="8"/>
  <c r="AP173" i="8"/>
  <c r="BI173" i="8"/>
  <c r="BJ173" i="8"/>
  <c r="BK173" i="8"/>
  <c r="BL173" i="8"/>
  <c r="BM173" i="8"/>
  <c r="BN173" i="8"/>
  <c r="BO173" i="8"/>
  <c r="BP173" i="8"/>
  <c r="BQ173" i="8"/>
  <c r="BR173" i="8"/>
  <c r="BS173" i="8"/>
  <c r="BT173" i="8"/>
  <c r="BU173" i="8"/>
  <c r="BV173" i="8"/>
  <c r="BW173" i="8"/>
  <c r="BX173" i="8"/>
  <c r="BY173" i="8"/>
  <c r="BZ173" i="8"/>
  <c r="CA173" i="8"/>
  <c r="CB173" i="8"/>
  <c r="CC173" i="8"/>
  <c r="I116" i="12" l="1"/>
  <c r="H117" i="12"/>
  <c r="C137" i="12"/>
  <c r="F136" i="12"/>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H118" i="12" l="1"/>
  <c r="I117" i="12"/>
  <c r="C138" i="12"/>
  <c r="F137" i="12"/>
  <c r="AF173" i="6"/>
  <c r="AG173" i="6"/>
  <c r="AH173" i="6"/>
  <c r="AI173" i="6"/>
  <c r="AJ173" i="6"/>
  <c r="AK173" i="6"/>
  <c r="AL173" i="6"/>
  <c r="AM173" i="6"/>
  <c r="AN173" i="6"/>
  <c r="AO173" i="6"/>
  <c r="AP173" i="6"/>
  <c r="AQ173" i="6"/>
  <c r="AR173" i="6"/>
  <c r="AS173" i="6"/>
  <c r="AT173" i="6"/>
  <c r="AU173" i="6"/>
  <c r="AV173" i="6"/>
  <c r="AW173" i="6"/>
  <c r="AX173" i="6"/>
  <c r="AY173" i="6"/>
  <c r="AZ173" i="6"/>
  <c r="BA173" i="6"/>
  <c r="BB173" i="6"/>
  <c r="BC173" i="6"/>
  <c r="BD173" i="6"/>
  <c r="BF173" i="6"/>
  <c r="BY173" i="6"/>
  <c r="BZ173" i="6"/>
  <c r="CA173" i="6"/>
  <c r="CB173" i="6"/>
  <c r="CC173" i="6"/>
  <c r="CD173" i="6"/>
  <c r="CE173" i="6"/>
  <c r="CF173" i="6"/>
  <c r="CG173" i="6"/>
  <c r="CH173" i="6"/>
  <c r="CI173" i="6"/>
  <c r="CJ173" i="6"/>
  <c r="CK173" i="6"/>
  <c r="CL173" i="6"/>
  <c r="CM173" i="6"/>
  <c r="CN173" i="6"/>
  <c r="CO173" i="6"/>
  <c r="CP173" i="6"/>
  <c r="CQ173" i="6"/>
  <c r="CR173" i="6"/>
  <c r="CS173" i="6"/>
  <c r="CT173" i="6"/>
  <c r="CU173" i="6"/>
  <c r="CV173" i="6"/>
  <c r="CW173" i="6"/>
  <c r="CX173" i="6"/>
  <c r="CZ173" i="6"/>
  <c r="H119" i="12" l="1"/>
  <c r="I118" i="12"/>
  <c r="C139" i="12"/>
  <c r="F138" i="12"/>
  <c r="S173" i="5"/>
  <c r="T173" i="5"/>
  <c r="U173" i="5"/>
  <c r="V173" i="5"/>
  <c r="W173" i="5"/>
  <c r="X173" i="5"/>
  <c r="Y173" i="5"/>
  <c r="Z173" i="5"/>
  <c r="AA173" i="5"/>
  <c r="AB173" i="5"/>
  <c r="AC173" i="5"/>
  <c r="AD173" i="5"/>
  <c r="AE173" i="5"/>
  <c r="AF173" i="5"/>
  <c r="AG173" i="5"/>
  <c r="AH173" i="5"/>
  <c r="BA173" i="5"/>
  <c r="BB173" i="5"/>
  <c r="BC173" i="5"/>
  <c r="BD173" i="5"/>
  <c r="BE173" i="5"/>
  <c r="BF173" i="5"/>
  <c r="BG173" i="5"/>
  <c r="BH173" i="5"/>
  <c r="BI173" i="5"/>
  <c r="BJ173" i="5"/>
  <c r="BK173" i="5"/>
  <c r="BL173" i="5"/>
  <c r="BM173" i="5"/>
  <c r="BN173" i="5"/>
  <c r="BO173" i="5"/>
  <c r="BP173" i="5"/>
  <c r="BQ173" i="5"/>
  <c r="H120" i="12" l="1"/>
  <c r="I119" i="12"/>
  <c r="C140" i="12"/>
  <c r="F139" i="12"/>
  <c r="I173" i="4"/>
  <c r="J173" i="4"/>
  <c r="K173" i="4"/>
  <c r="L173" i="4"/>
  <c r="M173" i="4"/>
  <c r="N173" i="4"/>
  <c r="AG173" i="4"/>
  <c r="AH173" i="4"/>
  <c r="AI173" i="4"/>
  <c r="AJ173" i="4"/>
  <c r="AK173" i="4"/>
  <c r="AL173" i="4"/>
  <c r="AM173" i="4"/>
  <c r="H121" i="12" l="1"/>
  <c r="I120" i="12"/>
  <c r="C141" i="12"/>
  <c r="F140" i="12"/>
  <c r="H173" i="11"/>
  <c r="K173" i="11"/>
  <c r="L173" i="11"/>
  <c r="M173" i="11"/>
  <c r="DM86" i="3"/>
  <c r="DM87" i="3"/>
  <c r="DM88" i="3"/>
  <c r="DM89" i="3"/>
  <c r="DM90" i="3"/>
  <c r="DM91" i="3"/>
  <c r="DM92" i="3"/>
  <c r="DM93" i="3"/>
  <c r="DM94" i="3"/>
  <c r="DM95" i="3"/>
  <c r="DM96" i="3"/>
  <c r="DM97" i="3"/>
  <c r="DM98" i="3"/>
  <c r="DM99" i="3"/>
  <c r="DM100" i="3"/>
  <c r="DM101" i="3"/>
  <c r="DM102" i="3"/>
  <c r="DM103" i="3"/>
  <c r="DM104" i="3"/>
  <c r="DM105" i="3"/>
  <c r="DM106" i="3"/>
  <c r="DM107" i="3"/>
  <c r="DM108" i="3"/>
  <c r="DM109" i="3"/>
  <c r="DM110" i="3"/>
  <c r="DM111" i="3"/>
  <c r="DM112" i="3"/>
  <c r="DM113" i="3"/>
  <c r="DM114" i="3"/>
  <c r="DM115" i="3"/>
  <c r="DM116" i="3"/>
  <c r="DM117" i="3"/>
  <c r="DM118" i="3"/>
  <c r="DM119" i="3"/>
  <c r="AK173" i="3"/>
  <c r="AL173" i="3"/>
  <c r="AM173" i="3"/>
  <c r="AN173" i="3"/>
  <c r="AO173" i="3"/>
  <c r="AP173" i="3"/>
  <c r="AQ173" i="3"/>
  <c r="AR173" i="3"/>
  <c r="AS173" i="3"/>
  <c r="AT173" i="3"/>
  <c r="AU173" i="3"/>
  <c r="AV173" i="3"/>
  <c r="AW173" i="3"/>
  <c r="AX173" i="3"/>
  <c r="AY173" i="3"/>
  <c r="AZ173" i="3"/>
  <c r="BA173" i="3"/>
  <c r="BB173" i="3"/>
  <c r="BC173" i="3"/>
  <c r="BD173" i="3"/>
  <c r="BE173" i="3"/>
  <c r="BF173" i="3"/>
  <c r="BG173" i="3"/>
  <c r="BH173" i="3"/>
  <c r="BI173" i="3"/>
  <c r="BJ173" i="3"/>
  <c r="BK173" i="3"/>
  <c r="BL173" i="3"/>
  <c r="BM173" i="3"/>
  <c r="BN173" i="3"/>
  <c r="BO173" i="3"/>
  <c r="BP173" i="3"/>
  <c r="BQ173" i="3"/>
  <c r="BR173" i="3"/>
  <c r="CK173" i="3"/>
  <c r="CL173" i="3"/>
  <c r="CM173" i="3"/>
  <c r="CN173" i="3"/>
  <c r="CO173" i="3"/>
  <c r="CP173" i="3"/>
  <c r="CQ173" i="3"/>
  <c r="CR173" i="3"/>
  <c r="CS173" i="3"/>
  <c r="CT173" i="3"/>
  <c r="CU173" i="3"/>
  <c r="CV173" i="3"/>
  <c r="CW173" i="3"/>
  <c r="CX173" i="3"/>
  <c r="CY173" i="3"/>
  <c r="CZ173" i="3"/>
  <c r="DA173" i="3"/>
  <c r="DB173" i="3"/>
  <c r="DC173" i="3"/>
  <c r="DD173" i="3"/>
  <c r="DE173" i="3"/>
  <c r="DF173" i="3"/>
  <c r="DG173" i="3"/>
  <c r="DH173" i="3"/>
  <c r="DI173" i="3"/>
  <c r="DJ173" i="3"/>
  <c r="DK173" i="3"/>
  <c r="DL173" i="3"/>
  <c r="DM173" i="3"/>
  <c r="DN173" i="3"/>
  <c r="DO173" i="3"/>
  <c r="DP173" i="3"/>
  <c r="DQ173" i="3"/>
  <c r="DR173" i="3"/>
  <c r="DS173" i="3"/>
  <c r="G173" i="11" s="1"/>
  <c r="H122" i="12" l="1"/>
  <c r="I121" i="12"/>
  <c r="C142" i="12"/>
  <c r="F141" i="12"/>
  <c r="N171" i="10"/>
  <c r="O171" i="10"/>
  <c r="P171" i="10"/>
  <c r="Q171" i="10"/>
  <c r="R171" i="10"/>
  <c r="S171" i="10"/>
  <c r="T171" i="10"/>
  <c r="U171" i="10"/>
  <c r="V171" i="10"/>
  <c r="W171" i="10"/>
  <c r="X171" i="10"/>
  <c r="AQ171" i="10"/>
  <c r="AR171" i="10"/>
  <c r="AS171" i="10"/>
  <c r="AT171" i="10"/>
  <c r="AU171" i="10"/>
  <c r="AV171" i="10"/>
  <c r="AW171" i="10"/>
  <c r="AX171" i="10"/>
  <c r="AY171" i="10"/>
  <c r="AZ171" i="10"/>
  <c r="BA171" i="10"/>
  <c r="BB171" i="10"/>
  <c r="N172" i="10"/>
  <c r="O172" i="10"/>
  <c r="P172" i="10"/>
  <c r="Q172" i="10"/>
  <c r="R172" i="10"/>
  <c r="S172" i="10"/>
  <c r="T172" i="10"/>
  <c r="U172" i="10"/>
  <c r="V172" i="10"/>
  <c r="W172" i="10"/>
  <c r="X172" i="10"/>
  <c r="AQ172" i="10"/>
  <c r="AR172" i="10"/>
  <c r="AS172" i="10"/>
  <c r="AT172" i="10"/>
  <c r="AU172" i="10"/>
  <c r="AV172" i="10"/>
  <c r="AW172" i="10"/>
  <c r="AX172" i="10"/>
  <c r="AY172" i="10"/>
  <c r="AZ172" i="10"/>
  <c r="BA172" i="10"/>
  <c r="BB172" i="10"/>
  <c r="H123" i="12" l="1"/>
  <c r="I122" i="12"/>
  <c r="C143" i="12"/>
  <c r="F142" i="12"/>
  <c r="W172" i="8"/>
  <c r="X172" i="8"/>
  <c r="Y172" i="8"/>
  <c r="Z172" i="8"/>
  <c r="AA172" i="8"/>
  <c r="AB172" i="8"/>
  <c r="AC172" i="8"/>
  <c r="AD172" i="8"/>
  <c r="AE172" i="8"/>
  <c r="AF172" i="8"/>
  <c r="AG172" i="8"/>
  <c r="AH172" i="8"/>
  <c r="AI172" i="8"/>
  <c r="AJ172" i="8"/>
  <c r="AK172" i="8"/>
  <c r="AL172" i="8"/>
  <c r="AM172" i="8"/>
  <c r="AN172" i="8"/>
  <c r="AO172" i="8"/>
  <c r="AP172" i="8"/>
  <c r="BI172" i="8"/>
  <c r="BJ172" i="8"/>
  <c r="BK172" i="8"/>
  <c r="BL172" i="8"/>
  <c r="BM172" i="8"/>
  <c r="BN172" i="8"/>
  <c r="BO172" i="8"/>
  <c r="BP172" i="8"/>
  <c r="BQ172" i="8"/>
  <c r="BR172" i="8"/>
  <c r="BS172" i="8"/>
  <c r="BT172" i="8"/>
  <c r="BU172" i="8"/>
  <c r="BV172" i="8"/>
  <c r="BW172" i="8"/>
  <c r="BX172" i="8"/>
  <c r="BY172" i="8"/>
  <c r="BZ172" i="8"/>
  <c r="CA172" i="8"/>
  <c r="CB172" i="8"/>
  <c r="CC172" i="8"/>
  <c r="W171" i="8"/>
  <c r="X171" i="8"/>
  <c r="Y171" i="8"/>
  <c r="Z171" i="8"/>
  <c r="AA171" i="8"/>
  <c r="AB171" i="8"/>
  <c r="AC171" i="8"/>
  <c r="AD171" i="8"/>
  <c r="AE171" i="8"/>
  <c r="AF171" i="8"/>
  <c r="AG171" i="8"/>
  <c r="AH171" i="8"/>
  <c r="AI171" i="8"/>
  <c r="AJ171" i="8"/>
  <c r="AK171" i="8"/>
  <c r="AL171" i="8"/>
  <c r="AM171" i="8"/>
  <c r="AN171" i="8"/>
  <c r="AO171" i="8"/>
  <c r="AP171" i="8"/>
  <c r="BI171" i="8"/>
  <c r="BJ171" i="8"/>
  <c r="BK171" i="8"/>
  <c r="BL171" i="8"/>
  <c r="BM171" i="8"/>
  <c r="BN171" i="8"/>
  <c r="BO171" i="8"/>
  <c r="BP171" i="8"/>
  <c r="BQ171" i="8"/>
  <c r="BR171" i="8"/>
  <c r="BS171" i="8"/>
  <c r="BT171" i="8"/>
  <c r="BU171" i="8"/>
  <c r="BV171" i="8"/>
  <c r="BW171" i="8"/>
  <c r="BX171" i="8"/>
  <c r="BY171" i="8"/>
  <c r="BZ171" i="8"/>
  <c r="CA171" i="8"/>
  <c r="CB171" i="8"/>
  <c r="CC171" i="8"/>
  <c r="H124" i="12" l="1"/>
  <c r="I123" i="12"/>
  <c r="C144" i="12"/>
  <c r="F143" i="12"/>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H125" i="12" l="1"/>
  <c r="I124" i="12"/>
  <c r="C145" i="12"/>
  <c r="F144" i="12"/>
  <c r="AF171" i="6"/>
  <c r="AG171" i="6"/>
  <c r="AH171" i="6"/>
  <c r="AI171" i="6"/>
  <c r="AJ171" i="6"/>
  <c r="AK171" i="6"/>
  <c r="AL171" i="6"/>
  <c r="AM171" i="6"/>
  <c r="AN171" i="6"/>
  <c r="AO171" i="6"/>
  <c r="AP171" i="6"/>
  <c r="AQ171" i="6"/>
  <c r="AR171" i="6"/>
  <c r="AS171" i="6"/>
  <c r="AT171" i="6"/>
  <c r="AU171" i="6"/>
  <c r="AV171" i="6"/>
  <c r="AW171" i="6"/>
  <c r="AX171" i="6"/>
  <c r="AY171" i="6"/>
  <c r="AZ171" i="6"/>
  <c r="BA171" i="6"/>
  <c r="BB171" i="6"/>
  <c r="BC171" i="6"/>
  <c r="BD171" i="6"/>
  <c r="BF171" i="6"/>
  <c r="BY171" i="6"/>
  <c r="BZ171" i="6"/>
  <c r="CA171" i="6"/>
  <c r="CB171" i="6"/>
  <c r="CC171" i="6"/>
  <c r="CD171" i="6"/>
  <c r="CE171" i="6"/>
  <c r="CF171" i="6"/>
  <c r="CG171" i="6"/>
  <c r="CH171" i="6"/>
  <c r="CI171" i="6"/>
  <c r="CJ171" i="6"/>
  <c r="CK171" i="6"/>
  <c r="CL171" i="6"/>
  <c r="CM171" i="6"/>
  <c r="CN171" i="6"/>
  <c r="CO171" i="6"/>
  <c r="CP171" i="6"/>
  <c r="CQ171" i="6"/>
  <c r="CR171" i="6"/>
  <c r="CS171" i="6"/>
  <c r="CT171" i="6"/>
  <c r="CU171" i="6"/>
  <c r="CV171" i="6"/>
  <c r="CW171" i="6"/>
  <c r="CX171" i="6"/>
  <c r="CZ171" i="6"/>
  <c r="AF172" i="6"/>
  <c r="AG172" i="6"/>
  <c r="AH172" i="6"/>
  <c r="AI172" i="6"/>
  <c r="AJ172" i="6"/>
  <c r="AK172" i="6"/>
  <c r="AL172" i="6"/>
  <c r="AM172" i="6"/>
  <c r="AN172" i="6"/>
  <c r="AO172" i="6"/>
  <c r="AP172" i="6"/>
  <c r="AQ172" i="6"/>
  <c r="AR172" i="6"/>
  <c r="AS172" i="6"/>
  <c r="AT172" i="6"/>
  <c r="AU172" i="6"/>
  <c r="AV172" i="6"/>
  <c r="AW172" i="6"/>
  <c r="AX172" i="6"/>
  <c r="AY172" i="6"/>
  <c r="AZ172" i="6"/>
  <c r="BA172" i="6"/>
  <c r="BB172" i="6"/>
  <c r="BC172" i="6"/>
  <c r="BD172" i="6"/>
  <c r="BF172" i="6"/>
  <c r="BY172" i="6"/>
  <c r="BZ172" i="6"/>
  <c r="CA172" i="6"/>
  <c r="CB172" i="6"/>
  <c r="CC172" i="6"/>
  <c r="CD172" i="6"/>
  <c r="CE172" i="6"/>
  <c r="CF172" i="6"/>
  <c r="CG172" i="6"/>
  <c r="CH172" i="6"/>
  <c r="CI172" i="6"/>
  <c r="CJ172" i="6"/>
  <c r="CK172" i="6"/>
  <c r="CL172" i="6"/>
  <c r="CM172" i="6"/>
  <c r="CN172" i="6"/>
  <c r="CO172" i="6"/>
  <c r="CP172" i="6"/>
  <c r="CQ172" i="6"/>
  <c r="CR172" i="6"/>
  <c r="CS172" i="6"/>
  <c r="CT172" i="6"/>
  <c r="CU172" i="6"/>
  <c r="CV172" i="6"/>
  <c r="CW172" i="6"/>
  <c r="CX172" i="6"/>
  <c r="CZ172" i="6"/>
  <c r="H126" i="12" l="1"/>
  <c r="I125" i="12"/>
  <c r="C146" i="12"/>
  <c r="F145" i="12"/>
  <c r="S171" i="5"/>
  <c r="T171" i="5"/>
  <c r="U171" i="5"/>
  <c r="V171" i="5"/>
  <c r="W171" i="5"/>
  <c r="X171" i="5"/>
  <c r="Y171" i="5"/>
  <c r="Z171" i="5"/>
  <c r="AA171" i="5"/>
  <c r="AB171" i="5"/>
  <c r="AC171" i="5"/>
  <c r="AD171" i="5"/>
  <c r="AE171" i="5"/>
  <c r="AF171" i="5"/>
  <c r="AG171" i="5"/>
  <c r="AH171" i="5"/>
  <c r="BA171" i="5"/>
  <c r="BB171" i="5"/>
  <c r="BC171" i="5"/>
  <c r="BD171" i="5"/>
  <c r="BE171" i="5"/>
  <c r="BF171" i="5"/>
  <c r="BG171" i="5"/>
  <c r="BH171" i="5"/>
  <c r="BI171" i="5"/>
  <c r="BJ171" i="5"/>
  <c r="BK171" i="5"/>
  <c r="BL171" i="5"/>
  <c r="BM171" i="5"/>
  <c r="BN171" i="5"/>
  <c r="BO171" i="5"/>
  <c r="BP171" i="5"/>
  <c r="BQ171" i="5"/>
  <c r="S172" i="5"/>
  <c r="T172" i="5"/>
  <c r="U172" i="5"/>
  <c r="V172" i="5"/>
  <c r="W172" i="5"/>
  <c r="X172" i="5"/>
  <c r="Y172" i="5"/>
  <c r="Z172" i="5"/>
  <c r="AA172" i="5"/>
  <c r="AB172" i="5"/>
  <c r="AC172" i="5"/>
  <c r="AD172" i="5"/>
  <c r="AE172" i="5"/>
  <c r="AF172" i="5"/>
  <c r="AG172" i="5"/>
  <c r="AH172" i="5"/>
  <c r="BA172" i="5"/>
  <c r="BB172" i="5"/>
  <c r="BC172" i="5"/>
  <c r="BD172" i="5"/>
  <c r="BE172" i="5"/>
  <c r="BF172" i="5"/>
  <c r="BG172" i="5"/>
  <c r="BH172" i="5"/>
  <c r="BI172" i="5"/>
  <c r="BJ172" i="5"/>
  <c r="BK172" i="5"/>
  <c r="BL172" i="5"/>
  <c r="BM172" i="5"/>
  <c r="BN172" i="5"/>
  <c r="BO172" i="5"/>
  <c r="BP172" i="5"/>
  <c r="BQ172" i="5"/>
  <c r="H127" i="12" l="1"/>
  <c r="I126" i="12"/>
  <c r="C147" i="12"/>
  <c r="F146" i="12"/>
  <c r="AM168" i="4"/>
  <c r="AM169" i="4"/>
  <c r="AM170" i="4"/>
  <c r="AM171" i="4"/>
  <c r="AM172" i="4"/>
  <c r="I171" i="4"/>
  <c r="J171" i="4"/>
  <c r="K171" i="4"/>
  <c r="L171" i="4"/>
  <c r="M171" i="4"/>
  <c r="N171" i="4"/>
  <c r="AG171" i="4"/>
  <c r="AH171" i="4"/>
  <c r="AI171" i="4"/>
  <c r="AJ171" i="4"/>
  <c r="AK171" i="4"/>
  <c r="AL171" i="4"/>
  <c r="I172" i="4"/>
  <c r="J172" i="4"/>
  <c r="K172" i="4"/>
  <c r="L172" i="4"/>
  <c r="M172" i="4"/>
  <c r="N172" i="4"/>
  <c r="AG172" i="4"/>
  <c r="AH172" i="4"/>
  <c r="AI172" i="4"/>
  <c r="AJ172" i="4"/>
  <c r="AK172" i="4"/>
  <c r="AL172" i="4"/>
  <c r="H128" i="12" l="1"/>
  <c r="I127" i="12"/>
  <c r="C148" i="12"/>
  <c r="F147" i="12"/>
  <c r="H171" i="11"/>
  <c r="K171" i="11"/>
  <c r="L171" i="11"/>
  <c r="M171" i="11"/>
  <c r="H172" i="11"/>
  <c r="K172" i="11"/>
  <c r="L172" i="11"/>
  <c r="M172" i="11"/>
  <c r="H129" i="12" l="1"/>
  <c r="I128" i="12"/>
  <c r="C149" i="12"/>
  <c r="F148" i="12"/>
  <c r="BV37" i="3"/>
  <c r="CH37" i="3"/>
  <c r="AK171" i="3"/>
  <c r="AL171" i="3"/>
  <c r="AM171" i="3"/>
  <c r="AN171" i="3"/>
  <c r="AO171" i="3"/>
  <c r="AP171" i="3"/>
  <c r="AQ171" i="3"/>
  <c r="AR171" i="3"/>
  <c r="AS171" i="3"/>
  <c r="AT171" i="3"/>
  <c r="AU171" i="3"/>
  <c r="AV171" i="3"/>
  <c r="AW171" i="3"/>
  <c r="AX171" i="3"/>
  <c r="AY171" i="3"/>
  <c r="AZ171" i="3"/>
  <c r="BA171" i="3"/>
  <c r="BB171" i="3"/>
  <c r="BC171" i="3"/>
  <c r="BD171" i="3"/>
  <c r="BE171" i="3"/>
  <c r="BF171" i="3"/>
  <c r="BG171" i="3"/>
  <c r="BH171" i="3"/>
  <c r="BI171" i="3"/>
  <c r="BJ171" i="3"/>
  <c r="BK171" i="3"/>
  <c r="BL171" i="3"/>
  <c r="BM171" i="3"/>
  <c r="BN171" i="3"/>
  <c r="BO171" i="3"/>
  <c r="BP171" i="3"/>
  <c r="BQ171" i="3"/>
  <c r="BR171" i="3"/>
  <c r="CK171" i="3"/>
  <c r="CL171" i="3"/>
  <c r="CM171" i="3"/>
  <c r="CN171" i="3"/>
  <c r="CO171" i="3"/>
  <c r="CP171" i="3"/>
  <c r="CQ171" i="3"/>
  <c r="CR171" i="3"/>
  <c r="CS171" i="3"/>
  <c r="CT171" i="3"/>
  <c r="CU171" i="3"/>
  <c r="CV171" i="3"/>
  <c r="CW171" i="3"/>
  <c r="CX171" i="3"/>
  <c r="CY171" i="3"/>
  <c r="CZ171" i="3"/>
  <c r="DA171" i="3"/>
  <c r="DB171" i="3"/>
  <c r="DC171" i="3"/>
  <c r="DD171" i="3"/>
  <c r="DE171" i="3"/>
  <c r="DF171" i="3"/>
  <c r="DG171" i="3"/>
  <c r="DH171" i="3"/>
  <c r="DI171" i="3"/>
  <c r="DJ171" i="3"/>
  <c r="DK171" i="3"/>
  <c r="DL171" i="3"/>
  <c r="DM171" i="3"/>
  <c r="DN171" i="3"/>
  <c r="DO171" i="3"/>
  <c r="DP171" i="3"/>
  <c r="DQ171" i="3"/>
  <c r="DR171" i="3"/>
  <c r="DS171" i="3"/>
  <c r="G171" i="11" s="1"/>
  <c r="AK172" i="3"/>
  <c r="AL172" i="3"/>
  <c r="AM172" i="3"/>
  <c r="AN172" i="3"/>
  <c r="AO172" i="3"/>
  <c r="AP172" i="3"/>
  <c r="AQ172" i="3"/>
  <c r="AR172" i="3"/>
  <c r="AS172" i="3"/>
  <c r="AT172" i="3"/>
  <c r="AU172" i="3"/>
  <c r="AV172" i="3"/>
  <c r="AW172" i="3"/>
  <c r="AX172" i="3"/>
  <c r="AY172" i="3"/>
  <c r="AZ172" i="3"/>
  <c r="BA172" i="3"/>
  <c r="BB172" i="3"/>
  <c r="BC172" i="3"/>
  <c r="BD172" i="3"/>
  <c r="BE172" i="3"/>
  <c r="BF172" i="3"/>
  <c r="BG172" i="3"/>
  <c r="BH172" i="3"/>
  <c r="BI172" i="3"/>
  <c r="BJ172" i="3"/>
  <c r="BK172" i="3"/>
  <c r="BL172" i="3"/>
  <c r="BM172" i="3"/>
  <c r="BN172" i="3"/>
  <c r="BO172" i="3"/>
  <c r="BP172" i="3"/>
  <c r="BQ172" i="3"/>
  <c r="BR172" i="3"/>
  <c r="CK172" i="3"/>
  <c r="CL172" i="3"/>
  <c r="CM172" i="3"/>
  <c r="CN172" i="3"/>
  <c r="CO172" i="3"/>
  <c r="CP172" i="3"/>
  <c r="CQ172" i="3"/>
  <c r="CR172" i="3"/>
  <c r="CS172" i="3"/>
  <c r="CT172" i="3"/>
  <c r="CU172" i="3"/>
  <c r="CV172" i="3"/>
  <c r="CW172" i="3"/>
  <c r="CX172" i="3"/>
  <c r="CY172" i="3"/>
  <c r="CZ172" i="3"/>
  <c r="DA172" i="3"/>
  <c r="DB172" i="3"/>
  <c r="DC172" i="3"/>
  <c r="DD172" i="3"/>
  <c r="DE172" i="3"/>
  <c r="DF172" i="3"/>
  <c r="DG172" i="3"/>
  <c r="DH172" i="3"/>
  <c r="DI172" i="3"/>
  <c r="DJ172" i="3"/>
  <c r="DK172" i="3"/>
  <c r="DL172" i="3"/>
  <c r="DM172" i="3"/>
  <c r="DN172" i="3"/>
  <c r="DO172" i="3"/>
  <c r="DP172" i="3"/>
  <c r="DQ172" i="3"/>
  <c r="DR172" i="3"/>
  <c r="DS172" i="3"/>
  <c r="G172" i="11" s="1"/>
  <c r="BQ4" i="3"/>
  <c r="BQ5" i="3"/>
  <c r="BQ6" i="3"/>
  <c r="BQ7" i="3"/>
  <c r="BQ8" i="3"/>
  <c r="BQ9" i="3"/>
  <c r="BQ10" i="3"/>
  <c r="BQ11" i="3"/>
  <c r="BQ12" i="3"/>
  <c r="BQ13" i="3"/>
  <c r="BQ14" i="3"/>
  <c r="BQ15" i="3"/>
  <c r="BQ16" i="3"/>
  <c r="BQ17" i="3"/>
  <c r="BQ18" i="3"/>
  <c r="BQ19" i="3"/>
  <c r="BQ20" i="3"/>
  <c r="BQ21" i="3"/>
  <c r="BQ22" i="3"/>
  <c r="BQ23" i="3"/>
  <c r="BQ24" i="3"/>
  <c r="BQ25" i="3"/>
  <c r="BQ26" i="3"/>
  <c r="BQ27" i="3"/>
  <c r="BQ28" i="3"/>
  <c r="BQ29" i="3"/>
  <c r="BQ30" i="3"/>
  <c r="BQ31" i="3"/>
  <c r="BQ32" i="3"/>
  <c r="BQ33" i="3"/>
  <c r="BQ34" i="3"/>
  <c r="BQ35" i="3"/>
  <c r="BQ36" i="3"/>
  <c r="BQ37" i="3"/>
  <c r="BQ38" i="3"/>
  <c r="BQ39" i="3"/>
  <c r="BQ40" i="3"/>
  <c r="BQ41" i="3"/>
  <c r="BQ42" i="3"/>
  <c r="BQ43" i="3"/>
  <c r="BQ44" i="3"/>
  <c r="BQ45" i="3"/>
  <c r="BQ46" i="3"/>
  <c r="BQ47" i="3"/>
  <c r="BQ48" i="3"/>
  <c r="BQ49" i="3"/>
  <c r="BQ50" i="3"/>
  <c r="BQ51" i="3"/>
  <c r="BQ52" i="3"/>
  <c r="BQ53" i="3"/>
  <c r="BQ54" i="3"/>
  <c r="BQ55" i="3"/>
  <c r="BQ56" i="3"/>
  <c r="BQ57" i="3"/>
  <c r="BQ58" i="3"/>
  <c r="BQ59" i="3"/>
  <c r="BQ60" i="3"/>
  <c r="BQ61" i="3"/>
  <c r="BQ62" i="3"/>
  <c r="BQ63" i="3"/>
  <c r="BQ64" i="3"/>
  <c r="BQ65" i="3"/>
  <c r="BQ66" i="3"/>
  <c r="BQ67" i="3"/>
  <c r="BQ68" i="3"/>
  <c r="BQ69" i="3"/>
  <c r="BQ70" i="3"/>
  <c r="BQ71" i="3"/>
  <c r="BQ72" i="3"/>
  <c r="BQ73" i="3"/>
  <c r="BQ74" i="3"/>
  <c r="BQ75" i="3"/>
  <c r="BQ76" i="3"/>
  <c r="BQ77" i="3"/>
  <c r="BQ78" i="3"/>
  <c r="BQ79" i="3"/>
  <c r="BQ80" i="3"/>
  <c r="BQ81" i="3"/>
  <c r="BQ82" i="3"/>
  <c r="BQ83" i="3"/>
  <c r="BQ84" i="3"/>
  <c r="BQ85" i="3"/>
  <c r="BQ86" i="3"/>
  <c r="BQ87" i="3"/>
  <c r="BQ88" i="3"/>
  <c r="BQ89" i="3"/>
  <c r="BQ90" i="3"/>
  <c r="BQ91" i="3"/>
  <c r="BQ92" i="3"/>
  <c r="BQ93" i="3"/>
  <c r="BQ94" i="3"/>
  <c r="BQ95" i="3"/>
  <c r="BQ96" i="3"/>
  <c r="BQ97" i="3"/>
  <c r="BQ98" i="3"/>
  <c r="BQ99" i="3"/>
  <c r="BQ100" i="3"/>
  <c r="BQ101" i="3"/>
  <c r="BQ102" i="3"/>
  <c r="BQ103" i="3"/>
  <c r="BQ104" i="3"/>
  <c r="BQ105" i="3"/>
  <c r="BQ106" i="3"/>
  <c r="BQ107" i="3"/>
  <c r="BQ108" i="3"/>
  <c r="BQ109" i="3"/>
  <c r="BQ110" i="3"/>
  <c r="BQ111" i="3"/>
  <c r="BQ112" i="3"/>
  <c r="BQ113" i="3"/>
  <c r="BQ114" i="3"/>
  <c r="BQ115" i="3"/>
  <c r="BQ116" i="3"/>
  <c r="BQ117" i="3"/>
  <c r="BQ118" i="3"/>
  <c r="BQ119" i="3"/>
  <c r="BQ120" i="3"/>
  <c r="BQ121" i="3"/>
  <c r="BQ122" i="3"/>
  <c r="BQ123" i="3"/>
  <c r="BQ124" i="3"/>
  <c r="BQ125" i="3"/>
  <c r="BQ126" i="3"/>
  <c r="BQ127" i="3"/>
  <c r="BQ128" i="3"/>
  <c r="BQ129" i="3"/>
  <c r="BQ130" i="3"/>
  <c r="BQ131" i="3"/>
  <c r="BQ132" i="3"/>
  <c r="BQ133" i="3"/>
  <c r="BQ134" i="3"/>
  <c r="BQ135" i="3"/>
  <c r="BQ136" i="3"/>
  <c r="BQ137" i="3"/>
  <c r="BQ138" i="3"/>
  <c r="BQ139" i="3"/>
  <c r="BQ140" i="3"/>
  <c r="BQ141" i="3"/>
  <c r="BQ142" i="3"/>
  <c r="BQ143" i="3"/>
  <c r="BQ144" i="3"/>
  <c r="BQ145" i="3"/>
  <c r="BQ146" i="3"/>
  <c r="BQ147" i="3"/>
  <c r="BQ148" i="3"/>
  <c r="BQ149" i="3"/>
  <c r="BQ150" i="3"/>
  <c r="BQ151" i="3"/>
  <c r="BQ152" i="3"/>
  <c r="BQ153" i="3"/>
  <c r="BQ154" i="3"/>
  <c r="BQ155" i="3"/>
  <c r="BQ156" i="3"/>
  <c r="BQ157" i="3"/>
  <c r="BQ158" i="3"/>
  <c r="BQ159" i="3"/>
  <c r="BQ160" i="3"/>
  <c r="BQ161" i="3"/>
  <c r="BQ162" i="3"/>
  <c r="BQ163" i="3"/>
  <c r="BQ164" i="3"/>
  <c r="BQ165" i="3"/>
  <c r="BQ166" i="3"/>
  <c r="BQ167" i="3"/>
  <c r="BQ168" i="3"/>
  <c r="BQ169" i="3"/>
  <c r="BQ170" i="3"/>
  <c r="BQ3" i="3"/>
  <c r="DR3" i="3"/>
  <c r="DR4" i="3"/>
  <c r="DR5" i="3"/>
  <c r="DR6" i="3"/>
  <c r="DR7" i="3"/>
  <c r="DR8" i="3"/>
  <c r="DR9" i="3"/>
  <c r="DR10" i="3"/>
  <c r="DR11" i="3"/>
  <c r="DR12" i="3"/>
  <c r="DR13" i="3"/>
  <c r="DR14" i="3"/>
  <c r="DR15" i="3"/>
  <c r="DR16" i="3"/>
  <c r="DR17" i="3"/>
  <c r="DR18" i="3"/>
  <c r="DR19" i="3"/>
  <c r="DR20" i="3"/>
  <c r="DR21" i="3"/>
  <c r="DR22" i="3"/>
  <c r="DR23" i="3"/>
  <c r="DR24" i="3"/>
  <c r="DR25" i="3"/>
  <c r="DR26" i="3"/>
  <c r="DR27" i="3"/>
  <c r="DR28" i="3"/>
  <c r="DR29" i="3"/>
  <c r="DR30" i="3"/>
  <c r="DR31" i="3"/>
  <c r="DR32" i="3"/>
  <c r="DR33" i="3"/>
  <c r="DR34" i="3"/>
  <c r="DR35" i="3"/>
  <c r="DR36" i="3"/>
  <c r="DR37" i="3"/>
  <c r="DR38" i="3"/>
  <c r="DR39" i="3"/>
  <c r="DR40" i="3"/>
  <c r="DR41" i="3"/>
  <c r="DR42" i="3"/>
  <c r="DR43" i="3"/>
  <c r="DR44" i="3"/>
  <c r="DR45" i="3"/>
  <c r="DR46" i="3"/>
  <c r="DR47" i="3"/>
  <c r="DR48" i="3"/>
  <c r="DR49" i="3"/>
  <c r="DR50" i="3"/>
  <c r="DR51" i="3"/>
  <c r="DR52" i="3"/>
  <c r="DR53" i="3"/>
  <c r="DR54" i="3"/>
  <c r="DR55" i="3"/>
  <c r="DR56" i="3"/>
  <c r="DR57" i="3"/>
  <c r="DR58" i="3"/>
  <c r="DR59" i="3"/>
  <c r="DR60" i="3"/>
  <c r="DR61" i="3"/>
  <c r="DR62" i="3"/>
  <c r="DR63" i="3"/>
  <c r="DR64" i="3"/>
  <c r="DR65" i="3"/>
  <c r="DR66" i="3"/>
  <c r="DR67" i="3"/>
  <c r="DR68" i="3"/>
  <c r="DR69" i="3"/>
  <c r="DR70" i="3"/>
  <c r="DR71" i="3"/>
  <c r="DR72" i="3"/>
  <c r="DR73" i="3"/>
  <c r="DR74" i="3"/>
  <c r="DR75" i="3"/>
  <c r="DR76" i="3"/>
  <c r="DR77" i="3"/>
  <c r="DR78" i="3"/>
  <c r="DR79" i="3"/>
  <c r="DR80" i="3"/>
  <c r="DR81" i="3"/>
  <c r="DR82" i="3"/>
  <c r="DR83" i="3"/>
  <c r="DR84" i="3"/>
  <c r="DR85" i="3"/>
  <c r="DR86" i="3"/>
  <c r="DR87" i="3"/>
  <c r="DR88" i="3"/>
  <c r="DR89" i="3"/>
  <c r="DR90" i="3"/>
  <c r="DR91" i="3"/>
  <c r="DR92" i="3"/>
  <c r="DR93" i="3"/>
  <c r="DR94" i="3"/>
  <c r="DR95" i="3"/>
  <c r="DR96" i="3"/>
  <c r="DR97" i="3"/>
  <c r="DR98" i="3"/>
  <c r="DR99" i="3"/>
  <c r="DR100" i="3"/>
  <c r="DR101" i="3"/>
  <c r="DR102" i="3"/>
  <c r="DR103" i="3"/>
  <c r="DR104" i="3"/>
  <c r="DR105" i="3"/>
  <c r="DR106" i="3"/>
  <c r="DR107" i="3"/>
  <c r="DR108" i="3"/>
  <c r="DR109" i="3"/>
  <c r="DR110" i="3"/>
  <c r="DR111" i="3"/>
  <c r="DR112" i="3"/>
  <c r="DR113" i="3"/>
  <c r="DR114" i="3"/>
  <c r="DR115" i="3"/>
  <c r="DR116" i="3"/>
  <c r="DR117" i="3"/>
  <c r="DR118" i="3"/>
  <c r="DR119" i="3"/>
  <c r="DR120" i="3"/>
  <c r="DR121" i="3"/>
  <c r="DR122" i="3"/>
  <c r="DR123" i="3"/>
  <c r="DR124" i="3"/>
  <c r="DR125" i="3"/>
  <c r="DR126" i="3"/>
  <c r="DR127" i="3"/>
  <c r="DR128" i="3"/>
  <c r="DR129" i="3"/>
  <c r="DR130" i="3"/>
  <c r="DR131" i="3"/>
  <c r="DR132" i="3"/>
  <c r="DR133" i="3"/>
  <c r="DR134" i="3"/>
  <c r="DR135" i="3"/>
  <c r="DR136" i="3"/>
  <c r="DR137" i="3"/>
  <c r="DR138" i="3"/>
  <c r="DR139" i="3"/>
  <c r="DR140" i="3"/>
  <c r="DR141" i="3"/>
  <c r="DR142" i="3"/>
  <c r="DR143" i="3"/>
  <c r="DR144" i="3"/>
  <c r="DR145" i="3"/>
  <c r="DR146" i="3"/>
  <c r="DR147" i="3"/>
  <c r="DR148" i="3"/>
  <c r="DR149" i="3"/>
  <c r="DR150" i="3"/>
  <c r="DR151" i="3"/>
  <c r="DR152" i="3"/>
  <c r="DR153" i="3"/>
  <c r="DR154" i="3"/>
  <c r="DR155" i="3"/>
  <c r="DR156" i="3"/>
  <c r="DR157" i="3"/>
  <c r="DR158" i="3"/>
  <c r="DR159" i="3"/>
  <c r="DR160" i="3"/>
  <c r="DR161" i="3"/>
  <c r="DR162" i="3"/>
  <c r="DR163" i="3"/>
  <c r="DR164" i="3"/>
  <c r="DR165" i="3"/>
  <c r="DR166" i="3"/>
  <c r="DR167" i="3"/>
  <c r="DR168" i="3"/>
  <c r="DR169" i="3"/>
  <c r="DR170" i="3"/>
  <c r="DR2" i="3"/>
  <c r="H130" i="12" l="1"/>
  <c r="I129" i="12"/>
  <c r="C150" i="12"/>
  <c r="F149" i="12"/>
  <c r="N170" i="10"/>
  <c r="O170" i="10"/>
  <c r="P170" i="10"/>
  <c r="Q170" i="10"/>
  <c r="R170" i="10"/>
  <c r="S170" i="10"/>
  <c r="T170" i="10"/>
  <c r="U170" i="10"/>
  <c r="V170" i="10"/>
  <c r="W170" i="10"/>
  <c r="X170" i="10"/>
  <c r="AQ170" i="10"/>
  <c r="AR170" i="10"/>
  <c r="AS170" i="10"/>
  <c r="AT170" i="10"/>
  <c r="AU170" i="10"/>
  <c r="AV170" i="10"/>
  <c r="AW170" i="10"/>
  <c r="AX170" i="10"/>
  <c r="AY170" i="10"/>
  <c r="AZ170" i="10"/>
  <c r="BA170" i="10"/>
  <c r="BB170" i="10"/>
  <c r="H131" i="12" l="1"/>
  <c r="I130" i="12"/>
  <c r="C151" i="12"/>
  <c r="F150" i="12"/>
  <c r="W170" i="8"/>
  <c r="X170" i="8"/>
  <c r="Y170" i="8"/>
  <c r="Z170" i="8"/>
  <c r="AA170" i="8"/>
  <c r="AB170" i="8"/>
  <c r="AC170" i="8"/>
  <c r="AD170" i="8"/>
  <c r="AE170" i="8"/>
  <c r="AF170" i="8"/>
  <c r="AG170" i="8"/>
  <c r="AH170" i="8"/>
  <c r="AI170" i="8"/>
  <c r="AJ170" i="8"/>
  <c r="AK170" i="8"/>
  <c r="AL170" i="8"/>
  <c r="AM170" i="8"/>
  <c r="AN170" i="8"/>
  <c r="AO170" i="8"/>
  <c r="AP170" i="8"/>
  <c r="BI170" i="8"/>
  <c r="BJ170" i="8"/>
  <c r="BK170" i="8"/>
  <c r="BL170" i="8"/>
  <c r="BM170" i="8"/>
  <c r="BN170" i="8"/>
  <c r="BO170" i="8"/>
  <c r="BP170" i="8"/>
  <c r="BQ170" i="8"/>
  <c r="BR170" i="8"/>
  <c r="BS170" i="8"/>
  <c r="BT170" i="8"/>
  <c r="BU170" i="8"/>
  <c r="BV170" i="8"/>
  <c r="BW170" i="8"/>
  <c r="BX170" i="8"/>
  <c r="BY170" i="8"/>
  <c r="BZ170" i="8"/>
  <c r="CA170" i="8"/>
  <c r="CB170" i="8"/>
  <c r="CC170" i="8"/>
  <c r="H132" i="12" l="1"/>
  <c r="I131" i="12"/>
  <c r="C152" i="12"/>
  <c r="F151" i="12"/>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H133" i="12" l="1"/>
  <c r="I132" i="12"/>
  <c r="C153" i="12"/>
  <c r="F152" i="12"/>
  <c r="AF170" i="6"/>
  <c r="AG170" i="6"/>
  <c r="AH170" i="6"/>
  <c r="AI170" i="6"/>
  <c r="AJ170" i="6"/>
  <c r="AK170" i="6"/>
  <c r="AL170" i="6"/>
  <c r="AM170" i="6"/>
  <c r="AN170" i="6"/>
  <c r="AO170" i="6"/>
  <c r="AP170" i="6"/>
  <c r="AQ170" i="6"/>
  <c r="AR170" i="6"/>
  <c r="AS170" i="6"/>
  <c r="AT170" i="6"/>
  <c r="AU170" i="6"/>
  <c r="AV170" i="6"/>
  <c r="AW170" i="6"/>
  <c r="AX170" i="6"/>
  <c r="AY170" i="6"/>
  <c r="AZ170" i="6"/>
  <c r="BA170" i="6"/>
  <c r="BB170" i="6"/>
  <c r="BC170" i="6"/>
  <c r="BD170" i="6"/>
  <c r="BF170" i="6"/>
  <c r="BY170" i="6"/>
  <c r="BZ170" i="6"/>
  <c r="CA170" i="6"/>
  <c r="CB170" i="6"/>
  <c r="CC170" i="6"/>
  <c r="CD170" i="6"/>
  <c r="CE170" i="6"/>
  <c r="CF170" i="6"/>
  <c r="CG170" i="6"/>
  <c r="CH170" i="6"/>
  <c r="CI170" i="6"/>
  <c r="CJ170" i="6"/>
  <c r="CK170" i="6"/>
  <c r="CL170" i="6"/>
  <c r="CM170" i="6"/>
  <c r="CN170" i="6"/>
  <c r="CO170" i="6"/>
  <c r="CP170" i="6"/>
  <c r="CQ170" i="6"/>
  <c r="CR170" i="6"/>
  <c r="CS170" i="6"/>
  <c r="CT170" i="6"/>
  <c r="CU170" i="6"/>
  <c r="CV170" i="6"/>
  <c r="CW170" i="6"/>
  <c r="CX170" i="6"/>
  <c r="CZ170" i="6"/>
  <c r="H134" i="12" l="1"/>
  <c r="I133" i="12"/>
  <c r="C154" i="12"/>
  <c r="F153" i="12"/>
  <c r="S170" i="5"/>
  <c r="T170" i="5"/>
  <c r="U170" i="5"/>
  <c r="V170" i="5"/>
  <c r="W170" i="5"/>
  <c r="X170" i="5"/>
  <c r="Y170" i="5"/>
  <c r="Z170" i="5"/>
  <c r="AA170" i="5"/>
  <c r="AB170" i="5"/>
  <c r="AC170" i="5"/>
  <c r="AD170" i="5"/>
  <c r="AE170" i="5"/>
  <c r="AF170" i="5"/>
  <c r="AG170" i="5"/>
  <c r="AH170" i="5"/>
  <c r="BA170" i="5"/>
  <c r="BB170" i="5"/>
  <c r="BC170" i="5"/>
  <c r="BD170" i="5"/>
  <c r="BE170" i="5"/>
  <c r="BF170" i="5"/>
  <c r="BG170" i="5"/>
  <c r="BH170" i="5"/>
  <c r="BI170" i="5"/>
  <c r="BJ170" i="5"/>
  <c r="BK170" i="5"/>
  <c r="BL170" i="5"/>
  <c r="BM170" i="5"/>
  <c r="BN170" i="5"/>
  <c r="BO170" i="5"/>
  <c r="BP170" i="5"/>
  <c r="BQ170" i="5"/>
  <c r="H135" i="12" l="1"/>
  <c r="I134" i="12"/>
  <c r="C155" i="12"/>
  <c r="F155" i="12" s="1"/>
  <c r="F154" i="12"/>
  <c r="I170" i="4"/>
  <c r="J170" i="4"/>
  <c r="K170" i="4"/>
  <c r="L170" i="4"/>
  <c r="M170" i="4"/>
  <c r="N170" i="4"/>
  <c r="AG170" i="4"/>
  <c r="AH170" i="4"/>
  <c r="AI170" i="4"/>
  <c r="AJ170" i="4"/>
  <c r="AK170" i="4"/>
  <c r="AL170" i="4"/>
  <c r="H170" i="11"/>
  <c r="H136" i="12" l="1"/>
  <c r="I135" i="12"/>
  <c r="K170" i="11"/>
  <c r="L170" i="11"/>
  <c r="M170" i="11"/>
  <c r="AK170" i="3"/>
  <c r="AL170" i="3"/>
  <c r="AM170" i="3"/>
  <c r="AN170" i="3"/>
  <c r="AO170" i="3"/>
  <c r="AP170" i="3"/>
  <c r="AQ170" i="3"/>
  <c r="AR170" i="3"/>
  <c r="AS170" i="3"/>
  <c r="AT170" i="3"/>
  <c r="AU170" i="3"/>
  <c r="AV170" i="3"/>
  <c r="AW170" i="3"/>
  <c r="AX170" i="3"/>
  <c r="AY170" i="3"/>
  <c r="AZ170" i="3"/>
  <c r="BA170" i="3"/>
  <c r="BB170" i="3"/>
  <c r="BC170" i="3"/>
  <c r="BD170" i="3"/>
  <c r="BE170" i="3"/>
  <c r="BF170" i="3"/>
  <c r="BG170" i="3"/>
  <c r="BH170" i="3"/>
  <c r="BI170" i="3"/>
  <c r="BJ170" i="3"/>
  <c r="BK170" i="3"/>
  <c r="BL170" i="3"/>
  <c r="BM170" i="3"/>
  <c r="BN170" i="3"/>
  <c r="BO170" i="3"/>
  <c r="BP170" i="3"/>
  <c r="BR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DM170" i="3"/>
  <c r="DN170" i="3"/>
  <c r="DO170" i="3"/>
  <c r="DP170" i="3"/>
  <c r="DQ170" i="3"/>
  <c r="DS170" i="3"/>
  <c r="G170" i="11" s="1"/>
  <c r="H137" i="12" l="1"/>
  <c r="I136" i="12"/>
  <c r="N169" i="10"/>
  <c r="O169" i="10"/>
  <c r="P169" i="10"/>
  <c r="Q169" i="10"/>
  <c r="R169" i="10"/>
  <c r="S169" i="10"/>
  <c r="T169" i="10"/>
  <c r="U169" i="10"/>
  <c r="V169" i="10"/>
  <c r="W169" i="10"/>
  <c r="X169" i="10"/>
  <c r="AQ169" i="10"/>
  <c r="AR169" i="10"/>
  <c r="AS169" i="10"/>
  <c r="AT169" i="10"/>
  <c r="AU169" i="10"/>
  <c r="AV169" i="10"/>
  <c r="AW169" i="10"/>
  <c r="AX169" i="10"/>
  <c r="AY169" i="10"/>
  <c r="AZ169" i="10"/>
  <c r="BA169" i="10"/>
  <c r="BB169" i="10"/>
  <c r="H138" i="12" l="1"/>
  <c r="I137" i="12"/>
  <c r="W169" i="8"/>
  <c r="X169" i="8"/>
  <c r="Y169" i="8"/>
  <c r="Z169" i="8"/>
  <c r="AA169" i="8"/>
  <c r="AB169" i="8"/>
  <c r="AC169" i="8"/>
  <c r="AD169" i="8"/>
  <c r="AE169" i="8"/>
  <c r="AF169" i="8"/>
  <c r="AG169" i="8"/>
  <c r="AH169" i="8"/>
  <c r="AI169" i="8"/>
  <c r="AJ169" i="8"/>
  <c r="AK169" i="8"/>
  <c r="AL169" i="8"/>
  <c r="AM169" i="8"/>
  <c r="AN169" i="8"/>
  <c r="AO169" i="8"/>
  <c r="AP169" i="8"/>
  <c r="BI169" i="8"/>
  <c r="BJ169" i="8"/>
  <c r="BK169" i="8"/>
  <c r="BL169" i="8"/>
  <c r="BM169" i="8"/>
  <c r="BN169" i="8"/>
  <c r="BO169" i="8"/>
  <c r="BP169" i="8"/>
  <c r="BQ169" i="8"/>
  <c r="BR169" i="8"/>
  <c r="BS169" i="8"/>
  <c r="BT169" i="8"/>
  <c r="BU169" i="8"/>
  <c r="BV169" i="8"/>
  <c r="BW169" i="8"/>
  <c r="BX169" i="8"/>
  <c r="BY169" i="8"/>
  <c r="BZ169" i="8"/>
  <c r="CA169" i="8"/>
  <c r="CB169" i="8"/>
  <c r="CC169" i="8"/>
  <c r="H139" i="12" l="1"/>
  <c r="I138" i="12"/>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H140" i="12" l="1"/>
  <c r="I139" i="12"/>
  <c r="AF169" i="6"/>
  <c r="AG169" i="6"/>
  <c r="AH169" i="6"/>
  <c r="AI169" i="6"/>
  <c r="AJ169" i="6"/>
  <c r="AK169" i="6"/>
  <c r="AL169" i="6"/>
  <c r="AM169" i="6"/>
  <c r="AN169" i="6"/>
  <c r="AO169" i="6"/>
  <c r="AP169" i="6"/>
  <c r="AQ169" i="6"/>
  <c r="AR169" i="6"/>
  <c r="AS169" i="6"/>
  <c r="AT169" i="6"/>
  <c r="AU169" i="6"/>
  <c r="AV169" i="6"/>
  <c r="AW169" i="6"/>
  <c r="AX169" i="6"/>
  <c r="AY169" i="6"/>
  <c r="AZ169" i="6"/>
  <c r="BA169" i="6"/>
  <c r="BB169" i="6"/>
  <c r="BC169" i="6"/>
  <c r="BD169" i="6"/>
  <c r="BF169" i="6"/>
  <c r="BY169" i="6"/>
  <c r="BZ169" i="6"/>
  <c r="CA169" i="6"/>
  <c r="CB169" i="6"/>
  <c r="CC169" i="6"/>
  <c r="CD169" i="6"/>
  <c r="CE169" i="6"/>
  <c r="CF169" i="6"/>
  <c r="CG169" i="6"/>
  <c r="CH169" i="6"/>
  <c r="CI169" i="6"/>
  <c r="CJ169" i="6"/>
  <c r="CK169" i="6"/>
  <c r="CL169" i="6"/>
  <c r="CM169" i="6"/>
  <c r="CN169" i="6"/>
  <c r="CO169" i="6"/>
  <c r="CP169" i="6"/>
  <c r="CQ169" i="6"/>
  <c r="CR169" i="6"/>
  <c r="CS169" i="6"/>
  <c r="CT169" i="6"/>
  <c r="CU169" i="6"/>
  <c r="CV169" i="6"/>
  <c r="CW169" i="6"/>
  <c r="CX169" i="6"/>
  <c r="CZ169" i="6"/>
  <c r="H141" i="12" l="1"/>
  <c r="I140" i="12"/>
  <c r="S169" i="5"/>
  <c r="T169" i="5"/>
  <c r="U169" i="5"/>
  <c r="V169" i="5"/>
  <c r="W169" i="5"/>
  <c r="X169" i="5"/>
  <c r="Y169" i="5"/>
  <c r="Z169" i="5"/>
  <c r="AA169" i="5"/>
  <c r="AB169" i="5"/>
  <c r="AC169" i="5"/>
  <c r="AD169" i="5"/>
  <c r="AE169" i="5"/>
  <c r="AF169" i="5"/>
  <c r="AG169" i="5"/>
  <c r="AH169" i="5"/>
  <c r="BA169" i="5"/>
  <c r="BB169" i="5"/>
  <c r="BC169" i="5"/>
  <c r="BD169" i="5"/>
  <c r="BE169" i="5"/>
  <c r="BF169" i="5"/>
  <c r="BG169" i="5"/>
  <c r="BH169" i="5"/>
  <c r="BI169" i="5"/>
  <c r="BJ169" i="5"/>
  <c r="BK169" i="5"/>
  <c r="BL169" i="5"/>
  <c r="BM169" i="5"/>
  <c r="BN169" i="5"/>
  <c r="BO169" i="5"/>
  <c r="BP169" i="5"/>
  <c r="BQ169" i="5"/>
  <c r="H142" i="12" l="1"/>
  <c r="I141" i="12"/>
  <c r="I169" i="4"/>
  <c r="J169" i="4"/>
  <c r="K169" i="4"/>
  <c r="L169" i="4"/>
  <c r="M169" i="4"/>
  <c r="N169" i="4"/>
  <c r="AG169" i="4"/>
  <c r="AH169" i="4"/>
  <c r="AI169" i="4"/>
  <c r="AJ169" i="4"/>
  <c r="AK169" i="4"/>
  <c r="AL169" i="4"/>
  <c r="H169" i="11"/>
  <c r="H143" i="12" l="1"/>
  <c r="I142" i="12"/>
  <c r="K169" i="11"/>
  <c r="L169" i="11"/>
  <c r="M169" i="11"/>
  <c r="AK169" i="3"/>
  <c r="AL169" i="3"/>
  <c r="AM169" i="3"/>
  <c r="AN169" i="3"/>
  <c r="AO169" i="3"/>
  <c r="AP169" i="3"/>
  <c r="AQ169" i="3"/>
  <c r="AR169" i="3"/>
  <c r="AS169" i="3"/>
  <c r="AT169" i="3"/>
  <c r="AU169" i="3"/>
  <c r="AV169" i="3"/>
  <c r="AW169" i="3"/>
  <c r="AX169" i="3"/>
  <c r="AY169" i="3"/>
  <c r="AZ169" i="3"/>
  <c r="BA169" i="3"/>
  <c r="BB169" i="3"/>
  <c r="BC169" i="3"/>
  <c r="BD169" i="3"/>
  <c r="BE169" i="3"/>
  <c r="BF169" i="3"/>
  <c r="BG169" i="3"/>
  <c r="BH169" i="3"/>
  <c r="BI169" i="3"/>
  <c r="BJ169" i="3"/>
  <c r="BK169" i="3"/>
  <c r="BL169" i="3"/>
  <c r="BM169" i="3"/>
  <c r="BN169" i="3"/>
  <c r="BO169" i="3"/>
  <c r="BP169" i="3"/>
  <c r="BR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DM169" i="3"/>
  <c r="DN169" i="3"/>
  <c r="DO169" i="3"/>
  <c r="DP169" i="3"/>
  <c r="DQ169" i="3"/>
  <c r="DS169" i="3"/>
  <c r="G169" i="11" s="1"/>
  <c r="H144" i="12" l="1"/>
  <c r="I143" i="12"/>
  <c r="N168" i="10"/>
  <c r="O168" i="10"/>
  <c r="P168" i="10"/>
  <c r="Q168" i="10"/>
  <c r="R168" i="10"/>
  <c r="S168" i="10"/>
  <c r="T168" i="10"/>
  <c r="U168" i="10"/>
  <c r="V168" i="10"/>
  <c r="W168" i="10"/>
  <c r="X168" i="10"/>
  <c r="AQ168" i="10"/>
  <c r="AR168" i="10"/>
  <c r="AS168" i="10"/>
  <c r="AT168" i="10"/>
  <c r="AU168" i="10"/>
  <c r="AV168" i="10"/>
  <c r="AW168" i="10"/>
  <c r="AX168" i="10"/>
  <c r="AY168" i="10"/>
  <c r="AZ168" i="10"/>
  <c r="BA168" i="10"/>
  <c r="BB168" i="10"/>
  <c r="H145" i="12" l="1"/>
  <c r="I144" i="12"/>
  <c r="W168" i="8"/>
  <c r="X168" i="8"/>
  <c r="Y168" i="8"/>
  <c r="Z168" i="8"/>
  <c r="AA168" i="8"/>
  <c r="AB168" i="8"/>
  <c r="AC168" i="8"/>
  <c r="AD168" i="8"/>
  <c r="AE168" i="8"/>
  <c r="AF168" i="8"/>
  <c r="AG168" i="8"/>
  <c r="AH168" i="8"/>
  <c r="AI168" i="8"/>
  <c r="AJ168" i="8"/>
  <c r="AK168" i="8"/>
  <c r="AL168" i="8"/>
  <c r="AM168" i="8"/>
  <c r="AN168" i="8"/>
  <c r="AO168" i="8"/>
  <c r="AP168" i="8"/>
  <c r="BI168" i="8"/>
  <c r="BJ168" i="8"/>
  <c r="BK168" i="8"/>
  <c r="BL168" i="8"/>
  <c r="BM168" i="8"/>
  <c r="BN168" i="8"/>
  <c r="BO168" i="8"/>
  <c r="BP168" i="8"/>
  <c r="BQ168" i="8"/>
  <c r="BR168" i="8"/>
  <c r="BS168" i="8"/>
  <c r="BT168" i="8"/>
  <c r="BU168" i="8"/>
  <c r="BV168" i="8"/>
  <c r="BW168" i="8"/>
  <c r="BX168" i="8"/>
  <c r="BY168" i="8"/>
  <c r="BZ168" i="8"/>
  <c r="CA168" i="8"/>
  <c r="CB168" i="8"/>
  <c r="CC168" i="8"/>
  <c r="H146" i="12" l="1"/>
  <c r="I145" i="12"/>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H147" i="12" l="1"/>
  <c r="I146" i="12"/>
  <c r="AF168" i="6"/>
  <c r="AG168" i="6"/>
  <c r="AH168" i="6"/>
  <c r="AI168" i="6"/>
  <c r="AJ168" i="6"/>
  <c r="AK168" i="6"/>
  <c r="AL168" i="6"/>
  <c r="AM168" i="6"/>
  <c r="AN168" i="6"/>
  <c r="AO168" i="6"/>
  <c r="AP168" i="6"/>
  <c r="AQ168" i="6"/>
  <c r="AR168" i="6"/>
  <c r="AS168" i="6"/>
  <c r="AT168" i="6"/>
  <c r="AU168" i="6"/>
  <c r="AV168" i="6"/>
  <c r="AW168" i="6"/>
  <c r="AX168" i="6"/>
  <c r="AY168" i="6"/>
  <c r="AZ168" i="6"/>
  <c r="BA168" i="6"/>
  <c r="BB168" i="6"/>
  <c r="BC168" i="6"/>
  <c r="BD168" i="6"/>
  <c r="BF168" i="6"/>
  <c r="BY168" i="6"/>
  <c r="BZ168" i="6"/>
  <c r="CA168" i="6"/>
  <c r="CB168" i="6"/>
  <c r="CC168" i="6"/>
  <c r="CD168" i="6"/>
  <c r="CE168" i="6"/>
  <c r="CF168" i="6"/>
  <c r="CG168" i="6"/>
  <c r="CH168" i="6"/>
  <c r="CI168" i="6"/>
  <c r="CJ168" i="6"/>
  <c r="CK168" i="6"/>
  <c r="CL168" i="6"/>
  <c r="CM168" i="6"/>
  <c r="CN168" i="6"/>
  <c r="CO168" i="6"/>
  <c r="CP168" i="6"/>
  <c r="CQ168" i="6"/>
  <c r="CR168" i="6"/>
  <c r="CS168" i="6"/>
  <c r="CT168" i="6"/>
  <c r="CU168" i="6"/>
  <c r="CV168" i="6"/>
  <c r="CW168" i="6"/>
  <c r="CX168" i="6"/>
  <c r="CZ168" i="6"/>
  <c r="H148" i="12" l="1"/>
  <c r="I147" i="12"/>
  <c r="S168" i="5"/>
  <c r="T168" i="5"/>
  <c r="U168" i="5"/>
  <c r="V168" i="5"/>
  <c r="W168" i="5"/>
  <c r="X168" i="5"/>
  <c r="Y168" i="5"/>
  <c r="Z168" i="5"/>
  <c r="AA168" i="5"/>
  <c r="AB168" i="5"/>
  <c r="AC168" i="5"/>
  <c r="AD168" i="5"/>
  <c r="AE168" i="5"/>
  <c r="AF168" i="5"/>
  <c r="AG168" i="5"/>
  <c r="AH168" i="5"/>
  <c r="BA168" i="5"/>
  <c r="BB168" i="5"/>
  <c r="BC168" i="5"/>
  <c r="BD168" i="5"/>
  <c r="BE168" i="5"/>
  <c r="BF168" i="5"/>
  <c r="BG168" i="5"/>
  <c r="BH168" i="5"/>
  <c r="BI168" i="5"/>
  <c r="BJ168" i="5"/>
  <c r="BK168" i="5"/>
  <c r="BL168" i="5"/>
  <c r="BM168" i="5"/>
  <c r="BN168" i="5"/>
  <c r="BO168" i="5"/>
  <c r="BP168" i="5"/>
  <c r="BQ168" i="5"/>
  <c r="H149" i="12" l="1"/>
  <c r="I148" i="12"/>
  <c r="AG168" i="4"/>
  <c r="AH168" i="4"/>
  <c r="AI168" i="4"/>
  <c r="AJ168" i="4"/>
  <c r="AK168" i="4"/>
  <c r="AL168" i="4"/>
  <c r="H168" i="11"/>
  <c r="I168" i="4"/>
  <c r="J168" i="4"/>
  <c r="K168" i="4"/>
  <c r="L168" i="4"/>
  <c r="M168" i="4"/>
  <c r="N168" i="4"/>
  <c r="H150" i="12" l="1"/>
  <c r="I149" i="12"/>
  <c r="K168" i="11"/>
  <c r="L168" i="11"/>
  <c r="M168" i="11"/>
  <c r="AK168" i="3"/>
  <c r="AL168" i="3"/>
  <c r="AM168" i="3"/>
  <c r="AN168" i="3"/>
  <c r="AO168" i="3"/>
  <c r="AP168" i="3"/>
  <c r="AQ168" i="3"/>
  <c r="AR168" i="3"/>
  <c r="AS168" i="3"/>
  <c r="AT168" i="3"/>
  <c r="AU168" i="3"/>
  <c r="AV168" i="3"/>
  <c r="AW168" i="3"/>
  <c r="AX168" i="3"/>
  <c r="AY168" i="3"/>
  <c r="AZ168" i="3"/>
  <c r="BA168" i="3"/>
  <c r="BB168" i="3"/>
  <c r="BC168" i="3"/>
  <c r="BD168" i="3"/>
  <c r="BE168" i="3"/>
  <c r="BF168" i="3"/>
  <c r="BG168" i="3"/>
  <c r="BH168" i="3"/>
  <c r="BI168" i="3"/>
  <c r="BJ168" i="3"/>
  <c r="BK168" i="3"/>
  <c r="BL168" i="3"/>
  <c r="BM168" i="3"/>
  <c r="BN168" i="3"/>
  <c r="BO168" i="3"/>
  <c r="BP168" i="3"/>
  <c r="BR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DM168" i="3"/>
  <c r="DN168" i="3"/>
  <c r="DO168" i="3"/>
  <c r="DP168" i="3"/>
  <c r="DQ168" i="3"/>
  <c r="DS168" i="3"/>
  <c r="G168" i="11" s="1"/>
  <c r="H151" i="12" l="1"/>
  <c r="I150" i="12"/>
  <c r="N167" i="10"/>
  <c r="O167" i="10"/>
  <c r="P167" i="10"/>
  <c r="Q167" i="10"/>
  <c r="R167" i="10"/>
  <c r="S167" i="10"/>
  <c r="T167" i="10"/>
  <c r="U167" i="10"/>
  <c r="V167" i="10"/>
  <c r="W167" i="10"/>
  <c r="X167" i="10"/>
  <c r="AQ167" i="10"/>
  <c r="AR167" i="10"/>
  <c r="AS167" i="10"/>
  <c r="AT167" i="10"/>
  <c r="AU167" i="10"/>
  <c r="AV167" i="10"/>
  <c r="AW167" i="10"/>
  <c r="AX167" i="10"/>
  <c r="AY167" i="10"/>
  <c r="AZ167" i="10"/>
  <c r="BA167" i="10"/>
  <c r="BB167" i="10"/>
  <c r="H152" i="12" l="1"/>
  <c r="I151" i="12"/>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H153" i="12" l="1"/>
  <c r="I152" i="12"/>
  <c r="W167" i="8"/>
  <c r="X167" i="8"/>
  <c r="Y167" i="8"/>
  <c r="Z167" i="8"/>
  <c r="AA167" i="8"/>
  <c r="AB167" i="8"/>
  <c r="AC167" i="8"/>
  <c r="AD167" i="8"/>
  <c r="AE167" i="8"/>
  <c r="AF167" i="8"/>
  <c r="AG167" i="8"/>
  <c r="AH167" i="8"/>
  <c r="AI167" i="8"/>
  <c r="AJ167" i="8"/>
  <c r="AK167" i="8"/>
  <c r="AL167" i="8"/>
  <c r="AM167" i="8"/>
  <c r="AN167" i="8"/>
  <c r="AO167" i="8"/>
  <c r="AP167" i="8"/>
  <c r="BI167" i="8"/>
  <c r="BJ167" i="8"/>
  <c r="BK167" i="8"/>
  <c r="BL167" i="8"/>
  <c r="BM167" i="8"/>
  <c r="BN167" i="8"/>
  <c r="BO167" i="8"/>
  <c r="BP167" i="8"/>
  <c r="BQ167" i="8"/>
  <c r="BR167" i="8"/>
  <c r="BS167" i="8"/>
  <c r="BT167" i="8"/>
  <c r="BU167" i="8"/>
  <c r="BV167" i="8"/>
  <c r="BW167" i="8"/>
  <c r="BX167" i="8"/>
  <c r="BY167" i="8"/>
  <c r="BZ167" i="8"/>
  <c r="CA167" i="8"/>
  <c r="CB167" i="8"/>
  <c r="CC167" i="8"/>
  <c r="H154" i="12" l="1"/>
  <c r="I153" i="12"/>
  <c r="AF167" i="6"/>
  <c r="AG167" i="6"/>
  <c r="AH167" i="6"/>
  <c r="AI167" i="6"/>
  <c r="AJ167" i="6"/>
  <c r="AK167" i="6"/>
  <c r="AL167" i="6"/>
  <c r="AM167" i="6"/>
  <c r="AN167" i="6"/>
  <c r="AO167" i="6"/>
  <c r="AP167" i="6"/>
  <c r="AQ167" i="6"/>
  <c r="AR167" i="6"/>
  <c r="AS167" i="6"/>
  <c r="AT167" i="6"/>
  <c r="AU167" i="6"/>
  <c r="AV167" i="6"/>
  <c r="AW167" i="6"/>
  <c r="AX167" i="6"/>
  <c r="AY167" i="6"/>
  <c r="AZ167" i="6"/>
  <c r="BA167" i="6"/>
  <c r="BB167" i="6"/>
  <c r="BC167" i="6"/>
  <c r="BD167" i="6"/>
  <c r="BF167" i="6"/>
  <c r="BY167" i="6"/>
  <c r="BZ167" i="6"/>
  <c r="CA167" i="6"/>
  <c r="CB167" i="6"/>
  <c r="CC167" i="6"/>
  <c r="CD167" i="6"/>
  <c r="CE167" i="6"/>
  <c r="CF167" i="6"/>
  <c r="CG167" i="6"/>
  <c r="CH167" i="6"/>
  <c r="CI167" i="6"/>
  <c r="CJ167" i="6"/>
  <c r="CK167" i="6"/>
  <c r="CL167" i="6"/>
  <c r="CM167" i="6"/>
  <c r="CN167" i="6"/>
  <c r="CO167" i="6"/>
  <c r="CP167" i="6"/>
  <c r="CQ167" i="6"/>
  <c r="CR167" i="6"/>
  <c r="CS167" i="6"/>
  <c r="CT167" i="6"/>
  <c r="CU167" i="6"/>
  <c r="CV167" i="6"/>
  <c r="CW167" i="6"/>
  <c r="CX167" i="6"/>
  <c r="CZ167" i="6"/>
  <c r="H155" i="12" l="1"/>
  <c r="I155" i="12" s="1"/>
  <c r="I154" i="12"/>
  <c r="S167" i="5"/>
  <c r="T167" i="5"/>
  <c r="U167" i="5"/>
  <c r="V167" i="5"/>
  <c r="W167" i="5"/>
  <c r="X167" i="5"/>
  <c r="Y167" i="5"/>
  <c r="Z167" i="5"/>
  <c r="AA167" i="5"/>
  <c r="AB167" i="5"/>
  <c r="AC167" i="5"/>
  <c r="AD167" i="5"/>
  <c r="AE167" i="5"/>
  <c r="AF167" i="5"/>
  <c r="AG167" i="5"/>
  <c r="AH167" i="5"/>
  <c r="BA167" i="5"/>
  <c r="BB167" i="5"/>
  <c r="BC167" i="5"/>
  <c r="BD167" i="5"/>
  <c r="BE167" i="5"/>
  <c r="BF167" i="5"/>
  <c r="BG167" i="5"/>
  <c r="BH167" i="5"/>
  <c r="BI167" i="5"/>
  <c r="BJ167" i="5"/>
  <c r="BK167" i="5"/>
  <c r="BL167" i="5"/>
  <c r="BM167" i="5"/>
  <c r="BN167" i="5"/>
  <c r="BO167" i="5"/>
  <c r="BP167" i="5"/>
  <c r="BQ167" i="5"/>
  <c r="I167" i="4" l="1"/>
  <c r="J167" i="4"/>
  <c r="K167" i="4"/>
  <c r="L167" i="4"/>
  <c r="M167" i="4"/>
  <c r="N167" i="4"/>
  <c r="AG167" i="4"/>
  <c r="AH167" i="4"/>
  <c r="AI167" i="4"/>
  <c r="AJ167" i="4"/>
  <c r="AK167" i="4"/>
  <c r="AL167" i="4"/>
  <c r="AM167" i="4"/>
  <c r="H167" i="11" s="1"/>
  <c r="AK167" i="3" l="1"/>
  <c r="AL167" i="3"/>
  <c r="AM167" i="3"/>
  <c r="AN167" i="3"/>
  <c r="AO167" i="3"/>
  <c r="AP167" i="3"/>
  <c r="AQ167" i="3"/>
  <c r="AR167" i="3"/>
  <c r="AS167" i="3"/>
  <c r="AT167" i="3"/>
  <c r="AU167" i="3"/>
  <c r="AV167" i="3"/>
  <c r="AW167" i="3"/>
  <c r="AX167" i="3"/>
  <c r="AY167" i="3"/>
  <c r="AZ167" i="3"/>
  <c r="BA167" i="3"/>
  <c r="BB167" i="3"/>
  <c r="BC167" i="3"/>
  <c r="BD167" i="3"/>
  <c r="BE167" i="3"/>
  <c r="BF167" i="3"/>
  <c r="BG167" i="3"/>
  <c r="BH167" i="3"/>
  <c r="BI167" i="3"/>
  <c r="BJ167" i="3"/>
  <c r="BK167" i="3"/>
  <c r="BL167" i="3"/>
  <c r="BM167" i="3"/>
  <c r="BN167" i="3"/>
  <c r="BO167" i="3"/>
  <c r="BP167" i="3"/>
  <c r="BR167" i="3"/>
  <c r="CK167" i="3"/>
  <c r="CL167" i="3"/>
  <c r="CM167" i="3"/>
  <c r="CN167" i="3"/>
  <c r="CO167" i="3"/>
  <c r="CP167" i="3"/>
  <c r="CQ167" i="3"/>
  <c r="CR167" i="3"/>
  <c r="CS167" i="3"/>
  <c r="CT167" i="3"/>
  <c r="CU167" i="3"/>
  <c r="CV167" i="3"/>
  <c r="CW167" i="3"/>
  <c r="CX167" i="3"/>
  <c r="CY167" i="3"/>
  <c r="CZ167" i="3"/>
  <c r="DA167" i="3"/>
  <c r="DB167" i="3"/>
  <c r="DC167" i="3"/>
  <c r="DD167" i="3"/>
  <c r="DE167" i="3"/>
  <c r="DF167" i="3"/>
  <c r="DG167" i="3"/>
  <c r="DH167" i="3"/>
  <c r="DI167" i="3"/>
  <c r="DJ167" i="3"/>
  <c r="DK167" i="3"/>
  <c r="DL167" i="3"/>
  <c r="DM167" i="3"/>
  <c r="DN167" i="3"/>
  <c r="DO167" i="3"/>
  <c r="DP167" i="3"/>
  <c r="DQ167" i="3"/>
  <c r="DS167" i="3"/>
  <c r="G167" i="11" s="1"/>
  <c r="K167" i="11"/>
  <c r="L167" i="11"/>
  <c r="M167" i="11"/>
  <c r="W166" i="8" l="1"/>
  <c r="X166" i="8"/>
  <c r="Y166" i="8"/>
  <c r="Z166" i="8"/>
  <c r="AA166" i="8"/>
  <c r="AB166" i="8"/>
  <c r="AC166" i="8"/>
  <c r="AD166" i="8"/>
  <c r="AE166" i="8"/>
  <c r="AF166" i="8"/>
  <c r="AG166" i="8"/>
  <c r="AH166" i="8"/>
  <c r="AI166" i="8"/>
  <c r="AJ166" i="8"/>
  <c r="AK166" i="8"/>
  <c r="AL166" i="8"/>
  <c r="AM166" i="8"/>
  <c r="AN166" i="8"/>
  <c r="AO166" i="8"/>
  <c r="AP166" i="8"/>
  <c r="BI166" i="8"/>
  <c r="AD166" i="7" l="1"/>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N166" i="10" l="1"/>
  <c r="O166" i="10"/>
  <c r="P166" i="10"/>
  <c r="Q166" i="10"/>
  <c r="R166" i="10"/>
  <c r="S166" i="10"/>
  <c r="T166" i="10"/>
  <c r="U166" i="10"/>
  <c r="V166" i="10"/>
  <c r="W166" i="10"/>
  <c r="X166" i="10"/>
  <c r="AQ166" i="10"/>
  <c r="AR166" i="10"/>
  <c r="AS166" i="10"/>
  <c r="AT166" i="10"/>
  <c r="AU166" i="10"/>
  <c r="AV166" i="10"/>
  <c r="AW166" i="10"/>
  <c r="AX166" i="10"/>
  <c r="AY166" i="10"/>
  <c r="AZ166" i="10"/>
  <c r="BA166" i="10"/>
  <c r="BB166" i="10"/>
  <c r="AT23" i="8"/>
  <c r="AU5" i="8"/>
  <c r="AU6" i="8" s="1"/>
  <c r="AW5" i="8"/>
  <c r="AW6" i="8" s="1"/>
  <c r="AY6" i="8"/>
  <c r="BA6" i="8"/>
  <c r="BA7" i="8" s="1"/>
  <c r="BC5" i="8"/>
  <c r="BC6" i="8" s="1"/>
  <c r="BC7" i="8" s="1"/>
  <c r="BE6" i="8"/>
  <c r="BE7" i="8" s="1"/>
  <c r="BF23" i="8"/>
  <c r="BG5" i="8"/>
  <c r="BG6" i="8" s="1"/>
  <c r="BJ166" i="8"/>
  <c r="BK166" i="8"/>
  <c r="BL166" i="8"/>
  <c r="BM166" i="8"/>
  <c r="BN166" i="8"/>
  <c r="BO166" i="8"/>
  <c r="BP166" i="8"/>
  <c r="BQ166" i="8"/>
  <c r="BR166" i="8"/>
  <c r="BS166" i="8"/>
  <c r="BT166" i="8"/>
  <c r="BU166" i="8"/>
  <c r="BV166" i="8"/>
  <c r="BW166" i="8"/>
  <c r="BX166" i="8"/>
  <c r="BY166" i="8"/>
  <c r="BZ166" i="8"/>
  <c r="CA166" i="8"/>
  <c r="CB166" i="8"/>
  <c r="CC166" i="8"/>
  <c r="CB3" i="8"/>
  <c r="CB4" i="8"/>
  <c r="CB5" i="8"/>
  <c r="CB6" i="8"/>
  <c r="CB7" i="8"/>
  <c r="CB8" i="8"/>
  <c r="CB9" i="8"/>
  <c r="CB10" i="8"/>
  <c r="CB11" i="8"/>
  <c r="CB12" i="8"/>
  <c r="CB13" i="8"/>
  <c r="CB14" i="8"/>
  <c r="CB15" i="8"/>
  <c r="CB16" i="8"/>
  <c r="CB17" i="8"/>
  <c r="CB18" i="8"/>
  <c r="CB19" i="8"/>
  <c r="CB20" i="8"/>
  <c r="CB21" i="8"/>
  <c r="CB22" i="8"/>
  <c r="CB23" i="8"/>
  <c r="CB24" i="8"/>
  <c r="CB25" i="8"/>
  <c r="CB26" i="8"/>
  <c r="CB27" i="8"/>
  <c r="CB28" i="8"/>
  <c r="CB29" i="8"/>
  <c r="CB30" i="8"/>
  <c r="CB31" i="8"/>
  <c r="CB32" i="8"/>
  <c r="CB33" i="8"/>
  <c r="CB34" i="8"/>
  <c r="CB35" i="8"/>
  <c r="CB36" i="8"/>
  <c r="CB37" i="8"/>
  <c r="CB38" i="8"/>
  <c r="CB39" i="8"/>
  <c r="CB40" i="8"/>
  <c r="CB41" i="8"/>
  <c r="CB42" i="8"/>
  <c r="CB43" i="8"/>
  <c r="CB44" i="8"/>
  <c r="CB45" i="8"/>
  <c r="CB46" i="8"/>
  <c r="CB47" i="8"/>
  <c r="CB48" i="8"/>
  <c r="CB49" i="8"/>
  <c r="CB50" i="8"/>
  <c r="CB51" i="8"/>
  <c r="CB52" i="8"/>
  <c r="CB53" i="8"/>
  <c r="CB54" i="8"/>
  <c r="CB55" i="8"/>
  <c r="CB56" i="8"/>
  <c r="CB57" i="8"/>
  <c r="CB58" i="8"/>
  <c r="CB59" i="8"/>
  <c r="CB60" i="8"/>
  <c r="CB61" i="8"/>
  <c r="CB62" i="8"/>
  <c r="CB63" i="8"/>
  <c r="CB64" i="8"/>
  <c r="CB65" i="8"/>
  <c r="CB66" i="8"/>
  <c r="CB67" i="8"/>
  <c r="CB68" i="8"/>
  <c r="CB69" i="8"/>
  <c r="CB70" i="8"/>
  <c r="CB71" i="8"/>
  <c r="CB72" i="8"/>
  <c r="CB73" i="8"/>
  <c r="CB74" i="8"/>
  <c r="CB75" i="8"/>
  <c r="CB76" i="8"/>
  <c r="CB77" i="8"/>
  <c r="CB78" i="8"/>
  <c r="CB79" i="8"/>
  <c r="CB80" i="8"/>
  <c r="CB81" i="8"/>
  <c r="CB82" i="8"/>
  <c r="CB83" i="8"/>
  <c r="CB84" i="8"/>
  <c r="CB85" i="8"/>
  <c r="CB86" i="8"/>
  <c r="CB87" i="8"/>
  <c r="CB88" i="8"/>
  <c r="CB89" i="8"/>
  <c r="CB90" i="8"/>
  <c r="CB91" i="8"/>
  <c r="CB92" i="8"/>
  <c r="CB93" i="8"/>
  <c r="CB94" i="8"/>
  <c r="CB95" i="8"/>
  <c r="CB96" i="8"/>
  <c r="CB97" i="8"/>
  <c r="CB98" i="8"/>
  <c r="CB99" i="8"/>
  <c r="CB100" i="8"/>
  <c r="CB101" i="8"/>
  <c r="CB102" i="8"/>
  <c r="CB103" i="8"/>
  <c r="CB104" i="8"/>
  <c r="CB105" i="8"/>
  <c r="CB106" i="8"/>
  <c r="CB107" i="8"/>
  <c r="CB108" i="8"/>
  <c r="CB109" i="8"/>
  <c r="CB110" i="8"/>
  <c r="CB111" i="8"/>
  <c r="CB112" i="8"/>
  <c r="CB113" i="8"/>
  <c r="CB114" i="8"/>
  <c r="CB115" i="8"/>
  <c r="CB116" i="8"/>
  <c r="CB117" i="8"/>
  <c r="CB118" i="8"/>
  <c r="CB119" i="8"/>
  <c r="CB120" i="8"/>
  <c r="CB121" i="8"/>
  <c r="CB122" i="8"/>
  <c r="CB123" i="8"/>
  <c r="CB124" i="8"/>
  <c r="CB125" i="8"/>
  <c r="CB126" i="8"/>
  <c r="CB127" i="8"/>
  <c r="CB128" i="8"/>
  <c r="CB129" i="8"/>
  <c r="CB130" i="8"/>
  <c r="CB131" i="8"/>
  <c r="CB132" i="8"/>
  <c r="CB133" i="8"/>
  <c r="CB134" i="8"/>
  <c r="CB135" i="8"/>
  <c r="CB136" i="8"/>
  <c r="CB137" i="8"/>
  <c r="CB138" i="8"/>
  <c r="CB139" i="8"/>
  <c r="CB140" i="8"/>
  <c r="CB141" i="8"/>
  <c r="CB142" i="8"/>
  <c r="CB143" i="8"/>
  <c r="CB144" i="8"/>
  <c r="CB145" i="8"/>
  <c r="CB146" i="8"/>
  <c r="CB147" i="8"/>
  <c r="CB148" i="8"/>
  <c r="CB149" i="8"/>
  <c r="CB150" i="8"/>
  <c r="CB151" i="8"/>
  <c r="CB152" i="8"/>
  <c r="CB153" i="8"/>
  <c r="CB154" i="8"/>
  <c r="CB155" i="8"/>
  <c r="CB156" i="8"/>
  <c r="CB157" i="8"/>
  <c r="CB158" i="8"/>
  <c r="CB159" i="8"/>
  <c r="CB160" i="8"/>
  <c r="CB161" i="8"/>
  <c r="CB162" i="8"/>
  <c r="CB163" i="8"/>
  <c r="CB164" i="8"/>
  <c r="CB165" i="8"/>
  <c r="CB2" i="8"/>
  <c r="AO4" i="8"/>
  <c r="AO5" i="8"/>
  <c r="AO6" i="8"/>
  <c r="AO7" i="8"/>
  <c r="AO8" i="8"/>
  <c r="AO9" i="8"/>
  <c r="AO10" i="8"/>
  <c r="AO11" i="8"/>
  <c r="AO12" i="8"/>
  <c r="AO13" i="8"/>
  <c r="AO14" i="8"/>
  <c r="AO15" i="8"/>
  <c r="AO16" i="8"/>
  <c r="AO17" i="8"/>
  <c r="AO18" i="8"/>
  <c r="AO19" i="8"/>
  <c r="AO20" i="8"/>
  <c r="AO21" i="8"/>
  <c r="AO22" i="8"/>
  <c r="AO23" i="8"/>
  <c r="AO24" i="8"/>
  <c r="AO25" i="8"/>
  <c r="AO26" i="8"/>
  <c r="AO27" i="8"/>
  <c r="AO28" i="8"/>
  <c r="AO29" i="8"/>
  <c r="AO30" i="8"/>
  <c r="AO31" i="8"/>
  <c r="AO32" i="8"/>
  <c r="AO33" i="8"/>
  <c r="AO34" i="8"/>
  <c r="AO35" i="8"/>
  <c r="AO36" i="8"/>
  <c r="AO37" i="8"/>
  <c r="AO38" i="8"/>
  <c r="AO39" i="8"/>
  <c r="AO40" i="8"/>
  <c r="AO41" i="8"/>
  <c r="AO42" i="8"/>
  <c r="AO43" i="8"/>
  <c r="AO44" i="8"/>
  <c r="AO45" i="8"/>
  <c r="AO46" i="8"/>
  <c r="AO47" i="8"/>
  <c r="AO48" i="8"/>
  <c r="AO49" i="8"/>
  <c r="AO50" i="8"/>
  <c r="AO51" i="8"/>
  <c r="AO52" i="8"/>
  <c r="AO53" i="8"/>
  <c r="AO54" i="8"/>
  <c r="AO55" i="8"/>
  <c r="AO56" i="8"/>
  <c r="AO57" i="8"/>
  <c r="AO58" i="8"/>
  <c r="AO59" i="8"/>
  <c r="AO60" i="8"/>
  <c r="AO61" i="8"/>
  <c r="AO62" i="8"/>
  <c r="AO63" i="8"/>
  <c r="AO64" i="8"/>
  <c r="AO65" i="8"/>
  <c r="AO66" i="8"/>
  <c r="AO67" i="8"/>
  <c r="AO68" i="8"/>
  <c r="AO69" i="8"/>
  <c r="AO70" i="8"/>
  <c r="AO71" i="8"/>
  <c r="AO72" i="8"/>
  <c r="AO73" i="8"/>
  <c r="AO74" i="8"/>
  <c r="AO75" i="8"/>
  <c r="AO76" i="8"/>
  <c r="AO77" i="8"/>
  <c r="AO78" i="8"/>
  <c r="AO79" i="8"/>
  <c r="AO80" i="8"/>
  <c r="AO81" i="8"/>
  <c r="AO82" i="8"/>
  <c r="AO83" i="8"/>
  <c r="AO84" i="8"/>
  <c r="AO85" i="8"/>
  <c r="AO86" i="8"/>
  <c r="AO87" i="8"/>
  <c r="AO88" i="8"/>
  <c r="AO89" i="8"/>
  <c r="AO90" i="8"/>
  <c r="AO91" i="8"/>
  <c r="AO92" i="8"/>
  <c r="AO93" i="8"/>
  <c r="AO94" i="8"/>
  <c r="AO95" i="8"/>
  <c r="AO96" i="8"/>
  <c r="AO97" i="8"/>
  <c r="AO98" i="8"/>
  <c r="AO99" i="8"/>
  <c r="AO100" i="8"/>
  <c r="AO101" i="8"/>
  <c r="AO102" i="8"/>
  <c r="AO103" i="8"/>
  <c r="AO104" i="8"/>
  <c r="AO105" i="8"/>
  <c r="AO106" i="8"/>
  <c r="AO107" i="8"/>
  <c r="AO108" i="8"/>
  <c r="AO109" i="8"/>
  <c r="AO110" i="8"/>
  <c r="AO111" i="8"/>
  <c r="AO112" i="8"/>
  <c r="AO113" i="8"/>
  <c r="AO114" i="8"/>
  <c r="AO115" i="8"/>
  <c r="AO116" i="8"/>
  <c r="AO117" i="8"/>
  <c r="AO118" i="8"/>
  <c r="AO119" i="8"/>
  <c r="AO120" i="8"/>
  <c r="AO121" i="8"/>
  <c r="AO122" i="8"/>
  <c r="AO123" i="8"/>
  <c r="AO124" i="8"/>
  <c r="AO125" i="8"/>
  <c r="AO126" i="8"/>
  <c r="AO127" i="8"/>
  <c r="AO128" i="8"/>
  <c r="AO129" i="8"/>
  <c r="AO130" i="8"/>
  <c r="AO131" i="8"/>
  <c r="AO132" i="8"/>
  <c r="AO133" i="8"/>
  <c r="AO134" i="8"/>
  <c r="AO135" i="8"/>
  <c r="AO136" i="8"/>
  <c r="AO137" i="8"/>
  <c r="AO138" i="8"/>
  <c r="AO139" i="8"/>
  <c r="AO140" i="8"/>
  <c r="AO141" i="8"/>
  <c r="AO142" i="8"/>
  <c r="AO143" i="8"/>
  <c r="AO144" i="8"/>
  <c r="AO145" i="8"/>
  <c r="AO146" i="8"/>
  <c r="AO147" i="8"/>
  <c r="AO148" i="8"/>
  <c r="AO149" i="8"/>
  <c r="AO150" i="8"/>
  <c r="AO151" i="8"/>
  <c r="AO152" i="8"/>
  <c r="AO153" i="8"/>
  <c r="AO154" i="8"/>
  <c r="AO155" i="8"/>
  <c r="AO156" i="8"/>
  <c r="AO157" i="8"/>
  <c r="AO158" i="8"/>
  <c r="AO159" i="8"/>
  <c r="AO160" i="8"/>
  <c r="AO161" i="8"/>
  <c r="AO162" i="8"/>
  <c r="AO163" i="8"/>
  <c r="AO164" i="8"/>
  <c r="AO165" i="8"/>
  <c r="AO3" i="8"/>
  <c r="BV29" i="6"/>
  <c r="BJ29" i="6"/>
  <c r="CX3" i="6"/>
  <c r="CX4" i="6"/>
  <c r="CX5" i="6"/>
  <c r="CX6" i="6"/>
  <c r="CX7" i="6"/>
  <c r="CX8" i="6"/>
  <c r="CX9" i="6"/>
  <c r="CX10" i="6"/>
  <c r="CX11" i="6"/>
  <c r="CX12" i="6"/>
  <c r="CX13" i="6"/>
  <c r="CX14" i="6"/>
  <c r="CX15" i="6"/>
  <c r="CX16" i="6"/>
  <c r="CX17" i="6"/>
  <c r="CX18" i="6"/>
  <c r="CX19" i="6"/>
  <c r="CX20" i="6"/>
  <c r="CX21" i="6"/>
  <c r="CX22" i="6"/>
  <c r="CX23" i="6"/>
  <c r="CX24" i="6"/>
  <c r="CX25" i="6"/>
  <c r="CX26" i="6"/>
  <c r="CX27" i="6"/>
  <c r="CX28" i="6"/>
  <c r="CX29" i="6"/>
  <c r="CX30" i="6"/>
  <c r="CX31" i="6"/>
  <c r="CX32" i="6"/>
  <c r="CX33" i="6"/>
  <c r="CX34" i="6"/>
  <c r="CX35" i="6"/>
  <c r="CX36" i="6"/>
  <c r="CX37" i="6"/>
  <c r="CX38" i="6"/>
  <c r="CX39" i="6"/>
  <c r="CX40" i="6"/>
  <c r="CX41" i="6"/>
  <c r="CX42" i="6"/>
  <c r="CX43" i="6"/>
  <c r="CX44" i="6"/>
  <c r="CX45" i="6"/>
  <c r="CX46" i="6"/>
  <c r="CX47" i="6"/>
  <c r="CX48" i="6"/>
  <c r="CX49" i="6"/>
  <c r="CX50" i="6"/>
  <c r="CX51" i="6"/>
  <c r="CX52" i="6"/>
  <c r="CX53" i="6"/>
  <c r="CX54" i="6"/>
  <c r="CX55" i="6"/>
  <c r="CX56" i="6"/>
  <c r="CX57" i="6"/>
  <c r="CX58" i="6"/>
  <c r="CX59" i="6"/>
  <c r="CX60" i="6"/>
  <c r="CX61" i="6"/>
  <c r="CX62" i="6"/>
  <c r="CX63" i="6"/>
  <c r="CX64" i="6"/>
  <c r="CX65" i="6"/>
  <c r="CX66" i="6"/>
  <c r="CX67" i="6"/>
  <c r="CX68" i="6"/>
  <c r="CX69" i="6"/>
  <c r="CX70" i="6"/>
  <c r="CX71" i="6"/>
  <c r="CX72" i="6"/>
  <c r="CX73" i="6"/>
  <c r="CX74" i="6"/>
  <c r="CX75" i="6"/>
  <c r="CX76" i="6"/>
  <c r="CX77" i="6"/>
  <c r="CX78" i="6"/>
  <c r="CX79" i="6"/>
  <c r="CX80" i="6"/>
  <c r="CX81" i="6"/>
  <c r="CX82" i="6"/>
  <c r="CX83" i="6"/>
  <c r="CX84" i="6"/>
  <c r="CX85" i="6"/>
  <c r="CX86" i="6"/>
  <c r="CX87" i="6"/>
  <c r="CX88" i="6"/>
  <c r="CX89" i="6"/>
  <c r="CX90" i="6"/>
  <c r="CX91" i="6"/>
  <c r="CX92" i="6"/>
  <c r="CX93" i="6"/>
  <c r="CX94" i="6"/>
  <c r="CX95" i="6"/>
  <c r="CX96" i="6"/>
  <c r="CX97" i="6"/>
  <c r="CX98" i="6"/>
  <c r="CX99" i="6"/>
  <c r="CX100" i="6"/>
  <c r="CX101" i="6"/>
  <c r="CX102" i="6"/>
  <c r="CX103" i="6"/>
  <c r="CX104" i="6"/>
  <c r="CX105" i="6"/>
  <c r="CX106" i="6"/>
  <c r="CX107" i="6"/>
  <c r="CX108" i="6"/>
  <c r="CX109" i="6"/>
  <c r="CX110" i="6"/>
  <c r="CX111" i="6"/>
  <c r="CX112" i="6"/>
  <c r="CX113" i="6"/>
  <c r="CX114" i="6"/>
  <c r="CX115" i="6"/>
  <c r="CX116" i="6"/>
  <c r="CX117" i="6"/>
  <c r="CX118" i="6"/>
  <c r="CX119" i="6"/>
  <c r="CX120" i="6"/>
  <c r="CX121" i="6"/>
  <c r="CX122" i="6"/>
  <c r="CX123" i="6"/>
  <c r="CX124" i="6"/>
  <c r="CX125" i="6"/>
  <c r="CX126" i="6"/>
  <c r="CX127" i="6"/>
  <c r="CX128" i="6"/>
  <c r="CX129" i="6"/>
  <c r="CX130" i="6"/>
  <c r="CX131" i="6"/>
  <c r="CX132" i="6"/>
  <c r="CX133" i="6"/>
  <c r="CX134" i="6"/>
  <c r="CX135" i="6"/>
  <c r="CX136" i="6"/>
  <c r="CX137" i="6"/>
  <c r="CX138" i="6"/>
  <c r="CX139" i="6"/>
  <c r="CX140" i="6"/>
  <c r="CX141" i="6"/>
  <c r="CX142" i="6"/>
  <c r="CX143" i="6"/>
  <c r="CX144" i="6"/>
  <c r="CX145" i="6"/>
  <c r="CX146" i="6"/>
  <c r="CX147" i="6"/>
  <c r="CX148" i="6"/>
  <c r="CX149" i="6"/>
  <c r="CX150" i="6"/>
  <c r="CX151" i="6"/>
  <c r="CX152" i="6"/>
  <c r="CX153" i="6"/>
  <c r="CX154" i="6"/>
  <c r="CX155" i="6"/>
  <c r="CX156" i="6"/>
  <c r="CX157" i="6"/>
  <c r="CX158" i="6"/>
  <c r="CX159" i="6"/>
  <c r="CX160" i="6"/>
  <c r="CX161" i="6"/>
  <c r="CX162" i="6"/>
  <c r="CX163" i="6"/>
  <c r="CX164" i="6"/>
  <c r="CX165" i="6"/>
  <c r="CX166" i="6"/>
  <c r="CX2" i="6"/>
  <c r="BD4" i="6"/>
  <c r="BD5" i="6"/>
  <c r="BD6" i="6"/>
  <c r="BD7" i="6"/>
  <c r="BD8" i="6"/>
  <c r="BD9" i="6"/>
  <c r="BD10" i="6"/>
  <c r="BD11" i="6"/>
  <c r="BD12" i="6"/>
  <c r="BD13" i="6"/>
  <c r="BD14" i="6"/>
  <c r="BD15" i="6"/>
  <c r="BD16" i="6"/>
  <c r="BD17" i="6"/>
  <c r="BD18" i="6"/>
  <c r="BD19" i="6"/>
  <c r="BD20" i="6"/>
  <c r="BD21" i="6"/>
  <c r="BD22" i="6"/>
  <c r="BD23" i="6"/>
  <c r="BD24" i="6"/>
  <c r="BD25" i="6"/>
  <c r="BD26" i="6"/>
  <c r="BD27" i="6"/>
  <c r="BD28" i="6"/>
  <c r="BD29" i="6"/>
  <c r="BD30" i="6"/>
  <c r="BD31" i="6"/>
  <c r="BD32" i="6"/>
  <c r="BD33" i="6"/>
  <c r="BD34" i="6"/>
  <c r="BD35" i="6"/>
  <c r="BD36" i="6"/>
  <c r="BD37" i="6"/>
  <c r="BD38" i="6"/>
  <c r="BD39" i="6"/>
  <c r="BD40" i="6"/>
  <c r="BD41" i="6"/>
  <c r="BD42" i="6"/>
  <c r="BD43" i="6"/>
  <c r="BD44" i="6"/>
  <c r="BD45" i="6"/>
  <c r="BD46" i="6"/>
  <c r="BD47" i="6"/>
  <c r="BD48" i="6"/>
  <c r="BD49" i="6"/>
  <c r="BD50" i="6"/>
  <c r="BD51" i="6"/>
  <c r="BD52" i="6"/>
  <c r="BD53" i="6"/>
  <c r="BD54" i="6"/>
  <c r="BD55" i="6"/>
  <c r="BD56" i="6"/>
  <c r="BD57" i="6"/>
  <c r="BD58" i="6"/>
  <c r="BD59" i="6"/>
  <c r="BD60" i="6"/>
  <c r="BD61" i="6"/>
  <c r="BD62" i="6"/>
  <c r="BD63" i="6"/>
  <c r="BD64" i="6"/>
  <c r="BD65" i="6"/>
  <c r="BD66" i="6"/>
  <c r="BD67" i="6"/>
  <c r="BD68" i="6"/>
  <c r="BD69" i="6"/>
  <c r="BD70" i="6"/>
  <c r="BD71" i="6"/>
  <c r="BD72" i="6"/>
  <c r="BD73" i="6"/>
  <c r="BD74" i="6"/>
  <c r="BD75" i="6"/>
  <c r="BD76" i="6"/>
  <c r="BD77" i="6"/>
  <c r="BD78" i="6"/>
  <c r="BD79" i="6"/>
  <c r="BD80" i="6"/>
  <c r="BD81" i="6"/>
  <c r="BD82" i="6"/>
  <c r="BD83" i="6"/>
  <c r="BD84" i="6"/>
  <c r="BD85" i="6"/>
  <c r="BD86" i="6"/>
  <c r="BD87" i="6"/>
  <c r="BD88" i="6"/>
  <c r="BD89" i="6"/>
  <c r="BD90" i="6"/>
  <c r="BD91" i="6"/>
  <c r="BD92" i="6"/>
  <c r="BD93" i="6"/>
  <c r="BD94" i="6"/>
  <c r="BD95" i="6"/>
  <c r="BD96" i="6"/>
  <c r="BD97" i="6"/>
  <c r="BD98" i="6"/>
  <c r="BD99" i="6"/>
  <c r="BD100" i="6"/>
  <c r="BD101" i="6"/>
  <c r="BD102" i="6"/>
  <c r="BD103" i="6"/>
  <c r="BD104" i="6"/>
  <c r="BD105" i="6"/>
  <c r="BD106" i="6"/>
  <c r="BD107" i="6"/>
  <c r="BD108" i="6"/>
  <c r="BD109" i="6"/>
  <c r="BD110" i="6"/>
  <c r="BD111" i="6"/>
  <c r="BD112" i="6"/>
  <c r="BD113" i="6"/>
  <c r="BD114" i="6"/>
  <c r="BD115" i="6"/>
  <c r="BD116" i="6"/>
  <c r="BD117" i="6"/>
  <c r="BD118" i="6"/>
  <c r="BD119" i="6"/>
  <c r="BD120" i="6"/>
  <c r="BD121" i="6"/>
  <c r="BD122" i="6"/>
  <c r="BD123" i="6"/>
  <c r="BD124" i="6"/>
  <c r="BD125" i="6"/>
  <c r="BD126" i="6"/>
  <c r="BD127" i="6"/>
  <c r="BD128" i="6"/>
  <c r="BD129" i="6"/>
  <c r="BD130" i="6"/>
  <c r="BD131" i="6"/>
  <c r="BD132" i="6"/>
  <c r="BD133" i="6"/>
  <c r="BD134" i="6"/>
  <c r="BD135" i="6"/>
  <c r="BD136" i="6"/>
  <c r="BD137" i="6"/>
  <c r="BD138" i="6"/>
  <c r="BD139" i="6"/>
  <c r="BD140" i="6"/>
  <c r="BD141" i="6"/>
  <c r="BD142" i="6"/>
  <c r="BD143" i="6"/>
  <c r="BD144" i="6"/>
  <c r="BD145" i="6"/>
  <c r="BD146" i="6"/>
  <c r="BD147" i="6"/>
  <c r="BD148" i="6"/>
  <c r="BD149" i="6"/>
  <c r="BD150" i="6"/>
  <c r="BD151" i="6"/>
  <c r="BD152" i="6"/>
  <c r="BD153" i="6"/>
  <c r="BD154" i="6"/>
  <c r="BD155" i="6"/>
  <c r="BD156" i="6"/>
  <c r="BD157" i="6"/>
  <c r="BD158" i="6"/>
  <c r="BD159" i="6"/>
  <c r="BD160" i="6"/>
  <c r="BD161" i="6"/>
  <c r="BD162" i="6"/>
  <c r="BD163" i="6"/>
  <c r="BD164" i="6"/>
  <c r="BD165" i="6"/>
  <c r="BD166" i="6"/>
  <c r="BD3" i="6"/>
  <c r="AF166" i="6"/>
  <c r="AG166" i="6"/>
  <c r="AH166" i="6"/>
  <c r="AI166" i="6"/>
  <c r="AJ166" i="6"/>
  <c r="AK166" i="6"/>
  <c r="AL166" i="6"/>
  <c r="AM166" i="6"/>
  <c r="AN166" i="6"/>
  <c r="AO166" i="6"/>
  <c r="AP166" i="6"/>
  <c r="AQ166" i="6"/>
  <c r="AR166" i="6"/>
  <c r="AS166" i="6"/>
  <c r="AT166" i="6"/>
  <c r="AU166" i="6"/>
  <c r="AV166" i="6"/>
  <c r="AW166" i="6"/>
  <c r="AX166" i="6"/>
  <c r="AY166" i="6"/>
  <c r="AZ166" i="6"/>
  <c r="BA166" i="6"/>
  <c r="BB166" i="6"/>
  <c r="BC166" i="6"/>
  <c r="BF166" i="6"/>
  <c r="BY166" i="6"/>
  <c r="BZ166" i="6"/>
  <c r="CA166" i="6"/>
  <c r="CB166" i="6"/>
  <c r="CC166" i="6"/>
  <c r="CD166" i="6"/>
  <c r="CE166" i="6"/>
  <c r="CF166" i="6"/>
  <c r="CG166" i="6"/>
  <c r="CH166" i="6"/>
  <c r="CI166" i="6"/>
  <c r="CJ166" i="6"/>
  <c r="CK166" i="6"/>
  <c r="CL166" i="6"/>
  <c r="CM166" i="6"/>
  <c r="CN166" i="6"/>
  <c r="CO166" i="6"/>
  <c r="CP166" i="6"/>
  <c r="CQ166" i="6"/>
  <c r="CR166" i="6"/>
  <c r="CS166" i="6"/>
  <c r="CT166" i="6"/>
  <c r="CU166" i="6"/>
  <c r="CV166" i="6"/>
  <c r="CW166" i="6"/>
  <c r="CZ166" i="6"/>
  <c r="S166" i="5"/>
  <c r="T166" i="5"/>
  <c r="U166" i="5"/>
  <c r="V166" i="5"/>
  <c r="W166" i="5"/>
  <c r="X166" i="5"/>
  <c r="Y166" i="5"/>
  <c r="Z166" i="5"/>
  <c r="AA166" i="5"/>
  <c r="AB166" i="5"/>
  <c r="AC166" i="5"/>
  <c r="AD166" i="5"/>
  <c r="AE166" i="5"/>
  <c r="AF166" i="5"/>
  <c r="AG166" i="5"/>
  <c r="AH166" i="5"/>
  <c r="BA166" i="5"/>
  <c r="BB166" i="5"/>
  <c r="BC166" i="5"/>
  <c r="BD166" i="5"/>
  <c r="BE166" i="5"/>
  <c r="BF166" i="5"/>
  <c r="BG166" i="5"/>
  <c r="BH166" i="5"/>
  <c r="BI166" i="5"/>
  <c r="BJ166" i="5"/>
  <c r="BK166" i="5"/>
  <c r="BL166" i="5"/>
  <c r="BM166" i="5"/>
  <c r="BN166" i="5"/>
  <c r="BO166" i="5"/>
  <c r="BP166" i="5"/>
  <c r="BQ166" i="5"/>
  <c r="AM5" i="5"/>
  <c r="I166" i="4"/>
  <c r="J166" i="4"/>
  <c r="K166" i="4"/>
  <c r="L166" i="4"/>
  <c r="M166" i="4"/>
  <c r="N166" i="4"/>
  <c r="AG166" i="4"/>
  <c r="AH166" i="4"/>
  <c r="AI166" i="4"/>
  <c r="AJ166" i="4"/>
  <c r="AK166" i="4"/>
  <c r="AL166" i="4"/>
  <c r="AM166" i="4"/>
  <c r="H166" i="11" s="1"/>
  <c r="S5" i="4"/>
  <c r="K166" i="11"/>
  <c r="L166" i="11"/>
  <c r="M166" i="11"/>
  <c r="DQ3" i="3"/>
  <c r="DQ4" i="3"/>
  <c r="DQ5" i="3"/>
  <c r="DQ6" i="3"/>
  <c r="DQ7" i="3"/>
  <c r="DQ8" i="3"/>
  <c r="DQ9" i="3"/>
  <c r="DQ10" i="3"/>
  <c r="DQ11" i="3"/>
  <c r="DQ12" i="3"/>
  <c r="DQ13" i="3"/>
  <c r="DQ14" i="3"/>
  <c r="DQ15" i="3"/>
  <c r="DQ16" i="3"/>
  <c r="DQ17" i="3"/>
  <c r="DQ18" i="3"/>
  <c r="DQ19" i="3"/>
  <c r="DQ20" i="3"/>
  <c r="DQ21" i="3"/>
  <c r="DQ22" i="3"/>
  <c r="DQ23" i="3"/>
  <c r="DQ24" i="3"/>
  <c r="DQ25" i="3"/>
  <c r="DQ26" i="3"/>
  <c r="DQ27" i="3"/>
  <c r="DQ28" i="3"/>
  <c r="DQ29" i="3"/>
  <c r="DQ30" i="3"/>
  <c r="DQ31" i="3"/>
  <c r="DQ32" i="3"/>
  <c r="DQ33" i="3"/>
  <c r="DQ34" i="3"/>
  <c r="DQ35" i="3"/>
  <c r="DQ36" i="3"/>
  <c r="DQ37" i="3"/>
  <c r="DQ38" i="3"/>
  <c r="DQ39" i="3"/>
  <c r="DQ40" i="3"/>
  <c r="DQ41" i="3"/>
  <c r="DQ42" i="3"/>
  <c r="DQ43" i="3"/>
  <c r="DQ44" i="3"/>
  <c r="DQ45" i="3"/>
  <c r="DQ46" i="3"/>
  <c r="DQ47" i="3"/>
  <c r="DQ48" i="3"/>
  <c r="DQ49" i="3"/>
  <c r="DQ50" i="3"/>
  <c r="DQ51" i="3"/>
  <c r="DQ52" i="3"/>
  <c r="DQ53" i="3"/>
  <c r="DQ54" i="3"/>
  <c r="DQ55" i="3"/>
  <c r="DQ56" i="3"/>
  <c r="DQ57" i="3"/>
  <c r="DQ58" i="3"/>
  <c r="DQ59" i="3"/>
  <c r="DQ60" i="3"/>
  <c r="DQ61" i="3"/>
  <c r="DQ62" i="3"/>
  <c r="DQ63" i="3"/>
  <c r="DQ64" i="3"/>
  <c r="DQ65" i="3"/>
  <c r="DQ66" i="3"/>
  <c r="DQ67" i="3"/>
  <c r="DQ68" i="3"/>
  <c r="DQ69" i="3"/>
  <c r="DQ70" i="3"/>
  <c r="DQ71" i="3"/>
  <c r="DQ72" i="3"/>
  <c r="DQ73" i="3"/>
  <c r="DQ74" i="3"/>
  <c r="DQ75" i="3"/>
  <c r="DQ76" i="3"/>
  <c r="DQ77" i="3"/>
  <c r="DQ78" i="3"/>
  <c r="DQ79" i="3"/>
  <c r="DQ80" i="3"/>
  <c r="DQ81" i="3"/>
  <c r="DQ82" i="3"/>
  <c r="DQ83" i="3"/>
  <c r="DQ84" i="3"/>
  <c r="DQ85" i="3"/>
  <c r="DQ86" i="3"/>
  <c r="DQ87" i="3"/>
  <c r="DQ88" i="3"/>
  <c r="DQ89" i="3"/>
  <c r="DQ90" i="3"/>
  <c r="DQ91" i="3"/>
  <c r="DQ92" i="3"/>
  <c r="DQ93" i="3"/>
  <c r="DQ94" i="3"/>
  <c r="DQ95" i="3"/>
  <c r="DQ96" i="3"/>
  <c r="DQ97" i="3"/>
  <c r="DQ98" i="3"/>
  <c r="DQ99" i="3"/>
  <c r="DQ100" i="3"/>
  <c r="DQ101" i="3"/>
  <c r="DQ102" i="3"/>
  <c r="DQ103" i="3"/>
  <c r="DQ104" i="3"/>
  <c r="DQ105" i="3"/>
  <c r="DQ106" i="3"/>
  <c r="DQ107" i="3"/>
  <c r="DQ108" i="3"/>
  <c r="DQ109" i="3"/>
  <c r="DQ110" i="3"/>
  <c r="DQ111" i="3"/>
  <c r="DQ112" i="3"/>
  <c r="DQ113" i="3"/>
  <c r="DQ114" i="3"/>
  <c r="DQ115" i="3"/>
  <c r="DQ116" i="3"/>
  <c r="DQ117" i="3"/>
  <c r="DQ118" i="3"/>
  <c r="DQ119" i="3"/>
  <c r="DQ120" i="3"/>
  <c r="DQ121" i="3"/>
  <c r="DQ122" i="3"/>
  <c r="DQ123" i="3"/>
  <c r="DQ124" i="3"/>
  <c r="DQ125" i="3"/>
  <c r="DQ126" i="3"/>
  <c r="DQ127" i="3"/>
  <c r="DQ128" i="3"/>
  <c r="DQ129" i="3"/>
  <c r="DQ130" i="3"/>
  <c r="DQ131" i="3"/>
  <c r="DQ132" i="3"/>
  <c r="DQ133" i="3"/>
  <c r="DQ134" i="3"/>
  <c r="DQ135" i="3"/>
  <c r="DQ136" i="3"/>
  <c r="DQ137" i="3"/>
  <c r="DQ138" i="3"/>
  <c r="DQ139" i="3"/>
  <c r="DQ140" i="3"/>
  <c r="DQ141" i="3"/>
  <c r="DQ142" i="3"/>
  <c r="DQ143" i="3"/>
  <c r="DQ144" i="3"/>
  <c r="DQ145" i="3"/>
  <c r="DQ146" i="3"/>
  <c r="DQ147" i="3"/>
  <c r="DQ148" i="3"/>
  <c r="DQ149" i="3"/>
  <c r="DQ150" i="3"/>
  <c r="DQ151" i="3"/>
  <c r="DQ152" i="3"/>
  <c r="DQ153" i="3"/>
  <c r="DQ154" i="3"/>
  <c r="DQ155" i="3"/>
  <c r="DQ156" i="3"/>
  <c r="DQ157" i="3"/>
  <c r="DQ158" i="3"/>
  <c r="DQ159" i="3"/>
  <c r="DQ160" i="3"/>
  <c r="DQ161" i="3"/>
  <c r="DQ162" i="3"/>
  <c r="DQ163" i="3"/>
  <c r="DQ164" i="3"/>
  <c r="DQ165" i="3"/>
  <c r="DQ166" i="3"/>
  <c r="DQ2" i="3"/>
  <c r="CG6" i="3"/>
  <c r="CG7" i="3" s="1"/>
  <c r="CG8" i="3" s="1"/>
  <c r="CG9" i="3" s="1"/>
  <c r="CG10" i="3" s="1"/>
  <c r="CG11" i="3" s="1"/>
  <c r="CG12" i="3" s="1"/>
  <c r="CG13" i="3" s="1"/>
  <c r="CG14" i="3" s="1"/>
  <c r="CG15" i="3" s="1"/>
  <c r="CG16" i="3" s="1"/>
  <c r="CG17" i="3" s="1"/>
  <c r="CG18" i="3" s="1"/>
  <c r="CG19" i="3" s="1"/>
  <c r="CG20" i="3" s="1"/>
  <c r="CG21" i="3" s="1"/>
  <c r="CG22" i="3" s="1"/>
  <c r="CG23" i="3" s="1"/>
  <c r="CG24" i="3" s="1"/>
  <c r="CG25" i="3" s="1"/>
  <c r="CG26" i="3" s="1"/>
  <c r="CG27" i="3" s="1"/>
  <c r="CG28" i="3" s="1"/>
  <c r="CG29" i="3" s="1"/>
  <c r="CG30" i="3" s="1"/>
  <c r="CG31" i="3" s="1"/>
  <c r="CG32" i="3" s="1"/>
  <c r="CG33" i="3" s="1"/>
  <c r="CG34" i="3" s="1"/>
  <c r="CG35" i="3" s="1"/>
  <c r="CH36" i="3"/>
  <c r="BV36" i="3"/>
  <c r="BP4" i="3"/>
  <c r="BP5" i="3"/>
  <c r="BP6" i="3"/>
  <c r="BP7" i="3"/>
  <c r="BP8" i="3"/>
  <c r="BP9" i="3"/>
  <c r="BP10" i="3"/>
  <c r="BP11" i="3"/>
  <c r="BP12" i="3"/>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3" i="3"/>
  <c r="AK166" i="3"/>
  <c r="AL166" i="3"/>
  <c r="AM166" i="3"/>
  <c r="AN166" i="3"/>
  <c r="AO166" i="3"/>
  <c r="AP166" i="3"/>
  <c r="AQ166" i="3"/>
  <c r="AR166" i="3"/>
  <c r="AS166" i="3"/>
  <c r="AT166" i="3"/>
  <c r="AU166" i="3"/>
  <c r="AV166" i="3"/>
  <c r="AW166" i="3"/>
  <c r="AX166" i="3"/>
  <c r="AY166" i="3"/>
  <c r="AZ166" i="3"/>
  <c r="BA166" i="3"/>
  <c r="BB166" i="3"/>
  <c r="BC166" i="3"/>
  <c r="BD166" i="3"/>
  <c r="BE166" i="3"/>
  <c r="BF166" i="3"/>
  <c r="BG166" i="3"/>
  <c r="BH166" i="3"/>
  <c r="BI166" i="3"/>
  <c r="BJ166" i="3"/>
  <c r="BK166" i="3"/>
  <c r="BL166" i="3"/>
  <c r="BM166" i="3"/>
  <c r="BN166" i="3"/>
  <c r="BO166" i="3"/>
  <c r="BR166" i="3"/>
  <c r="CK166" i="3"/>
  <c r="CL166" i="3"/>
  <c r="CM166" i="3"/>
  <c r="CN166" i="3"/>
  <c r="CO166" i="3"/>
  <c r="CP166" i="3"/>
  <c r="CQ166" i="3"/>
  <c r="CR166" i="3"/>
  <c r="CS166" i="3"/>
  <c r="CT166" i="3"/>
  <c r="CU166" i="3"/>
  <c r="CV166" i="3"/>
  <c r="CW166" i="3"/>
  <c r="CX166" i="3"/>
  <c r="CY166" i="3"/>
  <c r="CZ166" i="3"/>
  <c r="DA166" i="3"/>
  <c r="DB166" i="3"/>
  <c r="DC166" i="3"/>
  <c r="DD166" i="3"/>
  <c r="DE166" i="3"/>
  <c r="DF166" i="3"/>
  <c r="DG166" i="3"/>
  <c r="DH166" i="3"/>
  <c r="DI166" i="3"/>
  <c r="DJ166" i="3"/>
  <c r="DK166" i="3"/>
  <c r="DL166" i="3"/>
  <c r="DM166" i="3"/>
  <c r="DN166" i="3"/>
  <c r="DO166" i="3"/>
  <c r="DP166" i="3"/>
  <c r="DS166" i="3"/>
  <c r="G166" i="11" s="1"/>
  <c r="N165" i="10"/>
  <c r="O165" i="10"/>
  <c r="P165" i="10"/>
  <c r="Q165" i="10"/>
  <c r="R165" i="10"/>
  <c r="S165" i="10"/>
  <c r="T165" i="10"/>
  <c r="U165" i="10"/>
  <c r="V165" i="10"/>
  <c r="W165" i="10"/>
  <c r="X165" i="10"/>
  <c r="AQ165" i="10"/>
  <c r="AR165" i="10"/>
  <c r="AS165" i="10"/>
  <c r="AT165" i="10"/>
  <c r="AU165" i="10"/>
  <c r="AV165" i="10"/>
  <c r="AW165" i="10"/>
  <c r="AX165" i="10"/>
  <c r="AY165" i="10"/>
  <c r="AZ165" i="10"/>
  <c r="BA165" i="10"/>
  <c r="BB165" i="10"/>
  <c r="W165" i="8"/>
  <c r="X165" i="8"/>
  <c r="Y165" i="8"/>
  <c r="Z165" i="8"/>
  <c r="AA165" i="8"/>
  <c r="AB165" i="8"/>
  <c r="AC165" i="8"/>
  <c r="AD165" i="8"/>
  <c r="AE165" i="8"/>
  <c r="AF165" i="8"/>
  <c r="AG165" i="8"/>
  <c r="AH165" i="8"/>
  <c r="AI165" i="8"/>
  <c r="AJ165" i="8"/>
  <c r="AK165" i="8"/>
  <c r="AL165" i="8"/>
  <c r="AM165" i="8"/>
  <c r="AN165" i="8"/>
  <c r="AP165" i="8"/>
  <c r="BI165" i="8"/>
  <c r="BJ165" i="8"/>
  <c r="BK165" i="8"/>
  <c r="BL165" i="8"/>
  <c r="BM165" i="8"/>
  <c r="BN165" i="8"/>
  <c r="BO165" i="8"/>
  <c r="BP165" i="8"/>
  <c r="BQ165" i="8"/>
  <c r="BR165" i="8"/>
  <c r="BS165" i="8"/>
  <c r="BT165" i="8"/>
  <c r="BU165" i="8"/>
  <c r="BV165" i="8"/>
  <c r="BW165" i="8"/>
  <c r="BX165" i="8"/>
  <c r="BY165" i="8"/>
  <c r="BZ165" i="8"/>
  <c r="CA165" i="8"/>
  <c r="CC165" i="8"/>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AF164" i="6"/>
  <c r="AG164" i="6"/>
  <c r="AH164" i="6"/>
  <c r="AI164" i="6"/>
  <c r="AJ164" i="6"/>
  <c r="AK164" i="6"/>
  <c r="AL164" i="6"/>
  <c r="AM164" i="6"/>
  <c r="AN164" i="6"/>
  <c r="AO164" i="6"/>
  <c r="AP164" i="6"/>
  <c r="AQ164" i="6"/>
  <c r="AR164" i="6"/>
  <c r="AS164" i="6"/>
  <c r="AT164" i="6"/>
  <c r="AU164" i="6"/>
  <c r="AV164" i="6"/>
  <c r="AW164" i="6"/>
  <c r="AX164" i="6"/>
  <c r="AY164" i="6"/>
  <c r="AZ164" i="6"/>
  <c r="BA164" i="6"/>
  <c r="BB164" i="6"/>
  <c r="BC164" i="6"/>
  <c r="BF164" i="6"/>
  <c r="BY164" i="6"/>
  <c r="BZ164" i="6"/>
  <c r="CA164" i="6"/>
  <c r="CB164" i="6"/>
  <c r="CC164" i="6"/>
  <c r="CD164" i="6"/>
  <c r="CE164" i="6"/>
  <c r="CF164" i="6"/>
  <c r="CG164" i="6"/>
  <c r="CH164" i="6"/>
  <c r="CI164" i="6"/>
  <c r="CJ164" i="6"/>
  <c r="CK164" i="6"/>
  <c r="CL164" i="6"/>
  <c r="CM164" i="6"/>
  <c r="CN164" i="6"/>
  <c r="CO164" i="6"/>
  <c r="CP164" i="6"/>
  <c r="CQ164" i="6"/>
  <c r="CR164" i="6"/>
  <c r="CS164" i="6"/>
  <c r="CT164" i="6"/>
  <c r="CU164" i="6"/>
  <c r="CV164" i="6"/>
  <c r="CW164" i="6"/>
  <c r="CZ164" i="6"/>
  <c r="AF165" i="6"/>
  <c r="AG165" i="6"/>
  <c r="AH165" i="6"/>
  <c r="AI165" i="6"/>
  <c r="AJ165" i="6"/>
  <c r="AK165" i="6"/>
  <c r="AL165" i="6"/>
  <c r="AM165" i="6"/>
  <c r="AN165" i="6"/>
  <c r="AO165" i="6"/>
  <c r="AP165" i="6"/>
  <c r="AQ165" i="6"/>
  <c r="AR165" i="6"/>
  <c r="AS165" i="6"/>
  <c r="AT165" i="6"/>
  <c r="AU165" i="6"/>
  <c r="AV165" i="6"/>
  <c r="AW165" i="6"/>
  <c r="AX165" i="6"/>
  <c r="AY165" i="6"/>
  <c r="AZ165" i="6"/>
  <c r="BA165" i="6"/>
  <c r="BB165" i="6"/>
  <c r="BC165" i="6"/>
  <c r="BF165" i="6"/>
  <c r="BY165" i="6"/>
  <c r="BZ165" i="6"/>
  <c r="CA165" i="6"/>
  <c r="CB165" i="6"/>
  <c r="CC165" i="6"/>
  <c r="CD165" i="6"/>
  <c r="CE165" i="6"/>
  <c r="CF165" i="6"/>
  <c r="CG165" i="6"/>
  <c r="CH165" i="6"/>
  <c r="CI165" i="6"/>
  <c r="CJ165" i="6"/>
  <c r="CK165" i="6"/>
  <c r="CL165" i="6"/>
  <c r="CM165" i="6"/>
  <c r="CN165" i="6"/>
  <c r="CO165" i="6"/>
  <c r="CP165" i="6"/>
  <c r="CQ165" i="6"/>
  <c r="CR165" i="6"/>
  <c r="CS165" i="6"/>
  <c r="CT165" i="6"/>
  <c r="CU165" i="6"/>
  <c r="CV165" i="6"/>
  <c r="CW165" i="6"/>
  <c r="CZ165" i="6"/>
  <c r="S165" i="5"/>
  <c r="T165" i="5"/>
  <c r="U165" i="5"/>
  <c r="V165" i="5"/>
  <c r="W165" i="5"/>
  <c r="X165" i="5"/>
  <c r="Y165" i="5"/>
  <c r="Z165" i="5"/>
  <c r="AA165" i="5"/>
  <c r="AB165" i="5"/>
  <c r="AC165" i="5"/>
  <c r="AD165" i="5"/>
  <c r="AE165" i="5"/>
  <c r="AF165" i="5"/>
  <c r="AG165" i="5"/>
  <c r="AH165" i="5"/>
  <c r="BA165" i="5"/>
  <c r="BB165" i="5"/>
  <c r="BC165" i="5"/>
  <c r="BD165" i="5"/>
  <c r="BE165" i="5"/>
  <c r="BF165" i="5"/>
  <c r="BG165" i="5"/>
  <c r="BH165" i="5"/>
  <c r="BI165" i="5"/>
  <c r="BJ165" i="5"/>
  <c r="BK165" i="5"/>
  <c r="BL165" i="5"/>
  <c r="BM165" i="5"/>
  <c r="BN165" i="5"/>
  <c r="BO165" i="5"/>
  <c r="BP165" i="5"/>
  <c r="BQ165" i="5"/>
  <c r="I164" i="4"/>
  <c r="J164" i="4"/>
  <c r="K164" i="4"/>
  <c r="L164" i="4"/>
  <c r="M164" i="4"/>
  <c r="N164" i="4"/>
  <c r="I165" i="4"/>
  <c r="J165" i="4"/>
  <c r="K165" i="4"/>
  <c r="L165" i="4"/>
  <c r="M165" i="4"/>
  <c r="N165" i="4"/>
  <c r="AG165" i="4"/>
  <c r="AH165" i="4"/>
  <c r="AI165" i="4"/>
  <c r="AJ165" i="4"/>
  <c r="AK165" i="4"/>
  <c r="AL165" i="4"/>
  <c r="AM165" i="4"/>
  <c r="H165" i="11" s="1"/>
  <c r="AK165" i="3"/>
  <c r="AL165" i="3"/>
  <c r="AM165" i="3"/>
  <c r="AN165" i="3"/>
  <c r="AO165" i="3"/>
  <c r="AP165" i="3"/>
  <c r="AQ165" i="3"/>
  <c r="AR165" i="3"/>
  <c r="AS165" i="3"/>
  <c r="AT165" i="3"/>
  <c r="AU165" i="3"/>
  <c r="AV165" i="3"/>
  <c r="AW165" i="3"/>
  <c r="AX165" i="3"/>
  <c r="AY165" i="3"/>
  <c r="AZ165" i="3"/>
  <c r="BA165" i="3"/>
  <c r="BB165" i="3"/>
  <c r="BC165" i="3"/>
  <c r="BD165" i="3"/>
  <c r="BE165" i="3"/>
  <c r="BF165" i="3"/>
  <c r="BG165" i="3"/>
  <c r="BH165" i="3"/>
  <c r="BI165" i="3"/>
  <c r="BJ165" i="3"/>
  <c r="BK165" i="3"/>
  <c r="BL165" i="3"/>
  <c r="BM165" i="3"/>
  <c r="BN165" i="3"/>
  <c r="BO165" i="3"/>
  <c r="BR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DM165" i="3"/>
  <c r="DN165" i="3"/>
  <c r="DO165" i="3"/>
  <c r="DP165" i="3"/>
  <c r="DS165" i="3"/>
  <c r="G165" i="11" s="1"/>
  <c r="K165" i="11"/>
  <c r="L165" i="11"/>
  <c r="M165" i="11"/>
  <c r="N164" i="10"/>
  <c r="O164" i="10"/>
  <c r="P164" i="10"/>
  <c r="Q164" i="10"/>
  <c r="R164" i="10"/>
  <c r="S164" i="10"/>
  <c r="T164" i="10"/>
  <c r="U164" i="10"/>
  <c r="V164" i="10"/>
  <c r="W164" i="10"/>
  <c r="X164" i="10"/>
  <c r="AQ164" i="10"/>
  <c r="AR164" i="10"/>
  <c r="AS164" i="10"/>
  <c r="AT164" i="10"/>
  <c r="AU164" i="10"/>
  <c r="AV164" i="10"/>
  <c r="AW164" i="10"/>
  <c r="AX164" i="10"/>
  <c r="AY164" i="10"/>
  <c r="AZ164" i="10"/>
  <c r="BA164" i="10"/>
  <c r="BB164" i="10"/>
  <c r="AN164" i="8"/>
  <c r="AB164" i="8"/>
  <c r="AH164" i="8"/>
  <c r="W164" i="8"/>
  <c r="X164" i="8"/>
  <c r="Y164" i="8"/>
  <c r="Z164" i="8"/>
  <c r="AA164" i="8"/>
  <c r="AC164" i="8"/>
  <c r="AD164" i="8"/>
  <c r="AE164" i="8"/>
  <c r="AF164" i="8"/>
  <c r="AG164" i="8"/>
  <c r="AI164" i="8"/>
  <c r="AJ164" i="8"/>
  <c r="AK164" i="8"/>
  <c r="AL164" i="8"/>
  <c r="AM164" i="8"/>
  <c r="AP164" i="8"/>
  <c r="BI164" i="8"/>
  <c r="BJ164" i="8"/>
  <c r="BK164" i="8"/>
  <c r="BL164" i="8"/>
  <c r="BM164" i="8"/>
  <c r="BN164" i="8"/>
  <c r="BP164" i="8"/>
  <c r="BQ164" i="8"/>
  <c r="BR164" i="8"/>
  <c r="BS164" i="8"/>
  <c r="BT164" i="8"/>
  <c r="BU164" i="8"/>
  <c r="BV164" i="8"/>
  <c r="BW164" i="8"/>
  <c r="BX164" i="8"/>
  <c r="BY164" i="8"/>
  <c r="BZ164" i="8"/>
  <c r="CC164" i="8"/>
  <c r="CA164" i="8"/>
  <c r="BO164" i="8"/>
  <c r="AN164" i="7"/>
  <c r="AD164" i="7"/>
  <c r="AE164" i="7"/>
  <c r="AF164" i="7"/>
  <c r="AG164" i="7"/>
  <c r="AH164" i="7"/>
  <c r="AI164" i="7"/>
  <c r="AJ164" i="7"/>
  <c r="AK164" i="7"/>
  <c r="AL164" i="7"/>
  <c r="AM164" i="7"/>
  <c r="AO164" i="7"/>
  <c r="AP164" i="7"/>
  <c r="AQ164" i="7"/>
  <c r="AR164" i="7"/>
  <c r="AS164" i="7"/>
  <c r="AT164" i="7"/>
  <c r="AU164" i="7"/>
  <c r="AV164" i="7"/>
  <c r="AW164" i="7"/>
  <c r="AX164" i="7"/>
  <c r="AY164" i="7"/>
  <c r="AZ164" i="7"/>
  <c r="BA164" i="7"/>
  <c r="BB164" i="7"/>
  <c r="BC164" i="7"/>
  <c r="BD164" i="7"/>
  <c r="BW164" i="7"/>
  <c r="BX164" i="7"/>
  <c r="BY164" i="7"/>
  <c r="BZ164" i="7"/>
  <c r="CA164" i="7"/>
  <c r="CB164" i="7"/>
  <c r="CC164" i="7"/>
  <c r="CD164" i="7"/>
  <c r="CE164" i="7"/>
  <c r="CF164" i="7"/>
  <c r="CG164" i="7"/>
  <c r="CI164" i="7"/>
  <c r="CJ164" i="7"/>
  <c r="CK164" i="7"/>
  <c r="CL164" i="7"/>
  <c r="CM164" i="7"/>
  <c r="CN164" i="7"/>
  <c r="CO164" i="7"/>
  <c r="CP164" i="7"/>
  <c r="CQ164" i="7"/>
  <c r="CR164" i="7"/>
  <c r="CS164" i="7"/>
  <c r="CT164" i="7"/>
  <c r="CU164" i="7"/>
  <c r="CV164" i="7"/>
  <c r="CW164" i="7"/>
  <c r="CX164" i="7"/>
  <c r="CH164" i="7"/>
  <c r="CW3" i="6"/>
  <c r="CW4" i="6"/>
  <c r="CW5" i="6"/>
  <c r="CW6" i="6"/>
  <c r="CW7" i="6"/>
  <c r="CW8" i="6"/>
  <c r="CW9" i="6"/>
  <c r="CW10" i="6"/>
  <c r="CW11" i="6"/>
  <c r="CW12" i="6"/>
  <c r="CW13" i="6"/>
  <c r="CW14" i="6"/>
  <c r="CW15" i="6"/>
  <c r="CW16" i="6"/>
  <c r="CW17" i="6"/>
  <c r="CW18" i="6"/>
  <c r="CW19" i="6"/>
  <c r="CW20" i="6"/>
  <c r="CW21" i="6"/>
  <c r="CW22" i="6"/>
  <c r="CW23" i="6"/>
  <c r="CW24" i="6"/>
  <c r="CW25" i="6"/>
  <c r="CW26" i="6"/>
  <c r="CW27" i="6"/>
  <c r="CW28" i="6"/>
  <c r="CW29" i="6"/>
  <c r="CW30" i="6"/>
  <c r="CW31" i="6"/>
  <c r="CW32" i="6"/>
  <c r="CW33" i="6"/>
  <c r="CW34" i="6"/>
  <c r="CW35" i="6"/>
  <c r="CW36" i="6"/>
  <c r="CW37" i="6"/>
  <c r="CW38" i="6"/>
  <c r="CW39" i="6"/>
  <c r="CW40" i="6"/>
  <c r="CW41" i="6"/>
  <c r="CW42" i="6"/>
  <c r="CW43" i="6"/>
  <c r="CW44" i="6"/>
  <c r="CW45" i="6"/>
  <c r="CW46" i="6"/>
  <c r="CW47" i="6"/>
  <c r="CW48" i="6"/>
  <c r="CW49" i="6"/>
  <c r="CW50" i="6"/>
  <c r="CW51" i="6"/>
  <c r="CW52" i="6"/>
  <c r="CW53" i="6"/>
  <c r="CW54" i="6"/>
  <c r="CW55" i="6"/>
  <c r="CW56" i="6"/>
  <c r="CW57" i="6"/>
  <c r="CW58" i="6"/>
  <c r="CW59" i="6"/>
  <c r="CW60" i="6"/>
  <c r="CW61" i="6"/>
  <c r="CW62" i="6"/>
  <c r="CW63" i="6"/>
  <c r="CW64" i="6"/>
  <c r="CW65" i="6"/>
  <c r="CW66" i="6"/>
  <c r="CW67" i="6"/>
  <c r="CW68" i="6"/>
  <c r="CW69" i="6"/>
  <c r="CW70" i="6"/>
  <c r="CW71" i="6"/>
  <c r="CW72" i="6"/>
  <c r="CW73" i="6"/>
  <c r="CW74" i="6"/>
  <c r="CW75" i="6"/>
  <c r="CW76" i="6"/>
  <c r="CW77" i="6"/>
  <c r="CW78" i="6"/>
  <c r="CW79" i="6"/>
  <c r="CW80" i="6"/>
  <c r="CW81" i="6"/>
  <c r="CW82" i="6"/>
  <c r="CW83" i="6"/>
  <c r="CW84" i="6"/>
  <c r="CW85" i="6"/>
  <c r="CW86" i="6"/>
  <c r="CW87" i="6"/>
  <c r="CW88" i="6"/>
  <c r="CW89" i="6"/>
  <c r="CW90" i="6"/>
  <c r="CW91" i="6"/>
  <c r="CW92" i="6"/>
  <c r="CW93" i="6"/>
  <c r="CW94" i="6"/>
  <c r="CW95" i="6"/>
  <c r="CW96" i="6"/>
  <c r="CW97" i="6"/>
  <c r="CW98" i="6"/>
  <c r="CW99" i="6"/>
  <c r="CW100" i="6"/>
  <c r="CW101" i="6"/>
  <c r="CW102" i="6"/>
  <c r="CW103" i="6"/>
  <c r="CW104" i="6"/>
  <c r="CW105" i="6"/>
  <c r="CW106" i="6"/>
  <c r="CW107" i="6"/>
  <c r="CW108" i="6"/>
  <c r="CW109" i="6"/>
  <c r="CW110" i="6"/>
  <c r="CW111" i="6"/>
  <c r="CW112" i="6"/>
  <c r="CW113" i="6"/>
  <c r="CW114" i="6"/>
  <c r="CW115" i="6"/>
  <c r="CW116" i="6"/>
  <c r="CW117" i="6"/>
  <c r="CW118" i="6"/>
  <c r="CW119" i="6"/>
  <c r="CW120" i="6"/>
  <c r="CW121" i="6"/>
  <c r="CW122" i="6"/>
  <c r="CW123" i="6"/>
  <c r="CW124" i="6"/>
  <c r="CW125" i="6"/>
  <c r="CW126" i="6"/>
  <c r="CW127" i="6"/>
  <c r="CW128" i="6"/>
  <c r="CW129" i="6"/>
  <c r="CW130" i="6"/>
  <c r="CW131" i="6"/>
  <c r="CW132" i="6"/>
  <c r="CW133" i="6"/>
  <c r="CW134" i="6"/>
  <c r="CW135" i="6"/>
  <c r="CW136" i="6"/>
  <c r="CW137" i="6"/>
  <c r="CW138" i="6"/>
  <c r="CW139" i="6"/>
  <c r="CW140" i="6"/>
  <c r="CW141" i="6"/>
  <c r="CW142" i="6"/>
  <c r="CW143" i="6"/>
  <c r="CW144" i="6"/>
  <c r="CW145" i="6"/>
  <c r="CW146" i="6"/>
  <c r="CW147" i="6"/>
  <c r="CW148" i="6"/>
  <c r="CW149" i="6"/>
  <c r="CW150" i="6"/>
  <c r="CW151" i="6"/>
  <c r="CW152" i="6"/>
  <c r="CW153" i="6"/>
  <c r="CW154" i="6"/>
  <c r="CW155" i="6"/>
  <c r="CW156" i="6"/>
  <c r="CW157" i="6"/>
  <c r="CW158" i="6"/>
  <c r="CW159" i="6"/>
  <c r="CW160" i="6"/>
  <c r="CW161" i="6"/>
  <c r="CW162" i="6"/>
  <c r="CW163" i="6"/>
  <c r="CW2" i="6"/>
  <c r="BV28" i="6"/>
  <c r="BJ28" i="6"/>
  <c r="BC4" i="6"/>
  <c r="BC5" i="6"/>
  <c r="BC6" i="6"/>
  <c r="BC7" i="6"/>
  <c r="BC8" i="6"/>
  <c r="BC9" i="6"/>
  <c r="BC10" i="6"/>
  <c r="BC11" i="6"/>
  <c r="BC12" i="6"/>
  <c r="BC13" i="6"/>
  <c r="BC14" i="6"/>
  <c r="BC15" i="6"/>
  <c r="BC16" i="6"/>
  <c r="BC17" i="6"/>
  <c r="BC18" i="6"/>
  <c r="BC19" i="6"/>
  <c r="BC20" i="6"/>
  <c r="BC21" i="6"/>
  <c r="BC22" i="6"/>
  <c r="BC23" i="6"/>
  <c r="BC24" i="6"/>
  <c r="BC25" i="6"/>
  <c r="BC26" i="6"/>
  <c r="BC27" i="6"/>
  <c r="BC28" i="6"/>
  <c r="BC29" i="6"/>
  <c r="BC30" i="6"/>
  <c r="BC31" i="6"/>
  <c r="BC32" i="6"/>
  <c r="BC33" i="6"/>
  <c r="BC34" i="6"/>
  <c r="BC35" i="6"/>
  <c r="BC36" i="6"/>
  <c r="BC37" i="6"/>
  <c r="BC38" i="6"/>
  <c r="BC39" i="6"/>
  <c r="BC40" i="6"/>
  <c r="BC41" i="6"/>
  <c r="BC42" i="6"/>
  <c r="BC43" i="6"/>
  <c r="BC44" i="6"/>
  <c r="BC45" i="6"/>
  <c r="BC46" i="6"/>
  <c r="BC47" i="6"/>
  <c r="BC48" i="6"/>
  <c r="BC49" i="6"/>
  <c r="BC50" i="6"/>
  <c r="BC51" i="6"/>
  <c r="BC52" i="6"/>
  <c r="BC53" i="6"/>
  <c r="BC54" i="6"/>
  <c r="BC55" i="6"/>
  <c r="BC56" i="6"/>
  <c r="BC57" i="6"/>
  <c r="BC58" i="6"/>
  <c r="BC59" i="6"/>
  <c r="BC60" i="6"/>
  <c r="BC61" i="6"/>
  <c r="BC62" i="6"/>
  <c r="BC63" i="6"/>
  <c r="BC64" i="6"/>
  <c r="BC65" i="6"/>
  <c r="BC66" i="6"/>
  <c r="BC67" i="6"/>
  <c r="BC68" i="6"/>
  <c r="BC69" i="6"/>
  <c r="BC70" i="6"/>
  <c r="BC71" i="6"/>
  <c r="BC72" i="6"/>
  <c r="BC73" i="6"/>
  <c r="BC74" i="6"/>
  <c r="BC75" i="6"/>
  <c r="BC76" i="6"/>
  <c r="BC77" i="6"/>
  <c r="BC78" i="6"/>
  <c r="BC79" i="6"/>
  <c r="BC80" i="6"/>
  <c r="BC81" i="6"/>
  <c r="BC82" i="6"/>
  <c r="BC83" i="6"/>
  <c r="BC84" i="6"/>
  <c r="BC85" i="6"/>
  <c r="BC86" i="6"/>
  <c r="BC87" i="6"/>
  <c r="BC88" i="6"/>
  <c r="BC89" i="6"/>
  <c r="BC90" i="6"/>
  <c r="BC91" i="6"/>
  <c r="BC92" i="6"/>
  <c r="BC93" i="6"/>
  <c r="BC94" i="6"/>
  <c r="BC95" i="6"/>
  <c r="BC96" i="6"/>
  <c r="BC97" i="6"/>
  <c r="BC98" i="6"/>
  <c r="BC99" i="6"/>
  <c r="BC100" i="6"/>
  <c r="BC101" i="6"/>
  <c r="BC102" i="6"/>
  <c r="BC103" i="6"/>
  <c r="BC104" i="6"/>
  <c r="BC105" i="6"/>
  <c r="BC106" i="6"/>
  <c r="BC107" i="6"/>
  <c r="BC108" i="6"/>
  <c r="BC109" i="6"/>
  <c r="BC110" i="6"/>
  <c r="BC111" i="6"/>
  <c r="BC112" i="6"/>
  <c r="BC113" i="6"/>
  <c r="BC114" i="6"/>
  <c r="BC115" i="6"/>
  <c r="BC116" i="6"/>
  <c r="BC117" i="6"/>
  <c r="BC118" i="6"/>
  <c r="BC119" i="6"/>
  <c r="BC120" i="6"/>
  <c r="BC121" i="6"/>
  <c r="BC122" i="6"/>
  <c r="BC123" i="6"/>
  <c r="BC124" i="6"/>
  <c r="BC125" i="6"/>
  <c r="BC126" i="6"/>
  <c r="BC127" i="6"/>
  <c r="BC128" i="6"/>
  <c r="BC129" i="6"/>
  <c r="BC130" i="6"/>
  <c r="BC131" i="6"/>
  <c r="BC132" i="6"/>
  <c r="BC133" i="6"/>
  <c r="BC134" i="6"/>
  <c r="BC135" i="6"/>
  <c r="BC136" i="6"/>
  <c r="BC137" i="6"/>
  <c r="BC138" i="6"/>
  <c r="BC139" i="6"/>
  <c r="BC140" i="6"/>
  <c r="BC141" i="6"/>
  <c r="BC142" i="6"/>
  <c r="BC143" i="6"/>
  <c r="BC144" i="6"/>
  <c r="BC145" i="6"/>
  <c r="BC146" i="6"/>
  <c r="BC147" i="6"/>
  <c r="BC148" i="6"/>
  <c r="BC149" i="6"/>
  <c r="BC150" i="6"/>
  <c r="BC151" i="6"/>
  <c r="BC152" i="6"/>
  <c r="BC153" i="6"/>
  <c r="BC154" i="6"/>
  <c r="BC155" i="6"/>
  <c r="BC156" i="6"/>
  <c r="BC157" i="6"/>
  <c r="BC159" i="6"/>
  <c r="BC160" i="6"/>
  <c r="BC161" i="6"/>
  <c r="BC162" i="6"/>
  <c r="BC163" i="6"/>
  <c r="BC3" i="6"/>
  <c r="S164" i="5"/>
  <c r="T164" i="5"/>
  <c r="U164" i="5"/>
  <c r="V164" i="5"/>
  <c r="W164" i="5"/>
  <c r="X164" i="5"/>
  <c r="Y164" i="5"/>
  <c r="Z164" i="5"/>
  <c r="AA164" i="5"/>
  <c r="AB164" i="5"/>
  <c r="AC164" i="5"/>
  <c r="AD164" i="5"/>
  <c r="AE164" i="5"/>
  <c r="AF164" i="5"/>
  <c r="AG164" i="5"/>
  <c r="AH164" i="5"/>
  <c r="BA164" i="5"/>
  <c r="BB164" i="5"/>
  <c r="BC164" i="5"/>
  <c r="BD164" i="5"/>
  <c r="BE164" i="5"/>
  <c r="BF164" i="5"/>
  <c r="BG164" i="5"/>
  <c r="BH164" i="5"/>
  <c r="BI164" i="5"/>
  <c r="BJ164" i="5"/>
  <c r="BK164" i="5"/>
  <c r="BL164" i="5"/>
  <c r="BM164" i="5"/>
  <c r="BN164" i="5"/>
  <c r="BO164" i="5"/>
  <c r="BP164" i="5"/>
  <c r="BQ164" i="5"/>
  <c r="AG164" i="4"/>
  <c r="AH164" i="4"/>
  <c r="AI164" i="4"/>
  <c r="AJ164" i="4"/>
  <c r="AK164" i="4"/>
  <c r="AL164" i="4"/>
  <c r="AM164" i="4"/>
  <c r="H164" i="11" s="1"/>
  <c r="K164" i="11"/>
  <c r="L164" i="11"/>
  <c r="M164" i="11"/>
  <c r="DP3" i="3"/>
  <c r="DP4" i="3"/>
  <c r="DP5" i="3"/>
  <c r="DP6" i="3"/>
  <c r="DP7" i="3"/>
  <c r="DP8" i="3"/>
  <c r="DP9" i="3"/>
  <c r="DP10" i="3"/>
  <c r="DP11" i="3"/>
  <c r="DP12" i="3"/>
  <c r="DP13" i="3"/>
  <c r="DP14" i="3"/>
  <c r="DP15" i="3"/>
  <c r="DP16" i="3"/>
  <c r="DP17" i="3"/>
  <c r="DP18" i="3"/>
  <c r="DP19" i="3"/>
  <c r="DP20" i="3"/>
  <c r="DP21" i="3"/>
  <c r="DP22" i="3"/>
  <c r="DP23" i="3"/>
  <c r="DP24" i="3"/>
  <c r="DP25" i="3"/>
  <c r="DP26" i="3"/>
  <c r="DP27" i="3"/>
  <c r="DP28" i="3"/>
  <c r="DP29" i="3"/>
  <c r="DP30" i="3"/>
  <c r="DP31" i="3"/>
  <c r="DP32" i="3"/>
  <c r="DP33" i="3"/>
  <c r="DP34" i="3"/>
  <c r="DP35" i="3"/>
  <c r="DP36" i="3"/>
  <c r="DP37" i="3"/>
  <c r="DP38" i="3"/>
  <c r="DP39" i="3"/>
  <c r="DP40" i="3"/>
  <c r="DP41" i="3"/>
  <c r="DP42" i="3"/>
  <c r="DP43" i="3"/>
  <c r="DP44" i="3"/>
  <c r="DP45" i="3"/>
  <c r="DP46" i="3"/>
  <c r="DP47" i="3"/>
  <c r="DP48" i="3"/>
  <c r="DP49" i="3"/>
  <c r="DP50" i="3"/>
  <c r="DP51" i="3"/>
  <c r="DP52" i="3"/>
  <c r="DP53" i="3"/>
  <c r="DP54" i="3"/>
  <c r="DP55" i="3"/>
  <c r="DP56" i="3"/>
  <c r="DP57" i="3"/>
  <c r="DP58" i="3"/>
  <c r="DP59" i="3"/>
  <c r="DP60" i="3"/>
  <c r="DP61" i="3"/>
  <c r="DP62" i="3"/>
  <c r="DP63" i="3"/>
  <c r="DP64" i="3"/>
  <c r="DP65" i="3"/>
  <c r="DP66" i="3"/>
  <c r="DP67" i="3"/>
  <c r="DP68" i="3"/>
  <c r="DP69" i="3"/>
  <c r="DP70" i="3"/>
  <c r="DP71" i="3"/>
  <c r="DP72" i="3"/>
  <c r="DP73" i="3"/>
  <c r="DP74" i="3"/>
  <c r="DP75" i="3"/>
  <c r="DP76" i="3"/>
  <c r="DP77" i="3"/>
  <c r="DP78" i="3"/>
  <c r="DP79" i="3"/>
  <c r="DP80" i="3"/>
  <c r="DP81" i="3"/>
  <c r="DP82" i="3"/>
  <c r="DP83" i="3"/>
  <c r="DP84" i="3"/>
  <c r="DP85" i="3"/>
  <c r="DP86" i="3"/>
  <c r="DP87" i="3"/>
  <c r="DP88" i="3"/>
  <c r="DP89" i="3"/>
  <c r="DP90" i="3"/>
  <c r="DP91" i="3"/>
  <c r="DP92" i="3"/>
  <c r="DP93" i="3"/>
  <c r="DP94" i="3"/>
  <c r="DP95" i="3"/>
  <c r="DP96" i="3"/>
  <c r="DP97" i="3"/>
  <c r="DP98" i="3"/>
  <c r="DP99" i="3"/>
  <c r="DP100" i="3"/>
  <c r="DP101" i="3"/>
  <c r="DP102" i="3"/>
  <c r="DP103" i="3"/>
  <c r="DP104" i="3"/>
  <c r="DP105" i="3"/>
  <c r="DP106" i="3"/>
  <c r="DP107" i="3"/>
  <c r="DP108" i="3"/>
  <c r="DP109" i="3"/>
  <c r="DP110" i="3"/>
  <c r="DP111" i="3"/>
  <c r="DP112" i="3"/>
  <c r="DP113" i="3"/>
  <c r="DP114" i="3"/>
  <c r="DP115" i="3"/>
  <c r="DP116" i="3"/>
  <c r="DP117" i="3"/>
  <c r="DP118" i="3"/>
  <c r="DP119" i="3"/>
  <c r="DP120" i="3"/>
  <c r="DP121" i="3"/>
  <c r="DP122" i="3"/>
  <c r="DP123" i="3"/>
  <c r="DP124" i="3"/>
  <c r="DP125" i="3"/>
  <c r="DP126" i="3"/>
  <c r="DP127" i="3"/>
  <c r="DP128" i="3"/>
  <c r="DP129" i="3"/>
  <c r="DP130" i="3"/>
  <c r="DP131" i="3"/>
  <c r="DP132" i="3"/>
  <c r="DP133" i="3"/>
  <c r="DP134" i="3"/>
  <c r="DP135" i="3"/>
  <c r="DP136" i="3"/>
  <c r="DP137" i="3"/>
  <c r="DP138" i="3"/>
  <c r="DP139" i="3"/>
  <c r="DP140" i="3"/>
  <c r="DP141" i="3"/>
  <c r="DP142" i="3"/>
  <c r="DP143" i="3"/>
  <c r="DP144" i="3"/>
  <c r="DP145" i="3"/>
  <c r="DP146" i="3"/>
  <c r="DP147" i="3"/>
  <c r="DP148" i="3"/>
  <c r="DP149" i="3"/>
  <c r="DP150" i="3"/>
  <c r="DP151" i="3"/>
  <c r="DP152" i="3"/>
  <c r="DP153" i="3"/>
  <c r="DP154" i="3"/>
  <c r="DP155" i="3"/>
  <c r="DP156" i="3"/>
  <c r="DP157" i="3"/>
  <c r="DP158" i="3"/>
  <c r="DP159" i="3"/>
  <c r="DP160" i="3"/>
  <c r="DP161" i="3"/>
  <c r="DP162" i="3"/>
  <c r="DP163" i="3"/>
  <c r="DP164" i="3"/>
  <c r="DP2" i="3"/>
  <c r="CH35" i="3"/>
  <c r="BV35" i="3"/>
  <c r="BO4" i="3"/>
  <c r="BO5" i="3"/>
  <c r="BO6" i="3"/>
  <c r="BO7" i="3"/>
  <c r="BO8" i="3"/>
  <c r="BO9" i="3"/>
  <c r="BO10" i="3"/>
  <c r="BO11" i="3"/>
  <c r="BO12" i="3"/>
  <c r="BO13" i="3"/>
  <c r="BO14" i="3"/>
  <c r="BO15" i="3"/>
  <c r="BO16" i="3"/>
  <c r="BO17" i="3"/>
  <c r="BO18" i="3"/>
  <c r="BO19" i="3"/>
  <c r="BO20" i="3"/>
  <c r="BO21" i="3"/>
  <c r="BO22" i="3"/>
  <c r="BO23" i="3"/>
  <c r="BO24" i="3"/>
  <c r="BO25" i="3"/>
  <c r="BO26" i="3"/>
  <c r="BO27" i="3"/>
  <c r="BO28" i="3"/>
  <c r="BO29" i="3"/>
  <c r="BO30" i="3"/>
  <c r="BO31" i="3"/>
  <c r="BO32" i="3"/>
  <c r="BO33" i="3"/>
  <c r="BO34" i="3"/>
  <c r="BO35"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3" i="3"/>
  <c r="AK164" i="3"/>
  <c r="AL164" i="3"/>
  <c r="AM164" i="3"/>
  <c r="AN164" i="3"/>
  <c r="AO164" i="3"/>
  <c r="AP164" i="3"/>
  <c r="AQ164" i="3"/>
  <c r="AR164" i="3"/>
  <c r="AS164" i="3"/>
  <c r="AT164" i="3"/>
  <c r="AU164" i="3"/>
  <c r="AV164" i="3"/>
  <c r="AW164" i="3"/>
  <c r="AX164" i="3"/>
  <c r="AY164" i="3"/>
  <c r="AZ164" i="3"/>
  <c r="BA164" i="3"/>
  <c r="BB164" i="3"/>
  <c r="BC164" i="3"/>
  <c r="BD164" i="3"/>
  <c r="BE164" i="3"/>
  <c r="BF164" i="3"/>
  <c r="BG164" i="3"/>
  <c r="BH164" i="3"/>
  <c r="BI164" i="3"/>
  <c r="BJ164" i="3"/>
  <c r="BK164" i="3"/>
  <c r="BL164" i="3"/>
  <c r="BM164" i="3"/>
  <c r="BN164" i="3"/>
  <c r="BR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DM164" i="3"/>
  <c r="DN164" i="3"/>
  <c r="DO164" i="3"/>
  <c r="DS164" i="3"/>
  <c r="G164" i="11" s="1"/>
  <c r="N161" i="10"/>
  <c r="O161" i="10"/>
  <c r="P161" i="10"/>
  <c r="Q161" i="10"/>
  <c r="R161" i="10"/>
  <c r="S161" i="10"/>
  <c r="T161" i="10"/>
  <c r="U161" i="10"/>
  <c r="V161" i="10"/>
  <c r="W161" i="10"/>
  <c r="X161" i="10"/>
  <c r="AQ161" i="10"/>
  <c r="AR161" i="10"/>
  <c r="AS161" i="10"/>
  <c r="AT161" i="10"/>
  <c r="AU161" i="10"/>
  <c r="AV161" i="10"/>
  <c r="AW161" i="10"/>
  <c r="AX161" i="10"/>
  <c r="AY161" i="10"/>
  <c r="AZ161" i="10"/>
  <c r="BA161" i="10"/>
  <c r="BB161" i="10"/>
  <c r="N162" i="10"/>
  <c r="O162" i="10"/>
  <c r="P162" i="10"/>
  <c r="Q162" i="10"/>
  <c r="R162" i="10"/>
  <c r="S162" i="10"/>
  <c r="T162" i="10"/>
  <c r="U162" i="10"/>
  <c r="V162" i="10"/>
  <c r="W162" i="10"/>
  <c r="X162" i="10"/>
  <c r="AQ162" i="10"/>
  <c r="AR162" i="10"/>
  <c r="AS162" i="10"/>
  <c r="AT162" i="10"/>
  <c r="AU162" i="10"/>
  <c r="AV162" i="10"/>
  <c r="AW162" i="10"/>
  <c r="AX162" i="10"/>
  <c r="AY162" i="10"/>
  <c r="AZ162" i="10"/>
  <c r="BA162" i="10"/>
  <c r="BB162" i="10"/>
  <c r="N163" i="10"/>
  <c r="O163" i="10"/>
  <c r="P163" i="10"/>
  <c r="Q163" i="10"/>
  <c r="R163" i="10"/>
  <c r="S163" i="10"/>
  <c r="T163" i="10"/>
  <c r="U163" i="10"/>
  <c r="V163" i="10"/>
  <c r="W163" i="10"/>
  <c r="X163" i="10"/>
  <c r="AQ163" i="10"/>
  <c r="AR163" i="10"/>
  <c r="AS163" i="10"/>
  <c r="AT163" i="10"/>
  <c r="AU163" i="10"/>
  <c r="AV163" i="10"/>
  <c r="AW163" i="10"/>
  <c r="AX163" i="10"/>
  <c r="AY163" i="10"/>
  <c r="AZ163" i="10"/>
  <c r="BA163" i="10"/>
  <c r="BB163" i="10"/>
  <c r="W161" i="8"/>
  <c r="X161" i="8"/>
  <c r="Y161" i="8"/>
  <c r="Z161" i="8"/>
  <c r="AA161" i="8"/>
  <c r="AB161" i="8"/>
  <c r="AC161" i="8"/>
  <c r="AD161" i="8"/>
  <c r="AE161" i="8"/>
  <c r="AF161" i="8"/>
  <c r="AG161" i="8"/>
  <c r="AH161" i="8"/>
  <c r="AI161" i="8"/>
  <c r="AJ161" i="8"/>
  <c r="AK161" i="8"/>
  <c r="AL161" i="8"/>
  <c r="AM161" i="8"/>
  <c r="AN161" i="8"/>
  <c r="AP161" i="8"/>
  <c r="BI161" i="8"/>
  <c r="BJ161" i="8"/>
  <c r="BK161" i="8"/>
  <c r="BL161" i="8"/>
  <c r="BM161" i="8"/>
  <c r="BN161" i="8"/>
  <c r="BO161" i="8"/>
  <c r="BP161" i="8"/>
  <c r="BQ161" i="8"/>
  <c r="BR161" i="8"/>
  <c r="BS161" i="8"/>
  <c r="BT161" i="8"/>
  <c r="BU161" i="8"/>
  <c r="BV161" i="8"/>
  <c r="BW161" i="8"/>
  <c r="BX161" i="8"/>
  <c r="BY161" i="8"/>
  <c r="BZ161" i="8"/>
  <c r="CA161" i="8"/>
  <c r="CC161" i="8"/>
  <c r="W162" i="8"/>
  <c r="X162" i="8"/>
  <c r="Y162" i="8"/>
  <c r="Z162" i="8"/>
  <c r="AA162" i="8"/>
  <c r="AB162" i="8"/>
  <c r="AC162" i="8"/>
  <c r="AD162" i="8"/>
  <c r="AE162" i="8"/>
  <c r="AF162" i="8"/>
  <c r="AG162" i="8"/>
  <c r="AH162" i="8"/>
  <c r="AI162" i="8"/>
  <c r="AJ162" i="8"/>
  <c r="AK162" i="8"/>
  <c r="AL162" i="8"/>
  <c r="AM162" i="8"/>
  <c r="AN162" i="8"/>
  <c r="AP162" i="8"/>
  <c r="BI162" i="8"/>
  <c r="BJ162" i="8"/>
  <c r="BK162" i="8"/>
  <c r="BL162" i="8"/>
  <c r="BM162" i="8"/>
  <c r="BN162" i="8"/>
  <c r="BO162" i="8"/>
  <c r="BP162" i="8"/>
  <c r="BQ162" i="8"/>
  <c r="BR162" i="8"/>
  <c r="BS162" i="8"/>
  <c r="BT162" i="8"/>
  <c r="BU162" i="8"/>
  <c r="BV162" i="8"/>
  <c r="BW162" i="8"/>
  <c r="BX162" i="8"/>
  <c r="BY162" i="8"/>
  <c r="BZ162" i="8"/>
  <c r="CA162" i="8"/>
  <c r="CC162" i="8"/>
  <c r="W163" i="8"/>
  <c r="X163" i="8"/>
  <c r="Y163" i="8"/>
  <c r="Z163" i="8"/>
  <c r="AA163" i="8"/>
  <c r="AB163" i="8"/>
  <c r="AC163" i="8"/>
  <c r="AD163" i="8"/>
  <c r="AE163" i="8"/>
  <c r="AF163" i="8"/>
  <c r="AG163" i="8"/>
  <c r="AH163" i="8"/>
  <c r="AI163" i="8"/>
  <c r="AJ163" i="8"/>
  <c r="AK163" i="8"/>
  <c r="AL163" i="8"/>
  <c r="AM163" i="8"/>
  <c r="AN163" i="8"/>
  <c r="AP163" i="8"/>
  <c r="BI163" i="8"/>
  <c r="BJ163" i="8"/>
  <c r="BK163" i="8"/>
  <c r="BL163" i="8"/>
  <c r="BM163" i="8"/>
  <c r="BN163" i="8"/>
  <c r="BO163" i="8"/>
  <c r="BP163" i="8"/>
  <c r="BQ163" i="8"/>
  <c r="BR163" i="8"/>
  <c r="BS163" i="8"/>
  <c r="BT163" i="8"/>
  <c r="BU163" i="8"/>
  <c r="BV163" i="8"/>
  <c r="BW163" i="8"/>
  <c r="BX163" i="8"/>
  <c r="BY163" i="8"/>
  <c r="BZ163" i="8"/>
  <c r="CA163" i="8"/>
  <c r="CC163" i="8"/>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AF161" i="6"/>
  <c r="AG161" i="6"/>
  <c r="AH161" i="6"/>
  <c r="AI161" i="6"/>
  <c r="AJ161" i="6"/>
  <c r="AK161" i="6"/>
  <c r="AL161" i="6"/>
  <c r="AM161" i="6"/>
  <c r="AN161" i="6"/>
  <c r="AO161" i="6"/>
  <c r="AP161" i="6"/>
  <c r="AQ161" i="6"/>
  <c r="AR161" i="6"/>
  <c r="AS161" i="6"/>
  <c r="AT161" i="6"/>
  <c r="AU161" i="6"/>
  <c r="AV161" i="6"/>
  <c r="AW161" i="6"/>
  <c r="AX161" i="6"/>
  <c r="AY161" i="6"/>
  <c r="AZ161" i="6"/>
  <c r="BA161" i="6"/>
  <c r="BB161" i="6"/>
  <c r="BF161" i="6"/>
  <c r="BY161" i="6"/>
  <c r="BZ161" i="6"/>
  <c r="CA161" i="6"/>
  <c r="CB161" i="6"/>
  <c r="CC161" i="6"/>
  <c r="CD161" i="6"/>
  <c r="CE161" i="6"/>
  <c r="CF161" i="6"/>
  <c r="CG161" i="6"/>
  <c r="CH161" i="6"/>
  <c r="CI161" i="6"/>
  <c r="CJ161" i="6"/>
  <c r="CK161" i="6"/>
  <c r="CL161" i="6"/>
  <c r="CM161" i="6"/>
  <c r="CN161" i="6"/>
  <c r="CO161" i="6"/>
  <c r="CP161" i="6"/>
  <c r="CQ161" i="6"/>
  <c r="CR161" i="6"/>
  <c r="CS161" i="6"/>
  <c r="CT161" i="6"/>
  <c r="CU161" i="6"/>
  <c r="CV161" i="6"/>
  <c r="CZ161" i="6"/>
  <c r="AF162" i="6"/>
  <c r="AG162" i="6"/>
  <c r="AH162" i="6"/>
  <c r="AI162" i="6"/>
  <c r="AJ162" i="6"/>
  <c r="AK162" i="6"/>
  <c r="AL162" i="6"/>
  <c r="AM162" i="6"/>
  <c r="AN162" i="6"/>
  <c r="AO162" i="6"/>
  <c r="AP162" i="6"/>
  <c r="AQ162" i="6"/>
  <c r="AR162" i="6"/>
  <c r="AS162" i="6"/>
  <c r="AT162" i="6"/>
  <c r="AU162" i="6"/>
  <c r="AV162" i="6"/>
  <c r="AW162" i="6"/>
  <c r="AX162" i="6"/>
  <c r="AY162" i="6"/>
  <c r="AZ162" i="6"/>
  <c r="BA162" i="6"/>
  <c r="BB162" i="6"/>
  <c r="BF162" i="6"/>
  <c r="BY162" i="6"/>
  <c r="BZ162" i="6"/>
  <c r="CA162" i="6"/>
  <c r="CB162" i="6"/>
  <c r="CC162" i="6"/>
  <c r="CD162" i="6"/>
  <c r="CE162" i="6"/>
  <c r="CF162" i="6"/>
  <c r="CG162" i="6"/>
  <c r="CH162" i="6"/>
  <c r="CI162" i="6"/>
  <c r="CJ162" i="6"/>
  <c r="CK162" i="6"/>
  <c r="CL162" i="6"/>
  <c r="CM162" i="6"/>
  <c r="CN162" i="6"/>
  <c r="CO162" i="6"/>
  <c r="CP162" i="6"/>
  <c r="CQ162" i="6"/>
  <c r="CR162" i="6"/>
  <c r="CS162" i="6"/>
  <c r="CT162" i="6"/>
  <c r="CU162" i="6"/>
  <c r="CV162" i="6"/>
  <c r="CZ162" i="6"/>
  <c r="AF163" i="6"/>
  <c r="AG163" i="6"/>
  <c r="AH163" i="6"/>
  <c r="AI163" i="6"/>
  <c r="AJ163" i="6"/>
  <c r="AK163" i="6"/>
  <c r="AL163" i="6"/>
  <c r="AM163" i="6"/>
  <c r="AN163" i="6"/>
  <c r="AO163" i="6"/>
  <c r="AP163" i="6"/>
  <c r="AQ163" i="6"/>
  <c r="AR163" i="6"/>
  <c r="AS163" i="6"/>
  <c r="AT163" i="6"/>
  <c r="AU163" i="6"/>
  <c r="AV163" i="6"/>
  <c r="AW163" i="6"/>
  <c r="AX163" i="6"/>
  <c r="AY163" i="6"/>
  <c r="AZ163" i="6"/>
  <c r="BA163" i="6"/>
  <c r="BB163" i="6"/>
  <c r="BF163" i="6"/>
  <c r="BY163" i="6"/>
  <c r="BZ163" i="6"/>
  <c r="CA163" i="6"/>
  <c r="CB163" i="6"/>
  <c r="CC163" i="6"/>
  <c r="CD163" i="6"/>
  <c r="CE163" i="6"/>
  <c r="CF163" i="6"/>
  <c r="CG163" i="6"/>
  <c r="CH163" i="6"/>
  <c r="CI163" i="6"/>
  <c r="CJ163" i="6"/>
  <c r="CK163" i="6"/>
  <c r="CL163" i="6"/>
  <c r="CM163" i="6"/>
  <c r="CN163" i="6"/>
  <c r="CO163" i="6"/>
  <c r="CP163" i="6"/>
  <c r="CQ163" i="6"/>
  <c r="CR163" i="6"/>
  <c r="CS163" i="6"/>
  <c r="CT163" i="6"/>
  <c r="CU163" i="6"/>
  <c r="CV163" i="6"/>
  <c r="CZ163" i="6"/>
  <c r="S161" i="5"/>
  <c r="T161" i="5"/>
  <c r="U161" i="5"/>
  <c r="V161" i="5"/>
  <c r="W161" i="5"/>
  <c r="X161" i="5"/>
  <c r="Y161" i="5"/>
  <c r="Z161" i="5"/>
  <c r="AA161" i="5"/>
  <c r="AB161" i="5"/>
  <c r="AC161" i="5"/>
  <c r="AD161" i="5"/>
  <c r="AE161" i="5"/>
  <c r="AF161" i="5"/>
  <c r="AG161" i="5"/>
  <c r="AH161" i="5"/>
  <c r="BA161" i="5"/>
  <c r="BB161" i="5"/>
  <c r="BC161" i="5"/>
  <c r="BD161" i="5"/>
  <c r="BE161" i="5"/>
  <c r="BF161" i="5"/>
  <c r="BG161" i="5"/>
  <c r="BH161" i="5"/>
  <c r="BI161" i="5"/>
  <c r="BJ161" i="5"/>
  <c r="BK161" i="5"/>
  <c r="BL161" i="5"/>
  <c r="BM161" i="5"/>
  <c r="BN161" i="5"/>
  <c r="BO161" i="5"/>
  <c r="BP161" i="5"/>
  <c r="BQ161" i="5"/>
  <c r="S162" i="5"/>
  <c r="T162" i="5"/>
  <c r="U162" i="5"/>
  <c r="V162" i="5"/>
  <c r="W162" i="5"/>
  <c r="X162" i="5"/>
  <c r="Y162" i="5"/>
  <c r="Z162" i="5"/>
  <c r="AA162" i="5"/>
  <c r="AB162" i="5"/>
  <c r="AC162" i="5"/>
  <c r="AD162" i="5"/>
  <c r="AE162" i="5"/>
  <c r="AF162" i="5"/>
  <c r="AG162" i="5"/>
  <c r="AH162" i="5"/>
  <c r="BA162" i="5"/>
  <c r="BB162" i="5"/>
  <c r="BC162" i="5"/>
  <c r="BD162" i="5"/>
  <c r="BE162" i="5"/>
  <c r="BF162" i="5"/>
  <c r="BG162" i="5"/>
  <c r="BH162" i="5"/>
  <c r="BI162" i="5"/>
  <c r="BJ162" i="5"/>
  <c r="BK162" i="5"/>
  <c r="BL162" i="5"/>
  <c r="BM162" i="5"/>
  <c r="BN162" i="5"/>
  <c r="BO162" i="5"/>
  <c r="BP162" i="5"/>
  <c r="BQ162" i="5"/>
  <c r="S163" i="5"/>
  <c r="T163" i="5"/>
  <c r="U163" i="5"/>
  <c r="V163" i="5"/>
  <c r="W163" i="5"/>
  <c r="X163" i="5"/>
  <c r="Y163" i="5"/>
  <c r="Z163" i="5"/>
  <c r="AA163" i="5"/>
  <c r="AB163" i="5"/>
  <c r="AC163" i="5"/>
  <c r="AD163" i="5"/>
  <c r="AE163" i="5"/>
  <c r="AF163" i="5"/>
  <c r="AG163" i="5"/>
  <c r="AH163" i="5"/>
  <c r="BA163" i="5"/>
  <c r="BB163" i="5"/>
  <c r="BC163" i="5"/>
  <c r="BD163" i="5"/>
  <c r="BE163" i="5"/>
  <c r="BF163" i="5"/>
  <c r="BG163" i="5"/>
  <c r="BH163" i="5"/>
  <c r="BI163" i="5"/>
  <c r="BJ163" i="5"/>
  <c r="BK163" i="5"/>
  <c r="BL163" i="5"/>
  <c r="BM163" i="5"/>
  <c r="BN163" i="5"/>
  <c r="BO163" i="5"/>
  <c r="BP163" i="5"/>
  <c r="BQ163" i="5"/>
  <c r="K161" i="11"/>
  <c r="L161" i="11"/>
  <c r="M161" i="11"/>
  <c r="K162" i="11"/>
  <c r="L162" i="11"/>
  <c r="M162" i="11"/>
  <c r="K163" i="11"/>
  <c r="L163" i="11"/>
  <c r="M163" i="11"/>
  <c r="AG161" i="4"/>
  <c r="AH161" i="4"/>
  <c r="AI161" i="4"/>
  <c r="AJ161" i="4"/>
  <c r="AK161" i="4"/>
  <c r="AL161" i="4"/>
  <c r="AM161" i="4"/>
  <c r="H161" i="11" s="1"/>
  <c r="AG162" i="4"/>
  <c r="AH162" i="4"/>
  <c r="AI162" i="4"/>
  <c r="AJ162" i="4"/>
  <c r="AK162" i="4"/>
  <c r="AL162" i="4"/>
  <c r="AM162" i="4"/>
  <c r="H162" i="11" s="1"/>
  <c r="AG163" i="4"/>
  <c r="AH163" i="4"/>
  <c r="AI163" i="4"/>
  <c r="AJ163" i="4"/>
  <c r="AK163" i="4"/>
  <c r="AL163" i="4"/>
  <c r="AM163" i="4"/>
  <c r="H163" i="11" s="1"/>
  <c r="I161" i="4"/>
  <c r="J161" i="4"/>
  <c r="K161" i="4"/>
  <c r="L161" i="4"/>
  <c r="M161" i="4"/>
  <c r="N161" i="4"/>
  <c r="I162" i="4"/>
  <c r="J162" i="4"/>
  <c r="K162" i="4"/>
  <c r="L162" i="4"/>
  <c r="M162" i="4"/>
  <c r="N162" i="4"/>
  <c r="I163" i="4"/>
  <c r="J163" i="4"/>
  <c r="K163" i="4"/>
  <c r="L163" i="4"/>
  <c r="M163" i="4"/>
  <c r="N163" i="4"/>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DM161" i="3"/>
  <c r="DN161" i="3"/>
  <c r="DO161" i="3"/>
  <c r="DS161" i="3"/>
  <c r="G161" i="11" s="1"/>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DM162" i="3"/>
  <c r="DN162" i="3"/>
  <c r="DO162" i="3"/>
  <c r="DS162" i="3"/>
  <c r="G162" i="11" s="1"/>
  <c r="CK163" i="3"/>
  <c r="CL163" i="3"/>
  <c r="CM163" i="3"/>
  <c r="CN163" i="3"/>
  <c r="CO163" i="3"/>
  <c r="CP163" i="3"/>
  <c r="CQ163" i="3"/>
  <c r="CR163" i="3"/>
  <c r="CS163" i="3"/>
  <c r="CT163" i="3"/>
  <c r="CU163" i="3"/>
  <c r="CV163" i="3"/>
  <c r="CW163" i="3"/>
  <c r="CX163" i="3"/>
  <c r="CY163" i="3"/>
  <c r="CZ163" i="3"/>
  <c r="DA163" i="3"/>
  <c r="DB163" i="3"/>
  <c r="DC163" i="3"/>
  <c r="DD163" i="3"/>
  <c r="DE163" i="3"/>
  <c r="DF163" i="3"/>
  <c r="DG163" i="3"/>
  <c r="DH163" i="3"/>
  <c r="DI163" i="3"/>
  <c r="DJ163" i="3"/>
  <c r="DK163" i="3"/>
  <c r="DL163" i="3"/>
  <c r="DM163" i="3"/>
  <c r="DN163" i="3"/>
  <c r="DO163" i="3"/>
  <c r="DS163" i="3"/>
  <c r="G163" i="11" s="1"/>
  <c r="AK161" i="3"/>
  <c r="AL161" i="3"/>
  <c r="AM161" i="3"/>
  <c r="AN161" i="3"/>
  <c r="AO161" i="3"/>
  <c r="AP161" i="3"/>
  <c r="AQ161" i="3"/>
  <c r="AR161" i="3"/>
  <c r="AS161" i="3"/>
  <c r="AT161" i="3"/>
  <c r="AU161" i="3"/>
  <c r="AV161" i="3"/>
  <c r="AW161" i="3"/>
  <c r="AX161" i="3"/>
  <c r="AY161" i="3"/>
  <c r="AZ161" i="3"/>
  <c r="BA161" i="3"/>
  <c r="BB161" i="3"/>
  <c r="BC161" i="3"/>
  <c r="BD161" i="3"/>
  <c r="BE161" i="3"/>
  <c r="BF161" i="3"/>
  <c r="BG161" i="3"/>
  <c r="BH161" i="3"/>
  <c r="BI161" i="3"/>
  <c r="BJ161" i="3"/>
  <c r="BK161" i="3"/>
  <c r="BL161" i="3"/>
  <c r="BM161" i="3"/>
  <c r="BN161" i="3"/>
  <c r="BR161" i="3"/>
  <c r="AK162" i="3"/>
  <c r="AL162" i="3"/>
  <c r="AM162" i="3"/>
  <c r="AN162" i="3"/>
  <c r="AO162" i="3"/>
  <c r="AP162" i="3"/>
  <c r="AQ162" i="3"/>
  <c r="AR162" i="3"/>
  <c r="AS162" i="3"/>
  <c r="AT162" i="3"/>
  <c r="AU162" i="3"/>
  <c r="AV162" i="3"/>
  <c r="AW162" i="3"/>
  <c r="AX162" i="3"/>
  <c r="AY162" i="3"/>
  <c r="AZ162" i="3"/>
  <c r="BA162" i="3"/>
  <c r="BB162" i="3"/>
  <c r="BC162" i="3"/>
  <c r="BD162" i="3"/>
  <c r="BE162" i="3"/>
  <c r="BF162" i="3"/>
  <c r="BG162" i="3"/>
  <c r="BH162" i="3"/>
  <c r="BI162" i="3"/>
  <c r="BJ162" i="3"/>
  <c r="BK162" i="3"/>
  <c r="BL162" i="3"/>
  <c r="BM162" i="3"/>
  <c r="BN162" i="3"/>
  <c r="BR162" i="3"/>
  <c r="AK163" i="3"/>
  <c r="AL163" i="3"/>
  <c r="AM163" i="3"/>
  <c r="AN163" i="3"/>
  <c r="AO163" i="3"/>
  <c r="AP163" i="3"/>
  <c r="AQ163" i="3"/>
  <c r="AR163" i="3"/>
  <c r="AS163" i="3"/>
  <c r="AT163" i="3"/>
  <c r="AU163" i="3"/>
  <c r="AV163" i="3"/>
  <c r="AW163" i="3"/>
  <c r="AX163" i="3"/>
  <c r="AY163" i="3"/>
  <c r="AZ163" i="3"/>
  <c r="BA163" i="3"/>
  <c r="BB163" i="3"/>
  <c r="BC163" i="3"/>
  <c r="BD163" i="3"/>
  <c r="BE163" i="3"/>
  <c r="BF163" i="3"/>
  <c r="BG163" i="3"/>
  <c r="BH163" i="3"/>
  <c r="BI163" i="3"/>
  <c r="BJ163" i="3"/>
  <c r="BK163" i="3"/>
  <c r="BL163" i="3"/>
  <c r="BM163" i="3"/>
  <c r="BN163" i="3"/>
  <c r="BR163" i="3"/>
  <c r="N160" i="10"/>
  <c r="O160" i="10"/>
  <c r="P160" i="10"/>
  <c r="Q160" i="10"/>
  <c r="R160" i="10"/>
  <c r="S160" i="10"/>
  <c r="T160" i="10"/>
  <c r="U160" i="10"/>
  <c r="V160" i="10"/>
  <c r="W160" i="10"/>
  <c r="X160" i="10"/>
  <c r="AQ160" i="10"/>
  <c r="AR160" i="10"/>
  <c r="AS160" i="10"/>
  <c r="AT160" i="10"/>
  <c r="AU160" i="10"/>
  <c r="AV160" i="10"/>
  <c r="AW160" i="10"/>
  <c r="AX160" i="10"/>
  <c r="AY160" i="10"/>
  <c r="AZ160" i="10"/>
  <c r="BA160" i="10"/>
  <c r="BB160" i="10"/>
  <c r="W160" i="8"/>
  <c r="X160" i="8"/>
  <c r="Y160" i="8"/>
  <c r="Z160" i="8"/>
  <c r="AA160" i="8"/>
  <c r="AB160" i="8"/>
  <c r="AC160" i="8"/>
  <c r="AD160" i="8"/>
  <c r="AE160" i="8"/>
  <c r="AF160" i="8"/>
  <c r="AG160" i="8"/>
  <c r="AH160" i="8"/>
  <c r="AI160" i="8"/>
  <c r="AJ160" i="8"/>
  <c r="AK160" i="8"/>
  <c r="AL160" i="8"/>
  <c r="AM160" i="8"/>
  <c r="AN160" i="8"/>
  <c r="AP160" i="8"/>
  <c r="BI160" i="8"/>
  <c r="BJ160" i="8"/>
  <c r="BK160" i="8"/>
  <c r="BL160" i="8"/>
  <c r="BM160" i="8"/>
  <c r="BN160" i="8"/>
  <c r="BO160" i="8"/>
  <c r="BP160" i="8"/>
  <c r="BQ160" i="8"/>
  <c r="BR160" i="8"/>
  <c r="BS160" i="8"/>
  <c r="BT160" i="8"/>
  <c r="BU160" i="8"/>
  <c r="BV160" i="8"/>
  <c r="BW160" i="8"/>
  <c r="BX160" i="8"/>
  <c r="BY160" i="8"/>
  <c r="BZ160" i="8"/>
  <c r="CA160" i="8"/>
  <c r="CC160" i="8"/>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F160" i="6"/>
  <c r="BY160" i="6"/>
  <c r="BZ160" i="6"/>
  <c r="CA160" i="6"/>
  <c r="CB160" i="6"/>
  <c r="CC160" i="6"/>
  <c r="CD160" i="6"/>
  <c r="CE160" i="6"/>
  <c r="CF160" i="6"/>
  <c r="CG160" i="6"/>
  <c r="CH160" i="6"/>
  <c r="CI160" i="6"/>
  <c r="CJ160" i="6"/>
  <c r="CK160" i="6"/>
  <c r="CL160" i="6"/>
  <c r="CM160" i="6"/>
  <c r="CN160" i="6"/>
  <c r="CO160" i="6"/>
  <c r="CP160" i="6"/>
  <c r="CQ160" i="6"/>
  <c r="CR160" i="6"/>
  <c r="CS160" i="6"/>
  <c r="CT160" i="6"/>
  <c r="CU160" i="6"/>
  <c r="CV160" i="6"/>
  <c r="CZ160" i="6"/>
  <c r="S160" i="5"/>
  <c r="T160" i="5"/>
  <c r="U160" i="5"/>
  <c r="V160" i="5"/>
  <c r="W160" i="5"/>
  <c r="X160" i="5"/>
  <c r="Y160" i="5"/>
  <c r="Z160" i="5"/>
  <c r="AA160" i="5"/>
  <c r="AB160" i="5"/>
  <c r="AC160" i="5"/>
  <c r="AD160" i="5"/>
  <c r="AE160" i="5"/>
  <c r="AF160" i="5"/>
  <c r="AG160" i="5"/>
  <c r="AH160" i="5"/>
  <c r="BA160" i="5"/>
  <c r="BB160" i="5"/>
  <c r="BC160" i="5"/>
  <c r="BD160" i="5"/>
  <c r="BE160" i="5"/>
  <c r="BF160" i="5"/>
  <c r="BG160" i="5"/>
  <c r="BH160" i="5"/>
  <c r="BI160" i="5"/>
  <c r="BJ160" i="5"/>
  <c r="BK160" i="5"/>
  <c r="BL160" i="5"/>
  <c r="BM160" i="5"/>
  <c r="BN160" i="5"/>
  <c r="BO160" i="5"/>
  <c r="BP160" i="5"/>
  <c r="BQ160" i="5"/>
  <c r="I160" i="4"/>
  <c r="J160" i="4"/>
  <c r="K160" i="4"/>
  <c r="L160" i="4"/>
  <c r="M160" i="4"/>
  <c r="N160" i="4"/>
  <c r="AG160" i="4"/>
  <c r="AH160" i="4"/>
  <c r="AI160" i="4"/>
  <c r="AJ160" i="4"/>
  <c r="AK160" i="4"/>
  <c r="AL160" i="4"/>
  <c r="AM160" i="4"/>
  <c r="H160" i="11" s="1"/>
  <c r="K160" i="11"/>
  <c r="L160" i="11"/>
  <c r="M160" i="11"/>
  <c r="AK160" i="3"/>
  <c r="AL160" i="3"/>
  <c r="AM160" i="3"/>
  <c r="AN160" i="3"/>
  <c r="AO160" i="3"/>
  <c r="AP160" i="3"/>
  <c r="AQ160" i="3"/>
  <c r="AR160" i="3"/>
  <c r="AS160" i="3"/>
  <c r="AT160" i="3"/>
  <c r="AU160" i="3"/>
  <c r="AV160" i="3"/>
  <c r="AW160" i="3"/>
  <c r="AX160" i="3"/>
  <c r="AY160" i="3"/>
  <c r="AZ160" i="3"/>
  <c r="BA160" i="3"/>
  <c r="BB160" i="3"/>
  <c r="BC160" i="3"/>
  <c r="BD160" i="3"/>
  <c r="BE160" i="3"/>
  <c r="BF160" i="3"/>
  <c r="BG160" i="3"/>
  <c r="BH160" i="3"/>
  <c r="BI160" i="3"/>
  <c r="BJ160" i="3"/>
  <c r="BK160" i="3"/>
  <c r="BL160" i="3"/>
  <c r="BM160" i="3"/>
  <c r="BN160" i="3"/>
  <c r="BR160" i="3"/>
  <c r="CK160" i="3"/>
  <c r="CL160" i="3"/>
  <c r="CM160" i="3"/>
  <c r="CN160" i="3"/>
  <c r="CO160" i="3"/>
  <c r="CP160" i="3"/>
  <c r="CQ160" i="3"/>
  <c r="CR160" i="3"/>
  <c r="CS160" i="3"/>
  <c r="CT160" i="3"/>
  <c r="CU160" i="3"/>
  <c r="CV160" i="3"/>
  <c r="CW160" i="3"/>
  <c r="CX160" i="3"/>
  <c r="CY160" i="3"/>
  <c r="CZ160" i="3"/>
  <c r="DA160" i="3"/>
  <c r="DB160" i="3"/>
  <c r="DC160" i="3"/>
  <c r="DD160" i="3"/>
  <c r="DE160" i="3"/>
  <c r="DF160" i="3"/>
  <c r="DG160" i="3"/>
  <c r="DH160" i="3"/>
  <c r="DI160" i="3"/>
  <c r="DJ160" i="3"/>
  <c r="DK160" i="3"/>
  <c r="DL160" i="3"/>
  <c r="DM160" i="3"/>
  <c r="DN160" i="3"/>
  <c r="DO160" i="3"/>
  <c r="DS160" i="3"/>
  <c r="G160" i="11" s="1"/>
  <c r="N155" i="10"/>
  <c r="O155" i="10"/>
  <c r="P155" i="10"/>
  <c r="Q155" i="10"/>
  <c r="R155" i="10"/>
  <c r="S155" i="10"/>
  <c r="T155" i="10"/>
  <c r="U155" i="10"/>
  <c r="V155" i="10"/>
  <c r="W155" i="10"/>
  <c r="X155" i="10"/>
  <c r="AQ155" i="10"/>
  <c r="AR155" i="10"/>
  <c r="AS155" i="10"/>
  <c r="AT155" i="10"/>
  <c r="AU155" i="10"/>
  <c r="AV155" i="10"/>
  <c r="AW155" i="10"/>
  <c r="AX155" i="10"/>
  <c r="AY155" i="10"/>
  <c r="AZ155" i="10"/>
  <c r="BA155" i="10"/>
  <c r="BB155" i="10"/>
  <c r="N156" i="10"/>
  <c r="O156" i="10"/>
  <c r="P156" i="10"/>
  <c r="Q156" i="10"/>
  <c r="R156" i="10"/>
  <c r="S156" i="10"/>
  <c r="T156" i="10"/>
  <c r="U156" i="10"/>
  <c r="V156" i="10"/>
  <c r="W156" i="10"/>
  <c r="X156" i="10"/>
  <c r="AQ156" i="10"/>
  <c r="AR156" i="10"/>
  <c r="AS156" i="10"/>
  <c r="AT156" i="10"/>
  <c r="AU156" i="10"/>
  <c r="AV156" i="10"/>
  <c r="AW156" i="10"/>
  <c r="AX156" i="10"/>
  <c r="AY156" i="10"/>
  <c r="AZ156" i="10"/>
  <c r="BA156" i="10"/>
  <c r="BB156" i="10"/>
  <c r="N157" i="10"/>
  <c r="O157" i="10"/>
  <c r="P157" i="10"/>
  <c r="Q157" i="10"/>
  <c r="R157" i="10"/>
  <c r="S157" i="10"/>
  <c r="T157" i="10"/>
  <c r="U157" i="10"/>
  <c r="V157" i="10"/>
  <c r="W157" i="10"/>
  <c r="X157" i="10"/>
  <c r="AQ157" i="10"/>
  <c r="AR157" i="10"/>
  <c r="AS157" i="10"/>
  <c r="AT157" i="10"/>
  <c r="AU157" i="10"/>
  <c r="AV157" i="10"/>
  <c r="AW157" i="10"/>
  <c r="AX157" i="10"/>
  <c r="AY157" i="10"/>
  <c r="AZ157" i="10"/>
  <c r="BA157" i="10"/>
  <c r="BB157" i="10"/>
  <c r="N158" i="10"/>
  <c r="O158" i="10"/>
  <c r="P158" i="10"/>
  <c r="Q158" i="10"/>
  <c r="R158" i="10"/>
  <c r="S158" i="10"/>
  <c r="T158" i="10"/>
  <c r="U158" i="10"/>
  <c r="V158" i="10"/>
  <c r="W158" i="10"/>
  <c r="X158" i="10"/>
  <c r="AQ158" i="10"/>
  <c r="AR158" i="10"/>
  <c r="AS158" i="10"/>
  <c r="AT158" i="10"/>
  <c r="AU158" i="10"/>
  <c r="AV158" i="10"/>
  <c r="AW158" i="10"/>
  <c r="AX158" i="10"/>
  <c r="AY158" i="10"/>
  <c r="AZ158" i="10"/>
  <c r="BA158" i="10"/>
  <c r="BB158" i="10"/>
  <c r="N159" i="10"/>
  <c r="O159" i="10"/>
  <c r="P159" i="10"/>
  <c r="Q159" i="10"/>
  <c r="R159" i="10"/>
  <c r="S159" i="10"/>
  <c r="T159" i="10"/>
  <c r="U159" i="10"/>
  <c r="V159" i="10"/>
  <c r="W159" i="10"/>
  <c r="X159" i="10"/>
  <c r="AQ159" i="10"/>
  <c r="AR159" i="10"/>
  <c r="AS159" i="10"/>
  <c r="AT159" i="10"/>
  <c r="AU159" i="10"/>
  <c r="AV159" i="10"/>
  <c r="AW159" i="10"/>
  <c r="AX159" i="10"/>
  <c r="AY159" i="10"/>
  <c r="AZ159" i="10"/>
  <c r="BA159" i="10"/>
  <c r="BB159" i="10"/>
  <c r="W155" i="8"/>
  <c r="X155" i="8"/>
  <c r="Y155" i="8"/>
  <c r="Z155" i="8"/>
  <c r="AA155" i="8"/>
  <c r="AB155" i="8"/>
  <c r="AC155" i="8"/>
  <c r="AD155" i="8"/>
  <c r="AE155" i="8"/>
  <c r="AF155" i="8"/>
  <c r="AG155" i="8"/>
  <c r="AH155" i="8"/>
  <c r="AI155" i="8"/>
  <c r="AJ155" i="8"/>
  <c r="AK155" i="8"/>
  <c r="AL155" i="8"/>
  <c r="AM155" i="8"/>
  <c r="AN155" i="8"/>
  <c r="AP155" i="8"/>
  <c r="BI155" i="8"/>
  <c r="BJ155" i="8"/>
  <c r="BK155" i="8"/>
  <c r="BL155" i="8"/>
  <c r="BM155" i="8"/>
  <c r="BN155" i="8"/>
  <c r="BO155" i="8"/>
  <c r="BP155" i="8"/>
  <c r="BQ155" i="8"/>
  <c r="BR155" i="8"/>
  <c r="BS155" i="8"/>
  <c r="BT155" i="8"/>
  <c r="BU155" i="8"/>
  <c r="BV155" i="8"/>
  <c r="BW155" i="8"/>
  <c r="BX155" i="8"/>
  <c r="BY155" i="8"/>
  <c r="BZ155" i="8"/>
  <c r="CA155" i="8"/>
  <c r="CC155" i="8"/>
  <c r="W156" i="8"/>
  <c r="X156" i="8"/>
  <c r="Y156" i="8"/>
  <c r="Z156" i="8"/>
  <c r="AA156" i="8"/>
  <c r="AB156" i="8"/>
  <c r="AC156" i="8"/>
  <c r="AD156" i="8"/>
  <c r="AE156" i="8"/>
  <c r="AF156" i="8"/>
  <c r="AG156" i="8"/>
  <c r="AH156" i="8"/>
  <c r="AI156" i="8"/>
  <c r="AJ156" i="8"/>
  <c r="AK156" i="8"/>
  <c r="AL156" i="8"/>
  <c r="AM156" i="8"/>
  <c r="AN156" i="8"/>
  <c r="AP156" i="8"/>
  <c r="BI156" i="8"/>
  <c r="BJ156" i="8"/>
  <c r="BK156" i="8"/>
  <c r="BL156" i="8"/>
  <c r="BM156" i="8"/>
  <c r="BN156" i="8"/>
  <c r="BO156" i="8"/>
  <c r="BP156" i="8"/>
  <c r="BQ156" i="8"/>
  <c r="BR156" i="8"/>
  <c r="BS156" i="8"/>
  <c r="BT156" i="8"/>
  <c r="BU156" i="8"/>
  <c r="BV156" i="8"/>
  <c r="BW156" i="8"/>
  <c r="BX156" i="8"/>
  <c r="BY156" i="8"/>
  <c r="BZ156" i="8"/>
  <c r="CA156" i="8"/>
  <c r="CC156" i="8"/>
  <c r="W157" i="8"/>
  <c r="X157" i="8"/>
  <c r="Y157" i="8"/>
  <c r="Z157" i="8"/>
  <c r="AA157" i="8"/>
  <c r="AB157" i="8"/>
  <c r="AC157" i="8"/>
  <c r="AD157" i="8"/>
  <c r="AE157" i="8"/>
  <c r="AF157" i="8"/>
  <c r="AG157" i="8"/>
  <c r="AH157" i="8"/>
  <c r="AI157" i="8"/>
  <c r="AJ157" i="8"/>
  <c r="AK157" i="8"/>
  <c r="AL157" i="8"/>
  <c r="AM157" i="8"/>
  <c r="AN157" i="8"/>
  <c r="AP157" i="8"/>
  <c r="BI157" i="8"/>
  <c r="BJ157" i="8"/>
  <c r="BK157" i="8"/>
  <c r="BL157" i="8"/>
  <c r="BM157" i="8"/>
  <c r="BN157" i="8"/>
  <c r="BO157" i="8"/>
  <c r="BP157" i="8"/>
  <c r="BQ157" i="8"/>
  <c r="BR157" i="8"/>
  <c r="BS157" i="8"/>
  <c r="BT157" i="8"/>
  <c r="BU157" i="8"/>
  <c r="BV157" i="8"/>
  <c r="BW157" i="8"/>
  <c r="BX157" i="8"/>
  <c r="BY157" i="8"/>
  <c r="BZ157" i="8"/>
  <c r="CA157" i="8"/>
  <c r="CC157" i="8"/>
  <c r="W158" i="8"/>
  <c r="X158" i="8"/>
  <c r="Y158" i="8"/>
  <c r="Z158" i="8"/>
  <c r="AA158" i="8"/>
  <c r="AB158" i="8"/>
  <c r="AC158" i="8"/>
  <c r="AD158" i="8"/>
  <c r="AE158" i="8"/>
  <c r="AF158" i="8"/>
  <c r="AG158" i="8"/>
  <c r="AH158" i="8"/>
  <c r="AI158" i="8"/>
  <c r="AJ158" i="8"/>
  <c r="AK158" i="8"/>
  <c r="AL158" i="8"/>
  <c r="AM158" i="8"/>
  <c r="AN158" i="8"/>
  <c r="AP158" i="8"/>
  <c r="BI158" i="8"/>
  <c r="BJ158" i="8"/>
  <c r="BK158" i="8"/>
  <c r="BL158" i="8"/>
  <c r="BM158" i="8"/>
  <c r="BN158" i="8"/>
  <c r="BO158" i="8"/>
  <c r="BP158" i="8"/>
  <c r="BQ158" i="8"/>
  <c r="BR158" i="8"/>
  <c r="BS158" i="8"/>
  <c r="BT158" i="8"/>
  <c r="BU158" i="8"/>
  <c r="BV158" i="8"/>
  <c r="BW158" i="8"/>
  <c r="BX158" i="8"/>
  <c r="BY158" i="8"/>
  <c r="BZ158" i="8"/>
  <c r="CA158" i="8"/>
  <c r="CC158" i="8"/>
  <c r="W159" i="8"/>
  <c r="X159" i="8"/>
  <c r="Y159" i="8"/>
  <c r="Z159" i="8"/>
  <c r="AA159" i="8"/>
  <c r="AB159" i="8"/>
  <c r="AC159" i="8"/>
  <c r="AD159" i="8"/>
  <c r="AE159" i="8"/>
  <c r="AF159" i="8"/>
  <c r="AG159" i="8"/>
  <c r="AH159" i="8"/>
  <c r="AI159" i="8"/>
  <c r="AJ159" i="8"/>
  <c r="AK159" i="8"/>
  <c r="AL159" i="8"/>
  <c r="AM159" i="8"/>
  <c r="AN159" i="8"/>
  <c r="AP159" i="8"/>
  <c r="BI159" i="8"/>
  <c r="BJ159" i="8"/>
  <c r="BK159" i="8"/>
  <c r="BL159" i="8"/>
  <c r="BM159" i="8"/>
  <c r="BN159" i="8"/>
  <c r="BO159" i="8"/>
  <c r="BP159" i="8"/>
  <c r="BQ159" i="8"/>
  <c r="BR159" i="8"/>
  <c r="BS159" i="8"/>
  <c r="BT159" i="8"/>
  <c r="BU159" i="8"/>
  <c r="BV159" i="8"/>
  <c r="BW159" i="8"/>
  <c r="BX159" i="8"/>
  <c r="BY159" i="8"/>
  <c r="BZ159" i="8"/>
  <c r="CA159" i="8"/>
  <c r="CC159" i="8"/>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BV27" i="6"/>
  <c r="BJ27" i="6"/>
  <c r="CV3" i="6"/>
  <c r="CV4" i="6"/>
  <c r="CV5" i="6"/>
  <c r="CV6" i="6"/>
  <c r="CV7" i="6"/>
  <c r="CV8" i="6"/>
  <c r="CV9" i="6"/>
  <c r="CV10" i="6"/>
  <c r="CV11" i="6"/>
  <c r="CV12" i="6"/>
  <c r="CV13" i="6"/>
  <c r="CV14" i="6"/>
  <c r="CV15" i="6"/>
  <c r="CV16" i="6"/>
  <c r="CV17" i="6"/>
  <c r="CV18" i="6"/>
  <c r="CV19" i="6"/>
  <c r="CV20" i="6"/>
  <c r="CV21" i="6"/>
  <c r="CV22" i="6"/>
  <c r="CV23" i="6"/>
  <c r="CV24" i="6"/>
  <c r="CV25" i="6"/>
  <c r="CV26" i="6"/>
  <c r="CV27" i="6"/>
  <c r="CV28" i="6"/>
  <c r="CV29" i="6"/>
  <c r="CV30" i="6"/>
  <c r="CV31" i="6"/>
  <c r="CV32" i="6"/>
  <c r="CV33" i="6"/>
  <c r="CV34" i="6"/>
  <c r="CV35" i="6"/>
  <c r="CV36" i="6"/>
  <c r="CV37" i="6"/>
  <c r="CV38" i="6"/>
  <c r="CV39" i="6"/>
  <c r="CV40" i="6"/>
  <c r="CV41" i="6"/>
  <c r="CV42" i="6"/>
  <c r="CV43" i="6"/>
  <c r="CV44" i="6"/>
  <c r="CV45" i="6"/>
  <c r="CV46" i="6"/>
  <c r="CV47" i="6"/>
  <c r="CV48" i="6"/>
  <c r="CV49" i="6"/>
  <c r="CV50" i="6"/>
  <c r="CV51" i="6"/>
  <c r="CV52" i="6"/>
  <c r="CV53" i="6"/>
  <c r="CV54" i="6"/>
  <c r="CV55" i="6"/>
  <c r="CV56" i="6"/>
  <c r="CV57" i="6"/>
  <c r="CV58" i="6"/>
  <c r="CV59" i="6"/>
  <c r="CV60" i="6"/>
  <c r="CV61" i="6"/>
  <c r="CV62" i="6"/>
  <c r="CV63" i="6"/>
  <c r="CV64" i="6"/>
  <c r="CV65" i="6"/>
  <c r="CV66" i="6"/>
  <c r="CV67" i="6"/>
  <c r="CV68" i="6"/>
  <c r="CV69" i="6"/>
  <c r="CV70" i="6"/>
  <c r="CV71" i="6"/>
  <c r="CV72" i="6"/>
  <c r="CV73" i="6"/>
  <c r="CV74" i="6"/>
  <c r="CV75" i="6"/>
  <c r="CV76" i="6"/>
  <c r="CV77" i="6"/>
  <c r="CV78" i="6"/>
  <c r="CV79" i="6"/>
  <c r="CV80" i="6"/>
  <c r="CV81" i="6"/>
  <c r="CV82" i="6"/>
  <c r="CV83" i="6"/>
  <c r="CV84" i="6"/>
  <c r="CV85" i="6"/>
  <c r="CV86" i="6"/>
  <c r="CV87" i="6"/>
  <c r="CV88" i="6"/>
  <c r="CV89" i="6"/>
  <c r="CV90" i="6"/>
  <c r="CV91" i="6"/>
  <c r="CV92" i="6"/>
  <c r="CV93" i="6"/>
  <c r="CV94" i="6"/>
  <c r="CV95" i="6"/>
  <c r="CV96" i="6"/>
  <c r="CV97" i="6"/>
  <c r="CV98" i="6"/>
  <c r="CV99" i="6"/>
  <c r="CV100" i="6"/>
  <c r="CV101" i="6"/>
  <c r="CV102" i="6"/>
  <c r="CV103" i="6"/>
  <c r="CV104" i="6"/>
  <c r="CV105" i="6"/>
  <c r="CV106" i="6"/>
  <c r="CV107" i="6"/>
  <c r="CV108" i="6"/>
  <c r="CV109" i="6"/>
  <c r="CV110" i="6"/>
  <c r="CV111" i="6"/>
  <c r="CV112" i="6"/>
  <c r="CV113" i="6"/>
  <c r="CV114" i="6"/>
  <c r="CV115" i="6"/>
  <c r="CV116" i="6"/>
  <c r="CV117" i="6"/>
  <c r="CV118" i="6"/>
  <c r="CV119" i="6"/>
  <c r="CV120" i="6"/>
  <c r="CV121" i="6"/>
  <c r="CV122" i="6"/>
  <c r="CV123" i="6"/>
  <c r="CV124" i="6"/>
  <c r="CV125" i="6"/>
  <c r="CV126" i="6"/>
  <c r="CV127" i="6"/>
  <c r="CV128" i="6"/>
  <c r="CV129" i="6"/>
  <c r="CV130" i="6"/>
  <c r="CV131" i="6"/>
  <c r="CV132" i="6"/>
  <c r="CV133" i="6"/>
  <c r="CV134" i="6"/>
  <c r="CV135" i="6"/>
  <c r="CV136" i="6"/>
  <c r="CV137" i="6"/>
  <c r="CV138" i="6"/>
  <c r="CV139" i="6"/>
  <c r="CV140" i="6"/>
  <c r="CV141" i="6"/>
  <c r="CV142" i="6"/>
  <c r="CV143" i="6"/>
  <c r="CV144" i="6"/>
  <c r="CV145" i="6"/>
  <c r="CV146" i="6"/>
  <c r="CV147" i="6"/>
  <c r="CV148" i="6"/>
  <c r="CV149" i="6"/>
  <c r="CV150" i="6"/>
  <c r="CV151" i="6"/>
  <c r="CV152" i="6"/>
  <c r="CV153" i="6"/>
  <c r="CV154" i="6"/>
  <c r="CV155" i="6"/>
  <c r="CV156" i="6"/>
  <c r="CV157" i="6"/>
  <c r="CV158" i="6"/>
  <c r="CV159" i="6"/>
  <c r="CV2" i="6"/>
  <c r="BY155" i="6"/>
  <c r="BZ155" i="6"/>
  <c r="CA155" i="6"/>
  <c r="CB155" i="6"/>
  <c r="CC155" i="6"/>
  <c r="CD155" i="6"/>
  <c r="CE155" i="6"/>
  <c r="CF155" i="6"/>
  <c r="CG155" i="6"/>
  <c r="CH155" i="6"/>
  <c r="CI155" i="6"/>
  <c r="CJ155" i="6"/>
  <c r="CK155" i="6"/>
  <c r="CL155" i="6"/>
  <c r="CM155" i="6"/>
  <c r="CN155" i="6"/>
  <c r="CO155" i="6"/>
  <c r="CP155" i="6"/>
  <c r="CQ155" i="6"/>
  <c r="CR155" i="6"/>
  <c r="CS155" i="6"/>
  <c r="CT155" i="6"/>
  <c r="CU155" i="6"/>
  <c r="CZ155" i="6"/>
  <c r="BY156" i="6"/>
  <c r="BZ156" i="6"/>
  <c r="CA156" i="6"/>
  <c r="CB156" i="6"/>
  <c r="CC156" i="6"/>
  <c r="CD156" i="6"/>
  <c r="CE156" i="6"/>
  <c r="CF156" i="6"/>
  <c r="CG156" i="6"/>
  <c r="CH156" i="6"/>
  <c r="CI156" i="6"/>
  <c r="CJ156" i="6"/>
  <c r="CK156" i="6"/>
  <c r="CL156" i="6"/>
  <c r="CM156" i="6"/>
  <c r="CN156" i="6"/>
  <c r="CO156" i="6"/>
  <c r="CP156" i="6"/>
  <c r="CQ156" i="6"/>
  <c r="CR156" i="6"/>
  <c r="CS156" i="6"/>
  <c r="CT156" i="6"/>
  <c r="CU156" i="6"/>
  <c r="CZ156" i="6"/>
  <c r="BY157" i="6"/>
  <c r="BZ157" i="6"/>
  <c r="CA157" i="6"/>
  <c r="CB157" i="6"/>
  <c r="CC157" i="6"/>
  <c r="CD157" i="6"/>
  <c r="CE157" i="6"/>
  <c r="CF157" i="6"/>
  <c r="CG157" i="6"/>
  <c r="CH157" i="6"/>
  <c r="CI157" i="6"/>
  <c r="CJ157" i="6"/>
  <c r="CK157" i="6"/>
  <c r="CL157" i="6"/>
  <c r="CM157" i="6"/>
  <c r="CN157" i="6"/>
  <c r="CO157" i="6"/>
  <c r="CP157" i="6"/>
  <c r="CQ157" i="6"/>
  <c r="CR157" i="6"/>
  <c r="CS157" i="6"/>
  <c r="CT157" i="6"/>
  <c r="CU157" i="6"/>
  <c r="CZ157" i="6"/>
  <c r="BY158" i="6"/>
  <c r="BZ158" i="6"/>
  <c r="CA158" i="6"/>
  <c r="CB158" i="6"/>
  <c r="CC158" i="6"/>
  <c r="CD158" i="6"/>
  <c r="CE158" i="6"/>
  <c r="CF158" i="6"/>
  <c r="CG158" i="6"/>
  <c r="CH158" i="6"/>
  <c r="CI158" i="6"/>
  <c r="CJ158" i="6"/>
  <c r="CK158" i="6"/>
  <c r="CL158" i="6"/>
  <c r="CM158" i="6"/>
  <c r="CN158" i="6"/>
  <c r="CO158" i="6"/>
  <c r="CP158" i="6"/>
  <c r="CQ158" i="6"/>
  <c r="CR158" i="6"/>
  <c r="CS158" i="6"/>
  <c r="CT158" i="6"/>
  <c r="CU158" i="6"/>
  <c r="CZ158" i="6"/>
  <c r="BY159" i="6"/>
  <c r="BZ159" i="6"/>
  <c r="CA159" i="6"/>
  <c r="CB159" i="6"/>
  <c r="CC159" i="6"/>
  <c r="CD159" i="6"/>
  <c r="CE159" i="6"/>
  <c r="CF159" i="6"/>
  <c r="CG159" i="6"/>
  <c r="CH159" i="6"/>
  <c r="CI159" i="6"/>
  <c r="CJ159" i="6"/>
  <c r="CK159" i="6"/>
  <c r="CL159" i="6"/>
  <c r="CM159" i="6"/>
  <c r="CN159" i="6"/>
  <c r="CO159" i="6"/>
  <c r="CP159" i="6"/>
  <c r="CQ159" i="6"/>
  <c r="CR159" i="6"/>
  <c r="CS159" i="6"/>
  <c r="CT159" i="6"/>
  <c r="CU159" i="6"/>
  <c r="CZ159" i="6"/>
  <c r="AF155" i="6"/>
  <c r="AG155" i="6"/>
  <c r="AH155" i="6"/>
  <c r="AI155" i="6"/>
  <c r="AJ155" i="6"/>
  <c r="AK155" i="6"/>
  <c r="AL155" i="6"/>
  <c r="AM155" i="6"/>
  <c r="AN155" i="6"/>
  <c r="AO155" i="6"/>
  <c r="AP155" i="6"/>
  <c r="AQ155" i="6"/>
  <c r="AR155" i="6"/>
  <c r="AS155" i="6"/>
  <c r="AT155" i="6"/>
  <c r="AU155" i="6"/>
  <c r="AV155" i="6"/>
  <c r="AW155" i="6"/>
  <c r="AX155" i="6"/>
  <c r="AY155" i="6"/>
  <c r="AZ155" i="6"/>
  <c r="BA155" i="6"/>
  <c r="BB155" i="6"/>
  <c r="BF155" i="6"/>
  <c r="AF156" i="6"/>
  <c r="AG156" i="6"/>
  <c r="AH156" i="6"/>
  <c r="AI156" i="6"/>
  <c r="AJ156" i="6"/>
  <c r="AK156" i="6"/>
  <c r="AL156" i="6"/>
  <c r="AM156" i="6"/>
  <c r="AN156" i="6"/>
  <c r="AO156" i="6"/>
  <c r="AP156" i="6"/>
  <c r="AQ156" i="6"/>
  <c r="AR156" i="6"/>
  <c r="AS156" i="6"/>
  <c r="AT156" i="6"/>
  <c r="AU156" i="6"/>
  <c r="AV156" i="6"/>
  <c r="AW156" i="6"/>
  <c r="AX156" i="6"/>
  <c r="AY156" i="6"/>
  <c r="AZ156" i="6"/>
  <c r="BA156" i="6"/>
  <c r="BB156" i="6"/>
  <c r="BF156" i="6"/>
  <c r="AF157" i="6"/>
  <c r="AG157" i="6"/>
  <c r="AH157" i="6"/>
  <c r="AI157" i="6"/>
  <c r="AJ157" i="6"/>
  <c r="AK157" i="6"/>
  <c r="AL157" i="6"/>
  <c r="AM157" i="6"/>
  <c r="AN157" i="6"/>
  <c r="AO157" i="6"/>
  <c r="AP157" i="6"/>
  <c r="AQ157" i="6"/>
  <c r="AR157" i="6"/>
  <c r="AS157" i="6"/>
  <c r="AT157" i="6"/>
  <c r="AU157" i="6"/>
  <c r="AV157" i="6"/>
  <c r="AW157" i="6"/>
  <c r="AX157" i="6"/>
  <c r="AY157" i="6"/>
  <c r="AZ157" i="6"/>
  <c r="BA157" i="6"/>
  <c r="BB157" i="6"/>
  <c r="BF157" i="6"/>
  <c r="AF158" i="6"/>
  <c r="AG158" i="6"/>
  <c r="AH158" i="6"/>
  <c r="AI158" i="6"/>
  <c r="AJ158" i="6"/>
  <c r="AK158" i="6"/>
  <c r="AL158" i="6"/>
  <c r="AM158" i="6"/>
  <c r="AN158" i="6"/>
  <c r="AO158" i="6"/>
  <c r="AP158" i="6"/>
  <c r="AQ158" i="6"/>
  <c r="AR158" i="6"/>
  <c r="AS158" i="6"/>
  <c r="AT158" i="6"/>
  <c r="AU158" i="6"/>
  <c r="AV158" i="6"/>
  <c r="AW158" i="6"/>
  <c r="AX158" i="6"/>
  <c r="AY158" i="6"/>
  <c r="AZ158" i="6"/>
  <c r="BA158" i="6"/>
  <c r="BB158" i="6"/>
  <c r="BF158" i="6"/>
  <c r="AF159" i="6"/>
  <c r="AG159" i="6"/>
  <c r="AH159" i="6"/>
  <c r="AI159" i="6"/>
  <c r="AJ159" i="6"/>
  <c r="AK159" i="6"/>
  <c r="AL159" i="6"/>
  <c r="AM159" i="6"/>
  <c r="AN159" i="6"/>
  <c r="AO159" i="6"/>
  <c r="AP159" i="6"/>
  <c r="AQ159" i="6"/>
  <c r="AR159" i="6"/>
  <c r="AS159" i="6"/>
  <c r="AT159" i="6"/>
  <c r="AU159" i="6"/>
  <c r="AV159" i="6"/>
  <c r="AW159" i="6"/>
  <c r="AX159" i="6"/>
  <c r="AY159" i="6"/>
  <c r="AZ159" i="6"/>
  <c r="BA159" i="6"/>
  <c r="BB159" i="6"/>
  <c r="BF159" i="6"/>
  <c r="BB4" i="6"/>
  <c r="BB5" i="6"/>
  <c r="BB6" i="6"/>
  <c r="BB7" i="6"/>
  <c r="BB8" i="6"/>
  <c r="BB9" i="6"/>
  <c r="BB10" i="6"/>
  <c r="BB11" i="6"/>
  <c r="BB12" i="6"/>
  <c r="BB13" i="6"/>
  <c r="BB14" i="6"/>
  <c r="BB15" i="6"/>
  <c r="BB16" i="6"/>
  <c r="BB17" i="6"/>
  <c r="BB18" i="6"/>
  <c r="BB19" i="6"/>
  <c r="BB20" i="6"/>
  <c r="BB21" i="6"/>
  <c r="BB22" i="6"/>
  <c r="BB23" i="6"/>
  <c r="BB24" i="6"/>
  <c r="BB25" i="6"/>
  <c r="BB26" i="6"/>
  <c r="BB27" i="6"/>
  <c r="BB28" i="6"/>
  <c r="BB29" i="6"/>
  <c r="BB30" i="6"/>
  <c r="BB31" i="6"/>
  <c r="BB32" i="6"/>
  <c r="BB33" i="6"/>
  <c r="BB34" i="6"/>
  <c r="BB35" i="6"/>
  <c r="BB36" i="6"/>
  <c r="BB37" i="6"/>
  <c r="BB38" i="6"/>
  <c r="BB39" i="6"/>
  <c r="BB40" i="6"/>
  <c r="BB41" i="6"/>
  <c r="BB42" i="6"/>
  <c r="BB43" i="6"/>
  <c r="BB44" i="6"/>
  <c r="BB45" i="6"/>
  <c r="BB46" i="6"/>
  <c r="BB47" i="6"/>
  <c r="BB48" i="6"/>
  <c r="BB49" i="6"/>
  <c r="BB50" i="6"/>
  <c r="BB51" i="6"/>
  <c r="BB52" i="6"/>
  <c r="BB53" i="6"/>
  <c r="BB54" i="6"/>
  <c r="BB55" i="6"/>
  <c r="BB56" i="6"/>
  <c r="BB57" i="6"/>
  <c r="BB58" i="6"/>
  <c r="BB59" i="6"/>
  <c r="BB60" i="6"/>
  <c r="BB61" i="6"/>
  <c r="BB62" i="6"/>
  <c r="BB63" i="6"/>
  <c r="BB64" i="6"/>
  <c r="BB65" i="6"/>
  <c r="BB66" i="6"/>
  <c r="BB67" i="6"/>
  <c r="BB68" i="6"/>
  <c r="BB69" i="6"/>
  <c r="BB70" i="6"/>
  <c r="BB71" i="6"/>
  <c r="BB72" i="6"/>
  <c r="BB73" i="6"/>
  <c r="BB74" i="6"/>
  <c r="BB75" i="6"/>
  <c r="BB76" i="6"/>
  <c r="BB77" i="6"/>
  <c r="BB78" i="6"/>
  <c r="BB79" i="6"/>
  <c r="BB80" i="6"/>
  <c r="BB81" i="6"/>
  <c r="BB82" i="6"/>
  <c r="BB83" i="6"/>
  <c r="BB84" i="6"/>
  <c r="BB85" i="6"/>
  <c r="BB86" i="6"/>
  <c r="BB87" i="6"/>
  <c r="BB88" i="6"/>
  <c r="BB89" i="6"/>
  <c r="BB90" i="6"/>
  <c r="BB91" i="6"/>
  <c r="BB92" i="6"/>
  <c r="BB93" i="6"/>
  <c r="BB94" i="6"/>
  <c r="BB95" i="6"/>
  <c r="BB96" i="6"/>
  <c r="BB97" i="6"/>
  <c r="BB98" i="6"/>
  <c r="BB99" i="6"/>
  <c r="BB100" i="6"/>
  <c r="BB101" i="6"/>
  <c r="BB102" i="6"/>
  <c r="BB103" i="6"/>
  <c r="BB104" i="6"/>
  <c r="BB105" i="6"/>
  <c r="BB106" i="6"/>
  <c r="BB107" i="6"/>
  <c r="BB108" i="6"/>
  <c r="BB109" i="6"/>
  <c r="BB110" i="6"/>
  <c r="BB111" i="6"/>
  <c r="BB112" i="6"/>
  <c r="BB113" i="6"/>
  <c r="BB114" i="6"/>
  <c r="BB115" i="6"/>
  <c r="BB116" i="6"/>
  <c r="BB117" i="6"/>
  <c r="BB118" i="6"/>
  <c r="BB119" i="6"/>
  <c r="BB120" i="6"/>
  <c r="BB121" i="6"/>
  <c r="BB122" i="6"/>
  <c r="BB123" i="6"/>
  <c r="BB124" i="6"/>
  <c r="BB125" i="6"/>
  <c r="BB126" i="6"/>
  <c r="BB127" i="6"/>
  <c r="BB128" i="6"/>
  <c r="BB129" i="6"/>
  <c r="BB130" i="6"/>
  <c r="BB131" i="6"/>
  <c r="BB132" i="6"/>
  <c r="BB133" i="6"/>
  <c r="BB134" i="6"/>
  <c r="BB135" i="6"/>
  <c r="BB136" i="6"/>
  <c r="BB137" i="6"/>
  <c r="BB138" i="6"/>
  <c r="BB139" i="6"/>
  <c r="BB140" i="6"/>
  <c r="BB141" i="6"/>
  <c r="BB142" i="6"/>
  <c r="BB143" i="6"/>
  <c r="BB144" i="6"/>
  <c r="BB145" i="6"/>
  <c r="BB146" i="6"/>
  <c r="BB147" i="6"/>
  <c r="BB148" i="6"/>
  <c r="BB149" i="6"/>
  <c r="BB150" i="6"/>
  <c r="BB151" i="6"/>
  <c r="BB152" i="6"/>
  <c r="BB153" i="6"/>
  <c r="BB154" i="6"/>
  <c r="BB3" i="6"/>
  <c r="BA155" i="5"/>
  <c r="BB155" i="5"/>
  <c r="BC155" i="5"/>
  <c r="BD155" i="5"/>
  <c r="BE155" i="5"/>
  <c r="BF155" i="5"/>
  <c r="BG155" i="5"/>
  <c r="BH155" i="5"/>
  <c r="BI155" i="5"/>
  <c r="BJ155" i="5"/>
  <c r="BK155" i="5"/>
  <c r="BL155" i="5"/>
  <c r="BM155" i="5"/>
  <c r="BN155" i="5"/>
  <c r="BO155" i="5"/>
  <c r="BP155" i="5"/>
  <c r="BQ155" i="5"/>
  <c r="BA156" i="5"/>
  <c r="BB156" i="5"/>
  <c r="BC156" i="5"/>
  <c r="BD156" i="5"/>
  <c r="BE156" i="5"/>
  <c r="BF156" i="5"/>
  <c r="BG156" i="5"/>
  <c r="BH156" i="5"/>
  <c r="BI156" i="5"/>
  <c r="BJ156" i="5"/>
  <c r="BK156" i="5"/>
  <c r="BL156" i="5"/>
  <c r="BM156" i="5"/>
  <c r="BN156" i="5"/>
  <c r="BO156" i="5"/>
  <c r="BP156" i="5"/>
  <c r="BQ156" i="5"/>
  <c r="BA157" i="5"/>
  <c r="BB157" i="5"/>
  <c r="BC157" i="5"/>
  <c r="BD157" i="5"/>
  <c r="BE157" i="5"/>
  <c r="BF157" i="5"/>
  <c r="BG157" i="5"/>
  <c r="BH157" i="5"/>
  <c r="BI157" i="5"/>
  <c r="BJ157" i="5"/>
  <c r="BK157" i="5"/>
  <c r="BL157" i="5"/>
  <c r="BM157" i="5"/>
  <c r="BN157" i="5"/>
  <c r="BO157" i="5"/>
  <c r="BP157" i="5"/>
  <c r="BQ157" i="5"/>
  <c r="BA158" i="5"/>
  <c r="BB158" i="5"/>
  <c r="BC158" i="5"/>
  <c r="BD158" i="5"/>
  <c r="BE158" i="5"/>
  <c r="BF158" i="5"/>
  <c r="BG158" i="5"/>
  <c r="BH158" i="5"/>
  <c r="BI158" i="5"/>
  <c r="BJ158" i="5"/>
  <c r="BK158" i="5"/>
  <c r="BL158" i="5"/>
  <c r="BM158" i="5"/>
  <c r="BN158" i="5"/>
  <c r="BO158" i="5"/>
  <c r="BP158" i="5"/>
  <c r="BQ158" i="5"/>
  <c r="BA159" i="5"/>
  <c r="BB159" i="5"/>
  <c r="BC159" i="5"/>
  <c r="BD159" i="5"/>
  <c r="BE159" i="5"/>
  <c r="BF159" i="5"/>
  <c r="BG159" i="5"/>
  <c r="BH159" i="5"/>
  <c r="BI159" i="5"/>
  <c r="BJ159" i="5"/>
  <c r="BK159" i="5"/>
  <c r="BL159" i="5"/>
  <c r="BM159" i="5"/>
  <c r="BN159" i="5"/>
  <c r="BO159" i="5"/>
  <c r="BP159" i="5"/>
  <c r="BQ159" i="5"/>
  <c r="S155" i="5"/>
  <c r="T155" i="5"/>
  <c r="U155" i="5"/>
  <c r="V155" i="5"/>
  <c r="W155" i="5"/>
  <c r="X155" i="5"/>
  <c r="Y155" i="5"/>
  <c r="Z155" i="5"/>
  <c r="AA155" i="5"/>
  <c r="AB155" i="5"/>
  <c r="AC155" i="5"/>
  <c r="AD155" i="5"/>
  <c r="AE155" i="5"/>
  <c r="AF155" i="5"/>
  <c r="AG155" i="5"/>
  <c r="AH155" i="5"/>
  <c r="S156" i="5"/>
  <c r="T156" i="5"/>
  <c r="U156" i="5"/>
  <c r="V156" i="5"/>
  <c r="W156" i="5"/>
  <c r="X156" i="5"/>
  <c r="Y156" i="5"/>
  <c r="Z156" i="5"/>
  <c r="AA156" i="5"/>
  <c r="AB156" i="5"/>
  <c r="AC156" i="5"/>
  <c r="AD156" i="5"/>
  <c r="AE156" i="5"/>
  <c r="AF156" i="5"/>
  <c r="AG156" i="5"/>
  <c r="AH156" i="5"/>
  <c r="S157" i="5"/>
  <c r="T157" i="5"/>
  <c r="U157" i="5"/>
  <c r="V157" i="5"/>
  <c r="W157" i="5"/>
  <c r="X157" i="5"/>
  <c r="Y157" i="5"/>
  <c r="Z157" i="5"/>
  <c r="AA157" i="5"/>
  <c r="AB157" i="5"/>
  <c r="AC157" i="5"/>
  <c r="AD157" i="5"/>
  <c r="AE157" i="5"/>
  <c r="AF157" i="5"/>
  <c r="AG157" i="5"/>
  <c r="AH157" i="5"/>
  <c r="S158" i="5"/>
  <c r="T158" i="5"/>
  <c r="U158" i="5"/>
  <c r="V158" i="5"/>
  <c r="W158" i="5"/>
  <c r="X158" i="5"/>
  <c r="Y158" i="5"/>
  <c r="Z158" i="5"/>
  <c r="AA158" i="5"/>
  <c r="AB158" i="5"/>
  <c r="AC158" i="5"/>
  <c r="AD158" i="5"/>
  <c r="AE158" i="5"/>
  <c r="AF158" i="5"/>
  <c r="AG158" i="5"/>
  <c r="AH158" i="5"/>
  <c r="S159" i="5"/>
  <c r="T159" i="5"/>
  <c r="U159" i="5"/>
  <c r="V159" i="5"/>
  <c r="W159" i="5"/>
  <c r="X159" i="5"/>
  <c r="Y159" i="5"/>
  <c r="Z159" i="5"/>
  <c r="AA159" i="5"/>
  <c r="AB159" i="5"/>
  <c r="AC159" i="5"/>
  <c r="AD159" i="5"/>
  <c r="AE159" i="5"/>
  <c r="AF159" i="5"/>
  <c r="AG159" i="5"/>
  <c r="AH159" i="5"/>
  <c r="AG159" i="4"/>
  <c r="AH159" i="4"/>
  <c r="AI159" i="4"/>
  <c r="AJ159" i="4"/>
  <c r="AK159" i="4"/>
  <c r="AL159" i="4"/>
  <c r="AM159" i="4"/>
  <c r="H159" i="11" s="1"/>
  <c r="AG155" i="4"/>
  <c r="AH155" i="4"/>
  <c r="AI155" i="4"/>
  <c r="AJ155" i="4"/>
  <c r="AK155" i="4"/>
  <c r="AL155" i="4"/>
  <c r="AM155" i="4"/>
  <c r="AG156" i="4"/>
  <c r="AH156" i="4"/>
  <c r="AI156" i="4"/>
  <c r="AJ156" i="4"/>
  <c r="AK156" i="4"/>
  <c r="AL156" i="4"/>
  <c r="AM156" i="4"/>
  <c r="H156" i="11" s="1"/>
  <c r="AG157" i="4"/>
  <c r="AH157" i="4"/>
  <c r="AI157" i="4"/>
  <c r="AJ157" i="4"/>
  <c r="AK157" i="4"/>
  <c r="AL157" i="4"/>
  <c r="AM157" i="4"/>
  <c r="H157" i="11" s="1"/>
  <c r="AG158" i="4"/>
  <c r="AH158" i="4"/>
  <c r="AI158" i="4"/>
  <c r="AJ158" i="4"/>
  <c r="AK158" i="4"/>
  <c r="AL158" i="4"/>
  <c r="AM158" i="4"/>
  <c r="H158" i="11" s="1"/>
  <c r="I155" i="4"/>
  <c r="J155" i="4"/>
  <c r="K155" i="4"/>
  <c r="L155" i="4"/>
  <c r="M155" i="4"/>
  <c r="N155" i="4"/>
  <c r="I156" i="4"/>
  <c r="J156" i="4"/>
  <c r="K156" i="4"/>
  <c r="L156" i="4"/>
  <c r="M156" i="4"/>
  <c r="N156" i="4"/>
  <c r="I157" i="4"/>
  <c r="J157" i="4"/>
  <c r="K157" i="4"/>
  <c r="L157" i="4"/>
  <c r="M157" i="4"/>
  <c r="N157" i="4"/>
  <c r="I158" i="4"/>
  <c r="J158" i="4"/>
  <c r="K158" i="4"/>
  <c r="L158" i="4"/>
  <c r="M158" i="4"/>
  <c r="N158" i="4"/>
  <c r="I159" i="4"/>
  <c r="J159" i="4"/>
  <c r="K159" i="4"/>
  <c r="L159" i="4"/>
  <c r="M159" i="4"/>
  <c r="N159" i="4"/>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DM156" i="3"/>
  <c r="DN156" i="3"/>
  <c r="DO156" i="3"/>
  <c r="DS156" i="3"/>
  <c r="G156" i="11" s="1"/>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DM157" i="3"/>
  <c r="DN157" i="3"/>
  <c r="DO157" i="3"/>
  <c r="DS157" i="3"/>
  <c r="G157" i="11" s="1"/>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DM158" i="3"/>
  <c r="DN158" i="3"/>
  <c r="DO158" i="3"/>
  <c r="DS158" i="3"/>
  <c r="G158" i="11" s="1"/>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DM159" i="3"/>
  <c r="DN159" i="3"/>
  <c r="DO159" i="3"/>
  <c r="DS159" i="3"/>
  <c r="G159" i="11" s="1"/>
  <c r="AK156" i="3"/>
  <c r="AL156" i="3"/>
  <c r="AM156" i="3"/>
  <c r="AN156" i="3"/>
  <c r="AO156" i="3"/>
  <c r="AP156" i="3"/>
  <c r="AQ156" i="3"/>
  <c r="AR156" i="3"/>
  <c r="AS156" i="3"/>
  <c r="AT156" i="3"/>
  <c r="AU156" i="3"/>
  <c r="AV156" i="3"/>
  <c r="AW156" i="3"/>
  <c r="AX156" i="3"/>
  <c r="AY156" i="3"/>
  <c r="AZ156" i="3"/>
  <c r="BA156" i="3"/>
  <c r="BB156" i="3"/>
  <c r="BC156" i="3"/>
  <c r="BD156" i="3"/>
  <c r="BE156" i="3"/>
  <c r="BF156" i="3"/>
  <c r="BG156" i="3"/>
  <c r="BH156" i="3"/>
  <c r="BI156" i="3"/>
  <c r="BJ156" i="3"/>
  <c r="BK156" i="3"/>
  <c r="BL156" i="3"/>
  <c r="BM156" i="3"/>
  <c r="BN156" i="3"/>
  <c r="BR156" i="3"/>
  <c r="AK157" i="3"/>
  <c r="AL157" i="3"/>
  <c r="AM157" i="3"/>
  <c r="AN157" i="3"/>
  <c r="AO157" i="3"/>
  <c r="AP157" i="3"/>
  <c r="AQ157" i="3"/>
  <c r="AR157" i="3"/>
  <c r="AS157" i="3"/>
  <c r="AT157" i="3"/>
  <c r="AU157" i="3"/>
  <c r="AV157" i="3"/>
  <c r="AW157" i="3"/>
  <c r="AX157" i="3"/>
  <c r="AY157" i="3"/>
  <c r="AZ157" i="3"/>
  <c r="BA157" i="3"/>
  <c r="BB157" i="3"/>
  <c r="BC157" i="3"/>
  <c r="BD157" i="3"/>
  <c r="BE157" i="3"/>
  <c r="BF157" i="3"/>
  <c r="BG157" i="3"/>
  <c r="BH157" i="3"/>
  <c r="BI157" i="3"/>
  <c r="BJ157" i="3"/>
  <c r="BK157" i="3"/>
  <c r="BL157" i="3"/>
  <c r="BM157" i="3"/>
  <c r="BN157" i="3"/>
  <c r="BR157" i="3"/>
  <c r="AK158" i="3"/>
  <c r="AL158" i="3"/>
  <c r="AM158" i="3"/>
  <c r="AN158" i="3"/>
  <c r="AO158" i="3"/>
  <c r="AP158" i="3"/>
  <c r="AQ158" i="3"/>
  <c r="AR158" i="3"/>
  <c r="AS158" i="3"/>
  <c r="AT158" i="3"/>
  <c r="AU158" i="3"/>
  <c r="AV158" i="3"/>
  <c r="AW158" i="3"/>
  <c r="AX158" i="3"/>
  <c r="AY158" i="3"/>
  <c r="AZ158" i="3"/>
  <c r="BA158" i="3"/>
  <c r="BB158" i="3"/>
  <c r="BC158" i="3"/>
  <c r="BD158" i="3"/>
  <c r="BE158" i="3"/>
  <c r="BF158" i="3"/>
  <c r="BG158" i="3"/>
  <c r="BH158" i="3"/>
  <c r="BI158" i="3"/>
  <c r="BJ158" i="3"/>
  <c r="BK158" i="3"/>
  <c r="BL158" i="3"/>
  <c r="BM158" i="3"/>
  <c r="BN158" i="3"/>
  <c r="BR158" i="3"/>
  <c r="AK159" i="3"/>
  <c r="AL159" i="3"/>
  <c r="AM159" i="3"/>
  <c r="AN159" i="3"/>
  <c r="AO159" i="3"/>
  <c r="AP159" i="3"/>
  <c r="AQ159" i="3"/>
  <c r="AR159" i="3"/>
  <c r="AS159" i="3"/>
  <c r="AT159" i="3"/>
  <c r="AU159" i="3"/>
  <c r="AV159" i="3"/>
  <c r="AW159" i="3"/>
  <c r="AX159" i="3"/>
  <c r="AY159" i="3"/>
  <c r="AZ159" i="3"/>
  <c r="BA159" i="3"/>
  <c r="BB159" i="3"/>
  <c r="BC159" i="3"/>
  <c r="BD159" i="3"/>
  <c r="BE159" i="3"/>
  <c r="BF159" i="3"/>
  <c r="BG159" i="3"/>
  <c r="BH159" i="3"/>
  <c r="BI159" i="3"/>
  <c r="BJ159" i="3"/>
  <c r="BK159" i="3"/>
  <c r="BL159" i="3"/>
  <c r="BM159" i="3"/>
  <c r="BN159" i="3"/>
  <c r="BR159" i="3"/>
  <c r="K156" i="11"/>
  <c r="L156" i="11"/>
  <c r="L157" i="11"/>
  <c r="L158" i="11"/>
  <c r="K159" i="11"/>
  <c r="L159" i="11"/>
  <c r="M159" i="11"/>
  <c r="BT5" i="7"/>
  <c r="K155" i="11"/>
  <c r="L155" i="11"/>
  <c r="M155" i="11"/>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DM155" i="3"/>
  <c r="DN155" i="3"/>
  <c r="DO155" i="3"/>
  <c r="DS155" i="3"/>
  <c r="G155" i="11" s="1"/>
  <c r="AK155" i="3"/>
  <c r="AL155" i="3"/>
  <c r="AM155" i="3"/>
  <c r="AN155" i="3"/>
  <c r="AO155" i="3"/>
  <c r="AP155" i="3"/>
  <c r="AQ155" i="3"/>
  <c r="AR155" i="3"/>
  <c r="AS155" i="3"/>
  <c r="AT155" i="3"/>
  <c r="AU155" i="3"/>
  <c r="AV155" i="3"/>
  <c r="AW155" i="3"/>
  <c r="AX155" i="3"/>
  <c r="AY155" i="3"/>
  <c r="AZ155" i="3"/>
  <c r="BA155" i="3"/>
  <c r="BB155" i="3"/>
  <c r="BC155" i="3"/>
  <c r="BD155" i="3"/>
  <c r="BE155" i="3"/>
  <c r="BF155" i="3"/>
  <c r="BG155" i="3"/>
  <c r="BH155" i="3"/>
  <c r="BI155" i="3"/>
  <c r="BJ155" i="3"/>
  <c r="BK155" i="3"/>
  <c r="BL155" i="3"/>
  <c r="BM155" i="3"/>
  <c r="BN155" i="3"/>
  <c r="BR155" i="3"/>
  <c r="BI154" i="8"/>
  <c r="BJ154" i="8"/>
  <c r="BK154" i="8"/>
  <c r="BL154" i="8"/>
  <c r="BM154" i="8"/>
  <c r="BN154" i="8"/>
  <c r="BO154" i="8"/>
  <c r="BP154" i="8"/>
  <c r="BQ154" i="8"/>
  <c r="BR154" i="8"/>
  <c r="BS154" i="8"/>
  <c r="BT154" i="8"/>
  <c r="BU154" i="8"/>
  <c r="BV154" i="8"/>
  <c r="BW154" i="8"/>
  <c r="BX154" i="8"/>
  <c r="BY154" i="8"/>
  <c r="BZ154" i="8"/>
  <c r="CA154" i="8"/>
  <c r="CC154" i="8"/>
  <c r="BI153" i="8"/>
  <c r="BJ153" i="8"/>
  <c r="BK153" i="8"/>
  <c r="BL153" i="8"/>
  <c r="BM153" i="8"/>
  <c r="BN153" i="8"/>
  <c r="BO153" i="8"/>
  <c r="BP153" i="8"/>
  <c r="BQ153" i="8"/>
  <c r="BR153" i="8"/>
  <c r="BS153" i="8"/>
  <c r="BT153" i="8"/>
  <c r="BU153" i="8"/>
  <c r="BV153" i="8"/>
  <c r="BW153" i="8"/>
  <c r="BX153" i="8"/>
  <c r="BY153" i="8"/>
  <c r="BZ153" i="8"/>
  <c r="CA153" i="8"/>
  <c r="CC153" i="8"/>
  <c r="W154" i="8"/>
  <c r="X154" i="8"/>
  <c r="Y154" i="8"/>
  <c r="Z154" i="8"/>
  <c r="AA154" i="8"/>
  <c r="AB154" i="8"/>
  <c r="AC154" i="8"/>
  <c r="AD154" i="8"/>
  <c r="AE154" i="8"/>
  <c r="AF154" i="8"/>
  <c r="AG154" i="8"/>
  <c r="AH154" i="8"/>
  <c r="AI154" i="8"/>
  <c r="AJ154" i="8"/>
  <c r="AK154" i="8"/>
  <c r="AL154" i="8"/>
  <c r="AM154" i="8"/>
  <c r="AN154" i="8"/>
  <c r="AP154" i="8"/>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K157" i="11"/>
  <c r="K158" i="11"/>
  <c r="AF154" i="6"/>
  <c r="AG154" i="6"/>
  <c r="AH154" i="6"/>
  <c r="AI154" i="6"/>
  <c r="AJ154" i="6"/>
  <c r="AK154" i="6"/>
  <c r="AL154" i="6"/>
  <c r="AM154" i="6"/>
  <c r="AN154" i="6"/>
  <c r="AO154" i="6"/>
  <c r="AP154" i="6"/>
  <c r="AQ154" i="6"/>
  <c r="AR154" i="6"/>
  <c r="AS154" i="6"/>
  <c r="AT154" i="6"/>
  <c r="AU154" i="6"/>
  <c r="AV154" i="6"/>
  <c r="AW154" i="6"/>
  <c r="AX154" i="6"/>
  <c r="AY154" i="6"/>
  <c r="AZ154" i="6"/>
  <c r="BA154" i="6"/>
  <c r="BF154" i="6"/>
  <c r="BY154" i="6"/>
  <c r="BZ154" i="6"/>
  <c r="CA154" i="6"/>
  <c r="CB154" i="6"/>
  <c r="CC154" i="6"/>
  <c r="CD154" i="6"/>
  <c r="CE154" i="6"/>
  <c r="CF154" i="6"/>
  <c r="CG154" i="6"/>
  <c r="CH154" i="6"/>
  <c r="CI154" i="6"/>
  <c r="CJ154" i="6"/>
  <c r="CK154" i="6"/>
  <c r="CL154" i="6"/>
  <c r="CM154" i="6"/>
  <c r="CN154" i="6"/>
  <c r="CO154" i="6"/>
  <c r="CP154" i="6"/>
  <c r="CQ154" i="6"/>
  <c r="CR154" i="6"/>
  <c r="CS154" i="6"/>
  <c r="CT154" i="6"/>
  <c r="CU154" i="6"/>
  <c r="CZ154" i="6"/>
  <c r="BO154" i="5"/>
  <c r="BM154" i="5"/>
  <c r="BK154" i="5"/>
  <c r="BI154" i="5"/>
  <c r="BG154" i="5"/>
  <c r="BE154" i="5"/>
  <c r="BC154" i="5"/>
  <c r="AG154" i="5"/>
  <c r="AE154" i="5"/>
  <c r="AC154" i="5"/>
  <c r="AA154" i="5"/>
  <c r="Y154" i="5"/>
  <c r="W154" i="5"/>
  <c r="U154" i="5"/>
  <c r="S154" i="5"/>
  <c r="T154" i="5"/>
  <c r="V154" i="5"/>
  <c r="X154" i="5"/>
  <c r="Z154" i="5"/>
  <c r="AB154" i="5"/>
  <c r="AD154" i="5"/>
  <c r="AF154" i="5"/>
  <c r="AH154" i="5"/>
  <c r="BA154" i="5"/>
  <c r="BB154" i="5"/>
  <c r="BD154" i="5"/>
  <c r="BF154" i="5"/>
  <c r="BH154" i="5"/>
  <c r="BJ154" i="5"/>
  <c r="BL154" i="5"/>
  <c r="BN154" i="5"/>
  <c r="BP154" i="5"/>
  <c r="BQ154" i="5"/>
  <c r="AG154" i="4"/>
  <c r="AH154" i="4"/>
  <c r="AI154" i="4"/>
  <c r="AJ154" i="4"/>
  <c r="AK154" i="4"/>
  <c r="AL154" i="4"/>
  <c r="AM154" i="4"/>
  <c r="H154" i="11" s="1"/>
  <c r="I154" i="4"/>
  <c r="J154" i="4"/>
  <c r="K154" i="4"/>
  <c r="L154" i="4"/>
  <c r="M154" i="4"/>
  <c r="N154" i="4"/>
  <c r="CK154" i="3"/>
  <c r="CL154" i="3"/>
  <c r="CM154" i="3"/>
  <c r="CN154" i="3"/>
  <c r="CO154" i="3"/>
  <c r="CP154" i="3"/>
  <c r="CQ154" i="3"/>
  <c r="CR154" i="3"/>
  <c r="CS154" i="3"/>
  <c r="CT154" i="3"/>
  <c r="CU154" i="3"/>
  <c r="CV154" i="3"/>
  <c r="CW154" i="3"/>
  <c r="CX154" i="3"/>
  <c r="CY154" i="3"/>
  <c r="CZ154" i="3"/>
  <c r="DA154" i="3"/>
  <c r="DB154" i="3"/>
  <c r="DC154" i="3"/>
  <c r="DD154" i="3"/>
  <c r="DE154" i="3"/>
  <c r="DF154" i="3"/>
  <c r="DG154" i="3"/>
  <c r="DH154" i="3"/>
  <c r="DI154" i="3"/>
  <c r="DJ154" i="3"/>
  <c r="DK154" i="3"/>
  <c r="DL154" i="3"/>
  <c r="DM154" i="3"/>
  <c r="DN154" i="3"/>
  <c r="DO154" i="3"/>
  <c r="DS154" i="3"/>
  <c r="AK154" i="3"/>
  <c r="AL154" i="3"/>
  <c r="AM154" i="3"/>
  <c r="AN154" i="3"/>
  <c r="AO154" i="3"/>
  <c r="AP154" i="3"/>
  <c r="AQ154" i="3"/>
  <c r="AR154" i="3"/>
  <c r="AS154" i="3"/>
  <c r="AT154" i="3"/>
  <c r="AU154" i="3"/>
  <c r="AV154" i="3"/>
  <c r="AW154" i="3"/>
  <c r="AX154" i="3"/>
  <c r="AY154" i="3"/>
  <c r="AZ154" i="3"/>
  <c r="BA154" i="3"/>
  <c r="BB154" i="3"/>
  <c r="BC154" i="3"/>
  <c r="BD154" i="3"/>
  <c r="BE154" i="3"/>
  <c r="BF154" i="3"/>
  <c r="BG154" i="3"/>
  <c r="BH154" i="3"/>
  <c r="BI154" i="3"/>
  <c r="BJ154" i="3"/>
  <c r="BK154" i="3"/>
  <c r="BL154" i="3"/>
  <c r="BM154" i="3"/>
  <c r="BN154" i="3"/>
  <c r="BR154" i="3"/>
  <c r="AQ154" i="10"/>
  <c r="AR154" i="10"/>
  <c r="AS154" i="10"/>
  <c r="AT154" i="10"/>
  <c r="AU154" i="10"/>
  <c r="AV154" i="10"/>
  <c r="AW154" i="10"/>
  <c r="AX154" i="10"/>
  <c r="AY154" i="10"/>
  <c r="AZ154" i="10"/>
  <c r="BA154" i="10"/>
  <c r="BB154" i="10"/>
  <c r="N154" i="10"/>
  <c r="O154" i="10"/>
  <c r="P154" i="10"/>
  <c r="Q154" i="10"/>
  <c r="R154" i="10"/>
  <c r="S154" i="10"/>
  <c r="T154" i="10"/>
  <c r="U154" i="10"/>
  <c r="V154" i="10"/>
  <c r="W154" i="10"/>
  <c r="X154" i="10"/>
  <c r="M156" i="11"/>
  <c r="M157" i="11"/>
  <c r="M158" i="11"/>
  <c r="G154" i="11"/>
  <c r="K154" i="11"/>
  <c r="L154" i="11"/>
  <c r="M154" i="11"/>
  <c r="CH34" i="3"/>
  <c r="DO3" i="3"/>
  <c r="DO4" i="3"/>
  <c r="DO5" i="3"/>
  <c r="DO6" i="3"/>
  <c r="DO7" i="3"/>
  <c r="DO8" i="3"/>
  <c r="DO9" i="3"/>
  <c r="DO10" i="3"/>
  <c r="DO11" i="3"/>
  <c r="DO12" i="3"/>
  <c r="DO13" i="3"/>
  <c r="DO14" i="3"/>
  <c r="DO15" i="3"/>
  <c r="DO16" i="3"/>
  <c r="DO17" i="3"/>
  <c r="DO18" i="3"/>
  <c r="DO19" i="3"/>
  <c r="DO20" i="3"/>
  <c r="DO21" i="3"/>
  <c r="DO22" i="3"/>
  <c r="DO23" i="3"/>
  <c r="DO24" i="3"/>
  <c r="DO25" i="3"/>
  <c r="DO26" i="3"/>
  <c r="DO27" i="3"/>
  <c r="DO28" i="3"/>
  <c r="DO29" i="3"/>
  <c r="DO30" i="3"/>
  <c r="DO31" i="3"/>
  <c r="DO32" i="3"/>
  <c r="DO33" i="3"/>
  <c r="DO34" i="3"/>
  <c r="DO35" i="3"/>
  <c r="DO36" i="3"/>
  <c r="DO37" i="3"/>
  <c r="DO38" i="3"/>
  <c r="DO39" i="3"/>
  <c r="DO40" i="3"/>
  <c r="DO41" i="3"/>
  <c r="DO42" i="3"/>
  <c r="DO43" i="3"/>
  <c r="DO44" i="3"/>
  <c r="DO45" i="3"/>
  <c r="DO46" i="3"/>
  <c r="DO47" i="3"/>
  <c r="DO48" i="3"/>
  <c r="DO49" i="3"/>
  <c r="DO50" i="3"/>
  <c r="DO51" i="3"/>
  <c r="DO52" i="3"/>
  <c r="DO53" i="3"/>
  <c r="DO54" i="3"/>
  <c r="DO55" i="3"/>
  <c r="DO56" i="3"/>
  <c r="DO57" i="3"/>
  <c r="DO58" i="3"/>
  <c r="DO59" i="3"/>
  <c r="DO60" i="3"/>
  <c r="DO61" i="3"/>
  <c r="DO62" i="3"/>
  <c r="DO63" i="3"/>
  <c r="DO64" i="3"/>
  <c r="DO65" i="3"/>
  <c r="DO66" i="3"/>
  <c r="DO67" i="3"/>
  <c r="DO68" i="3"/>
  <c r="DO69" i="3"/>
  <c r="DO70" i="3"/>
  <c r="DO71" i="3"/>
  <c r="DO72" i="3"/>
  <c r="DO73" i="3"/>
  <c r="DO74" i="3"/>
  <c r="DO75" i="3"/>
  <c r="DO76" i="3"/>
  <c r="DO77" i="3"/>
  <c r="DO78" i="3"/>
  <c r="DO79" i="3"/>
  <c r="DO80" i="3"/>
  <c r="DO81" i="3"/>
  <c r="DO82" i="3"/>
  <c r="DO83" i="3"/>
  <c r="DO84" i="3"/>
  <c r="DO85" i="3"/>
  <c r="DO86" i="3"/>
  <c r="DO87" i="3"/>
  <c r="DO88" i="3"/>
  <c r="DO89" i="3"/>
  <c r="DO90" i="3"/>
  <c r="DO91" i="3"/>
  <c r="DO92" i="3"/>
  <c r="DO93" i="3"/>
  <c r="DO94" i="3"/>
  <c r="DO95" i="3"/>
  <c r="DO96" i="3"/>
  <c r="DO97" i="3"/>
  <c r="DO98" i="3"/>
  <c r="DO99" i="3"/>
  <c r="DO100" i="3"/>
  <c r="DO101" i="3"/>
  <c r="DO102" i="3"/>
  <c r="DO103" i="3"/>
  <c r="DO104" i="3"/>
  <c r="DO105" i="3"/>
  <c r="DO106" i="3"/>
  <c r="DO107" i="3"/>
  <c r="DO108" i="3"/>
  <c r="DO109" i="3"/>
  <c r="DO110" i="3"/>
  <c r="DO111" i="3"/>
  <c r="DO112" i="3"/>
  <c r="DO113" i="3"/>
  <c r="DO114" i="3"/>
  <c r="DO115" i="3"/>
  <c r="DO116" i="3"/>
  <c r="DO117" i="3"/>
  <c r="DO118" i="3"/>
  <c r="DO119" i="3"/>
  <c r="DO120" i="3"/>
  <c r="DO121" i="3"/>
  <c r="DO122" i="3"/>
  <c r="DO123" i="3"/>
  <c r="DO124" i="3"/>
  <c r="DO125" i="3"/>
  <c r="DO126" i="3"/>
  <c r="DO127" i="3"/>
  <c r="DO128" i="3"/>
  <c r="DO129" i="3"/>
  <c r="DO130" i="3"/>
  <c r="DO131" i="3"/>
  <c r="DO132" i="3"/>
  <c r="DO133" i="3"/>
  <c r="DO134" i="3"/>
  <c r="DO135" i="3"/>
  <c r="DO136" i="3"/>
  <c r="DO137" i="3"/>
  <c r="DO138" i="3"/>
  <c r="DO139" i="3"/>
  <c r="DO140" i="3"/>
  <c r="DO141" i="3"/>
  <c r="DO142" i="3"/>
  <c r="DO143" i="3"/>
  <c r="DO144" i="3"/>
  <c r="DO145" i="3"/>
  <c r="DO146" i="3"/>
  <c r="DO147" i="3"/>
  <c r="DO148" i="3"/>
  <c r="DO149" i="3"/>
  <c r="DO150" i="3"/>
  <c r="DO151" i="3"/>
  <c r="DO152" i="3"/>
  <c r="DO153" i="3"/>
  <c r="DO2" i="3"/>
  <c r="BN4" i="3"/>
  <c r="BN5" i="3"/>
  <c r="BN6" i="3"/>
  <c r="BN7" i="3"/>
  <c r="BN8" i="3"/>
  <c r="BN9" i="3"/>
  <c r="BN10" i="3"/>
  <c r="BN11" i="3"/>
  <c r="BN12" i="3"/>
  <c r="BN13" i="3"/>
  <c r="BN14" i="3"/>
  <c r="BN15" i="3"/>
  <c r="BN16" i="3"/>
  <c r="BN17" i="3"/>
  <c r="BN18" i="3"/>
  <c r="BN19" i="3"/>
  <c r="BN20" i="3"/>
  <c r="BN21" i="3"/>
  <c r="BN22" i="3"/>
  <c r="BN23" i="3"/>
  <c r="BN24" i="3"/>
  <c r="BN25" i="3"/>
  <c r="BN26" i="3"/>
  <c r="BN27" i="3"/>
  <c r="BN28" i="3"/>
  <c r="BN29" i="3"/>
  <c r="BN30" i="3"/>
  <c r="BN31" i="3"/>
  <c r="BN32" i="3"/>
  <c r="BN33" i="3"/>
  <c r="BN34" i="3"/>
  <c r="BN35" i="3"/>
  <c r="BN36" i="3"/>
  <c r="BN37" i="3"/>
  <c r="BN38" i="3"/>
  <c r="BN39" i="3"/>
  <c r="BN40" i="3"/>
  <c r="BN41" i="3"/>
  <c r="BN42" i="3"/>
  <c r="BN43" i="3"/>
  <c r="BN44" i="3"/>
  <c r="BN45" i="3"/>
  <c r="BN46" i="3"/>
  <c r="BN47" i="3"/>
  <c r="BN48" i="3"/>
  <c r="BN49" i="3"/>
  <c r="BN50" i="3"/>
  <c r="BN51" i="3"/>
  <c r="BN52" i="3"/>
  <c r="BN53" i="3"/>
  <c r="BN54" i="3"/>
  <c r="BN55" i="3"/>
  <c r="BN56" i="3"/>
  <c r="BN57" i="3"/>
  <c r="BN58" i="3"/>
  <c r="BN59" i="3"/>
  <c r="BN60" i="3"/>
  <c r="BN61" i="3"/>
  <c r="BN62" i="3"/>
  <c r="BN63" i="3"/>
  <c r="BN64" i="3"/>
  <c r="BN65" i="3"/>
  <c r="BN66" i="3"/>
  <c r="BN67" i="3"/>
  <c r="BN68" i="3"/>
  <c r="BN69" i="3"/>
  <c r="BN70" i="3"/>
  <c r="BN71" i="3"/>
  <c r="BN72" i="3"/>
  <c r="BN73" i="3"/>
  <c r="BN74" i="3"/>
  <c r="BN75" i="3"/>
  <c r="BN76" i="3"/>
  <c r="BN77" i="3"/>
  <c r="BN78" i="3"/>
  <c r="BN79" i="3"/>
  <c r="BN80" i="3"/>
  <c r="BN81" i="3"/>
  <c r="BN82" i="3"/>
  <c r="BN83" i="3"/>
  <c r="BN84" i="3"/>
  <c r="BN85" i="3"/>
  <c r="BN86" i="3"/>
  <c r="BN87" i="3"/>
  <c r="BN88" i="3"/>
  <c r="BN89" i="3"/>
  <c r="BN90" i="3"/>
  <c r="BN91" i="3"/>
  <c r="BN92" i="3"/>
  <c r="BN93" i="3"/>
  <c r="BN94" i="3"/>
  <c r="BN95" i="3"/>
  <c r="BN96" i="3"/>
  <c r="BN97" i="3"/>
  <c r="BN98" i="3"/>
  <c r="BN99" i="3"/>
  <c r="BN100" i="3"/>
  <c r="BN101" i="3"/>
  <c r="BN102" i="3"/>
  <c r="BN103" i="3"/>
  <c r="BN104" i="3"/>
  <c r="BN105" i="3"/>
  <c r="BN106" i="3"/>
  <c r="BN107" i="3"/>
  <c r="BN108" i="3"/>
  <c r="BN109" i="3"/>
  <c r="BN110" i="3"/>
  <c r="BN111" i="3"/>
  <c r="BN112" i="3"/>
  <c r="BN113" i="3"/>
  <c r="BN114" i="3"/>
  <c r="BN115" i="3"/>
  <c r="BN116" i="3"/>
  <c r="BN117" i="3"/>
  <c r="BN118" i="3"/>
  <c r="BN119" i="3"/>
  <c r="BN120" i="3"/>
  <c r="BN121" i="3"/>
  <c r="BN122" i="3"/>
  <c r="BN123" i="3"/>
  <c r="BN124" i="3"/>
  <c r="BN125" i="3"/>
  <c r="BN126" i="3"/>
  <c r="BN127" i="3"/>
  <c r="BN128" i="3"/>
  <c r="BN129" i="3"/>
  <c r="BN130" i="3"/>
  <c r="BN131" i="3"/>
  <c r="BN132" i="3"/>
  <c r="BN133" i="3"/>
  <c r="BN134" i="3"/>
  <c r="BN135" i="3"/>
  <c r="BN136" i="3"/>
  <c r="BN137" i="3"/>
  <c r="BN138" i="3"/>
  <c r="BN139" i="3"/>
  <c r="BN140" i="3"/>
  <c r="BN141" i="3"/>
  <c r="BN142" i="3"/>
  <c r="BN143" i="3"/>
  <c r="BN144" i="3"/>
  <c r="BN145" i="3"/>
  <c r="BN146" i="3"/>
  <c r="BN147" i="3"/>
  <c r="BN148" i="3"/>
  <c r="BN149" i="3"/>
  <c r="BN150" i="3"/>
  <c r="BN151" i="3"/>
  <c r="BN152" i="3"/>
  <c r="BN153" i="3"/>
  <c r="BN3" i="3"/>
  <c r="W152" i="8"/>
  <c r="X152" i="8"/>
  <c r="Y152" i="8"/>
  <c r="Z152" i="8"/>
  <c r="AA152" i="8"/>
  <c r="AB152" i="8"/>
  <c r="AC152" i="8"/>
  <c r="AD152" i="8"/>
  <c r="AE152" i="8"/>
  <c r="AF152" i="8"/>
  <c r="AG152" i="8"/>
  <c r="AH152" i="8"/>
  <c r="AI152" i="8"/>
  <c r="AJ152" i="8"/>
  <c r="AK152" i="8"/>
  <c r="AL152" i="8"/>
  <c r="AM152" i="8"/>
  <c r="AN152" i="8"/>
  <c r="AP152" i="8"/>
  <c r="W153" i="8"/>
  <c r="X153" i="8"/>
  <c r="Y153" i="8"/>
  <c r="Z153" i="8"/>
  <c r="AA153" i="8"/>
  <c r="AB153" i="8"/>
  <c r="AC153" i="8"/>
  <c r="AD153" i="8"/>
  <c r="AE153" i="8"/>
  <c r="AF153" i="8"/>
  <c r="AG153" i="8"/>
  <c r="AH153" i="8"/>
  <c r="AI153" i="8"/>
  <c r="AJ153" i="8"/>
  <c r="AK153" i="8"/>
  <c r="AL153" i="8"/>
  <c r="AM153" i="8"/>
  <c r="AN153" i="8"/>
  <c r="AP153" i="8"/>
  <c r="AF152" i="6"/>
  <c r="AG152" i="6"/>
  <c r="AH152" i="6"/>
  <c r="AI152" i="6"/>
  <c r="AJ152" i="6"/>
  <c r="AK152" i="6"/>
  <c r="AL152" i="6"/>
  <c r="AM152" i="6"/>
  <c r="AN152" i="6"/>
  <c r="AO152" i="6"/>
  <c r="AP152" i="6"/>
  <c r="AQ152" i="6"/>
  <c r="AR152" i="6"/>
  <c r="AS152" i="6"/>
  <c r="AT152" i="6"/>
  <c r="AU152" i="6"/>
  <c r="AV152" i="6"/>
  <c r="AW152" i="6"/>
  <c r="AX152" i="6"/>
  <c r="AY152" i="6"/>
  <c r="AZ152" i="6"/>
  <c r="BA152" i="6"/>
  <c r="BF152" i="6"/>
  <c r="AF153" i="6"/>
  <c r="AG153" i="6"/>
  <c r="AH153" i="6"/>
  <c r="AI153" i="6"/>
  <c r="AJ153" i="6"/>
  <c r="AK153" i="6"/>
  <c r="AL153" i="6"/>
  <c r="AM153" i="6"/>
  <c r="AN153" i="6"/>
  <c r="AO153" i="6"/>
  <c r="AP153" i="6"/>
  <c r="AQ153" i="6"/>
  <c r="AR153" i="6"/>
  <c r="AS153" i="6"/>
  <c r="AT153" i="6"/>
  <c r="AU153" i="6"/>
  <c r="AV153" i="6"/>
  <c r="AW153" i="6"/>
  <c r="AX153" i="6"/>
  <c r="AY153" i="6"/>
  <c r="AZ153" i="6"/>
  <c r="BF153" i="6"/>
  <c r="S152" i="5"/>
  <c r="T152" i="5"/>
  <c r="U152" i="5"/>
  <c r="V152" i="5"/>
  <c r="W152" i="5"/>
  <c r="X152" i="5"/>
  <c r="Y152" i="5"/>
  <c r="Z152" i="5"/>
  <c r="AA152" i="5"/>
  <c r="AB152" i="5"/>
  <c r="AC152" i="5"/>
  <c r="AD152" i="5"/>
  <c r="AE152" i="5"/>
  <c r="AF152" i="5"/>
  <c r="AG152" i="5"/>
  <c r="AH152" i="5"/>
  <c r="S153" i="5"/>
  <c r="T153" i="5"/>
  <c r="U153" i="5"/>
  <c r="V153" i="5"/>
  <c r="W153" i="5"/>
  <c r="X153" i="5"/>
  <c r="Y153" i="5"/>
  <c r="Z153" i="5"/>
  <c r="AA153" i="5"/>
  <c r="AB153" i="5"/>
  <c r="AC153" i="5"/>
  <c r="AD153" i="5"/>
  <c r="AE153" i="5"/>
  <c r="AF153" i="5"/>
  <c r="AG153" i="5"/>
  <c r="AH153" i="5"/>
  <c r="BJ25" i="6"/>
  <c r="N152" i="10"/>
  <c r="O152" i="10"/>
  <c r="P152" i="10"/>
  <c r="Q152" i="10"/>
  <c r="R152" i="10"/>
  <c r="S152" i="10"/>
  <c r="T152" i="10"/>
  <c r="U152" i="10"/>
  <c r="V152" i="10"/>
  <c r="W152" i="10"/>
  <c r="X152" i="10"/>
  <c r="N153" i="10"/>
  <c r="O153" i="10"/>
  <c r="P153" i="10"/>
  <c r="Q153" i="10"/>
  <c r="R153" i="10"/>
  <c r="S153" i="10"/>
  <c r="T153" i="10"/>
  <c r="U153" i="10"/>
  <c r="V153" i="10"/>
  <c r="W153" i="10"/>
  <c r="X153" i="10"/>
  <c r="AQ153" i="10"/>
  <c r="AR153" i="10"/>
  <c r="AS153" i="10"/>
  <c r="AT153" i="10"/>
  <c r="AU153" i="10"/>
  <c r="AV153" i="10"/>
  <c r="AW153" i="10"/>
  <c r="AX153" i="10"/>
  <c r="AY153" i="10"/>
  <c r="AZ153" i="10"/>
  <c r="BA153" i="10"/>
  <c r="BB153" i="10"/>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BY153" i="6"/>
  <c r="BZ153" i="6"/>
  <c r="CA153" i="6"/>
  <c r="CB153" i="6"/>
  <c r="CC153" i="6"/>
  <c r="CD153" i="6"/>
  <c r="CE153" i="6"/>
  <c r="CF153" i="6"/>
  <c r="CG153" i="6"/>
  <c r="CH153" i="6"/>
  <c r="CI153" i="6"/>
  <c r="CJ153" i="6"/>
  <c r="CK153" i="6"/>
  <c r="CL153" i="6"/>
  <c r="CM153" i="6"/>
  <c r="CN153" i="6"/>
  <c r="CO153" i="6"/>
  <c r="CP153" i="6"/>
  <c r="CQ153" i="6"/>
  <c r="CR153" i="6"/>
  <c r="CS153" i="6"/>
  <c r="CT153" i="6"/>
  <c r="CU153" i="6"/>
  <c r="CZ153" i="6"/>
  <c r="BA153" i="5"/>
  <c r="BB153" i="5"/>
  <c r="BC153" i="5"/>
  <c r="BD153" i="5"/>
  <c r="BE153" i="5"/>
  <c r="BF153" i="5"/>
  <c r="BG153" i="5"/>
  <c r="BH153" i="5"/>
  <c r="BI153" i="5"/>
  <c r="BJ153" i="5"/>
  <c r="BK153" i="5"/>
  <c r="BL153" i="5"/>
  <c r="BM153" i="5"/>
  <c r="BN153" i="5"/>
  <c r="BO153" i="5"/>
  <c r="BP153" i="5"/>
  <c r="BQ153" i="5"/>
  <c r="AG153" i="4"/>
  <c r="AH153" i="4"/>
  <c r="AI153" i="4"/>
  <c r="AJ153" i="4"/>
  <c r="AK153" i="4"/>
  <c r="AL153" i="4"/>
  <c r="AM153" i="4"/>
  <c r="H153" i="11" s="1"/>
  <c r="I152" i="4"/>
  <c r="J152" i="4"/>
  <c r="K152" i="4"/>
  <c r="L152" i="4"/>
  <c r="M152" i="4"/>
  <c r="N152" i="4"/>
  <c r="I153" i="4"/>
  <c r="J153" i="4"/>
  <c r="K153" i="4"/>
  <c r="L153" i="4"/>
  <c r="M153" i="4"/>
  <c r="N153" i="4"/>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DM153" i="3"/>
  <c r="DN153" i="3"/>
  <c r="DS153" i="3"/>
  <c r="AK152" i="3"/>
  <c r="AL152" i="3"/>
  <c r="AM152" i="3"/>
  <c r="AN152" i="3"/>
  <c r="AO152" i="3"/>
  <c r="AP152" i="3"/>
  <c r="AQ152" i="3"/>
  <c r="AR152" i="3"/>
  <c r="AS152" i="3"/>
  <c r="AT152" i="3"/>
  <c r="AU152" i="3"/>
  <c r="AV152" i="3"/>
  <c r="AW152" i="3"/>
  <c r="AX152" i="3"/>
  <c r="AY152" i="3"/>
  <c r="AZ152" i="3"/>
  <c r="BA152" i="3"/>
  <c r="BB152" i="3"/>
  <c r="BC152" i="3"/>
  <c r="BD152" i="3"/>
  <c r="BE152" i="3"/>
  <c r="BF152" i="3"/>
  <c r="BG152" i="3"/>
  <c r="BH152" i="3"/>
  <c r="BI152" i="3"/>
  <c r="BJ152" i="3"/>
  <c r="BK152" i="3"/>
  <c r="BL152" i="3"/>
  <c r="BM152" i="3"/>
  <c r="BR152" i="3"/>
  <c r="AK153" i="3"/>
  <c r="AL153" i="3"/>
  <c r="AM153" i="3"/>
  <c r="AN153" i="3"/>
  <c r="AO153" i="3"/>
  <c r="AP153" i="3"/>
  <c r="AQ153" i="3"/>
  <c r="AR153" i="3"/>
  <c r="AS153" i="3"/>
  <c r="AT153" i="3"/>
  <c r="AU153" i="3"/>
  <c r="AV153" i="3"/>
  <c r="AW153" i="3"/>
  <c r="AX153" i="3"/>
  <c r="AY153" i="3"/>
  <c r="AZ153" i="3"/>
  <c r="BA153" i="3"/>
  <c r="BB153" i="3"/>
  <c r="BC153" i="3"/>
  <c r="BD153" i="3"/>
  <c r="BE153" i="3"/>
  <c r="BF153" i="3"/>
  <c r="BG153" i="3"/>
  <c r="BH153" i="3"/>
  <c r="BI153" i="3"/>
  <c r="BJ153" i="3"/>
  <c r="BK153" i="3"/>
  <c r="BL153" i="3"/>
  <c r="BM153" i="3"/>
  <c r="BR153" i="3"/>
  <c r="G153" i="11"/>
  <c r="K153" i="11"/>
  <c r="L153" i="11"/>
  <c r="M153" i="11"/>
  <c r="AQ152" i="10"/>
  <c r="AR152" i="10"/>
  <c r="AS152" i="10"/>
  <c r="AT152" i="10"/>
  <c r="AU152" i="10"/>
  <c r="AV152" i="10"/>
  <c r="AW152" i="10"/>
  <c r="AX152" i="10"/>
  <c r="AY152" i="10"/>
  <c r="AZ152" i="10"/>
  <c r="BA152" i="10"/>
  <c r="BB152" i="10"/>
  <c r="BI152" i="8"/>
  <c r="BJ152" i="8"/>
  <c r="BK152" i="8"/>
  <c r="BL152" i="8"/>
  <c r="BM152" i="8"/>
  <c r="BN152" i="8"/>
  <c r="BO152" i="8"/>
  <c r="BP152" i="8"/>
  <c r="BQ152" i="8"/>
  <c r="BR152" i="8"/>
  <c r="BS152" i="8"/>
  <c r="BT152" i="8"/>
  <c r="BU152" i="8"/>
  <c r="BV152" i="8"/>
  <c r="BW152" i="8"/>
  <c r="BX152" i="8"/>
  <c r="BY152" i="8"/>
  <c r="BZ152" i="8"/>
  <c r="CA152" i="8"/>
  <c r="CC152" i="8"/>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BY152" i="6"/>
  <c r="BZ152" i="6"/>
  <c r="CA152" i="6"/>
  <c r="CB152" i="6"/>
  <c r="CC152" i="6"/>
  <c r="CD152" i="6"/>
  <c r="CE152" i="6"/>
  <c r="CF152" i="6"/>
  <c r="CG152" i="6"/>
  <c r="CH152" i="6"/>
  <c r="CI152" i="6"/>
  <c r="CJ152" i="6"/>
  <c r="CK152" i="6"/>
  <c r="CL152" i="6"/>
  <c r="CM152" i="6"/>
  <c r="CN152" i="6"/>
  <c r="CO152" i="6"/>
  <c r="CP152" i="6"/>
  <c r="CQ152" i="6"/>
  <c r="CR152" i="6"/>
  <c r="CS152" i="6"/>
  <c r="CT152" i="6"/>
  <c r="CU152" i="6"/>
  <c r="CZ152" i="6"/>
  <c r="BA152" i="5"/>
  <c r="BB152" i="5"/>
  <c r="BC152" i="5"/>
  <c r="BD152" i="5"/>
  <c r="BE152" i="5"/>
  <c r="BF152" i="5"/>
  <c r="BG152" i="5"/>
  <c r="BH152" i="5"/>
  <c r="BI152" i="5"/>
  <c r="BJ152" i="5"/>
  <c r="BK152" i="5"/>
  <c r="BL152" i="5"/>
  <c r="BM152" i="5"/>
  <c r="BN152" i="5"/>
  <c r="BO152" i="5"/>
  <c r="BP152" i="5"/>
  <c r="BQ152" i="5"/>
  <c r="AG152" i="4"/>
  <c r="AH152" i="4"/>
  <c r="AI152" i="4"/>
  <c r="AJ152" i="4"/>
  <c r="AK152" i="4"/>
  <c r="AL152" i="4"/>
  <c r="AM152" i="4"/>
  <c r="H152" i="11" s="1"/>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DM152" i="3"/>
  <c r="DN152" i="3"/>
  <c r="DS152" i="3"/>
  <c r="G152" i="11" s="1"/>
  <c r="K152" i="11"/>
  <c r="L152" i="11"/>
  <c r="M152" i="11"/>
  <c r="AQ151" i="10"/>
  <c r="AR151" i="10"/>
  <c r="AS151" i="10"/>
  <c r="AT151" i="10"/>
  <c r="AU151" i="10"/>
  <c r="AV151" i="10"/>
  <c r="AW151" i="10"/>
  <c r="AX151" i="10"/>
  <c r="AY151" i="10"/>
  <c r="AZ151" i="10"/>
  <c r="BA151" i="10"/>
  <c r="BB151" i="10"/>
  <c r="N149" i="10"/>
  <c r="O149" i="10"/>
  <c r="P149" i="10"/>
  <c r="Q149" i="10"/>
  <c r="R149" i="10"/>
  <c r="S149" i="10"/>
  <c r="T149" i="10"/>
  <c r="U149" i="10"/>
  <c r="V149" i="10"/>
  <c r="W149" i="10"/>
  <c r="X149" i="10"/>
  <c r="N150" i="10"/>
  <c r="O150" i="10"/>
  <c r="P150" i="10"/>
  <c r="Q150" i="10"/>
  <c r="R150" i="10"/>
  <c r="S150" i="10"/>
  <c r="T150" i="10"/>
  <c r="U150" i="10"/>
  <c r="V150" i="10"/>
  <c r="W150" i="10"/>
  <c r="X150" i="10"/>
  <c r="N151" i="10"/>
  <c r="O151" i="10"/>
  <c r="P151" i="10"/>
  <c r="Q151" i="10"/>
  <c r="R151" i="10"/>
  <c r="S151" i="10"/>
  <c r="T151" i="10"/>
  <c r="U151" i="10"/>
  <c r="V151" i="10"/>
  <c r="W151" i="10"/>
  <c r="X151" i="10"/>
  <c r="BI151" i="8"/>
  <c r="BJ151" i="8"/>
  <c r="BK151" i="8"/>
  <c r="BL151" i="8"/>
  <c r="BM151" i="8"/>
  <c r="BN151" i="8"/>
  <c r="BO151" i="8"/>
  <c r="BP151" i="8"/>
  <c r="BQ151" i="8"/>
  <c r="BR151" i="8"/>
  <c r="BS151" i="8"/>
  <c r="BT151" i="8"/>
  <c r="BU151" i="8"/>
  <c r="BV151" i="8"/>
  <c r="BW151" i="8"/>
  <c r="BX151" i="8"/>
  <c r="BY151" i="8"/>
  <c r="BZ151" i="8"/>
  <c r="CA151" i="8"/>
  <c r="CC151" i="8"/>
  <c r="W149" i="8"/>
  <c r="X149" i="8"/>
  <c r="Y149" i="8"/>
  <c r="Z149" i="8"/>
  <c r="AA149" i="8"/>
  <c r="AB149" i="8"/>
  <c r="AC149" i="8"/>
  <c r="AD149" i="8"/>
  <c r="AE149" i="8"/>
  <c r="AF149" i="8"/>
  <c r="AG149" i="8"/>
  <c r="AH149" i="8"/>
  <c r="AI149" i="8"/>
  <c r="AJ149" i="8"/>
  <c r="AK149" i="8"/>
  <c r="AL149" i="8"/>
  <c r="AM149" i="8"/>
  <c r="AN149" i="8"/>
  <c r="AP149" i="8"/>
  <c r="W150" i="8"/>
  <c r="X150" i="8"/>
  <c r="Y150" i="8"/>
  <c r="Z150" i="8"/>
  <c r="AA150" i="8"/>
  <c r="AB150" i="8"/>
  <c r="AC150" i="8"/>
  <c r="AD150" i="8"/>
  <c r="AE150" i="8"/>
  <c r="AF150" i="8"/>
  <c r="AG150" i="8"/>
  <c r="AH150" i="8"/>
  <c r="AI150" i="8"/>
  <c r="AJ150" i="8"/>
  <c r="AK150" i="8"/>
  <c r="AL150" i="8"/>
  <c r="AM150" i="8"/>
  <c r="AN150" i="8"/>
  <c r="AP150" i="8"/>
  <c r="W151" i="8"/>
  <c r="X151" i="8"/>
  <c r="Y151" i="8"/>
  <c r="Z151" i="8"/>
  <c r="AA151" i="8"/>
  <c r="AB151" i="8"/>
  <c r="AC151" i="8"/>
  <c r="AD151" i="8"/>
  <c r="AE151" i="8"/>
  <c r="AF151" i="8"/>
  <c r="AG151" i="8"/>
  <c r="AH151" i="8"/>
  <c r="AI151" i="8"/>
  <c r="AJ151" i="8"/>
  <c r="AK151" i="8"/>
  <c r="AL151" i="8"/>
  <c r="AM151" i="8"/>
  <c r="AN151" i="8"/>
  <c r="AP151" i="8"/>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Y150" i="6"/>
  <c r="BZ150" i="6"/>
  <c r="CA150" i="6"/>
  <c r="CB150" i="6"/>
  <c r="CC150" i="6"/>
  <c r="CD150" i="6"/>
  <c r="CE150" i="6"/>
  <c r="CF150" i="6"/>
  <c r="CG150" i="6"/>
  <c r="CH150" i="6"/>
  <c r="CI150" i="6"/>
  <c r="CJ150" i="6"/>
  <c r="CK150" i="6"/>
  <c r="CL150" i="6"/>
  <c r="CM150" i="6"/>
  <c r="CN150" i="6"/>
  <c r="CO150" i="6"/>
  <c r="CP150" i="6"/>
  <c r="CQ150" i="6"/>
  <c r="CR150" i="6"/>
  <c r="CS150" i="6"/>
  <c r="CT150" i="6"/>
  <c r="CU150" i="6"/>
  <c r="CZ150" i="6"/>
  <c r="BY151" i="6"/>
  <c r="BZ151" i="6"/>
  <c r="CA151" i="6"/>
  <c r="CB151" i="6"/>
  <c r="CC151" i="6"/>
  <c r="CD151" i="6"/>
  <c r="CE151" i="6"/>
  <c r="CF151" i="6"/>
  <c r="CG151" i="6"/>
  <c r="CH151" i="6"/>
  <c r="CI151" i="6"/>
  <c r="CJ151" i="6"/>
  <c r="CK151" i="6"/>
  <c r="CL151" i="6"/>
  <c r="CM151" i="6"/>
  <c r="CN151" i="6"/>
  <c r="CO151" i="6"/>
  <c r="CP151" i="6"/>
  <c r="CQ151" i="6"/>
  <c r="CR151" i="6"/>
  <c r="CS151" i="6"/>
  <c r="CT151" i="6"/>
  <c r="CU151" i="6"/>
  <c r="CZ151" i="6"/>
  <c r="AF149" i="6"/>
  <c r="AG149" i="6"/>
  <c r="AH149" i="6"/>
  <c r="AI149" i="6"/>
  <c r="AJ149" i="6"/>
  <c r="AK149" i="6"/>
  <c r="AL149" i="6"/>
  <c r="AM149" i="6"/>
  <c r="AN149" i="6"/>
  <c r="AO149" i="6"/>
  <c r="AP149" i="6"/>
  <c r="AQ149" i="6"/>
  <c r="AR149" i="6"/>
  <c r="AS149" i="6"/>
  <c r="AT149" i="6"/>
  <c r="AU149" i="6"/>
  <c r="AV149" i="6"/>
  <c r="AW149" i="6"/>
  <c r="AX149" i="6"/>
  <c r="AY149" i="6"/>
  <c r="AZ149" i="6"/>
  <c r="BA149" i="6"/>
  <c r="BF149" i="6"/>
  <c r="AF150" i="6"/>
  <c r="AG150" i="6"/>
  <c r="AH150" i="6"/>
  <c r="AI150" i="6"/>
  <c r="AJ150" i="6"/>
  <c r="AK150" i="6"/>
  <c r="AL150" i="6"/>
  <c r="AM150" i="6"/>
  <c r="AN150" i="6"/>
  <c r="AO150" i="6"/>
  <c r="AP150" i="6"/>
  <c r="AQ150" i="6"/>
  <c r="AR150" i="6"/>
  <c r="AS150" i="6"/>
  <c r="AT150" i="6"/>
  <c r="AU150" i="6"/>
  <c r="AV150" i="6"/>
  <c r="AW150" i="6"/>
  <c r="AX150" i="6"/>
  <c r="AY150" i="6"/>
  <c r="AZ150" i="6"/>
  <c r="BA150" i="6"/>
  <c r="BF150" i="6"/>
  <c r="AF151" i="6"/>
  <c r="AG151" i="6"/>
  <c r="AH151" i="6"/>
  <c r="AI151" i="6"/>
  <c r="AJ151" i="6"/>
  <c r="AK151" i="6"/>
  <c r="AL151" i="6"/>
  <c r="AM151" i="6"/>
  <c r="AN151" i="6"/>
  <c r="AO151" i="6"/>
  <c r="AP151" i="6"/>
  <c r="AQ151" i="6"/>
  <c r="AR151" i="6"/>
  <c r="AS151" i="6"/>
  <c r="AT151" i="6"/>
  <c r="AU151" i="6"/>
  <c r="AV151" i="6"/>
  <c r="AW151" i="6"/>
  <c r="AX151" i="6"/>
  <c r="AY151" i="6"/>
  <c r="AZ151" i="6"/>
  <c r="BA151" i="6"/>
  <c r="BF151" i="6"/>
  <c r="BA151" i="5"/>
  <c r="BB151" i="5"/>
  <c r="BC151" i="5"/>
  <c r="BD151" i="5"/>
  <c r="BE151" i="5"/>
  <c r="BF151" i="5"/>
  <c r="BG151" i="5"/>
  <c r="BH151" i="5"/>
  <c r="BI151" i="5"/>
  <c r="BJ151" i="5"/>
  <c r="BK151" i="5"/>
  <c r="BL151" i="5"/>
  <c r="BM151" i="5"/>
  <c r="BN151" i="5"/>
  <c r="BO151" i="5"/>
  <c r="BP151" i="5"/>
  <c r="BQ151" i="5"/>
  <c r="S149" i="5"/>
  <c r="T149" i="5"/>
  <c r="U149" i="5"/>
  <c r="V149" i="5"/>
  <c r="W149" i="5"/>
  <c r="X149" i="5"/>
  <c r="Y149" i="5"/>
  <c r="Z149" i="5"/>
  <c r="AA149" i="5"/>
  <c r="AB149" i="5"/>
  <c r="AC149" i="5"/>
  <c r="AD149" i="5"/>
  <c r="AE149" i="5"/>
  <c r="AF149" i="5"/>
  <c r="AG149" i="5"/>
  <c r="AH149" i="5"/>
  <c r="S150" i="5"/>
  <c r="T150" i="5"/>
  <c r="U150" i="5"/>
  <c r="V150" i="5"/>
  <c r="W150" i="5"/>
  <c r="X150" i="5"/>
  <c r="Y150" i="5"/>
  <c r="Z150" i="5"/>
  <c r="AA150" i="5"/>
  <c r="AB150" i="5"/>
  <c r="AC150" i="5"/>
  <c r="AD150" i="5"/>
  <c r="AE150" i="5"/>
  <c r="AF150" i="5"/>
  <c r="AG150" i="5"/>
  <c r="AH150" i="5"/>
  <c r="S151" i="5"/>
  <c r="T151" i="5"/>
  <c r="U151" i="5"/>
  <c r="V151" i="5"/>
  <c r="W151" i="5"/>
  <c r="X151" i="5"/>
  <c r="Y151" i="5"/>
  <c r="Z151" i="5"/>
  <c r="AA151" i="5"/>
  <c r="AB151" i="5"/>
  <c r="AC151" i="5"/>
  <c r="AD151" i="5"/>
  <c r="AE151" i="5"/>
  <c r="AF151" i="5"/>
  <c r="AG151" i="5"/>
  <c r="AH151" i="5"/>
  <c r="AG151" i="4"/>
  <c r="AH151" i="4"/>
  <c r="AI151" i="4"/>
  <c r="AJ151" i="4"/>
  <c r="AK151" i="4"/>
  <c r="AL151" i="4"/>
  <c r="AM151" i="4"/>
  <c r="H151" i="11" s="1"/>
  <c r="I149" i="4"/>
  <c r="J149" i="4"/>
  <c r="K149" i="4"/>
  <c r="L149" i="4"/>
  <c r="M149" i="4"/>
  <c r="N149" i="4"/>
  <c r="I150" i="4"/>
  <c r="J150" i="4"/>
  <c r="K150" i="4"/>
  <c r="L150" i="4"/>
  <c r="M150" i="4"/>
  <c r="N150" i="4"/>
  <c r="I151" i="4"/>
  <c r="J151" i="4"/>
  <c r="K151" i="4"/>
  <c r="L151" i="4"/>
  <c r="M151" i="4"/>
  <c r="N151" i="4"/>
  <c r="K151" i="11"/>
  <c r="L151" i="11"/>
  <c r="M151" i="11"/>
  <c r="CK151" i="3"/>
  <c r="CL151" i="3"/>
  <c r="CM151" i="3"/>
  <c r="CN151" i="3"/>
  <c r="CO151" i="3"/>
  <c r="CP151" i="3"/>
  <c r="CQ151" i="3"/>
  <c r="CR151" i="3"/>
  <c r="CS151" i="3"/>
  <c r="CT151" i="3"/>
  <c r="CU151" i="3"/>
  <c r="CV151" i="3"/>
  <c r="CW151" i="3"/>
  <c r="CX151" i="3"/>
  <c r="CY151" i="3"/>
  <c r="CZ151" i="3"/>
  <c r="DA151" i="3"/>
  <c r="DB151" i="3"/>
  <c r="DC151" i="3"/>
  <c r="DD151" i="3"/>
  <c r="DE151" i="3"/>
  <c r="DF151" i="3"/>
  <c r="DG151" i="3"/>
  <c r="DH151" i="3"/>
  <c r="DI151" i="3"/>
  <c r="DJ151" i="3"/>
  <c r="DK151" i="3"/>
  <c r="DL151" i="3"/>
  <c r="DM151" i="3"/>
  <c r="DN151" i="3"/>
  <c r="DS151" i="3"/>
  <c r="G151" i="11" s="1"/>
  <c r="AK149" i="3"/>
  <c r="AL149" i="3"/>
  <c r="AM149" i="3"/>
  <c r="AN149" i="3"/>
  <c r="AO149" i="3"/>
  <c r="AP149" i="3"/>
  <c r="AQ149" i="3"/>
  <c r="AR149" i="3"/>
  <c r="AS149" i="3"/>
  <c r="AT149" i="3"/>
  <c r="AU149" i="3"/>
  <c r="AV149" i="3"/>
  <c r="AW149" i="3"/>
  <c r="AX149" i="3"/>
  <c r="AY149" i="3"/>
  <c r="AZ149" i="3"/>
  <c r="BA149" i="3"/>
  <c r="BB149" i="3"/>
  <c r="BC149" i="3"/>
  <c r="BD149" i="3"/>
  <c r="BE149" i="3"/>
  <c r="BF149" i="3"/>
  <c r="BG149" i="3"/>
  <c r="BH149" i="3"/>
  <c r="BI149" i="3"/>
  <c r="BJ149" i="3"/>
  <c r="BK149" i="3"/>
  <c r="BL149" i="3"/>
  <c r="BM149" i="3"/>
  <c r="BR149" i="3"/>
  <c r="AK150" i="3"/>
  <c r="AL150" i="3"/>
  <c r="AM150" i="3"/>
  <c r="AN150" i="3"/>
  <c r="AO150" i="3"/>
  <c r="AP150" i="3"/>
  <c r="AQ150" i="3"/>
  <c r="AR150" i="3"/>
  <c r="AS150" i="3"/>
  <c r="AT150" i="3"/>
  <c r="AU150" i="3"/>
  <c r="AV150" i="3"/>
  <c r="AW150" i="3"/>
  <c r="AX150" i="3"/>
  <c r="AY150" i="3"/>
  <c r="AZ150" i="3"/>
  <c r="BA150" i="3"/>
  <c r="BB150" i="3"/>
  <c r="BC150" i="3"/>
  <c r="BD150" i="3"/>
  <c r="BE150" i="3"/>
  <c r="BF150" i="3"/>
  <c r="BG150" i="3"/>
  <c r="BH150" i="3"/>
  <c r="BI150" i="3"/>
  <c r="BJ150" i="3"/>
  <c r="BK150" i="3"/>
  <c r="BL150" i="3"/>
  <c r="BM150" i="3"/>
  <c r="BR150" i="3"/>
  <c r="AK151" i="3"/>
  <c r="AL151" i="3"/>
  <c r="AM151" i="3"/>
  <c r="AN151" i="3"/>
  <c r="AO151" i="3"/>
  <c r="AP151" i="3"/>
  <c r="AQ151" i="3"/>
  <c r="AR151" i="3"/>
  <c r="AS151" i="3"/>
  <c r="AT151" i="3"/>
  <c r="AU151" i="3"/>
  <c r="AV151" i="3"/>
  <c r="AW151" i="3"/>
  <c r="AX151" i="3"/>
  <c r="AY151" i="3"/>
  <c r="AZ151" i="3"/>
  <c r="BA151" i="3"/>
  <c r="BB151" i="3"/>
  <c r="BC151" i="3"/>
  <c r="BD151" i="3"/>
  <c r="BE151" i="3"/>
  <c r="BF151" i="3"/>
  <c r="BG151" i="3"/>
  <c r="BH151" i="3"/>
  <c r="BI151" i="3"/>
  <c r="BJ151" i="3"/>
  <c r="BK151" i="3"/>
  <c r="BL151" i="3"/>
  <c r="BM151" i="3"/>
  <c r="BR151" i="3"/>
  <c r="AQ150" i="10"/>
  <c r="AR150" i="10"/>
  <c r="AS150" i="10"/>
  <c r="AT150" i="10"/>
  <c r="AU150" i="10"/>
  <c r="AV150" i="10"/>
  <c r="AW150" i="10"/>
  <c r="AX150" i="10"/>
  <c r="AY150" i="10"/>
  <c r="AZ150" i="10"/>
  <c r="BA150" i="10"/>
  <c r="BB150" i="10"/>
  <c r="BA3" i="10"/>
  <c r="BA4" i="10"/>
  <c r="BA5" i="10"/>
  <c r="BA6" i="10"/>
  <c r="BA7" i="10"/>
  <c r="BA8" i="10"/>
  <c r="BA9" i="10"/>
  <c r="BA10" i="10"/>
  <c r="BA11" i="10"/>
  <c r="BA12" i="10"/>
  <c r="BA13" i="10"/>
  <c r="BA14" i="10"/>
  <c r="BA15" i="10"/>
  <c r="BA16" i="10"/>
  <c r="BA17" i="10"/>
  <c r="BA18" i="10"/>
  <c r="BA19" i="10"/>
  <c r="BA20" i="10"/>
  <c r="BA21" i="10"/>
  <c r="BA22" i="10"/>
  <c r="BA23" i="10"/>
  <c r="BA24" i="10"/>
  <c r="BA25" i="10"/>
  <c r="BA26" i="10"/>
  <c r="BA27" i="10"/>
  <c r="BA28" i="10"/>
  <c r="BA29" i="10"/>
  <c r="BA30" i="10"/>
  <c r="BA31" i="10"/>
  <c r="BA32" i="10"/>
  <c r="BA33" i="10"/>
  <c r="BA34" i="10"/>
  <c r="BA35" i="10"/>
  <c r="BA36" i="10"/>
  <c r="BA37" i="10"/>
  <c r="BA38" i="10"/>
  <c r="BA39" i="10"/>
  <c r="BA40" i="10"/>
  <c r="BA41" i="10"/>
  <c r="BA42" i="10"/>
  <c r="BA43" i="10"/>
  <c r="BA44" i="10"/>
  <c r="BA45" i="10"/>
  <c r="BA46" i="10"/>
  <c r="BA47" i="10"/>
  <c r="BA48" i="10"/>
  <c r="BA49" i="10"/>
  <c r="BA50" i="10"/>
  <c r="BA51" i="10"/>
  <c r="BA52" i="10"/>
  <c r="BA53" i="10"/>
  <c r="BA54" i="10"/>
  <c r="BA55" i="10"/>
  <c r="BA56" i="10"/>
  <c r="BA57" i="10"/>
  <c r="BA58" i="10"/>
  <c r="BA59" i="10"/>
  <c r="BA60" i="10"/>
  <c r="BA61" i="10"/>
  <c r="BA62" i="10"/>
  <c r="BA63" i="10"/>
  <c r="BA64" i="10"/>
  <c r="BA65" i="10"/>
  <c r="BA66" i="10"/>
  <c r="BA67" i="10"/>
  <c r="BA68" i="10"/>
  <c r="BA69" i="10"/>
  <c r="BA70" i="10"/>
  <c r="BA71" i="10"/>
  <c r="BA72" i="10"/>
  <c r="BA73" i="10"/>
  <c r="BA74" i="10"/>
  <c r="BA75" i="10"/>
  <c r="BA76" i="10"/>
  <c r="BA77" i="10"/>
  <c r="BA78" i="10"/>
  <c r="BA79" i="10"/>
  <c r="BA80" i="10"/>
  <c r="BA81" i="10"/>
  <c r="BA82" i="10"/>
  <c r="BA83" i="10"/>
  <c r="BA84" i="10"/>
  <c r="BA85" i="10"/>
  <c r="BA86" i="10"/>
  <c r="BA87" i="10"/>
  <c r="BA88" i="10"/>
  <c r="BA89" i="10"/>
  <c r="BA90" i="10"/>
  <c r="BA91" i="10"/>
  <c r="BA92" i="10"/>
  <c r="BA93" i="10"/>
  <c r="BA94" i="10"/>
  <c r="BA95" i="10"/>
  <c r="BA96" i="10"/>
  <c r="BA97" i="10"/>
  <c r="BA98" i="10"/>
  <c r="BA99" i="10"/>
  <c r="BA100" i="10"/>
  <c r="BA101" i="10"/>
  <c r="BA102" i="10"/>
  <c r="BA103" i="10"/>
  <c r="BA104" i="10"/>
  <c r="BA105" i="10"/>
  <c r="BA106" i="10"/>
  <c r="BA107" i="10"/>
  <c r="BA108" i="10"/>
  <c r="BA109" i="10"/>
  <c r="BA110" i="10"/>
  <c r="BA111" i="10"/>
  <c r="BA112" i="10"/>
  <c r="BA113" i="10"/>
  <c r="BA114" i="10"/>
  <c r="BA115" i="10"/>
  <c r="BA116" i="10"/>
  <c r="BA117" i="10"/>
  <c r="BA118" i="10"/>
  <c r="BA119" i="10"/>
  <c r="BA120" i="10"/>
  <c r="BA121" i="10"/>
  <c r="BA122" i="10"/>
  <c r="BA123" i="10"/>
  <c r="BA124" i="10"/>
  <c r="BA125" i="10"/>
  <c r="BA126" i="10"/>
  <c r="BA127" i="10"/>
  <c r="BA128" i="10"/>
  <c r="BA129" i="10"/>
  <c r="BA130" i="10"/>
  <c r="BA131" i="10"/>
  <c r="BA132" i="10"/>
  <c r="BA133" i="10"/>
  <c r="BA134" i="10"/>
  <c r="BA135" i="10"/>
  <c r="BA136" i="10"/>
  <c r="BA137" i="10"/>
  <c r="BA138" i="10"/>
  <c r="BA139" i="10"/>
  <c r="BA140" i="10"/>
  <c r="BA141" i="10"/>
  <c r="BA142" i="10"/>
  <c r="BA143" i="10"/>
  <c r="BA144" i="10"/>
  <c r="BA145" i="10"/>
  <c r="BA146" i="10"/>
  <c r="BA147" i="10"/>
  <c r="BA148" i="10"/>
  <c r="BA149" i="10"/>
  <c r="BA2" i="10"/>
  <c r="AN14" i="10"/>
  <c r="AB14" i="10"/>
  <c r="W4" i="10"/>
  <c r="W5" i="10"/>
  <c r="W6" i="10"/>
  <c r="W7" i="10"/>
  <c r="W8" i="10"/>
  <c r="W9" i="10"/>
  <c r="W10" i="10"/>
  <c r="W11" i="10"/>
  <c r="W12" i="10"/>
  <c r="W13" i="10"/>
  <c r="W14" i="10"/>
  <c r="W15" i="10"/>
  <c r="W16" i="10"/>
  <c r="W17" i="10"/>
  <c r="W18" i="10"/>
  <c r="W19" i="10"/>
  <c r="W20" i="10"/>
  <c r="W21" i="10"/>
  <c r="W22" i="10"/>
  <c r="W23" i="10"/>
  <c r="W24" i="10"/>
  <c r="W25" i="10"/>
  <c r="W26" i="10"/>
  <c r="W27" i="10"/>
  <c r="W28" i="10"/>
  <c r="W29" i="10"/>
  <c r="W30" i="10"/>
  <c r="W31" i="10"/>
  <c r="W32" i="10"/>
  <c r="W33" i="10"/>
  <c r="W34" i="10"/>
  <c r="W35" i="10"/>
  <c r="W36" i="10"/>
  <c r="W37" i="10"/>
  <c r="W38" i="10"/>
  <c r="W39" i="10"/>
  <c r="W40" i="10"/>
  <c r="W41" i="10"/>
  <c r="W42" i="10"/>
  <c r="W43" i="10"/>
  <c r="W44" i="10"/>
  <c r="W45" i="10"/>
  <c r="W46" i="10"/>
  <c r="W47" i="10"/>
  <c r="W48" i="10"/>
  <c r="W49" i="10"/>
  <c r="W50" i="10"/>
  <c r="W51" i="10"/>
  <c r="W52" i="10"/>
  <c r="W53" i="10"/>
  <c r="W54" i="10"/>
  <c r="W55" i="10"/>
  <c r="W56" i="10"/>
  <c r="W57" i="10"/>
  <c r="W58" i="10"/>
  <c r="W59" i="10"/>
  <c r="W60" i="10"/>
  <c r="W61" i="10"/>
  <c r="W62" i="10"/>
  <c r="W63" i="10"/>
  <c r="W64" i="10"/>
  <c r="W65" i="10"/>
  <c r="W66" i="10"/>
  <c r="W67" i="10"/>
  <c r="W68" i="10"/>
  <c r="W69" i="10"/>
  <c r="W70" i="10"/>
  <c r="W71" i="10"/>
  <c r="W72" i="10"/>
  <c r="W73" i="10"/>
  <c r="W74" i="10"/>
  <c r="W75" i="10"/>
  <c r="W76" i="10"/>
  <c r="W77" i="10"/>
  <c r="W78" i="10"/>
  <c r="W79" i="10"/>
  <c r="W80" i="10"/>
  <c r="W81" i="10"/>
  <c r="W82" i="10"/>
  <c r="W83" i="10"/>
  <c r="W84" i="10"/>
  <c r="W85" i="10"/>
  <c r="W86" i="10"/>
  <c r="W87" i="10"/>
  <c r="W88" i="10"/>
  <c r="W89" i="10"/>
  <c r="W90" i="10"/>
  <c r="W91" i="10"/>
  <c r="W92" i="10"/>
  <c r="W93" i="10"/>
  <c r="W94" i="10"/>
  <c r="W95" i="10"/>
  <c r="W96" i="10"/>
  <c r="W97" i="10"/>
  <c r="W98" i="10"/>
  <c r="W99" i="10"/>
  <c r="W100" i="10"/>
  <c r="W101" i="10"/>
  <c r="W102" i="10"/>
  <c r="W103" i="10"/>
  <c r="W104" i="10"/>
  <c r="W105" i="10"/>
  <c r="W106" i="10"/>
  <c r="W107" i="10"/>
  <c r="W108" i="10"/>
  <c r="W109" i="10"/>
  <c r="W110" i="10"/>
  <c r="W111" i="10"/>
  <c r="W112" i="10"/>
  <c r="W113" i="10"/>
  <c r="W114" i="10"/>
  <c r="W115" i="10"/>
  <c r="W116" i="10"/>
  <c r="W117" i="10"/>
  <c r="W118" i="10"/>
  <c r="W119" i="10"/>
  <c r="W120" i="10"/>
  <c r="W121" i="10"/>
  <c r="W122" i="10"/>
  <c r="W123" i="10"/>
  <c r="W124" i="10"/>
  <c r="W125" i="10"/>
  <c r="W126" i="10"/>
  <c r="W127" i="10"/>
  <c r="W128" i="10"/>
  <c r="W129" i="10"/>
  <c r="W130" i="10"/>
  <c r="W131" i="10"/>
  <c r="W132" i="10"/>
  <c r="W133" i="10"/>
  <c r="W134" i="10"/>
  <c r="W135" i="10"/>
  <c r="W136" i="10"/>
  <c r="W137" i="10"/>
  <c r="W138" i="10"/>
  <c r="W139" i="10"/>
  <c r="W140" i="10"/>
  <c r="W141" i="10"/>
  <c r="W142" i="10"/>
  <c r="W143" i="10"/>
  <c r="W144" i="10"/>
  <c r="W145" i="10"/>
  <c r="W146" i="10"/>
  <c r="W147" i="10"/>
  <c r="W148" i="10"/>
  <c r="W3" i="10"/>
  <c r="AT22" i="8"/>
  <c r="AT21" i="8"/>
  <c r="BF22" i="8"/>
  <c r="BI150" i="8"/>
  <c r="BJ150" i="8"/>
  <c r="BK150" i="8"/>
  <c r="BL150" i="8"/>
  <c r="BM150" i="8"/>
  <c r="BN150" i="8"/>
  <c r="BO150" i="8"/>
  <c r="BP150" i="8"/>
  <c r="BQ150" i="8"/>
  <c r="BR150" i="8"/>
  <c r="BS150" i="8"/>
  <c r="BT150" i="8"/>
  <c r="BU150" i="8"/>
  <c r="BV150" i="8"/>
  <c r="BW150" i="8"/>
  <c r="BX150" i="8"/>
  <c r="BY150" i="8"/>
  <c r="BZ150" i="8"/>
  <c r="CA150" i="8"/>
  <c r="CC150" i="8"/>
  <c r="BZ3" i="8"/>
  <c r="CA3" i="8"/>
  <c r="BZ4" i="8"/>
  <c r="CA4" i="8"/>
  <c r="BZ5" i="8"/>
  <c r="CA5" i="8"/>
  <c r="BZ6" i="8"/>
  <c r="CA6" i="8"/>
  <c r="BZ7" i="8"/>
  <c r="CA7" i="8"/>
  <c r="BZ8" i="8"/>
  <c r="CA8" i="8"/>
  <c r="BZ9" i="8"/>
  <c r="CA9" i="8"/>
  <c r="BZ10" i="8"/>
  <c r="CA10" i="8"/>
  <c r="BZ11" i="8"/>
  <c r="CA11" i="8"/>
  <c r="BZ12" i="8"/>
  <c r="CA12" i="8"/>
  <c r="BZ13" i="8"/>
  <c r="CA13" i="8"/>
  <c r="BZ14" i="8"/>
  <c r="CA14" i="8"/>
  <c r="BZ15" i="8"/>
  <c r="CA15" i="8"/>
  <c r="BZ16" i="8"/>
  <c r="CA16" i="8"/>
  <c r="BZ17" i="8"/>
  <c r="CA17" i="8"/>
  <c r="BZ18" i="8"/>
  <c r="CA18" i="8"/>
  <c r="BZ19" i="8"/>
  <c r="CA19" i="8"/>
  <c r="BZ20" i="8"/>
  <c r="CA20" i="8"/>
  <c r="BZ21" i="8"/>
  <c r="CA21" i="8"/>
  <c r="BZ22" i="8"/>
  <c r="CA22" i="8"/>
  <c r="BZ23" i="8"/>
  <c r="CA23" i="8"/>
  <c r="BZ24" i="8"/>
  <c r="CA24" i="8"/>
  <c r="BZ25" i="8"/>
  <c r="CA25" i="8"/>
  <c r="BZ26" i="8"/>
  <c r="CA26" i="8"/>
  <c r="BZ27" i="8"/>
  <c r="CA27" i="8"/>
  <c r="BZ28" i="8"/>
  <c r="CA28" i="8"/>
  <c r="BZ29" i="8"/>
  <c r="CA29" i="8"/>
  <c r="BZ30" i="8"/>
  <c r="CA30" i="8"/>
  <c r="BZ31" i="8"/>
  <c r="CA31" i="8"/>
  <c r="BZ32" i="8"/>
  <c r="CA32" i="8"/>
  <c r="BZ33" i="8"/>
  <c r="CA33" i="8"/>
  <c r="BZ34" i="8"/>
  <c r="CA34" i="8"/>
  <c r="BZ35" i="8"/>
  <c r="CA35" i="8"/>
  <c r="BZ36" i="8"/>
  <c r="CA36" i="8"/>
  <c r="BZ37" i="8"/>
  <c r="CA37" i="8"/>
  <c r="BZ38" i="8"/>
  <c r="CA38" i="8"/>
  <c r="BZ39" i="8"/>
  <c r="CA39" i="8"/>
  <c r="BZ40" i="8"/>
  <c r="CA40" i="8"/>
  <c r="BZ41" i="8"/>
  <c r="CA41" i="8"/>
  <c r="BZ42" i="8"/>
  <c r="CA42" i="8"/>
  <c r="BZ43" i="8"/>
  <c r="CA43" i="8"/>
  <c r="BZ44" i="8"/>
  <c r="CA44" i="8"/>
  <c r="BZ45" i="8"/>
  <c r="CA45" i="8"/>
  <c r="BZ46" i="8"/>
  <c r="CA46" i="8"/>
  <c r="BZ47" i="8"/>
  <c r="CA47" i="8"/>
  <c r="BZ48" i="8"/>
  <c r="CA48" i="8"/>
  <c r="BZ49" i="8"/>
  <c r="CA49" i="8"/>
  <c r="BZ50" i="8"/>
  <c r="CA50" i="8"/>
  <c r="BZ51" i="8"/>
  <c r="CA51" i="8"/>
  <c r="BZ52" i="8"/>
  <c r="CA52" i="8"/>
  <c r="BZ53" i="8"/>
  <c r="CA53" i="8"/>
  <c r="BZ54" i="8"/>
  <c r="CA54" i="8"/>
  <c r="BZ55" i="8"/>
  <c r="CA55" i="8"/>
  <c r="BZ56" i="8"/>
  <c r="CA56" i="8"/>
  <c r="BZ57" i="8"/>
  <c r="CA57" i="8"/>
  <c r="BZ58" i="8"/>
  <c r="CA58" i="8"/>
  <c r="BZ59" i="8"/>
  <c r="CA59" i="8"/>
  <c r="BZ60" i="8"/>
  <c r="CA60" i="8"/>
  <c r="BZ61" i="8"/>
  <c r="CA61" i="8"/>
  <c r="BZ62" i="8"/>
  <c r="CA62" i="8"/>
  <c r="BZ63" i="8"/>
  <c r="CA63" i="8"/>
  <c r="BZ64" i="8"/>
  <c r="CA64" i="8"/>
  <c r="BZ65" i="8"/>
  <c r="CA65" i="8"/>
  <c r="BZ66" i="8"/>
  <c r="CA66" i="8"/>
  <c r="BZ67" i="8"/>
  <c r="CA67" i="8"/>
  <c r="BZ68" i="8"/>
  <c r="CA68" i="8"/>
  <c r="BZ69" i="8"/>
  <c r="CA69" i="8"/>
  <c r="BZ70" i="8"/>
  <c r="CA70" i="8"/>
  <c r="BZ71" i="8"/>
  <c r="CA71" i="8"/>
  <c r="BZ72" i="8"/>
  <c r="CA72" i="8"/>
  <c r="BZ73" i="8"/>
  <c r="CA73" i="8"/>
  <c r="BZ74" i="8"/>
  <c r="CA74" i="8"/>
  <c r="BZ75" i="8"/>
  <c r="CA75" i="8"/>
  <c r="BZ76" i="8"/>
  <c r="CA76" i="8"/>
  <c r="BZ77" i="8"/>
  <c r="CA77" i="8"/>
  <c r="BZ78" i="8"/>
  <c r="CA78" i="8"/>
  <c r="BZ79" i="8"/>
  <c r="CA79" i="8"/>
  <c r="BZ80" i="8"/>
  <c r="CA80" i="8"/>
  <c r="BZ81" i="8"/>
  <c r="CA81" i="8"/>
  <c r="BZ82" i="8"/>
  <c r="CA82" i="8"/>
  <c r="BZ83" i="8"/>
  <c r="CA83" i="8"/>
  <c r="BZ84" i="8"/>
  <c r="CA84" i="8"/>
  <c r="BZ85" i="8"/>
  <c r="CA85" i="8"/>
  <c r="BZ86" i="8"/>
  <c r="CA86" i="8"/>
  <c r="BZ87" i="8"/>
  <c r="CA87" i="8"/>
  <c r="BZ88" i="8"/>
  <c r="CA88" i="8"/>
  <c r="BZ89" i="8"/>
  <c r="CA89" i="8"/>
  <c r="BZ90" i="8"/>
  <c r="CA90" i="8"/>
  <c r="BZ91" i="8"/>
  <c r="CA91" i="8"/>
  <c r="BZ92" i="8"/>
  <c r="CA92" i="8"/>
  <c r="BZ93" i="8"/>
  <c r="CA93" i="8"/>
  <c r="BZ94" i="8"/>
  <c r="CA94" i="8"/>
  <c r="BZ95" i="8"/>
  <c r="CA95" i="8"/>
  <c r="BZ96" i="8"/>
  <c r="CA96" i="8"/>
  <c r="BZ97" i="8"/>
  <c r="CA97" i="8"/>
  <c r="BZ98" i="8"/>
  <c r="CA98" i="8"/>
  <c r="BZ99" i="8"/>
  <c r="CA99" i="8"/>
  <c r="BZ100" i="8"/>
  <c r="CA100" i="8"/>
  <c r="BZ101" i="8"/>
  <c r="CA101" i="8"/>
  <c r="BZ102" i="8"/>
  <c r="CA102" i="8"/>
  <c r="BZ103" i="8"/>
  <c r="CA103" i="8"/>
  <c r="BZ104" i="8"/>
  <c r="CA104" i="8"/>
  <c r="BZ105" i="8"/>
  <c r="CA105" i="8"/>
  <c r="BZ106" i="8"/>
  <c r="CA106" i="8"/>
  <c r="BZ107" i="8"/>
  <c r="CA107" i="8"/>
  <c r="BZ108" i="8"/>
  <c r="CA108" i="8"/>
  <c r="BZ109" i="8"/>
  <c r="CA109" i="8"/>
  <c r="BZ110" i="8"/>
  <c r="CA110" i="8"/>
  <c r="BZ111" i="8"/>
  <c r="CA111" i="8"/>
  <c r="BZ112" i="8"/>
  <c r="CA112" i="8"/>
  <c r="BZ113" i="8"/>
  <c r="CA113" i="8"/>
  <c r="BZ114" i="8"/>
  <c r="CA114" i="8"/>
  <c r="BZ115" i="8"/>
  <c r="CA115" i="8"/>
  <c r="BZ116" i="8"/>
  <c r="CA116" i="8"/>
  <c r="BZ117" i="8"/>
  <c r="CA117" i="8"/>
  <c r="BZ118" i="8"/>
  <c r="CA118" i="8"/>
  <c r="BZ119" i="8"/>
  <c r="CA119" i="8"/>
  <c r="BZ120" i="8"/>
  <c r="CA120" i="8"/>
  <c r="BZ121" i="8"/>
  <c r="CA121" i="8"/>
  <c r="BZ122" i="8"/>
  <c r="CA122" i="8"/>
  <c r="BZ123" i="8"/>
  <c r="CA123" i="8"/>
  <c r="BZ124" i="8"/>
  <c r="CA124" i="8"/>
  <c r="BZ125" i="8"/>
  <c r="CA125" i="8"/>
  <c r="BZ126" i="8"/>
  <c r="CA126" i="8"/>
  <c r="BZ127" i="8"/>
  <c r="CA127" i="8"/>
  <c r="BZ128" i="8"/>
  <c r="CA128" i="8"/>
  <c r="BZ129" i="8"/>
  <c r="CA129" i="8"/>
  <c r="BZ130" i="8"/>
  <c r="CA130" i="8"/>
  <c r="BZ131" i="8"/>
  <c r="CA131" i="8"/>
  <c r="BZ132" i="8"/>
  <c r="CA132" i="8"/>
  <c r="BZ133" i="8"/>
  <c r="CA133" i="8"/>
  <c r="BZ134" i="8"/>
  <c r="CA134" i="8"/>
  <c r="BZ135" i="8"/>
  <c r="CA135" i="8"/>
  <c r="BZ136" i="8"/>
  <c r="CA136" i="8"/>
  <c r="BZ137" i="8"/>
  <c r="CA137" i="8"/>
  <c r="BZ138" i="8"/>
  <c r="CA138" i="8"/>
  <c r="BZ139" i="8"/>
  <c r="CA139" i="8"/>
  <c r="BZ140" i="8"/>
  <c r="CA140" i="8"/>
  <c r="BZ141" i="8"/>
  <c r="CA141" i="8"/>
  <c r="BZ142" i="8"/>
  <c r="CA142" i="8"/>
  <c r="BZ143" i="8"/>
  <c r="CA143" i="8"/>
  <c r="BZ144" i="8"/>
  <c r="CA144" i="8"/>
  <c r="BZ145" i="8"/>
  <c r="CA145" i="8"/>
  <c r="BZ146" i="8"/>
  <c r="CA146" i="8"/>
  <c r="BZ147" i="8"/>
  <c r="CA147" i="8"/>
  <c r="BZ148" i="8"/>
  <c r="CA148" i="8"/>
  <c r="BZ149" i="8"/>
  <c r="CA149" i="8"/>
  <c r="BZ2" i="8"/>
  <c r="CA2" i="8"/>
  <c r="AM4" i="8"/>
  <c r="AN4" i="8"/>
  <c r="AM5" i="8"/>
  <c r="AN5" i="8"/>
  <c r="AM6" i="8"/>
  <c r="AN6" i="8"/>
  <c r="AM7" i="8"/>
  <c r="AN7" i="8"/>
  <c r="AM8" i="8"/>
  <c r="AN8" i="8"/>
  <c r="AM9" i="8"/>
  <c r="AN9" i="8"/>
  <c r="AM10" i="8"/>
  <c r="AN10" i="8"/>
  <c r="AM11" i="8"/>
  <c r="AN11" i="8"/>
  <c r="AM12" i="8"/>
  <c r="AN12" i="8"/>
  <c r="AM13" i="8"/>
  <c r="AN13" i="8"/>
  <c r="AM14" i="8"/>
  <c r="AN14" i="8"/>
  <c r="AM15" i="8"/>
  <c r="AN15" i="8"/>
  <c r="AM16" i="8"/>
  <c r="AN16" i="8"/>
  <c r="AM17" i="8"/>
  <c r="AN17" i="8"/>
  <c r="AM18" i="8"/>
  <c r="AN18" i="8"/>
  <c r="AM19" i="8"/>
  <c r="AN19" i="8"/>
  <c r="AM20" i="8"/>
  <c r="AN20" i="8"/>
  <c r="AM21" i="8"/>
  <c r="AN21" i="8"/>
  <c r="AM22" i="8"/>
  <c r="AN22" i="8"/>
  <c r="AM23" i="8"/>
  <c r="AN23" i="8"/>
  <c r="AM24" i="8"/>
  <c r="AN24" i="8"/>
  <c r="AM25" i="8"/>
  <c r="AN25" i="8"/>
  <c r="AM26" i="8"/>
  <c r="AN26" i="8"/>
  <c r="AM27" i="8"/>
  <c r="AN27" i="8"/>
  <c r="AM28" i="8"/>
  <c r="AN28" i="8"/>
  <c r="AM29" i="8"/>
  <c r="AN29" i="8"/>
  <c r="AM30" i="8"/>
  <c r="AN30" i="8"/>
  <c r="AM31" i="8"/>
  <c r="AN31" i="8"/>
  <c r="AM32" i="8"/>
  <c r="AN32" i="8"/>
  <c r="AM33" i="8"/>
  <c r="AN33" i="8"/>
  <c r="AM34" i="8"/>
  <c r="AN34" i="8"/>
  <c r="AM35" i="8"/>
  <c r="AN35" i="8"/>
  <c r="AM36" i="8"/>
  <c r="AN36" i="8"/>
  <c r="AM37" i="8"/>
  <c r="AN37" i="8"/>
  <c r="AM38" i="8"/>
  <c r="AN38" i="8"/>
  <c r="AM39" i="8"/>
  <c r="AN39" i="8"/>
  <c r="AM40" i="8"/>
  <c r="AN40" i="8"/>
  <c r="AM41" i="8"/>
  <c r="AN41" i="8"/>
  <c r="AM42" i="8"/>
  <c r="AN42" i="8"/>
  <c r="AM43" i="8"/>
  <c r="AN43" i="8"/>
  <c r="AM44" i="8"/>
  <c r="AN44" i="8"/>
  <c r="AM45" i="8"/>
  <c r="AN45" i="8"/>
  <c r="AM46" i="8"/>
  <c r="AN46" i="8"/>
  <c r="AM47" i="8"/>
  <c r="AN47" i="8"/>
  <c r="AM48" i="8"/>
  <c r="AN48" i="8"/>
  <c r="AM49" i="8"/>
  <c r="AN49" i="8"/>
  <c r="AM50" i="8"/>
  <c r="AN50" i="8"/>
  <c r="AM51" i="8"/>
  <c r="AN51" i="8"/>
  <c r="AM52" i="8"/>
  <c r="AN52" i="8"/>
  <c r="AM53" i="8"/>
  <c r="AN53" i="8"/>
  <c r="AM54" i="8"/>
  <c r="AN54" i="8"/>
  <c r="AM55" i="8"/>
  <c r="AN55" i="8"/>
  <c r="AM56" i="8"/>
  <c r="AN56" i="8"/>
  <c r="AM57" i="8"/>
  <c r="AN57" i="8"/>
  <c r="AM58" i="8"/>
  <c r="AN58" i="8"/>
  <c r="AM59" i="8"/>
  <c r="AN59" i="8"/>
  <c r="AM60" i="8"/>
  <c r="AN60" i="8"/>
  <c r="AM61" i="8"/>
  <c r="AN61" i="8"/>
  <c r="AM62" i="8"/>
  <c r="AN62" i="8"/>
  <c r="AM63" i="8"/>
  <c r="AN63" i="8"/>
  <c r="AM64" i="8"/>
  <c r="AN64" i="8"/>
  <c r="AM65" i="8"/>
  <c r="AN65" i="8"/>
  <c r="AM66" i="8"/>
  <c r="AN66" i="8"/>
  <c r="AM67" i="8"/>
  <c r="AN67" i="8"/>
  <c r="AM68" i="8"/>
  <c r="AN68" i="8"/>
  <c r="AM69" i="8"/>
  <c r="AN69" i="8"/>
  <c r="AM70" i="8"/>
  <c r="AN70" i="8"/>
  <c r="AM71" i="8"/>
  <c r="AN71" i="8"/>
  <c r="AM72" i="8"/>
  <c r="AN72" i="8"/>
  <c r="AM73" i="8"/>
  <c r="AN73" i="8"/>
  <c r="AM74" i="8"/>
  <c r="AN74" i="8"/>
  <c r="AM75" i="8"/>
  <c r="AN75" i="8"/>
  <c r="AM76" i="8"/>
  <c r="AN76" i="8"/>
  <c r="AM77" i="8"/>
  <c r="AN77" i="8"/>
  <c r="AM78" i="8"/>
  <c r="AN78" i="8"/>
  <c r="AM79" i="8"/>
  <c r="AN79" i="8"/>
  <c r="AM80" i="8"/>
  <c r="AN80" i="8"/>
  <c r="AM81" i="8"/>
  <c r="AN81" i="8"/>
  <c r="AM82" i="8"/>
  <c r="AN82" i="8"/>
  <c r="AM83" i="8"/>
  <c r="AN83" i="8"/>
  <c r="AM84" i="8"/>
  <c r="AN84" i="8"/>
  <c r="AM85" i="8"/>
  <c r="AN85" i="8"/>
  <c r="AM86" i="8"/>
  <c r="AN86" i="8"/>
  <c r="AM87" i="8"/>
  <c r="AN87" i="8"/>
  <c r="AM88" i="8"/>
  <c r="AN88" i="8"/>
  <c r="AM89" i="8"/>
  <c r="AN89" i="8"/>
  <c r="AM90" i="8"/>
  <c r="AN90" i="8"/>
  <c r="AM91" i="8"/>
  <c r="AN91" i="8"/>
  <c r="AM92" i="8"/>
  <c r="AN92" i="8"/>
  <c r="AM93" i="8"/>
  <c r="AN93" i="8"/>
  <c r="AM94" i="8"/>
  <c r="AN94" i="8"/>
  <c r="AM95" i="8"/>
  <c r="AN95" i="8"/>
  <c r="AM96" i="8"/>
  <c r="AN96" i="8"/>
  <c r="AM97" i="8"/>
  <c r="AN97" i="8"/>
  <c r="AM98" i="8"/>
  <c r="AN98" i="8"/>
  <c r="AM99" i="8"/>
  <c r="AN99" i="8"/>
  <c r="AM100" i="8"/>
  <c r="AN100" i="8"/>
  <c r="AM101" i="8"/>
  <c r="AN101" i="8"/>
  <c r="AM102" i="8"/>
  <c r="AN102" i="8"/>
  <c r="AM103" i="8"/>
  <c r="AN103" i="8"/>
  <c r="AM104" i="8"/>
  <c r="AN104" i="8"/>
  <c r="AM105" i="8"/>
  <c r="AN105" i="8"/>
  <c r="AM106" i="8"/>
  <c r="AN106" i="8"/>
  <c r="AM107" i="8"/>
  <c r="AN107" i="8"/>
  <c r="AM108" i="8"/>
  <c r="AN108" i="8"/>
  <c r="AM109" i="8"/>
  <c r="AN109" i="8"/>
  <c r="AM110" i="8"/>
  <c r="AN110" i="8"/>
  <c r="AM111" i="8"/>
  <c r="AN111" i="8"/>
  <c r="AM112" i="8"/>
  <c r="AN112" i="8"/>
  <c r="AM113" i="8"/>
  <c r="AN113" i="8"/>
  <c r="AM114" i="8"/>
  <c r="AN114" i="8"/>
  <c r="AM115" i="8"/>
  <c r="AN115" i="8"/>
  <c r="AM116" i="8"/>
  <c r="AN116" i="8"/>
  <c r="AM117" i="8"/>
  <c r="AN117" i="8"/>
  <c r="AM118" i="8"/>
  <c r="AN118" i="8"/>
  <c r="AM119" i="8"/>
  <c r="AN119" i="8"/>
  <c r="AM120" i="8"/>
  <c r="AN120" i="8"/>
  <c r="AM121" i="8"/>
  <c r="AN121" i="8"/>
  <c r="AM122" i="8"/>
  <c r="AN122" i="8"/>
  <c r="AM123" i="8"/>
  <c r="AN123" i="8"/>
  <c r="AM124" i="8"/>
  <c r="AN124" i="8"/>
  <c r="AM125" i="8"/>
  <c r="AN125" i="8"/>
  <c r="AM126" i="8"/>
  <c r="AN126" i="8"/>
  <c r="AM127" i="8"/>
  <c r="AN127" i="8"/>
  <c r="AM128" i="8"/>
  <c r="AN128" i="8"/>
  <c r="AM129" i="8"/>
  <c r="AN129" i="8"/>
  <c r="AM130" i="8"/>
  <c r="AN130" i="8"/>
  <c r="AM131" i="8"/>
  <c r="AN131" i="8"/>
  <c r="AM132" i="8"/>
  <c r="AN132" i="8"/>
  <c r="AM133" i="8"/>
  <c r="AN133" i="8"/>
  <c r="AM134" i="8"/>
  <c r="AN134" i="8"/>
  <c r="AM135" i="8"/>
  <c r="AN135" i="8"/>
  <c r="AM136" i="8"/>
  <c r="AN136" i="8"/>
  <c r="AM137" i="8"/>
  <c r="AN137" i="8"/>
  <c r="AM138" i="8"/>
  <c r="AN138" i="8"/>
  <c r="AM139" i="8"/>
  <c r="AN139" i="8"/>
  <c r="AM140" i="8"/>
  <c r="AN140" i="8"/>
  <c r="AM141" i="8"/>
  <c r="AN141" i="8"/>
  <c r="AM142" i="8"/>
  <c r="AN142" i="8"/>
  <c r="AM143" i="8"/>
  <c r="AN143" i="8"/>
  <c r="AM144" i="8"/>
  <c r="AN144" i="8"/>
  <c r="AM145" i="8"/>
  <c r="AN145" i="8"/>
  <c r="AM146" i="8"/>
  <c r="AN146" i="8"/>
  <c r="AM147" i="8"/>
  <c r="AN147" i="8"/>
  <c r="AM148" i="8"/>
  <c r="AN148" i="8"/>
  <c r="AM3" i="8"/>
  <c r="AN3" i="8"/>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DM150" i="3"/>
  <c r="DN150" i="3"/>
  <c r="DS150" i="3"/>
  <c r="G150" i="11" s="1"/>
  <c r="BA150" i="5"/>
  <c r="BB150" i="5"/>
  <c r="BC150" i="5"/>
  <c r="BD150" i="5"/>
  <c r="BE150" i="5"/>
  <c r="BF150" i="5"/>
  <c r="BG150" i="5"/>
  <c r="BH150" i="5"/>
  <c r="BI150" i="5"/>
  <c r="BJ150" i="5"/>
  <c r="BK150" i="5"/>
  <c r="BL150" i="5"/>
  <c r="BM150" i="5"/>
  <c r="BN150" i="5"/>
  <c r="BO150" i="5"/>
  <c r="BP150" i="5"/>
  <c r="BQ150" i="5"/>
  <c r="AG150" i="4"/>
  <c r="AH150" i="4"/>
  <c r="AI150" i="4"/>
  <c r="AJ150" i="4"/>
  <c r="AK150" i="4"/>
  <c r="AL150" i="4"/>
  <c r="AM150" i="4"/>
  <c r="H150" i="11" s="1"/>
  <c r="K150" i="11"/>
  <c r="L150" i="11"/>
  <c r="M150" i="11"/>
  <c r="AB13" i="10"/>
  <c r="AQ149" i="10"/>
  <c r="AR149" i="10"/>
  <c r="AS149" i="10"/>
  <c r="AT149" i="10"/>
  <c r="AU149" i="10"/>
  <c r="AV149" i="10"/>
  <c r="AW149" i="10"/>
  <c r="AX149" i="10"/>
  <c r="AY149" i="10"/>
  <c r="AZ149" i="10"/>
  <c r="BB149" i="10"/>
  <c r="BI149" i="8"/>
  <c r="BJ149" i="8"/>
  <c r="BK149" i="8"/>
  <c r="BL149" i="8"/>
  <c r="BM149" i="8"/>
  <c r="BN149" i="8"/>
  <c r="BO149" i="8"/>
  <c r="BP149" i="8"/>
  <c r="BQ149" i="8"/>
  <c r="BR149" i="8"/>
  <c r="BS149" i="8"/>
  <c r="BT149" i="8"/>
  <c r="BU149" i="8"/>
  <c r="BV149" i="8"/>
  <c r="BW149" i="8"/>
  <c r="BX149" i="8"/>
  <c r="BY149" i="8"/>
  <c r="CC149" i="8"/>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BY149" i="6"/>
  <c r="BZ149" i="6"/>
  <c r="CA149" i="6"/>
  <c r="CB149" i="6"/>
  <c r="CC149" i="6"/>
  <c r="CD149" i="6"/>
  <c r="CE149" i="6"/>
  <c r="CF149" i="6"/>
  <c r="CG149" i="6"/>
  <c r="CH149" i="6"/>
  <c r="CI149" i="6"/>
  <c r="CJ149" i="6"/>
  <c r="CK149" i="6"/>
  <c r="CL149" i="6"/>
  <c r="CM149" i="6"/>
  <c r="CN149" i="6"/>
  <c r="CO149" i="6"/>
  <c r="CP149" i="6"/>
  <c r="CQ149" i="6"/>
  <c r="CR149" i="6"/>
  <c r="CS149" i="6"/>
  <c r="CT149" i="6"/>
  <c r="CU149" i="6"/>
  <c r="CZ149" i="6"/>
  <c r="BA149" i="5"/>
  <c r="BB149" i="5"/>
  <c r="BC149" i="5"/>
  <c r="BD149" i="5"/>
  <c r="BE149" i="5"/>
  <c r="BF149" i="5"/>
  <c r="BG149" i="5"/>
  <c r="BH149" i="5"/>
  <c r="BI149" i="5"/>
  <c r="BJ149" i="5"/>
  <c r="BK149" i="5"/>
  <c r="BL149" i="5"/>
  <c r="BM149" i="5"/>
  <c r="BN149" i="5"/>
  <c r="BO149" i="5"/>
  <c r="BP149" i="5"/>
  <c r="BQ149" i="5"/>
  <c r="AG149" i="4"/>
  <c r="AH149" i="4"/>
  <c r="AI149" i="4"/>
  <c r="AJ149" i="4"/>
  <c r="AK149" i="4"/>
  <c r="AL149" i="4"/>
  <c r="AM149" i="4"/>
  <c r="H149" i="11" s="1"/>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DM149" i="3"/>
  <c r="DN149" i="3"/>
  <c r="DS149" i="3"/>
  <c r="G149" i="11" s="1"/>
  <c r="K149" i="11"/>
  <c r="L149" i="11"/>
  <c r="M149" i="11"/>
  <c r="AQ148" i="10"/>
  <c r="AR148" i="10"/>
  <c r="AS148" i="10"/>
  <c r="AT148" i="10"/>
  <c r="AU148" i="10"/>
  <c r="AV148" i="10"/>
  <c r="AW148" i="10"/>
  <c r="AX148" i="10"/>
  <c r="AY148" i="10"/>
  <c r="AZ148" i="10"/>
  <c r="BB148" i="10"/>
  <c r="N145" i="10"/>
  <c r="O145" i="10"/>
  <c r="P145" i="10"/>
  <c r="Q145" i="10"/>
  <c r="R145" i="10"/>
  <c r="S145" i="10"/>
  <c r="T145" i="10"/>
  <c r="U145" i="10"/>
  <c r="V145" i="10"/>
  <c r="X145" i="10"/>
  <c r="N146" i="10"/>
  <c r="O146" i="10"/>
  <c r="P146" i="10"/>
  <c r="Q146" i="10"/>
  <c r="R146" i="10"/>
  <c r="S146" i="10"/>
  <c r="T146" i="10"/>
  <c r="U146" i="10"/>
  <c r="V146" i="10"/>
  <c r="X146" i="10"/>
  <c r="N147" i="10"/>
  <c r="O147" i="10"/>
  <c r="P147" i="10"/>
  <c r="Q147" i="10"/>
  <c r="R147" i="10"/>
  <c r="S147" i="10"/>
  <c r="T147" i="10"/>
  <c r="U147" i="10"/>
  <c r="V147" i="10"/>
  <c r="X147" i="10"/>
  <c r="N148" i="10"/>
  <c r="O148" i="10"/>
  <c r="P148" i="10"/>
  <c r="Q148" i="10"/>
  <c r="R148" i="10"/>
  <c r="S148" i="10"/>
  <c r="T148" i="10"/>
  <c r="U148" i="10"/>
  <c r="V148" i="10"/>
  <c r="X148" i="10"/>
  <c r="BI148" i="8"/>
  <c r="BJ148" i="8"/>
  <c r="BK148" i="8"/>
  <c r="BL148" i="8"/>
  <c r="BM148" i="8"/>
  <c r="BN148" i="8"/>
  <c r="BO148" i="8"/>
  <c r="BP148" i="8"/>
  <c r="BQ148" i="8"/>
  <c r="BR148" i="8"/>
  <c r="BS148" i="8"/>
  <c r="BT148" i="8"/>
  <c r="BU148" i="8"/>
  <c r="BV148" i="8"/>
  <c r="BW148" i="8"/>
  <c r="BX148" i="8"/>
  <c r="BY148" i="8"/>
  <c r="CC148" i="8"/>
  <c r="W147" i="8"/>
  <c r="X147" i="8"/>
  <c r="Y147" i="8"/>
  <c r="Z147" i="8"/>
  <c r="AA147" i="8"/>
  <c r="AB147" i="8"/>
  <c r="AC147" i="8"/>
  <c r="AD147" i="8"/>
  <c r="AE147" i="8"/>
  <c r="AF147" i="8"/>
  <c r="AG147" i="8"/>
  <c r="AH147" i="8"/>
  <c r="AI147" i="8"/>
  <c r="AJ147" i="8"/>
  <c r="AK147" i="8"/>
  <c r="AL147" i="8"/>
  <c r="AP147" i="8"/>
  <c r="W148" i="8"/>
  <c r="X148" i="8"/>
  <c r="Y148" i="8"/>
  <c r="Z148" i="8"/>
  <c r="AA148" i="8"/>
  <c r="AB148" i="8"/>
  <c r="AC148" i="8"/>
  <c r="AD148" i="8"/>
  <c r="AE148" i="8"/>
  <c r="AF148" i="8"/>
  <c r="AG148" i="8"/>
  <c r="AH148" i="8"/>
  <c r="AI148" i="8"/>
  <c r="AJ148" i="8"/>
  <c r="AK148" i="8"/>
  <c r="AL148" i="8"/>
  <c r="AP148" i="8"/>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V26" i="6"/>
  <c r="BJ26" i="6"/>
  <c r="CU3" i="6"/>
  <c r="CU4" i="6"/>
  <c r="CU5" i="6"/>
  <c r="CU6" i="6"/>
  <c r="CU7" i="6"/>
  <c r="CU8" i="6"/>
  <c r="CU9" i="6"/>
  <c r="CU10" i="6"/>
  <c r="CU11" i="6"/>
  <c r="CU12" i="6"/>
  <c r="CU13" i="6"/>
  <c r="CU14" i="6"/>
  <c r="CU15" i="6"/>
  <c r="CU16" i="6"/>
  <c r="CU17" i="6"/>
  <c r="CU18" i="6"/>
  <c r="CU19" i="6"/>
  <c r="CU20" i="6"/>
  <c r="CU21" i="6"/>
  <c r="CU22" i="6"/>
  <c r="CU23" i="6"/>
  <c r="CU24" i="6"/>
  <c r="CU25" i="6"/>
  <c r="CU26" i="6"/>
  <c r="CU27" i="6"/>
  <c r="CU28" i="6"/>
  <c r="CU29" i="6"/>
  <c r="CU30" i="6"/>
  <c r="CU31" i="6"/>
  <c r="CU32" i="6"/>
  <c r="CU33" i="6"/>
  <c r="CU34" i="6"/>
  <c r="CU35" i="6"/>
  <c r="CU36" i="6"/>
  <c r="CU37" i="6"/>
  <c r="CU38" i="6"/>
  <c r="CU39" i="6"/>
  <c r="CU40" i="6"/>
  <c r="CU41" i="6"/>
  <c r="CU42" i="6"/>
  <c r="CU43" i="6"/>
  <c r="CU44" i="6"/>
  <c r="CU45" i="6"/>
  <c r="CU46" i="6"/>
  <c r="CU47" i="6"/>
  <c r="CU48" i="6"/>
  <c r="CU49" i="6"/>
  <c r="CU50" i="6"/>
  <c r="CU51" i="6"/>
  <c r="CU52" i="6"/>
  <c r="CU53" i="6"/>
  <c r="CU54" i="6"/>
  <c r="CU55" i="6"/>
  <c r="CU56" i="6"/>
  <c r="CU57" i="6"/>
  <c r="CU58" i="6"/>
  <c r="CU59" i="6"/>
  <c r="CU60" i="6"/>
  <c r="CU61" i="6"/>
  <c r="CU62" i="6"/>
  <c r="CU63" i="6"/>
  <c r="CU64" i="6"/>
  <c r="CU65" i="6"/>
  <c r="CU66" i="6"/>
  <c r="CU67" i="6"/>
  <c r="CU68" i="6"/>
  <c r="CU69" i="6"/>
  <c r="CU70" i="6"/>
  <c r="CU71" i="6"/>
  <c r="CU72" i="6"/>
  <c r="CU73" i="6"/>
  <c r="CU74" i="6"/>
  <c r="CU75" i="6"/>
  <c r="CU76" i="6"/>
  <c r="CU77" i="6"/>
  <c r="CU78" i="6"/>
  <c r="CU79" i="6"/>
  <c r="CU80" i="6"/>
  <c r="CU81" i="6"/>
  <c r="CU82" i="6"/>
  <c r="CU83" i="6"/>
  <c r="CU84" i="6"/>
  <c r="CU85" i="6"/>
  <c r="CU86" i="6"/>
  <c r="CU87" i="6"/>
  <c r="CU88" i="6"/>
  <c r="CU89" i="6"/>
  <c r="CU90" i="6"/>
  <c r="CU91" i="6"/>
  <c r="CU92" i="6"/>
  <c r="CU93" i="6"/>
  <c r="CU94" i="6"/>
  <c r="CU95" i="6"/>
  <c r="CU96" i="6"/>
  <c r="CU97" i="6"/>
  <c r="CU98" i="6"/>
  <c r="CU99" i="6"/>
  <c r="CU100" i="6"/>
  <c r="CU101" i="6"/>
  <c r="CU102" i="6"/>
  <c r="CU103" i="6"/>
  <c r="CU104" i="6"/>
  <c r="CU105" i="6"/>
  <c r="CU106" i="6"/>
  <c r="CU107" i="6"/>
  <c r="CU108" i="6"/>
  <c r="CU109" i="6"/>
  <c r="CU110" i="6"/>
  <c r="CU111" i="6"/>
  <c r="CU112" i="6"/>
  <c r="CU113" i="6"/>
  <c r="CU114" i="6"/>
  <c r="CU115" i="6"/>
  <c r="CU116" i="6"/>
  <c r="CU117" i="6"/>
  <c r="CU118" i="6"/>
  <c r="CU119" i="6"/>
  <c r="CU120" i="6"/>
  <c r="CU121" i="6"/>
  <c r="CU122" i="6"/>
  <c r="CU123" i="6"/>
  <c r="CU124" i="6"/>
  <c r="CU125" i="6"/>
  <c r="CU126" i="6"/>
  <c r="CU127" i="6"/>
  <c r="CU128" i="6"/>
  <c r="CU129" i="6"/>
  <c r="CU130" i="6"/>
  <c r="CU131" i="6"/>
  <c r="CU132" i="6"/>
  <c r="CU133" i="6"/>
  <c r="CU134" i="6"/>
  <c r="CU135" i="6"/>
  <c r="CU136" i="6"/>
  <c r="CU137" i="6"/>
  <c r="CU138" i="6"/>
  <c r="CU139" i="6"/>
  <c r="CU140" i="6"/>
  <c r="CU141" i="6"/>
  <c r="CU142" i="6"/>
  <c r="CU143" i="6"/>
  <c r="CU144" i="6"/>
  <c r="CU145" i="6"/>
  <c r="CU146" i="6"/>
  <c r="CU147" i="6"/>
  <c r="CU148" i="6"/>
  <c r="CU2" i="6"/>
  <c r="BY148" i="6"/>
  <c r="BZ148" i="6"/>
  <c r="CA148" i="6"/>
  <c r="CB148" i="6"/>
  <c r="CC148" i="6"/>
  <c r="CD148" i="6"/>
  <c r="CE148" i="6"/>
  <c r="CF148" i="6"/>
  <c r="CG148" i="6"/>
  <c r="CH148" i="6"/>
  <c r="CI148" i="6"/>
  <c r="CJ148" i="6"/>
  <c r="CK148" i="6"/>
  <c r="CL148" i="6"/>
  <c r="CM148" i="6"/>
  <c r="CN148" i="6"/>
  <c r="CO148" i="6"/>
  <c r="CP148" i="6"/>
  <c r="CQ148" i="6"/>
  <c r="CR148" i="6"/>
  <c r="CS148" i="6"/>
  <c r="CT148" i="6"/>
  <c r="CZ148" i="6"/>
  <c r="AF146" i="6"/>
  <c r="AG146" i="6"/>
  <c r="AH146" i="6"/>
  <c r="AI146" i="6"/>
  <c r="AJ146" i="6"/>
  <c r="AK146" i="6"/>
  <c r="AL146" i="6"/>
  <c r="AM146" i="6"/>
  <c r="AN146" i="6"/>
  <c r="AO146" i="6"/>
  <c r="AP146" i="6"/>
  <c r="AQ146" i="6"/>
  <c r="AR146" i="6"/>
  <c r="AS146" i="6"/>
  <c r="AT146" i="6"/>
  <c r="AU146" i="6"/>
  <c r="AV146" i="6"/>
  <c r="AW146" i="6"/>
  <c r="AX146" i="6"/>
  <c r="AY146" i="6"/>
  <c r="AZ146" i="6"/>
  <c r="BA146" i="6"/>
  <c r="BF146" i="6"/>
  <c r="AF147" i="6"/>
  <c r="AG147" i="6"/>
  <c r="AH147" i="6"/>
  <c r="AI147" i="6"/>
  <c r="AJ147" i="6"/>
  <c r="AK147" i="6"/>
  <c r="AL147" i="6"/>
  <c r="AM147" i="6"/>
  <c r="AN147" i="6"/>
  <c r="AO147" i="6"/>
  <c r="AP147" i="6"/>
  <c r="AQ147" i="6"/>
  <c r="AR147" i="6"/>
  <c r="AS147" i="6"/>
  <c r="AT147" i="6"/>
  <c r="AU147" i="6"/>
  <c r="AV147" i="6"/>
  <c r="AW147" i="6"/>
  <c r="AX147" i="6"/>
  <c r="AY147" i="6"/>
  <c r="AZ147" i="6"/>
  <c r="BA147" i="6"/>
  <c r="BF147" i="6"/>
  <c r="AF148" i="6"/>
  <c r="AG148" i="6"/>
  <c r="AH148" i="6"/>
  <c r="AI148" i="6"/>
  <c r="AJ148" i="6"/>
  <c r="AK148" i="6"/>
  <c r="AL148" i="6"/>
  <c r="AM148" i="6"/>
  <c r="AN148" i="6"/>
  <c r="AO148" i="6"/>
  <c r="AP148" i="6"/>
  <c r="AQ148" i="6"/>
  <c r="AR148" i="6"/>
  <c r="AS148" i="6"/>
  <c r="AT148" i="6"/>
  <c r="AU148" i="6"/>
  <c r="AV148" i="6"/>
  <c r="AW148" i="6"/>
  <c r="AX148" i="6"/>
  <c r="AY148" i="6"/>
  <c r="AZ148" i="6"/>
  <c r="BA148" i="6"/>
  <c r="BF148" i="6"/>
  <c r="BA4" i="6"/>
  <c r="BA5" i="6"/>
  <c r="BA6" i="6"/>
  <c r="BA7" i="6"/>
  <c r="BA8" i="6"/>
  <c r="BA9" i="6"/>
  <c r="BA10" i="6"/>
  <c r="BA11" i="6"/>
  <c r="BA12" i="6"/>
  <c r="BA13" i="6"/>
  <c r="BA14" i="6"/>
  <c r="BA15" i="6"/>
  <c r="BA16" i="6"/>
  <c r="BA17" i="6"/>
  <c r="BA18" i="6"/>
  <c r="BA19" i="6"/>
  <c r="BA20" i="6"/>
  <c r="BA21" i="6"/>
  <c r="BA22" i="6"/>
  <c r="BA23" i="6"/>
  <c r="BA24" i="6"/>
  <c r="BA25" i="6"/>
  <c r="BA26" i="6"/>
  <c r="BA27" i="6"/>
  <c r="BA28" i="6"/>
  <c r="BA29" i="6"/>
  <c r="BA30" i="6"/>
  <c r="BA31" i="6"/>
  <c r="BA32" i="6"/>
  <c r="BA33" i="6"/>
  <c r="BA34" i="6"/>
  <c r="BA35" i="6"/>
  <c r="BA36" i="6"/>
  <c r="BA37" i="6"/>
  <c r="BA38" i="6"/>
  <c r="BA39" i="6"/>
  <c r="BA40" i="6"/>
  <c r="BA41" i="6"/>
  <c r="BA42" i="6"/>
  <c r="BA43" i="6"/>
  <c r="BA44" i="6"/>
  <c r="BA45" i="6"/>
  <c r="BA46" i="6"/>
  <c r="BA47" i="6"/>
  <c r="BA48" i="6"/>
  <c r="BA49" i="6"/>
  <c r="BA50" i="6"/>
  <c r="BA51" i="6"/>
  <c r="BA52" i="6"/>
  <c r="BA53" i="6"/>
  <c r="BA54" i="6"/>
  <c r="BA55" i="6"/>
  <c r="BA56" i="6"/>
  <c r="BA57" i="6"/>
  <c r="BA58" i="6"/>
  <c r="BA59" i="6"/>
  <c r="BA60" i="6"/>
  <c r="BA61" i="6"/>
  <c r="BA62" i="6"/>
  <c r="BA63" i="6"/>
  <c r="BA64" i="6"/>
  <c r="BA65" i="6"/>
  <c r="BA66" i="6"/>
  <c r="BA67" i="6"/>
  <c r="BA68" i="6"/>
  <c r="BA69" i="6"/>
  <c r="BA70" i="6"/>
  <c r="BA71" i="6"/>
  <c r="BA72" i="6"/>
  <c r="BA73" i="6"/>
  <c r="BA74" i="6"/>
  <c r="BA75" i="6"/>
  <c r="BA76" i="6"/>
  <c r="BA77" i="6"/>
  <c r="BA78" i="6"/>
  <c r="BA79" i="6"/>
  <c r="BA80" i="6"/>
  <c r="BA81" i="6"/>
  <c r="BA82" i="6"/>
  <c r="BA83" i="6"/>
  <c r="BA84" i="6"/>
  <c r="BA85" i="6"/>
  <c r="BA86" i="6"/>
  <c r="BA87" i="6"/>
  <c r="BA88" i="6"/>
  <c r="BA89" i="6"/>
  <c r="BA90" i="6"/>
  <c r="BA91" i="6"/>
  <c r="BA92" i="6"/>
  <c r="BA93" i="6"/>
  <c r="BA94" i="6"/>
  <c r="BA95" i="6"/>
  <c r="BA96" i="6"/>
  <c r="BA97" i="6"/>
  <c r="BA98" i="6"/>
  <c r="BA99" i="6"/>
  <c r="BA100" i="6"/>
  <c r="BA101" i="6"/>
  <c r="BA102" i="6"/>
  <c r="BA103" i="6"/>
  <c r="BA104" i="6"/>
  <c r="BA105" i="6"/>
  <c r="BA106" i="6"/>
  <c r="BA107" i="6"/>
  <c r="BA108" i="6"/>
  <c r="BA109" i="6"/>
  <c r="BA110" i="6"/>
  <c r="BA111" i="6"/>
  <c r="BA112" i="6"/>
  <c r="BA113" i="6"/>
  <c r="BA114" i="6"/>
  <c r="BA115" i="6"/>
  <c r="BA116" i="6"/>
  <c r="BA117" i="6"/>
  <c r="BA118" i="6"/>
  <c r="BA119" i="6"/>
  <c r="BA120" i="6"/>
  <c r="BA121" i="6"/>
  <c r="BA122" i="6"/>
  <c r="BA123" i="6"/>
  <c r="BA124" i="6"/>
  <c r="BA125" i="6"/>
  <c r="BA126" i="6"/>
  <c r="BA127" i="6"/>
  <c r="BA128" i="6"/>
  <c r="BA129" i="6"/>
  <c r="BA130" i="6"/>
  <c r="BA131" i="6"/>
  <c r="BA132" i="6"/>
  <c r="BA133" i="6"/>
  <c r="BA134" i="6"/>
  <c r="BA135" i="6"/>
  <c r="BA136" i="6"/>
  <c r="BA137" i="6"/>
  <c r="BA138" i="6"/>
  <c r="BA139" i="6"/>
  <c r="BA140" i="6"/>
  <c r="BA141" i="6"/>
  <c r="BA142" i="6"/>
  <c r="BA143" i="6"/>
  <c r="BA144" i="6"/>
  <c r="BA145" i="6"/>
  <c r="BA3" i="6"/>
  <c r="BA148" i="5"/>
  <c r="BB148" i="5"/>
  <c r="BC148" i="5"/>
  <c r="BD148" i="5"/>
  <c r="BE148" i="5"/>
  <c r="BF148" i="5"/>
  <c r="BG148" i="5"/>
  <c r="BH148" i="5"/>
  <c r="BI148" i="5"/>
  <c r="BJ148" i="5"/>
  <c r="BK148" i="5"/>
  <c r="BL148" i="5"/>
  <c r="BM148" i="5"/>
  <c r="BN148" i="5"/>
  <c r="BO148" i="5"/>
  <c r="BP148" i="5"/>
  <c r="BQ148" i="5"/>
  <c r="S146" i="5"/>
  <c r="T146" i="5"/>
  <c r="U146" i="5"/>
  <c r="V146" i="5"/>
  <c r="W146" i="5"/>
  <c r="X146" i="5"/>
  <c r="Y146" i="5"/>
  <c r="Z146" i="5"/>
  <c r="AA146" i="5"/>
  <c r="AB146" i="5"/>
  <c r="AC146" i="5"/>
  <c r="AD146" i="5"/>
  <c r="AE146" i="5"/>
  <c r="AF146" i="5"/>
  <c r="AG146" i="5"/>
  <c r="AH146" i="5"/>
  <c r="S147" i="5"/>
  <c r="T147" i="5"/>
  <c r="U147" i="5"/>
  <c r="V147" i="5"/>
  <c r="W147" i="5"/>
  <c r="X147" i="5"/>
  <c r="Y147" i="5"/>
  <c r="Z147" i="5"/>
  <c r="AA147" i="5"/>
  <c r="AB147" i="5"/>
  <c r="AC147" i="5"/>
  <c r="AD147" i="5"/>
  <c r="AE147" i="5"/>
  <c r="AF147" i="5"/>
  <c r="AG147" i="5"/>
  <c r="AH147" i="5"/>
  <c r="S148" i="5"/>
  <c r="T148" i="5"/>
  <c r="U148" i="5"/>
  <c r="V148" i="5"/>
  <c r="W148" i="5"/>
  <c r="X148" i="5"/>
  <c r="Y148" i="5"/>
  <c r="Z148" i="5"/>
  <c r="AA148" i="5"/>
  <c r="AB148" i="5"/>
  <c r="AC148" i="5"/>
  <c r="AD148" i="5"/>
  <c r="AE148" i="5"/>
  <c r="AF148" i="5"/>
  <c r="AG148" i="5"/>
  <c r="AH148" i="5"/>
  <c r="AG148" i="4"/>
  <c r="AH148" i="4"/>
  <c r="AI148" i="4"/>
  <c r="AJ148" i="4"/>
  <c r="AK148" i="4"/>
  <c r="AL148" i="4"/>
  <c r="AM148" i="4"/>
  <c r="H148" i="11" s="1"/>
  <c r="I146" i="4"/>
  <c r="J146" i="4"/>
  <c r="K146" i="4"/>
  <c r="L146" i="4"/>
  <c r="M146" i="4"/>
  <c r="N146" i="4"/>
  <c r="I147" i="4"/>
  <c r="J147" i="4"/>
  <c r="K147" i="4"/>
  <c r="L147" i="4"/>
  <c r="M147" i="4"/>
  <c r="N147" i="4"/>
  <c r="I148" i="4"/>
  <c r="J148" i="4"/>
  <c r="K148" i="4"/>
  <c r="L148" i="4"/>
  <c r="M148" i="4"/>
  <c r="N148" i="4"/>
  <c r="DS148" i="3"/>
  <c r="G148" i="11" s="1"/>
  <c r="K148" i="11"/>
  <c r="L148" i="11"/>
  <c r="M148" i="11"/>
  <c r="DN3" i="3"/>
  <c r="DN4" i="3"/>
  <c r="DN5" i="3"/>
  <c r="DN6" i="3"/>
  <c r="DN7" i="3"/>
  <c r="DN8" i="3"/>
  <c r="DN9" i="3"/>
  <c r="DN10" i="3"/>
  <c r="DN11" i="3"/>
  <c r="DN12" i="3"/>
  <c r="DN13" i="3"/>
  <c r="DN14" i="3"/>
  <c r="DN15" i="3"/>
  <c r="DN16" i="3"/>
  <c r="DN17" i="3"/>
  <c r="DN18" i="3"/>
  <c r="DN19" i="3"/>
  <c r="DN20" i="3"/>
  <c r="DN21" i="3"/>
  <c r="DN22" i="3"/>
  <c r="DN23" i="3"/>
  <c r="DN24" i="3"/>
  <c r="DN25" i="3"/>
  <c r="DN26" i="3"/>
  <c r="DN27" i="3"/>
  <c r="DN28" i="3"/>
  <c r="DN29" i="3"/>
  <c r="DN30" i="3"/>
  <c r="DN31" i="3"/>
  <c r="DN32" i="3"/>
  <c r="DN33" i="3"/>
  <c r="DN34" i="3"/>
  <c r="DN35" i="3"/>
  <c r="DN36" i="3"/>
  <c r="DN37" i="3"/>
  <c r="DN38" i="3"/>
  <c r="DN39" i="3"/>
  <c r="DN40" i="3"/>
  <c r="DN41" i="3"/>
  <c r="DN42" i="3"/>
  <c r="DN43" i="3"/>
  <c r="DN44" i="3"/>
  <c r="DN45" i="3"/>
  <c r="DN46" i="3"/>
  <c r="DN47" i="3"/>
  <c r="DN48" i="3"/>
  <c r="DN49" i="3"/>
  <c r="DN50" i="3"/>
  <c r="DN51" i="3"/>
  <c r="DN52" i="3"/>
  <c r="DN53" i="3"/>
  <c r="DN54" i="3"/>
  <c r="DN55" i="3"/>
  <c r="DN56" i="3"/>
  <c r="DN57" i="3"/>
  <c r="DN58" i="3"/>
  <c r="DN59" i="3"/>
  <c r="DN60" i="3"/>
  <c r="DN61" i="3"/>
  <c r="DN62" i="3"/>
  <c r="DN63" i="3"/>
  <c r="DN64" i="3"/>
  <c r="DN65" i="3"/>
  <c r="DN66" i="3"/>
  <c r="DN67" i="3"/>
  <c r="DN68" i="3"/>
  <c r="DN69" i="3"/>
  <c r="DN70" i="3"/>
  <c r="DN71" i="3"/>
  <c r="DN72" i="3"/>
  <c r="DN73" i="3"/>
  <c r="DN74" i="3"/>
  <c r="DN75" i="3"/>
  <c r="DN76" i="3"/>
  <c r="DN77" i="3"/>
  <c r="DN78" i="3"/>
  <c r="DN79" i="3"/>
  <c r="DN80" i="3"/>
  <c r="DN81" i="3"/>
  <c r="DN82" i="3"/>
  <c r="DN83" i="3"/>
  <c r="DN84" i="3"/>
  <c r="DN85" i="3"/>
  <c r="DN86" i="3"/>
  <c r="DN87" i="3"/>
  <c r="DN88" i="3"/>
  <c r="DN89" i="3"/>
  <c r="DN90" i="3"/>
  <c r="DN91" i="3"/>
  <c r="DN92" i="3"/>
  <c r="DN93" i="3"/>
  <c r="DN94" i="3"/>
  <c r="DN95" i="3"/>
  <c r="DN96" i="3"/>
  <c r="DN97" i="3"/>
  <c r="DN98" i="3"/>
  <c r="DN99" i="3"/>
  <c r="DN100" i="3"/>
  <c r="DN101" i="3"/>
  <c r="DN102" i="3"/>
  <c r="DN103" i="3"/>
  <c r="DN104" i="3"/>
  <c r="DN105" i="3"/>
  <c r="DN106" i="3"/>
  <c r="DN107" i="3"/>
  <c r="DN108" i="3"/>
  <c r="DN109" i="3"/>
  <c r="DN110" i="3"/>
  <c r="DN111" i="3"/>
  <c r="DN112" i="3"/>
  <c r="DN113" i="3"/>
  <c r="DN114" i="3"/>
  <c r="DN115" i="3"/>
  <c r="DN116" i="3"/>
  <c r="DN117" i="3"/>
  <c r="DN118" i="3"/>
  <c r="DN119" i="3"/>
  <c r="DN120" i="3"/>
  <c r="DN121" i="3"/>
  <c r="DN122" i="3"/>
  <c r="DN123" i="3"/>
  <c r="DN124" i="3"/>
  <c r="DN125" i="3"/>
  <c r="DN126" i="3"/>
  <c r="DN127" i="3"/>
  <c r="DN128" i="3"/>
  <c r="DN129" i="3"/>
  <c r="DN130" i="3"/>
  <c r="DN131" i="3"/>
  <c r="DN132" i="3"/>
  <c r="DN133" i="3"/>
  <c r="DN134" i="3"/>
  <c r="DN135" i="3"/>
  <c r="DN136" i="3"/>
  <c r="DN137" i="3"/>
  <c r="DN138" i="3"/>
  <c r="DN139" i="3"/>
  <c r="DN140" i="3"/>
  <c r="DN141" i="3"/>
  <c r="DN142" i="3"/>
  <c r="DN143" i="3"/>
  <c r="DN144" i="3"/>
  <c r="DN145" i="3"/>
  <c r="DN146" i="3"/>
  <c r="DN147" i="3"/>
  <c r="DN148" i="3"/>
  <c r="DN2" i="3"/>
  <c r="CH33" i="3"/>
  <c r="BV33" i="3"/>
  <c r="CK148" i="3"/>
  <c r="CL148" i="3"/>
  <c r="CM148" i="3"/>
  <c r="CN148" i="3"/>
  <c r="CO148" i="3"/>
  <c r="CP148" i="3"/>
  <c r="CQ148" i="3"/>
  <c r="CR148" i="3"/>
  <c r="CS148" i="3"/>
  <c r="CT148" i="3"/>
  <c r="CU148" i="3"/>
  <c r="CV148" i="3"/>
  <c r="CW148" i="3"/>
  <c r="CX148" i="3"/>
  <c r="CY148" i="3"/>
  <c r="CZ148" i="3"/>
  <c r="DA148" i="3"/>
  <c r="DB148" i="3"/>
  <c r="DC148" i="3"/>
  <c r="DD148" i="3"/>
  <c r="DE148" i="3"/>
  <c r="DF148" i="3"/>
  <c r="DG148" i="3"/>
  <c r="DH148" i="3"/>
  <c r="DI148" i="3"/>
  <c r="DJ148" i="3"/>
  <c r="DK148" i="3"/>
  <c r="DL148" i="3"/>
  <c r="DM148" i="3"/>
  <c r="AK146" i="3"/>
  <c r="AL146" i="3"/>
  <c r="AM146" i="3"/>
  <c r="AN146" i="3"/>
  <c r="AO146" i="3"/>
  <c r="AP146" i="3"/>
  <c r="AQ146" i="3"/>
  <c r="AR146" i="3"/>
  <c r="AS146" i="3"/>
  <c r="AT146" i="3"/>
  <c r="AU146" i="3"/>
  <c r="AV146" i="3"/>
  <c r="AW146" i="3"/>
  <c r="AX146" i="3"/>
  <c r="AY146" i="3"/>
  <c r="AZ146" i="3"/>
  <c r="BA146" i="3"/>
  <c r="BB146" i="3"/>
  <c r="BC146" i="3"/>
  <c r="BD146" i="3"/>
  <c r="BE146" i="3"/>
  <c r="BF146" i="3"/>
  <c r="BG146" i="3"/>
  <c r="BH146" i="3"/>
  <c r="BI146" i="3"/>
  <c r="BJ146" i="3"/>
  <c r="BK146" i="3"/>
  <c r="BL146" i="3"/>
  <c r="BM146" i="3"/>
  <c r="BR146" i="3"/>
  <c r="AK147" i="3"/>
  <c r="AL147" i="3"/>
  <c r="AM147" i="3"/>
  <c r="AN147" i="3"/>
  <c r="AO147" i="3"/>
  <c r="AP147" i="3"/>
  <c r="AQ147" i="3"/>
  <c r="AR147" i="3"/>
  <c r="AS147" i="3"/>
  <c r="AT147" i="3"/>
  <c r="AU147" i="3"/>
  <c r="AV147" i="3"/>
  <c r="AW147" i="3"/>
  <c r="AX147" i="3"/>
  <c r="AY147" i="3"/>
  <c r="AZ147" i="3"/>
  <c r="BA147" i="3"/>
  <c r="BB147" i="3"/>
  <c r="BC147" i="3"/>
  <c r="BD147" i="3"/>
  <c r="BE147" i="3"/>
  <c r="BF147" i="3"/>
  <c r="BG147" i="3"/>
  <c r="BH147" i="3"/>
  <c r="BI147" i="3"/>
  <c r="BJ147" i="3"/>
  <c r="BK147" i="3"/>
  <c r="BL147" i="3"/>
  <c r="BM147" i="3"/>
  <c r="BR147" i="3"/>
  <c r="AK148" i="3"/>
  <c r="AL148" i="3"/>
  <c r="AM148" i="3"/>
  <c r="AN148" i="3"/>
  <c r="AO148" i="3"/>
  <c r="AP148" i="3"/>
  <c r="AQ148" i="3"/>
  <c r="AR148" i="3"/>
  <c r="AS148" i="3"/>
  <c r="AT148" i="3"/>
  <c r="AU148" i="3"/>
  <c r="AV148" i="3"/>
  <c r="AW148" i="3"/>
  <c r="AX148" i="3"/>
  <c r="AY148" i="3"/>
  <c r="AZ148" i="3"/>
  <c r="BA148" i="3"/>
  <c r="BB148" i="3"/>
  <c r="BC148" i="3"/>
  <c r="BD148" i="3"/>
  <c r="BE148" i="3"/>
  <c r="BF148" i="3"/>
  <c r="BG148" i="3"/>
  <c r="BH148" i="3"/>
  <c r="BI148" i="3"/>
  <c r="BJ148" i="3"/>
  <c r="BK148" i="3"/>
  <c r="BL148" i="3"/>
  <c r="BM148" i="3"/>
  <c r="BR148" i="3"/>
  <c r="BM4" i="3"/>
  <c r="BM5" i="3"/>
  <c r="BM6" i="3"/>
  <c r="BM7" i="3"/>
  <c r="BM8" i="3"/>
  <c r="BM9" i="3"/>
  <c r="BM10" i="3"/>
  <c r="BM11" i="3"/>
  <c r="BM12" i="3"/>
  <c r="BM13" i="3"/>
  <c r="BM14" i="3"/>
  <c r="BM15" i="3"/>
  <c r="BM16" i="3"/>
  <c r="BM17" i="3"/>
  <c r="BM18" i="3"/>
  <c r="BM19" i="3"/>
  <c r="BM20" i="3"/>
  <c r="BM21" i="3"/>
  <c r="BM22" i="3"/>
  <c r="BM23" i="3"/>
  <c r="BM24" i="3"/>
  <c r="BM25" i="3"/>
  <c r="BM26" i="3"/>
  <c r="BM27" i="3"/>
  <c r="BM28" i="3"/>
  <c r="BM29" i="3"/>
  <c r="BM30" i="3"/>
  <c r="BM31" i="3"/>
  <c r="BM32" i="3"/>
  <c r="BM33" i="3"/>
  <c r="BM34" i="3"/>
  <c r="BM35" i="3"/>
  <c r="BM36" i="3"/>
  <c r="BM37" i="3"/>
  <c r="BM38" i="3"/>
  <c r="BM39" i="3"/>
  <c r="BM40" i="3"/>
  <c r="BM41" i="3"/>
  <c r="BM42" i="3"/>
  <c r="BM43" i="3"/>
  <c r="BM44" i="3"/>
  <c r="BM45" i="3"/>
  <c r="BM46" i="3"/>
  <c r="BM47" i="3"/>
  <c r="BM48" i="3"/>
  <c r="BM49" i="3"/>
  <c r="BM50" i="3"/>
  <c r="BM51" i="3"/>
  <c r="BM52" i="3"/>
  <c r="BM53" i="3"/>
  <c r="BM54" i="3"/>
  <c r="BM55" i="3"/>
  <c r="BM56" i="3"/>
  <c r="BM57" i="3"/>
  <c r="BM58" i="3"/>
  <c r="BM59" i="3"/>
  <c r="BM60" i="3"/>
  <c r="BM61" i="3"/>
  <c r="BM62" i="3"/>
  <c r="BM63" i="3"/>
  <c r="BM64" i="3"/>
  <c r="BM65" i="3"/>
  <c r="BM66" i="3"/>
  <c r="BM67" i="3"/>
  <c r="BM68" i="3"/>
  <c r="BM69" i="3"/>
  <c r="BM70" i="3"/>
  <c r="BM71" i="3"/>
  <c r="BM72" i="3"/>
  <c r="BM73" i="3"/>
  <c r="BM74" i="3"/>
  <c r="BM75" i="3"/>
  <c r="BM76" i="3"/>
  <c r="BM77" i="3"/>
  <c r="BM78" i="3"/>
  <c r="BM79" i="3"/>
  <c r="BM80" i="3"/>
  <c r="BM81" i="3"/>
  <c r="BM82" i="3"/>
  <c r="BM83" i="3"/>
  <c r="BM84" i="3"/>
  <c r="BM85" i="3"/>
  <c r="BM86" i="3"/>
  <c r="BM87" i="3"/>
  <c r="BM88" i="3"/>
  <c r="BM89" i="3"/>
  <c r="BM90" i="3"/>
  <c r="BM91" i="3"/>
  <c r="BM92" i="3"/>
  <c r="BM93" i="3"/>
  <c r="BM94" i="3"/>
  <c r="BM95" i="3"/>
  <c r="BM96" i="3"/>
  <c r="BM97" i="3"/>
  <c r="BM98" i="3"/>
  <c r="BM99" i="3"/>
  <c r="BM100" i="3"/>
  <c r="BM101" i="3"/>
  <c r="BM102" i="3"/>
  <c r="BM103" i="3"/>
  <c r="BM104" i="3"/>
  <c r="BM105" i="3"/>
  <c r="BM106" i="3"/>
  <c r="BM107" i="3"/>
  <c r="BM108" i="3"/>
  <c r="BM109" i="3"/>
  <c r="BM110" i="3"/>
  <c r="BM111" i="3"/>
  <c r="BM112" i="3"/>
  <c r="BM113" i="3"/>
  <c r="BM114" i="3"/>
  <c r="BM115" i="3"/>
  <c r="BM116" i="3"/>
  <c r="BM117" i="3"/>
  <c r="BM118" i="3"/>
  <c r="BM119" i="3"/>
  <c r="BM120" i="3"/>
  <c r="BM121" i="3"/>
  <c r="BM122" i="3"/>
  <c r="BM123" i="3"/>
  <c r="BM124" i="3"/>
  <c r="BM125" i="3"/>
  <c r="BM126" i="3"/>
  <c r="BM127" i="3"/>
  <c r="BM128" i="3"/>
  <c r="BM129" i="3"/>
  <c r="BM130" i="3"/>
  <c r="BM131" i="3"/>
  <c r="BM132" i="3"/>
  <c r="BM133" i="3"/>
  <c r="BM134" i="3"/>
  <c r="BM135" i="3"/>
  <c r="BM136" i="3"/>
  <c r="BM137" i="3"/>
  <c r="BM138" i="3"/>
  <c r="BM139" i="3"/>
  <c r="BM140" i="3"/>
  <c r="BM141" i="3"/>
  <c r="BM142" i="3"/>
  <c r="BM143" i="3"/>
  <c r="BM144" i="3"/>
  <c r="BM145" i="3"/>
  <c r="BM3" i="3"/>
  <c r="CW3" i="7"/>
  <c r="CW4" i="7"/>
  <c r="CW5" i="7"/>
  <c r="CW6" i="7"/>
  <c r="CW7" i="7"/>
  <c r="CW8" i="7"/>
  <c r="CW9" i="7"/>
  <c r="CW10" i="7"/>
  <c r="CW11" i="7"/>
  <c r="CW12" i="7"/>
  <c r="CW13" i="7"/>
  <c r="CW14" i="7"/>
  <c r="CW15" i="7"/>
  <c r="CW16" i="7"/>
  <c r="CW17" i="7"/>
  <c r="CW18" i="7"/>
  <c r="CW19" i="7"/>
  <c r="CW20" i="7"/>
  <c r="CW21" i="7"/>
  <c r="CW22" i="7"/>
  <c r="CW23" i="7"/>
  <c r="CW24" i="7"/>
  <c r="CW25" i="7"/>
  <c r="CW26" i="7"/>
  <c r="CW27" i="7"/>
  <c r="CW28" i="7"/>
  <c r="CW29" i="7"/>
  <c r="CW30" i="7"/>
  <c r="CW31" i="7"/>
  <c r="CW32" i="7"/>
  <c r="CW33" i="7"/>
  <c r="CW34" i="7"/>
  <c r="CW35" i="7"/>
  <c r="CW36" i="7"/>
  <c r="CW37" i="7"/>
  <c r="CW38" i="7"/>
  <c r="CW39" i="7"/>
  <c r="CW40" i="7"/>
  <c r="CW41" i="7"/>
  <c r="CW42" i="7"/>
  <c r="CW43" i="7"/>
  <c r="CW44" i="7"/>
  <c r="CW45" i="7"/>
  <c r="CW46" i="7"/>
  <c r="CW47" i="7"/>
  <c r="CW48" i="7"/>
  <c r="CW49" i="7"/>
  <c r="CW50" i="7"/>
  <c r="CW51" i="7"/>
  <c r="CW52" i="7"/>
  <c r="CW53" i="7"/>
  <c r="CW54" i="7"/>
  <c r="CW55" i="7"/>
  <c r="CW56" i="7"/>
  <c r="CW57" i="7"/>
  <c r="CW58" i="7"/>
  <c r="CW59" i="7"/>
  <c r="CW60" i="7"/>
  <c r="CW61" i="7"/>
  <c r="CW62" i="7"/>
  <c r="CW63" i="7"/>
  <c r="CW64" i="7"/>
  <c r="CW65" i="7"/>
  <c r="CW66" i="7"/>
  <c r="CW67" i="7"/>
  <c r="CW68" i="7"/>
  <c r="CW69" i="7"/>
  <c r="CW70" i="7"/>
  <c r="CW71" i="7"/>
  <c r="CW72" i="7"/>
  <c r="CW73" i="7"/>
  <c r="CW74" i="7"/>
  <c r="CW75" i="7"/>
  <c r="CW76" i="7"/>
  <c r="CW77" i="7"/>
  <c r="CW78" i="7"/>
  <c r="CW79" i="7"/>
  <c r="CW80" i="7"/>
  <c r="CW81" i="7"/>
  <c r="CW82" i="7"/>
  <c r="CW83" i="7"/>
  <c r="CW84" i="7"/>
  <c r="CW85" i="7"/>
  <c r="CW86" i="7"/>
  <c r="CW87" i="7"/>
  <c r="CW88" i="7"/>
  <c r="CW89" i="7"/>
  <c r="CW90" i="7"/>
  <c r="CW91" i="7"/>
  <c r="CW92" i="7"/>
  <c r="CW93" i="7"/>
  <c r="CW94" i="7"/>
  <c r="CW95" i="7"/>
  <c r="CW96" i="7"/>
  <c r="CW97" i="7"/>
  <c r="CW98" i="7"/>
  <c r="CW99" i="7"/>
  <c r="CW100" i="7"/>
  <c r="CW101" i="7"/>
  <c r="CW102" i="7"/>
  <c r="CW103" i="7"/>
  <c r="CW104" i="7"/>
  <c r="CW105" i="7"/>
  <c r="CW106" i="7"/>
  <c r="CW107" i="7"/>
  <c r="CW108" i="7"/>
  <c r="CW109" i="7"/>
  <c r="CW110" i="7"/>
  <c r="CW111" i="7"/>
  <c r="CW112" i="7"/>
  <c r="CW113" i="7"/>
  <c r="CW114" i="7"/>
  <c r="CW115" i="7"/>
  <c r="CW116" i="7"/>
  <c r="CW117" i="7"/>
  <c r="CW118" i="7"/>
  <c r="CW119" i="7"/>
  <c r="CW120" i="7"/>
  <c r="CW121" i="7"/>
  <c r="CW122" i="7"/>
  <c r="CW123" i="7"/>
  <c r="CW124" i="7"/>
  <c r="CW125" i="7"/>
  <c r="CW126" i="7"/>
  <c r="CW127" i="7"/>
  <c r="CW128" i="7"/>
  <c r="CW129" i="7"/>
  <c r="CW130" i="7"/>
  <c r="CW131" i="7"/>
  <c r="CW132" i="7"/>
  <c r="CW133" i="7"/>
  <c r="CW134" i="7"/>
  <c r="CW135" i="7"/>
  <c r="CW136" i="7"/>
  <c r="CW137" i="7"/>
  <c r="CW138" i="7"/>
  <c r="CW139" i="7"/>
  <c r="CW140" i="7"/>
  <c r="CW141" i="7"/>
  <c r="CW142" i="7"/>
  <c r="CW143" i="7"/>
  <c r="CW144" i="7"/>
  <c r="CW145" i="7"/>
  <c r="CW146" i="7"/>
  <c r="CW147" i="7"/>
  <c r="CW2" i="7"/>
  <c r="BT30" i="7"/>
  <c r="BH30" i="7"/>
  <c r="BC4" i="7"/>
  <c r="BC5" i="7"/>
  <c r="BC6" i="7"/>
  <c r="BC7" i="7"/>
  <c r="BC8" i="7"/>
  <c r="BC9" i="7"/>
  <c r="BC10" i="7"/>
  <c r="BC11" i="7"/>
  <c r="BC12" i="7"/>
  <c r="BC13" i="7"/>
  <c r="BC14" i="7"/>
  <c r="BC15" i="7"/>
  <c r="BC16" i="7"/>
  <c r="BC17" i="7"/>
  <c r="BC18" i="7"/>
  <c r="BC19" i="7"/>
  <c r="BC20" i="7"/>
  <c r="BC21" i="7"/>
  <c r="BC22" i="7"/>
  <c r="BC23" i="7"/>
  <c r="BC24" i="7"/>
  <c r="BC25" i="7"/>
  <c r="BC26" i="7"/>
  <c r="BC27" i="7"/>
  <c r="BC28" i="7"/>
  <c r="BC29" i="7"/>
  <c r="BC30" i="7"/>
  <c r="BC31" i="7"/>
  <c r="BC32" i="7"/>
  <c r="BC33" i="7"/>
  <c r="BC34" i="7"/>
  <c r="BC35" i="7"/>
  <c r="BC36" i="7"/>
  <c r="BC37" i="7"/>
  <c r="BC38" i="7"/>
  <c r="BC39" i="7"/>
  <c r="BC40" i="7"/>
  <c r="BC41" i="7"/>
  <c r="BC42" i="7"/>
  <c r="BC43" i="7"/>
  <c r="BC44" i="7"/>
  <c r="BC45" i="7"/>
  <c r="BC46" i="7"/>
  <c r="BC47" i="7"/>
  <c r="BC48" i="7"/>
  <c r="BC49" i="7"/>
  <c r="BC50" i="7"/>
  <c r="BC51" i="7"/>
  <c r="BC52" i="7"/>
  <c r="BC53" i="7"/>
  <c r="BC54" i="7"/>
  <c r="BC55" i="7"/>
  <c r="BC56" i="7"/>
  <c r="BC57" i="7"/>
  <c r="BC58" i="7"/>
  <c r="BC59" i="7"/>
  <c r="BC60" i="7"/>
  <c r="BC61" i="7"/>
  <c r="BC62" i="7"/>
  <c r="BC63" i="7"/>
  <c r="BC64" i="7"/>
  <c r="BC65" i="7"/>
  <c r="BC66" i="7"/>
  <c r="BC67" i="7"/>
  <c r="BC68" i="7"/>
  <c r="BC69" i="7"/>
  <c r="BC70" i="7"/>
  <c r="BC71" i="7"/>
  <c r="BC72" i="7"/>
  <c r="BC73" i="7"/>
  <c r="BC74" i="7"/>
  <c r="BC75" i="7"/>
  <c r="BC76" i="7"/>
  <c r="BC77" i="7"/>
  <c r="BC78" i="7"/>
  <c r="BC79" i="7"/>
  <c r="BC80" i="7"/>
  <c r="BC81" i="7"/>
  <c r="BC82" i="7"/>
  <c r="BC83" i="7"/>
  <c r="BC84" i="7"/>
  <c r="BC85" i="7"/>
  <c r="BC86" i="7"/>
  <c r="BC87" i="7"/>
  <c r="BC88" i="7"/>
  <c r="BC89" i="7"/>
  <c r="BC90" i="7"/>
  <c r="BC91" i="7"/>
  <c r="BC92" i="7"/>
  <c r="BC93" i="7"/>
  <c r="BC94" i="7"/>
  <c r="BC95" i="7"/>
  <c r="BC96" i="7"/>
  <c r="BC97" i="7"/>
  <c r="BC98" i="7"/>
  <c r="BC99" i="7"/>
  <c r="BC100" i="7"/>
  <c r="BC101" i="7"/>
  <c r="BC102" i="7"/>
  <c r="BC103" i="7"/>
  <c r="BC104" i="7"/>
  <c r="BC105" i="7"/>
  <c r="BC106" i="7"/>
  <c r="BC107" i="7"/>
  <c r="BC108" i="7"/>
  <c r="BC109" i="7"/>
  <c r="BC110" i="7"/>
  <c r="BC111" i="7"/>
  <c r="BC112" i="7"/>
  <c r="BC113" i="7"/>
  <c r="BC114" i="7"/>
  <c r="BC115" i="7"/>
  <c r="BC116" i="7"/>
  <c r="BC117" i="7"/>
  <c r="BC118" i="7"/>
  <c r="BC119" i="7"/>
  <c r="BC120" i="7"/>
  <c r="BC121" i="7"/>
  <c r="BC122" i="7"/>
  <c r="BC123" i="7"/>
  <c r="BC124" i="7"/>
  <c r="BC125" i="7"/>
  <c r="BC126" i="7"/>
  <c r="BC127" i="7"/>
  <c r="BC128" i="7"/>
  <c r="BC129" i="7"/>
  <c r="BC130" i="7"/>
  <c r="BC131" i="7"/>
  <c r="BC132" i="7"/>
  <c r="BC133" i="7"/>
  <c r="BC134" i="7"/>
  <c r="BC135" i="7"/>
  <c r="BC136" i="7"/>
  <c r="BC137" i="7"/>
  <c r="BC138" i="7"/>
  <c r="BC139" i="7"/>
  <c r="BC140" i="7"/>
  <c r="BC141" i="7"/>
  <c r="BC142" i="7"/>
  <c r="BC143" i="7"/>
  <c r="BC144" i="7"/>
  <c r="BC145" i="7"/>
  <c r="BC3" i="7"/>
  <c r="AQ147" i="10"/>
  <c r="AR147" i="10"/>
  <c r="AS147" i="10"/>
  <c r="AT147" i="10"/>
  <c r="AU147" i="10"/>
  <c r="AV147" i="10"/>
  <c r="AW147" i="10"/>
  <c r="AX147" i="10"/>
  <c r="AY147" i="10"/>
  <c r="AZ147" i="10"/>
  <c r="BB147" i="10"/>
  <c r="BI147" i="8"/>
  <c r="BJ147" i="8"/>
  <c r="BK147" i="8"/>
  <c r="BL147" i="8"/>
  <c r="BM147" i="8"/>
  <c r="BN147" i="8"/>
  <c r="BO147" i="8"/>
  <c r="BP147" i="8"/>
  <c r="BQ147" i="8"/>
  <c r="BR147" i="8"/>
  <c r="BS147" i="8"/>
  <c r="BT147" i="8"/>
  <c r="BU147" i="8"/>
  <c r="BV147" i="8"/>
  <c r="BW147" i="8"/>
  <c r="BX147" i="8"/>
  <c r="BY147" i="8"/>
  <c r="CC147" i="8"/>
  <c r="AG147" i="4"/>
  <c r="AH147" i="4"/>
  <c r="AI147" i="4"/>
  <c r="AJ147" i="4"/>
  <c r="AK147" i="4"/>
  <c r="AL147" i="4"/>
  <c r="AM147" i="4"/>
  <c r="H147" i="11" s="1"/>
  <c r="CK147" i="3"/>
  <c r="CL147" i="3"/>
  <c r="CM147" i="3"/>
  <c r="CN147" i="3"/>
  <c r="CO147" i="3"/>
  <c r="CP147" i="3"/>
  <c r="CQ147" i="3"/>
  <c r="CR147" i="3"/>
  <c r="CS147" i="3"/>
  <c r="CT147" i="3"/>
  <c r="CU147" i="3"/>
  <c r="CV147" i="3"/>
  <c r="CW147" i="3"/>
  <c r="CX147" i="3"/>
  <c r="CY147" i="3"/>
  <c r="CZ147" i="3"/>
  <c r="DA147" i="3"/>
  <c r="DB147" i="3"/>
  <c r="DC147" i="3"/>
  <c r="DD147" i="3"/>
  <c r="DE147" i="3"/>
  <c r="DF147" i="3"/>
  <c r="DG147" i="3"/>
  <c r="DH147" i="3"/>
  <c r="DI147" i="3"/>
  <c r="DJ147" i="3"/>
  <c r="DK147" i="3"/>
  <c r="DL147" i="3"/>
  <c r="DM147" i="3"/>
  <c r="DS147" i="3"/>
  <c r="G147" i="11" s="1"/>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X147" i="7"/>
  <c r="BY147" i="6"/>
  <c r="BZ147" i="6"/>
  <c r="CA147" i="6"/>
  <c r="CB147" i="6"/>
  <c r="CC147" i="6"/>
  <c r="CD147" i="6"/>
  <c r="CE147" i="6"/>
  <c r="CF147" i="6"/>
  <c r="CG147" i="6"/>
  <c r="CH147" i="6"/>
  <c r="CI147" i="6"/>
  <c r="CJ147" i="6"/>
  <c r="CK147" i="6"/>
  <c r="CL147" i="6"/>
  <c r="CM147" i="6"/>
  <c r="CN147" i="6"/>
  <c r="CO147" i="6"/>
  <c r="CP147" i="6"/>
  <c r="CQ147" i="6"/>
  <c r="CR147" i="6"/>
  <c r="CS147" i="6"/>
  <c r="CT147" i="6"/>
  <c r="CZ147" i="6"/>
  <c r="K147" i="11"/>
  <c r="L147" i="11"/>
  <c r="M147" i="11"/>
  <c r="BA147" i="5"/>
  <c r="BB147" i="5"/>
  <c r="BC147" i="5"/>
  <c r="BD147" i="5"/>
  <c r="BE147" i="5"/>
  <c r="BF147" i="5"/>
  <c r="BG147" i="5"/>
  <c r="BH147" i="5"/>
  <c r="BI147" i="5"/>
  <c r="BJ147" i="5"/>
  <c r="BK147" i="5"/>
  <c r="BL147" i="5"/>
  <c r="BM147" i="5"/>
  <c r="BN147" i="5"/>
  <c r="BO147" i="5"/>
  <c r="BP147" i="5"/>
  <c r="BQ147" i="5"/>
  <c r="AQ146" i="10"/>
  <c r="AR146" i="10"/>
  <c r="AS146" i="10"/>
  <c r="AT146" i="10"/>
  <c r="AU146" i="10"/>
  <c r="AV146" i="10"/>
  <c r="AW146" i="10"/>
  <c r="AX146" i="10"/>
  <c r="AY146" i="10"/>
  <c r="AZ146" i="10"/>
  <c r="BB146" i="10"/>
  <c r="BI146" i="8"/>
  <c r="BJ146" i="8"/>
  <c r="BK146" i="8"/>
  <c r="BL146" i="8"/>
  <c r="BM146" i="8"/>
  <c r="BN146" i="8"/>
  <c r="BO146" i="8"/>
  <c r="BP146" i="8"/>
  <c r="BQ146" i="8"/>
  <c r="BR146" i="8"/>
  <c r="BS146" i="8"/>
  <c r="BT146" i="8"/>
  <c r="BU146" i="8"/>
  <c r="BV146" i="8"/>
  <c r="BW146" i="8"/>
  <c r="BX146" i="8"/>
  <c r="BY146" i="8"/>
  <c r="CC146" i="8"/>
  <c r="W141" i="8"/>
  <c r="X141" i="8"/>
  <c r="Y141" i="8"/>
  <c r="Z141" i="8"/>
  <c r="AA141" i="8"/>
  <c r="AB141" i="8"/>
  <c r="AC141" i="8"/>
  <c r="AD141" i="8"/>
  <c r="AE141" i="8"/>
  <c r="AF141" i="8"/>
  <c r="AG141" i="8"/>
  <c r="AH141" i="8"/>
  <c r="AI141" i="8"/>
  <c r="AJ141" i="8"/>
  <c r="AK141" i="8"/>
  <c r="AL141" i="8"/>
  <c r="AP141" i="8"/>
  <c r="W142" i="8"/>
  <c r="X142" i="8"/>
  <c r="Y142" i="8"/>
  <c r="Z142" i="8"/>
  <c r="AA142" i="8"/>
  <c r="AB142" i="8"/>
  <c r="AC142" i="8"/>
  <c r="AD142" i="8"/>
  <c r="AE142" i="8"/>
  <c r="AF142" i="8"/>
  <c r="AG142" i="8"/>
  <c r="AH142" i="8"/>
  <c r="AI142" i="8"/>
  <c r="AJ142" i="8"/>
  <c r="AK142" i="8"/>
  <c r="AL142" i="8"/>
  <c r="AP142" i="8"/>
  <c r="W143" i="8"/>
  <c r="X143" i="8"/>
  <c r="Y143" i="8"/>
  <c r="Z143" i="8"/>
  <c r="AA143" i="8"/>
  <c r="AB143" i="8"/>
  <c r="AC143" i="8"/>
  <c r="AD143" i="8"/>
  <c r="AE143" i="8"/>
  <c r="AF143" i="8"/>
  <c r="AG143" i="8"/>
  <c r="AH143" i="8"/>
  <c r="AI143" i="8"/>
  <c r="AJ143" i="8"/>
  <c r="AK143" i="8"/>
  <c r="AL143" i="8"/>
  <c r="AP143" i="8"/>
  <c r="W144" i="8"/>
  <c r="X144" i="8"/>
  <c r="Y144" i="8"/>
  <c r="Z144" i="8"/>
  <c r="AA144" i="8"/>
  <c r="AB144" i="8"/>
  <c r="AC144" i="8"/>
  <c r="AD144" i="8"/>
  <c r="AE144" i="8"/>
  <c r="AF144" i="8"/>
  <c r="AG144" i="8"/>
  <c r="AH144" i="8"/>
  <c r="AI144" i="8"/>
  <c r="AJ144" i="8"/>
  <c r="AK144" i="8"/>
  <c r="AL144" i="8"/>
  <c r="AP144" i="8"/>
  <c r="W145" i="8"/>
  <c r="X145" i="8"/>
  <c r="Y145" i="8"/>
  <c r="Z145" i="8"/>
  <c r="AA145" i="8"/>
  <c r="AB145" i="8"/>
  <c r="AC145" i="8"/>
  <c r="AD145" i="8"/>
  <c r="AE145" i="8"/>
  <c r="AF145" i="8"/>
  <c r="AG145" i="8"/>
  <c r="AH145" i="8"/>
  <c r="AI145" i="8"/>
  <c r="AJ145" i="8"/>
  <c r="AK145" i="8"/>
  <c r="AL145" i="8"/>
  <c r="AP145" i="8"/>
  <c r="W146" i="8"/>
  <c r="X146" i="8"/>
  <c r="Y146" i="8"/>
  <c r="Z146" i="8"/>
  <c r="AA146" i="8"/>
  <c r="AB146" i="8"/>
  <c r="AC146" i="8"/>
  <c r="AD146" i="8"/>
  <c r="AE146" i="8"/>
  <c r="AF146" i="8"/>
  <c r="AG146" i="8"/>
  <c r="AH146" i="8"/>
  <c r="AI146" i="8"/>
  <c r="AJ146" i="8"/>
  <c r="AK146" i="8"/>
  <c r="AL146" i="8"/>
  <c r="AP146" i="8"/>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X146" i="7"/>
  <c r="BY146" i="6"/>
  <c r="BZ146" i="6"/>
  <c r="CA146" i="6"/>
  <c r="CB146" i="6"/>
  <c r="CC146" i="6"/>
  <c r="CD146" i="6"/>
  <c r="CE146" i="6"/>
  <c r="CF146" i="6"/>
  <c r="CG146" i="6"/>
  <c r="CH146" i="6"/>
  <c r="CI146" i="6"/>
  <c r="CJ146" i="6"/>
  <c r="CK146" i="6"/>
  <c r="CL146" i="6"/>
  <c r="CM146" i="6"/>
  <c r="CN146" i="6"/>
  <c r="CO146" i="6"/>
  <c r="CP146" i="6"/>
  <c r="CQ146" i="6"/>
  <c r="CR146" i="6"/>
  <c r="CS146" i="6"/>
  <c r="CT146" i="6"/>
  <c r="CZ146" i="6"/>
  <c r="BA146" i="5"/>
  <c r="BB146" i="5"/>
  <c r="BC146" i="5"/>
  <c r="BD146" i="5"/>
  <c r="BE146" i="5"/>
  <c r="BF146" i="5"/>
  <c r="BG146" i="5"/>
  <c r="BH146" i="5"/>
  <c r="BI146" i="5"/>
  <c r="BJ146" i="5"/>
  <c r="BK146" i="5"/>
  <c r="BL146" i="5"/>
  <c r="BM146" i="5"/>
  <c r="BN146" i="5"/>
  <c r="BO146" i="5"/>
  <c r="BP146" i="5"/>
  <c r="BQ146" i="5"/>
  <c r="CK146" i="3"/>
  <c r="CL146" i="3"/>
  <c r="CM146" i="3"/>
  <c r="CN146" i="3"/>
  <c r="CO146" i="3"/>
  <c r="CP146" i="3"/>
  <c r="CQ146" i="3"/>
  <c r="CR146" i="3"/>
  <c r="CS146" i="3"/>
  <c r="CT146" i="3"/>
  <c r="CU146" i="3"/>
  <c r="CV146" i="3"/>
  <c r="CW146" i="3"/>
  <c r="CX146" i="3"/>
  <c r="CY146" i="3"/>
  <c r="CZ146" i="3"/>
  <c r="DA146" i="3"/>
  <c r="DB146" i="3"/>
  <c r="DC146" i="3"/>
  <c r="DD146" i="3"/>
  <c r="DE146" i="3"/>
  <c r="DF146" i="3"/>
  <c r="DG146" i="3"/>
  <c r="DH146" i="3"/>
  <c r="DI146" i="3"/>
  <c r="DJ146" i="3"/>
  <c r="DK146" i="3"/>
  <c r="DL146" i="3"/>
  <c r="DM146" i="3"/>
  <c r="DS146" i="3"/>
  <c r="G146" i="11" s="1"/>
  <c r="AG146" i="4"/>
  <c r="AH146" i="4"/>
  <c r="AI146" i="4"/>
  <c r="AJ146" i="4"/>
  <c r="AK146" i="4"/>
  <c r="AL146" i="4"/>
  <c r="AM146" i="4"/>
  <c r="H146" i="11" s="1"/>
  <c r="K146" i="11"/>
  <c r="L146" i="11"/>
  <c r="M146" i="11"/>
  <c r="AQ145" i="10"/>
  <c r="AR145" i="10"/>
  <c r="AS145" i="10"/>
  <c r="AT145" i="10"/>
  <c r="AU145" i="10"/>
  <c r="AV145" i="10"/>
  <c r="AW145" i="10"/>
  <c r="AX145" i="10"/>
  <c r="AY145" i="10"/>
  <c r="AZ145" i="10"/>
  <c r="BB145" i="10"/>
  <c r="BI145" i="8"/>
  <c r="BJ145" i="8"/>
  <c r="BK145" i="8"/>
  <c r="BL145" i="8"/>
  <c r="BM145" i="8"/>
  <c r="BN145" i="8"/>
  <c r="BO145" i="8"/>
  <c r="BP145" i="8"/>
  <c r="BQ145" i="8"/>
  <c r="BR145" i="8"/>
  <c r="BS145" i="8"/>
  <c r="BT145" i="8"/>
  <c r="BU145" i="8"/>
  <c r="BV145" i="8"/>
  <c r="BW145" i="8"/>
  <c r="BX145" i="8"/>
  <c r="BY145" i="8"/>
  <c r="CC145" i="8"/>
  <c r="BY145" i="6"/>
  <c r="BZ145" i="6"/>
  <c r="CA145" i="6"/>
  <c r="CB145" i="6"/>
  <c r="CC145" i="6"/>
  <c r="CD145" i="6"/>
  <c r="CE145" i="6"/>
  <c r="CF145" i="6"/>
  <c r="CG145" i="6"/>
  <c r="CH145" i="6"/>
  <c r="CI145" i="6"/>
  <c r="CJ145" i="6"/>
  <c r="CK145" i="6"/>
  <c r="CL145" i="6"/>
  <c r="CM145" i="6"/>
  <c r="CN145" i="6"/>
  <c r="CO145" i="6"/>
  <c r="CP145" i="6"/>
  <c r="CQ145" i="6"/>
  <c r="CR145" i="6"/>
  <c r="CS145" i="6"/>
  <c r="CT145" i="6"/>
  <c r="CZ145" i="6"/>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X145"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D141"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D142"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D143"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D144"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D145" i="7"/>
  <c r="AF141" i="6"/>
  <c r="AG141" i="6"/>
  <c r="AH141" i="6"/>
  <c r="AI141" i="6"/>
  <c r="AJ141" i="6"/>
  <c r="AK141" i="6"/>
  <c r="AL141" i="6"/>
  <c r="AM141" i="6"/>
  <c r="AN141" i="6"/>
  <c r="AO141" i="6"/>
  <c r="AP141" i="6"/>
  <c r="AQ141" i="6"/>
  <c r="AR141" i="6"/>
  <c r="AS141" i="6"/>
  <c r="AT141" i="6"/>
  <c r="AU141" i="6"/>
  <c r="AV141" i="6"/>
  <c r="AW141" i="6"/>
  <c r="AX141" i="6"/>
  <c r="AY141" i="6"/>
  <c r="AZ141" i="6"/>
  <c r="BF141" i="6"/>
  <c r="AF142" i="6"/>
  <c r="AG142" i="6"/>
  <c r="AH142" i="6"/>
  <c r="AI142" i="6"/>
  <c r="AJ142" i="6"/>
  <c r="AK142" i="6"/>
  <c r="AL142" i="6"/>
  <c r="AM142" i="6"/>
  <c r="AN142" i="6"/>
  <c r="AO142" i="6"/>
  <c r="AP142" i="6"/>
  <c r="AQ142" i="6"/>
  <c r="AR142" i="6"/>
  <c r="AS142" i="6"/>
  <c r="AT142" i="6"/>
  <c r="AU142" i="6"/>
  <c r="AV142" i="6"/>
  <c r="AW142" i="6"/>
  <c r="AX142" i="6"/>
  <c r="AY142" i="6"/>
  <c r="AZ142" i="6"/>
  <c r="BF142" i="6"/>
  <c r="AF143" i="6"/>
  <c r="AG143" i="6"/>
  <c r="AH143" i="6"/>
  <c r="AI143" i="6"/>
  <c r="AJ143" i="6"/>
  <c r="AK143" i="6"/>
  <c r="AL143" i="6"/>
  <c r="AM143" i="6"/>
  <c r="AN143" i="6"/>
  <c r="AO143" i="6"/>
  <c r="AP143" i="6"/>
  <c r="AQ143" i="6"/>
  <c r="AR143" i="6"/>
  <c r="AS143" i="6"/>
  <c r="AT143" i="6"/>
  <c r="AU143" i="6"/>
  <c r="AV143" i="6"/>
  <c r="AW143" i="6"/>
  <c r="AX143" i="6"/>
  <c r="AY143" i="6"/>
  <c r="AZ143" i="6"/>
  <c r="BF143" i="6"/>
  <c r="AF144" i="6"/>
  <c r="AG144" i="6"/>
  <c r="AH144" i="6"/>
  <c r="AI144" i="6"/>
  <c r="AJ144" i="6"/>
  <c r="AK144" i="6"/>
  <c r="AL144" i="6"/>
  <c r="AM144" i="6"/>
  <c r="AN144" i="6"/>
  <c r="AO144" i="6"/>
  <c r="AP144" i="6"/>
  <c r="AQ144" i="6"/>
  <c r="AR144" i="6"/>
  <c r="AS144" i="6"/>
  <c r="AT144" i="6"/>
  <c r="AU144" i="6"/>
  <c r="AV144" i="6"/>
  <c r="AW144" i="6"/>
  <c r="AX144" i="6"/>
  <c r="AY144" i="6"/>
  <c r="AZ144" i="6"/>
  <c r="BF144" i="6"/>
  <c r="AF145" i="6"/>
  <c r="AG145" i="6"/>
  <c r="AH145" i="6"/>
  <c r="AI145" i="6"/>
  <c r="AJ145" i="6"/>
  <c r="AK145" i="6"/>
  <c r="AL145" i="6"/>
  <c r="AM145" i="6"/>
  <c r="AN145" i="6"/>
  <c r="AO145" i="6"/>
  <c r="AP145" i="6"/>
  <c r="AQ145" i="6"/>
  <c r="AR145" i="6"/>
  <c r="AS145" i="6"/>
  <c r="AT145" i="6"/>
  <c r="AU145" i="6"/>
  <c r="AV145" i="6"/>
  <c r="AW145" i="6"/>
  <c r="AX145" i="6"/>
  <c r="AY145" i="6"/>
  <c r="AZ145" i="6"/>
  <c r="BF145" i="6"/>
  <c r="BA145" i="5"/>
  <c r="BB145" i="5"/>
  <c r="BC145" i="5"/>
  <c r="BD145" i="5"/>
  <c r="BE145" i="5"/>
  <c r="BF145" i="5"/>
  <c r="BG145" i="5"/>
  <c r="BH145" i="5"/>
  <c r="BI145" i="5"/>
  <c r="BJ145" i="5"/>
  <c r="BK145" i="5"/>
  <c r="BL145" i="5"/>
  <c r="BM145" i="5"/>
  <c r="BN145" i="5"/>
  <c r="BO145" i="5"/>
  <c r="BP145" i="5"/>
  <c r="BQ145" i="5"/>
  <c r="S141" i="5"/>
  <c r="T141" i="5"/>
  <c r="U141" i="5"/>
  <c r="V141" i="5"/>
  <c r="W141" i="5"/>
  <c r="X141" i="5"/>
  <c r="Y141" i="5"/>
  <c r="Z141" i="5"/>
  <c r="AA141" i="5"/>
  <c r="AB141" i="5"/>
  <c r="AC141" i="5"/>
  <c r="AD141" i="5"/>
  <c r="AE141" i="5"/>
  <c r="AF141" i="5"/>
  <c r="AG141" i="5"/>
  <c r="AH141" i="5"/>
  <c r="S142" i="5"/>
  <c r="T142" i="5"/>
  <c r="U142" i="5"/>
  <c r="V142" i="5"/>
  <c r="W142" i="5"/>
  <c r="X142" i="5"/>
  <c r="Y142" i="5"/>
  <c r="Z142" i="5"/>
  <c r="AA142" i="5"/>
  <c r="AB142" i="5"/>
  <c r="AC142" i="5"/>
  <c r="AD142" i="5"/>
  <c r="AE142" i="5"/>
  <c r="AF142" i="5"/>
  <c r="AG142" i="5"/>
  <c r="AH142" i="5"/>
  <c r="S143" i="5"/>
  <c r="T143" i="5"/>
  <c r="U143" i="5"/>
  <c r="V143" i="5"/>
  <c r="W143" i="5"/>
  <c r="X143" i="5"/>
  <c r="Y143" i="5"/>
  <c r="Z143" i="5"/>
  <c r="AA143" i="5"/>
  <c r="AB143" i="5"/>
  <c r="AC143" i="5"/>
  <c r="AD143" i="5"/>
  <c r="AE143" i="5"/>
  <c r="AF143" i="5"/>
  <c r="AG143" i="5"/>
  <c r="AH143" i="5"/>
  <c r="S144" i="5"/>
  <c r="T144" i="5"/>
  <c r="U144" i="5"/>
  <c r="V144" i="5"/>
  <c r="W144" i="5"/>
  <c r="X144" i="5"/>
  <c r="Y144" i="5"/>
  <c r="Z144" i="5"/>
  <c r="AA144" i="5"/>
  <c r="AB144" i="5"/>
  <c r="AC144" i="5"/>
  <c r="AD144" i="5"/>
  <c r="AE144" i="5"/>
  <c r="AF144" i="5"/>
  <c r="AG144" i="5"/>
  <c r="AH144" i="5"/>
  <c r="S145" i="5"/>
  <c r="T145" i="5"/>
  <c r="U145" i="5"/>
  <c r="V145" i="5"/>
  <c r="W145" i="5"/>
  <c r="X145" i="5"/>
  <c r="Y145" i="5"/>
  <c r="Z145" i="5"/>
  <c r="AA145" i="5"/>
  <c r="AB145" i="5"/>
  <c r="AC145" i="5"/>
  <c r="AD145" i="5"/>
  <c r="AE145" i="5"/>
  <c r="AF145" i="5"/>
  <c r="AG145" i="5"/>
  <c r="AH145" i="5"/>
  <c r="AG145" i="4"/>
  <c r="AH145" i="4"/>
  <c r="AI145" i="4"/>
  <c r="AJ145" i="4"/>
  <c r="AK145" i="4"/>
  <c r="AL145" i="4"/>
  <c r="AM145" i="4"/>
  <c r="H145" i="11" s="1"/>
  <c r="I141" i="4"/>
  <c r="I142" i="4"/>
  <c r="I143" i="4"/>
  <c r="I144" i="4"/>
  <c r="I145" i="4"/>
  <c r="J141" i="4"/>
  <c r="K141" i="4"/>
  <c r="L141" i="4"/>
  <c r="M141" i="4"/>
  <c r="N141" i="4"/>
  <c r="J142" i="4"/>
  <c r="K142" i="4"/>
  <c r="L142" i="4"/>
  <c r="M142" i="4"/>
  <c r="N142" i="4"/>
  <c r="J143" i="4"/>
  <c r="K143" i="4"/>
  <c r="L143" i="4"/>
  <c r="M143" i="4"/>
  <c r="N143" i="4"/>
  <c r="J144" i="4"/>
  <c r="K144" i="4"/>
  <c r="L144" i="4"/>
  <c r="M144" i="4"/>
  <c r="N144" i="4"/>
  <c r="J145" i="4"/>
  <c r="K145" i="4"/>
  <c r="L145" i="4"/>
  <c r="M145" i="4"/>
  <c r="N145" i="4"/>
  <c r="CK145" i="3"/>
  <c r="CL145" i="3"/>
  <c r="CM145" i="3"/>
  <c r="CN145" i="3"/>
  <c r="CO145" i="3"/>
  <c r="CP145" i="3"/>
  <c r="CQ145" i="3"/>
  <c r="CR145" i="3"/>
  <c r="CS145" i="3"/>
  <c r="CT145" i="3"/>
  <c r="CU145" i="3"/>
  <c r="CV145" i="3"/>
  <c r="CW145" i="3"/>
  <c r="CX145" i="3"/>
  <c r="CY145" i="3"/>
  <c r="CZ145" i="3"/>
  <c r="DA145" i="3"/>
  <c r="DB145" i="3"/>
  <c r="DC145" i="3"/>
  <c r="DD145" i="3"/>
  <c r="DE145" i="3"/>
  <c r="DF145" i="3"/>
  <c r="DG145" i="3"/>
  <c r="DH145" i="3"/>
  <c r="DI145" i="3"/>
  <c r="DJ145" i="3"/>
  <c r="DK145" i="3"/>
  <c r="DL145" i="3"/>
  <c r="DM145" i="3"/>
  <c r="DS145" i="3"/>
  <c r="G145" i="11" s="1"/>
  <c r="AK141" i="3"/>
  <c r="AL141" i="3"/>
  <c r="AM141" i="3"/>
  <c r="AN141" i="3"/>
  <c r="AO141" i="3"/>
  <c r="AP141" i="3"/>
  <c r="AQ141" i="3"/>
  <c r="AR141" i="3"/>
  <c r="AS141" i="3"/>
  <c r="AT141" i="3"/>
  <c r="AU141" i="3"/>
  <c r="AV141" i="3"/>
  <c r="AW141" i="3"/>
  <c r="AX141" i="3"/>
  <c r="AY141" i="3"/>
  <c r="AZ141" i="3"/>
  <c r="BA141" i="3"/>
  <c r="BB141" i="3"/>
  <c r="BC141" i="3"/>
  <c r="BD141" i="3"/>
  <c r="BE141" i="3"/>
  <c r="BF141" i="3"/>
  <c r="BG141" i="3"/>
  <c r="BH141" i="3"/>
  <c r="BI141" i="3"/>
  <c r="BJ141" i="3"/>
  <c r="BK141" i="3"/>
  <c r="BL141" i="3"/>
  <c r="BR141" i="3"/>
  <c r="AK142" i="3"/>
  <c r="AL142" i="3"/>
  <c r="AM142" i="3"/>
  <c r="AN142" i="3"/>
  <c r="AO142" i="3"/>
  <c r="AP142" i="3"/>
  <c r="AQ142" i="3"/>
  <c r="AR142" i="3"/>
  <c r="AS142" i="3"/>
  <c r="AT142" i="3"/>
  <c r="AU142" i="3"/>
  <c r="AV142" i="3"/>
  <c r="AW142" i="3"/>
  <c r="AX142" i="3"/>
  <c r="AY142" i="3"/>
  <c r="AZ142" i="3"/>
  <c r="BA142" i="3"/>
  <c r="BB142" i="3"/>
  <c r="BC142" i="3"/>
  <c r="BD142" i="3"/>
  <c r="BE142" i="3"/>
  <c r="BF142" i="3"/>
  <c r="BG142" i="3"/>
  <c r="BH142" i="3"/>
  <c r="BI142" i="3"/>
  <c r="BJ142" i="3"/>
  <c r="BK142" i="3"/>
  <c r="BL142" i="3"/>
  <c r="BR142" i="3"/>
  <c r="AK143" i="3"/>
  <c r="AL143" i="3"/>
  <c r="AM143" i="3"/>
  <c r="AN143" i="3"/>
  <c r="AO143" i="3"/>
  <c r="AP143" i="3"/>
  <c r="AQ143" i="3"/>
  <c r="AR143" i="3"/>
  <c r="AS143" i="3"/>
  <c r="AT143" i="3"/>
  <c r="AU143" i="3"/>
  <c r="AV143" i="3"/>
  <c r="AW143" i="3"/>
  <c r="AX143" i="3"/>
  <c r="AY143" i="3"/>
  <c r="AZ143" i="3"/>
  <c r="BA143" i="3"/>
  <c r="BB143" i="3"/>
  <c r="BC143" i="3"/>
  <c r="BD143" i="3"/>
  <c r="BE143" i="3"/>
  <c r="BF143" i="3"/>
  <c r="BG143" i="3"/>
  <c r="BH143" i="3"/>
  <c r="BI143" i="3"/>
  <c r="BJ143" i="3"/>
  <c r="BK143" i="3"/>
  <c r="BL143" i="3"/>
  <c r="BR143" i="3"/>
  <c r="AK144" i="3"/>
  <c r="AL144" i="3"/>
  <c r="AM144" i="3"/>
  <c r="AN144" i="3"/>
  <c r="AO144" i="3"/>
  <c r="AP144" i="3"/>
  <c r="AQ144" i="3"/>
  <c r="AR144" i="3"/>
  <c r="AS144" i="3"/>
  <c r="AT144" i="3"/>
  <c r="AU144" i="3"/>
  <c r="AV144" i="3"/>
  <c r="AW144" i="3"/>
  <c r="AX144" i="3"/>
  <c r="AY144" i="3"/>
  <c r="AZ144" i="3"/>
  <c r="BA144" i="3"/>
  <c r="BB144" i="3"/>
  <c r="BC144" i="3"/>
  <c r="BD144" i="3"/>
  <c r="BE144" i="3"/>
  <c r="BF144" i="3"/>
  <c r="BG144" i="3"/>
  <c r="BH144" i="3"/>
  <c r="BI144" i="3"/>
  <c r="BJ144" i="3"/>
  <c r="BK144" i="3"/>
  <c r="BL144" i="3"/>
  <c r="BR144" i="3"/>
  <c r="AK145" i="3"/>
  <c r="AL145" i="3"/>
  <c r="AM145" i="3"/>
  <c r="AN145" i="3"/>
  <c r="AO145" i="3"/>
  <c r="AP145" i="3"/>
  <c r="AQ145" i="3"/>
  <c r="AR145" i="3"/>
  <c r="AS145" i="3"/>
  <c r="AT145" i="3"/>
  <c r="AU145" i="3"/>
  <c r="AV145" i="3"/>
  <c r="AW145" i="3"/>
  <c r="AX145" i="3"/>
  <c r="AY145" i="3"/>
  <c r="AZ145" i="3"/>
  <c r="BA145" i="3"/>
  <c r="BB145" i="3"/>
  <c r="BC145" i="3"/>
  <c r="BD145" i="3"/>
  <c r="BE145" i="3"/>
  <c r="BF145" i="3"/>
  <c r="BG145" i="3"/>
  <c r="BH145" i="3"/>
  <c r="BI145" i="3"/>
  <c r="BJ145" i="3"/>
  <c r="BK145" i="3"/>
  <c r="BL145" i="3"/>
  <c r="BR145" i="3"/>
  <c r="K145" i="11"/>
  <c r="L145" i="11"/>
  <c r="M145" i="11"/>
  <c r="BI144" i="8"/>
  <c r="BJ144" i="8"/>
  <c r="BK144" i="8"/>
  <c r="BL144" i="8"/>
  <c r="BM144" i="8"/>
  <c r="BN144" i="8"/>
  <c r="BO144" i="8"/>
  <c r="BP144" i="8"/>
  <c r="BQ144" i="8"/>
  <c r="BR144" i="8"/>
  <c r="BS144" i="8"/>
  <c r="BT144" i="8"/>
  <c r="BU144" i="8"/>
  <c r="BV144" i="8"/>
  <c r="BW144" i="8"/>
  <c r="BX144" i="8"/>
  <c r="BY144" i="8"/>
  <c r="CC144" i="8"/>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X144" i="7"/>
  <c r="AG144" i="4"/>
  <c r="AH144" i="4"/>
  <c r="AI144" i="4"/>
  <c r="AJ144" i="4"/>
  <c r="AK144" i="4"/>
  <c r="AL144" i="4"/>
  <c r="AM144" i="4"/>
  <c r="H144" i="11" s="1"/>
  <c r="BY144" i="6"/>
  <c r="BZ144" i="6"/>
  <c r="CA144" i="6"/>
  <c r="CB144" i="6"/>
  <c r="CC144" i="6"/>
  <c r="CD144" i="6"/>
  <c r="CE144" i="6"/>
  <c r="CF144" i="6"/>
  <c r="CG144" i="6"/>
  <c r="CH144" i="6"/>
  <c r="CI144" i="6"/>
  <c r="CJ144" i="6"/>
  <c r="CK144" i="6"/>
  <c r="CL144" i="6"/>
  <c r="CM144" i="6"/>
  <c r="CN144" i="6"/>
  <c r="CO144" i="6"/>
  <c r="CP144" i="6"/>
  <c r="CQ144" i="6"/>
  <c r="CR144" i="6"/>
  <c r="CS144" i="6"/>
  <c r="CT144" i="6"/>
  <c r="CZ144" i="6"/>
  <c r="BA144" i="5"/>
  <c r="BB144" i="5"/>
  <c r="BC144" i="5"/>
  <c r="BD144" i="5"/>
  <c r="BE144" i="5"/>
  <c r="BF144" i="5"/>
  <c r="BG144" i="5"/>
  <c r="BH144" i="5"/>
  <c r="BI144" i="5"/>
  <c r="BJ144" i="5"/>
  <c r="BK144" i="5"/>
  <c r="BL144" i="5"/>
  <c r="BM144" i="5"/>
  <c r="BN144" i="5"/>
  <c r="BO144" i="5"/>
  <c r="BP144" i="5"/>
  <c r="BQ144" i="5"/>
  <c r="CK144" i="3"/>
  <c r="CL144" i="3"/>
  <c r="CM144" i="3"/>
  <c r="CN144" i="3"/>
  <c r="CO144" i="3"/>
  <c r="CP144" i="3"/>
  <c r="CQ144" i="3"/>
  <c r="CR144" i="3"/>
  <c r="CS144" i="3"/>
  <c r="CT144" i="3"/>
  <c r="CU144" i="3"/>
  <c r="CV144" i="3"/>
  <c r="CW144" i="3"/>
  <c r="CX144" i="3"/>
  <c r="CY144" i="3"/>
  <c r="CZ144" i="3"/>
  <c r="DA144" i="3"/>
  <c r="DB144" i="3"/>
  <c r="DC144" i="3"/>
  <c r="DD144" i="3"/>
  <c r="DE144" i="3"/>
  <c r="DF144" i="3"/>
  <c r="DG144" i="3"/>
  <c r="DH144" i="3"/>
  <c r="DI144" i="3"/>
  <c r="DJ144" i="3"/>
  <c r="DK144" i="3"/>
  <c r="DL144" i="3"/>
  <c r="DM144" i="3"/>
  <c r="DS144" i="3"/>
  <c r="G144" i="11" s="1"/>
  <c r="K144" i="11"/>
  <c r="L144" i="11"/>
  <c r="M144" i="11"/>
  <c r="AQ144" i="10"/>
  <c r="AR144" i="10"/>
  <c r="AS144" i="10"/>
  <c r="AT144" i="10"/>
  <c r="AU144" i="10"/>
  <c r="AV144" i="10"/>
  <c r="AW144" i="10"/>
  <c r="AX144" i="10"/>
  <c r="AY144" i="10"/>
  <c r="AZ144" i="10"/>
  <c r="BB144" i="10"/>
  <c r="N142" i="10"/>
  <c r="O142" i="10"/>
  <c r="P142" i="10"/>
  <c r="Q142" i="10"/>
  <c r="R142" i="10"/>
  <c r="S142" i="10"/>
  <c r="T142" i="10"/>
  <c r="U142" i="10"/>
  <c r="V142" i="10"/>
  <c r="X142" i="10"/>
  <c r="N143" i="10"/>
  <c r="O143" i="10"/>
  <c r="P143" i="10"/>
  <c r="Q143" i="10"/>
  <c r="R143" i="10"/>
  <c r="S143" i="10"/>
  <c r="T143" i="10"/>
  <c r="U143" i="10"/>
  <c r="V143" i="10"/>
  <c r="X143" i="10"/>
  <c r="N144" i="10"/>
  <c r="O144" i="10"/>
  <c r="P144" i="10"/>
  <c r="Q144" i="10"/>
  <c r="R144" i="10"/>
  <c r="S144" i="10"/>
  <c r="T144" i="10"/>
  <c r="U144" i="10"/>
  <c r="V144" i="10"/>
  <c r="X144" i="10"/>
  <c r="AQ142" i="10"/>
  <c r="AR142" i="10"/>
  <c r="AS142" i="10"/>
  <c r="AT142" i="10"/>
  <c r="AU142" i="10"/>
  <c r="AV142" i="10"/>
  <c r="AW142" i="10"/>
  <c r="AX142" i="10"/>
  <c r="AY142" i="10"/>
  <c r="AZ142" i="10"/>
  <c r="BB142" i="10"/>
  <c r="AQ143" i="10"/>
  <c r="AR143" i="10"/>
  <c r="AS143" i="10"/>
  <c r="AT143" i="10"/>
  <c r="AU143" i="10"/>
  <c r="AV143" i="10"/>
  <c r="AW143" i="10"/>
  <c r="AX143" i="10"/>
  <c r="AY143" i="10"/>
  <c r="AZ143" i="10"/>
  <c r="BB143" i="10"/>
  <c r="BI142" i="8"/>
  <c r="BJ142" i="8"/>
  <c r="BK142" i="8"/>
  <c r="BL142" i="8"/>
  <c r="BM142" i="8"/>
  <c r="BN142" i="8"/>
  <c r="BO142" i="8"/>
  <c r="BP142" i="8"/>
  <c r="BQ142" i="8"/>
  <c r="BR142" i="8"/>
  <c r="BS142" i="8"/>
  <c r="BT142" i="8"/>
  <c r="BU142" i="8"/>
  <c r="BV142" i="8"/>
  <c r="BW142" i="8"/>
  <c r="BX142" i="8"/>
  <c r="BY142" i="8"/>
  <c r="CC142" i="8"/>
  <c r="BI143" i="8"/>
  <c r="BJ143" i="8"/>
  <c r="BK143" i="8"/>
  <c r="BL143" i="8"/>
  <c r="BM143" i="8"/>
  <c r="BN143" i="8"/>
  <c r="BO143" i="8"/>
  <c r="BP143" i="8"/>
  <c r="BQ143" i="8"/>
  <c r="BR143" i="8"/>
  <c r="BS143" i="8"/>
  <c r="BT143" i="8"/>
  <c r="BU143" i="8"/>
  <c r="BV143" i="8"/>
  <c r="BW143" i="8"/>
  <c r="BX143" i="8"/>
  <c r="BY143" i="8"/>
  <c r="CC143" i="8"/>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X142"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X143" i="7"/>
  <c r="BY142" i="6"/>
  <c r="BZ142" i="6"/>
  <c r="CA142" i="6"/>
  <c r="CB142" i="6"/>
  <c r="CC142" i="6"/>
  <c r="CD142" i="6"/>
  <c r="CE142" i="6"/>
  <c r="CF142" i="6"/>
  <c r="CG142" i="6"/>
  <c r="CH142" i="6"/>
  <c r="CI142" i="6"/>
  <c r="CJ142" i="6"/>
  <c r="CK142" i="6"/>
  <c r="CL142" i="6"/>
  <c r="CM142" i="6"/>
  <c r="CN142" i="6"/>
  <c r="CO142" i="6"/>
  <c r="CP142" i="6"/>
  <c r="CQ142" i="6"/>
  <c r="CR142" i="6"/>
  <c r="CS142" i="6"/>
  <c r="CT142" i="6"/>
  <c r="CZ142" i="6"/>
  <c r="BY143" i="6"/>
  <c r="BZ143" i="6"/>
  <c r="CA143" i="6"/>
  <c r="CB143" i="6"/>
  <c r="CC143" i="6"/>
  <c r="CD143" i="6"/>
  <c r="CE143" i="6"/>
  <c r="CF143" i="6"/>
  <c r="CG143" i="6"/>
  <c r="CH143" i="6"/>
  <c r="CI143" i="6"/>
  <c r="CJ143" i="6"/>
  <c r="CK143" i="6"/>
  <c r="CL143" i="6"/>
  <c r="CM143" i="6"/>
  <c r="CN143" i="6"/>
  <c r="CO143" i="6"/>
  <c r="CP143" i="6"/>
  <c r="CQ143" i="6"/>
  <c r="CR143" i="6"/>
  <c r="CS143" i="6"/>
  <c r="CT143" i="6"/>
  <c r="CZ143" i="6"/>
  <c r="BA142" i="5"/>
  <c r="BB142" i="5"/>
  <c r="BC142" i="5"/>
  <c r="BD142" i="5"/>
  <c r="BE142" i="5"/>
  <c r="BF142" i="5"/>
  <c r="BG142" i="5"/>
  <c r="BH142" i="5"/>
  <c r="BI142" i="5"/>
  <c r="BJ142" i="5"/>
  <c r="BK142" i="5"/>
  <c r="BL142" i="5"/>
  <c r="BM142" i="5"/>
  <c r="BN142" i="5"/>
  <c r="BO142" i="5"/>
  <c r="BP142" i="5"/>
  <c r="BQ142" i="5"/>
  <c r="BA143" i="5"/>
  <c r="BB143" i="5"/>
  <c r="BC143" i="5"/>
  <c r="BD143" i="5"/>
  <c r="BE143" i="5"/>
  <c r="BF143" i="5"/>
  <c r="BG143" i="5"/>
  <c r="BH143" i="5"/>
  <c r="BI143" i="5"/>
  <c r="BJ143" i="5"/>
  <c r="BK143" i="5"/>
  <c r="BL143" i="5"/>
  <c r="BM143" i="5"/>
  <c r="BN143" i="5"/>
  <c r="BO143" i="5"/>
  <c r="BP143" i="5"/>
  <c r="BQ143" i="5"/>
  <c r="AG142" i="4"/>
  <c r="AM142" i="4"/>
  <c r="H142" i="11" s="1"/>
  <c r="AG143" i="4"/>
  <c r="AM143" i="4"/>
  <c r="H143" i="11" s="1"/>
  <c r="AL143" i="4"/>
  <c r="AK143" i="4"/>
  <c r="AI143" i="4"/>
  <c r="AH143" i="4"/>
  <c r="AL142" i="4"/>
  <c r="AK142" i="4"/>
  <c r="AI142" i="4"/>
  <c r="AH142" i="4"/>
  <c r="AJ142" i="4"/>
  <c r="AJ143" i="4"/>
  <c r="K142" i="11"/>
  <c r="L142" i="11"/>
  <c r="M142" i="11"/>
  <c r="K143" i="11"/>
  <c r="L143" i="11"/>
  <c r="M143" i="11"/>
  <c r="CK142" i="3"/>
  <c r="DS142" i="3"/>
  <c r="G142" i="11" s="1"/>
  <c r="CK143" i="3"/>
  <c r="DS143" i="3"/>
  <c r="G143" i="11" s="1"/>
  <c r="DM143" i="3"/>
  <c r="DL143" i="3"/>
  <c r="DI143" i="3"/>
  <c r="DH143" i="3"/>
  <c r="DG143" i="3"/>
  <c r="DF143" i="3"/>
  <c r="DE143" i="3"/>
  <c r="DC143" i="3"/>
  <c r="CX143" i="3"/>
  <c r="CU143" i="3"/>
  <c r="CR143" i="3"/>
  <c r="CQ143" i="3"/>
  <c r="CP143" i="3"/>
  <c r="CN143" i="3"/>
  <c r="DM142" i="3"/>
  <c r="DL142" i="3"/>
  <c r="DI142" i="3"/>
  <c r="DH142" i="3"/>
  <c r="DG142" i="3"/>
  <c r="DF142" i="3"/>
  <c r="DE142" i="3"/>
  <c r="DC142" i="3"/>
  <c r="CX142" i="3"/>
  <c r="CU142" i="3"/>
  <c r="CR142" i="3"/>
  <c r="CQ142" i="3"/>
  <c r="CP142" i="3"/>
  <c r="CN142" i="3"/>
  <c r="CL142" i="3"/>
  <c r="CT142" i="3"/>
  <c r="CV142" i="3"/>
  <c r="CZ142" i="3"/>
  <c r="DB142" i="3"/>
  <c r="DD142" i="3"/>
  <c r="DK142" i="3"/>
  <c r="CM143" i="3"/>
  <c r="CO143" i="3"/>
  <c r="CS143" i="3"/>
  <c r="CW143" i="3"/>
  <c r="CY143" i="3"/>
  <c r="DA143" i="3"/>
  <c r="DJ143" i="3"/>
  <c r="CM142" i="3"/>
  <c r="CO142" i="3"/>
  <c r="CS142" i="3"/>
  <c r="CW142" i="3"/>
  <c r="CY142" i="3"/>
  <c r="DA142" i="3"/>
  <c r="DJ142" i="3"/>
  <c r="CL143" i="3"/>
  <c r="CT143" i="3"/>
  <c r="CV143" i="3"/>
  <c r="CZ143" i="3"/>
  <c r="DB143" i="3"/>
  <c r="DD143" i="3"/>
  <c r="DK143" i="3"/>
  <c r="AN13" i="10"/>
  <c r="AQ141" i="10"/>
  <c r="AR141" i="10"/>
  <c r="AS141" i="10"/>
  <c r="AT141" i="10"/>
  <c r="AU141" i="10"/>
  <c r="AV141" i="10"/>
  <c r="AW141" i="10"/>
  <c r="AX141" i="10"/>
  <c r="AY141" i="10"/>
  <c r="AZ141" i="10"/>
  <c r="BB141" i="10"/>
  <c r="AZ3" i="10"/>
  <c r="AZ4" i="10"/>
  <c r="AZ5" i="10"/>
  <c r="AZ6" i="10"/>
  <c r="AZ7" i="10"/>
  <c r="AZ8" i="10"/>
  <c r="AZ9" i="10"/>
  <c r="AZ10" i="10"/>
  <c r="AZ11" i="10"/>
  <c r="AZ12" i="10"/>
  <c r="AZ13" i="10"/>
  <c r="AZ14" i="10"/>
  <c r="AZ15" i="10"/>
  <c r="AZ16" i="10"/>
  <c r="AZ17" i="10"/>
  <c r="AZ18" i="10"/>
  <c r="AZ19" i="10"/>
  <c r="AZ20" i="10"/>
  <c r="AZ21" i="10"/>
  <c r="AZ22" i="10"/>
  <c r="AZ23" i="10"/>
  <c r="AZ24" i="10"/>
  <c r="AZ25" i="10"/>
  <c r="AZ26" i="10"/>
  <c r="AZ27" i="10"/>
  <c r="AZ28" i="10"/>
  <c r="AZ29" i="10"/>
  <c r="AZ30" i="10"/>
  <c r="AZ31" i="10"/>
  <c r="AZ32" i="10"/>
  <c r="AZ33" i="10"/>
  <c r="AZ34" i="10"/>
  <c r="AZ35" i="10"/>
  <c r="AZ36" i="10"/>
  <c r="AZ37" i="10"/>
  <c r="AZ38" i="10"/>
  <c r="AZ39" i="10"/>
  <c r="AZ40" i="10"/>
  <c r="AZ41" i="10"/>
  <c r="AZ42" i="10"/>
  <c r="AZ43" i="10"/>
  <c r="AZ44" i="10"/>
  <c r="AZ45" i="10"/>
  <c r="AZ46" i="10"/>
  <c r="AZ47" i="10"/>
  <c r="AZ48" i="10"/>
  <c r="AZ49" i="10"/>
  <c r="AZ50" i="10"/>
  <c r="AZ51" i="10"/>
  <c r="AZ52" i="10"/>
  <c r="AZ53" i="10"/>
  <c r="AZ54" i="10"/>
  <c r="AZ55" i="10"/>
  <c r="AZ56" i="10"/>
  <c r="AZ57" i="10"/>
  <c r="AZ58" i="10"/>
  <c r="AZ59" i="10"/>
  <c r="AZ60" i="10"/>
  <c r="AZ61" i="10"/>
  <c r="AZ62" i="10"/>
  <c r="AZ63" i="10"/>
  <c r="AZ64" i="10"/>
  <c r="AZ65" i="10"/>
  <c r="AZ66" i="10"/>
  <c r="AZ67" i="10"/>
  <c r="AZ68" i="10"/>
  <c r="AZ69" i="10"/>
  <c r="AZ70" i="10"/>
  <c r="AZ71" i="10"/>
  <c r="AZ72" i="10"/>
  <c r="AZ73" i="10"/>
  <c r="AZ74" i="10"/>
  <c r="AZ75" i="10"/>
  <c r="AZ76" i="10"/>
  <c r="AZ77" i="10"/>
  <c r="AZ78" i="10"/>
  <c r="AZ79" i="10"/>
  <c r="AZ80" i="10"/>
  <c r="AZ81" i="10"/>
  <c r="AZ82" i="10"/>
  <c r="AZ83" i="10"/>
  <c r="AZ84" i="10"/>
  <c r="AZ85" i="10"/>
  <c r="AZ86" i="10"/>
  <c r="AZ87" i="10"/>
  <c r="AZ88" i="10"/>
  <c r="AZ89" i="10"/>
  <c r="AZ90" i="10"/>
  <c r="AZ91" i="10"/>
  <c r="AZ92" i="10"/>
  <c r="AZ93" i="10"/>
  <c r="AZ94" i="10"/>
  <c r="AZ95" i="10"/>
  <c r="AZ96" i="10"/>
  <c r="AZ97" i="10"/>
  <c r="AZ98" i="10"/>
  <c r="AZ99" i="10"/>
  <c r="AZ100" i="10"/>
  <c r="AZ101" i="10"/>
  <c r="AZ102" i="10"/>
  <c r="AZ103" i="10"/>
  <c r="AZ104" i="10"/>
  <c r="AZ105" i="10"/>
  <c r="AZ106" i="10"/>
  <c r="AZ107" i="10"/>
  <c r="AZ108" i="10"/>
  <c r="AZ109" i="10"/>
  <c r="AZ110" i="10"/>
  <c r="AZ111" i="10"/>
  <c r="AZ112" i="10"/>
  <c r="AZ113" i="10"/>
  <c r="AZ114" i="10"/>
  <c r="AZ115" i="10"/>
  <c r="AZ116" i="10"/>
  <c r="AZ117" i="10"/>
  <c r="AZ118" i="10"/>
  <c r="AZ119" i="10"/>
  <c r="AZ120" i="10"/>
  <c r="AZ121" i="10"/>
  <c r="AZ122" i="10"/>
  <c r="AZ123" i="10"/>
  <c r="AZ124" i="10"/>
  <c r="AZ125" i="10"/>
  <c r="AZ126" i="10"/>
  <c r="AZ127" i="10"/>
  <c r="AZ128" i="10"/>
  <c r="AZ129" i="10"/>
  <c r="AZ130" i="10"/>
  <c r="AZ131" i="10"/>
  <c r="AZ132" i="10"/>
  <c r="AZ133" i="10"/>
  <c r="AZ134" i="10"/>
  <c r="AZ135" i="10"/>
  <c r="AZ136" i="10"/>
  <c r="AZ137" i="10"/>
  <c r="AZ138" i="10"/>
  <c r="AZ139" i="10"/>
  <c r="AZ140" i="10"/>
  <c r="AZ2" i="10"/>
  <c r="V4" i="10"/>
  <c r="V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V63" i="10"/>
  <c r="V64" i="10"/>
  <c r="V65" i="10"/>
  <c r="V66" i="10"/>
  <c r="V67" i="10"/>
  <c r="V68"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1" i="10"/>
  <c r="V102" i="10"/>
  <c r="V103" i="10"/>
  <c r="V104" i="10"/>
  <c r="V105" i="10"/>
  <c r="V106" i="10"/>
  <c r="V107" i="10"/>
  <c r="V108" i="10"/>
  <c r="V109" i="10"/>
  <c r="V110" i="10"/>
  <c r="V111" i="10"/>
  <c r="V112" i="10"/>
  <c r="V113" i="10"/>
  <c r="V114" i="10"/>
  <c r="V115" i="10"/>
  <c r="V116" i="10"/>
  <c r="V117" i="10"/>
  <c r="V118" i="10"/>
  <c r="V119" i="10"/>
  <c r="V120" i="10"/>
  <c r="V121" i="10"/>
  <c r="V122" i="10"/>
  <c r="V123" i="10"/>
  <c r="V124" i="10"/>
  <c r="V125" i="10"/>
  <c r="V126" i="10"/>
  <c r="V127" i="10"/>
  <c r="V128" i="10"/>
  <c r="V129" i="10"/>
  <c r="V130" i="10"/>
  <c r="V131" i="10"/>
  <c r="V132" i="10"/>
  <c r="V133" i="10"/>
  <c r="V134" i="10"/>
  <c r="V135" i="10"/>
  <c r="V136" i="10"/>
  <c r="V137" i="10"/>
  <c r="V138" i="10"/>
  <c r="V139" i="10"/>
  <c r="V140" i="10"/>
  <c r="V141" i="10"/>
  <c r="V3" i="10"/>
  <c r="N130" i="10"/>
  <c r="O130" i="10"/>
  <c r="P130" i="10"/>
  <c r="Q130" i="10"/>
  <c r="R130" i="10"/>
  <c r="S130" i="10"/>
  <c r="T130" i="10"/>
  <c r="U130" i="10"/>
  <c r="X130" i="10"/>
  <c r="N131" i="10"/>
  <c r="O131" i="10"/>
  <c r="P131" i="10"/>
  <c r="Q131" i="10"/>
  <c r="R131" i="10"/>
  <c r="S131" i="10"/>
  <c r="T131" i="10"/>
  <c r="U131" i="10"/>
  <c r="X131" i="10"/>
  <c r="N132" i="10"/>
  <c r="O132" i="10"/>
  <c r="P132" i="10"/>
  <c r="Q132" i="10"/>
  <c r="R132" i="10"/>
  <c r="S132" i="10"/>
  <c r="T132" i="10"/>
  <c r="U132" i="10"/>
  <c r="X132" i="10"/>
  <c r="N133" i="10"/>
  <c r="O133" i="10"/>
  <c r="P133" i="10"/>
  <c r="Q133" i="10"/>
  <c r="R133" i="10"/>
  <c r="S133" i="10"/>
  <c r="T133" i="10"/>
  <c r="U133" i="10"/>
  <c r="X133" i="10"/>
  <c r="N134" i="10"/>
  <c r="O134" i="10"/>
  <c r="P134" i="10"/>
  <c r="Q134" i="10"/>
  <c r="R134" i="10"/>
  <c r="S134" i="10"/>
  <c r="T134" i="10"/>
  <c r="U134" i="10"/>
  <c r="X134" i="10"/>
  <c r="N135" i="10"/>
  <c r="O135" i="10"/>
  <c r="P135" i="10"/>
  <c r="Q135" i="10"/>
  <c r="R135" i="10"/>
  <c r="S135" i="10"/>
  <c r="T135" i="10"/>
  <c r="U135" i="10"/>
  <c r="X135" i="10"/>
  <c r="N136" i="10"/>
  <c r="O136" i="10"/>
  <c r="P136" i="10"/>
  <c r="Q136" i="10"/>
  <c r="R136" i="10"/>
  <c r="S136" i="10"/>
  <c r="T136" i="10"/>
  <c r="U136" i="10"/>
  <c r="X136" i="10"/>
  <c r="N137" i="10"/>
  <c r="O137" i="10"/>
  <c r="P137" i="10"/>
  <c r="Q137" i="10"/>
  <c r="R137" i="10"/>
  <c r="S137" i="10"/>
  <c r="T137" i="10"/>
  <c r="U137" i="10"/>
  <c r="X137" i="10"/>
  <c r="N138" i="10"/>
  <c r="O138" i="10"/>
  <c r="P138" i="10"/>
  <c r="Q138" i="10"/>
  <c r="R138" i="10"/>
  <c r="S138" i="10"/>
  <c r="T138" i="10"/>
  <c r="U138" i="10"/>
  <c r="X138" i="10"/>
  <c r="N139" i="10"/>
  <c r="O139" i="10"/>
  <c r="P139" i="10"/>
  <c r="Q139" i="10"/>
  <c r="R139" i="10"/>
  <c r="S139" i="10"/>
  <c r="T139" i="10"/>
  <c r="U139" i="10"/>
  <c r="X139" i="10"/>
  <c r="N140" i="10"/>
  <c r="N141" i="10"/>
  <c r="O140" i="10"/>
  <c r="P140" i="10"/>
  <c r="Q140" i="10"/>
  <c r="R140" i="10"/>
  <c r="S140" i="10"/>
  <c r="T140" i="10"/>
  <c r="U140" i="10"/>
  <c r="X140" i="10"/>
  <c r="O141" i="10"/>
  <c r="P141" i="10"/>
  <c r="Q141" i="10"/>
  <c r="R141" i="10"/>
  <c r="S141" i="10"/>
  <c r="T141" i="10"/>
  <c r="U141" i="10"/>
  <c r="X141" i="10"/>
  <c r="BI141" i="8"/>
  <c r="BJ141" i="8"/>
  <c r="BK141" i="8"/>
  <c r="BL141" i="8"/>
  <c r="BM141" i="8"/>
  <c r="BN141" i="8"/>
  <c r="BO141" i="8"/>
  <c r="BP141" i="8"/>
  <c r="BQ141" i="8"/>
  <c r="BR141" i="8"/>
  <c r="BS141" i="8"/>
  <c r="BT141" i="8"/>
  <c r="BU141" i="8"/>
  <c r="BV141" i="8"/>
  <c r="BW141" i="8"/>
  <c r="BX141" i="8"/>
  <c r="BY141" i="8"/>
  <c r="CC141" i="8"/>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X141" i="7"/>
  <c r="BV25" i="6"/>
  <c r="BY141" i="6"/>
  <c r="BZ141" i="6"/>
  <c r="CA141" i="6"/>
  <c r="CB141" i="6"/>
  <c r="CC141" i="6"/>
  <c r="CD141" i="6"/>
  <c r="CE141" i="6"/>
  <c r="CF141" i="6"/>
  <c r="CG141" i="6"/>
  <c r="CH141" i="6"/>
  <c r="CI141" i="6"/>
  <c r="CJ141" i="6"/>
  <c r="CK141" i="6"/>
  <c r="CL141" i="6"/>
  <c r="CM141" i="6"/>
  <c r="CN141" i="6"/>
  <c r="CO141" i="6"/>
  <c r="CP141" i="6"/>
  <c r="CQ141" i="6"/>
  <c r="CR141" i="6"/>
  <c r="CS141" i="6"/>
  <c r="CT141" i="6"/>
  <c r="CZ141" i="6"/>
  <c r="CT3" i="6"/>
  <c r="CT4" i="6"/>
  <c r="CT5" i="6"/>
  <c r="CT6" i="6"/>
  <c r="CT7" i="6"/>
  <c r="CT8" i="6"/>
  <c r="CT9" i="6"/>
  <c r="CT10" i="6"/>
  <c r="CT11" i="6"/>
  <c r="CT12" i="6"/>
  <c r="CT13" i="6"/>
  <c r="CT14" i="6"/>
  <c r="CT15" i="6"/>
  <c r="CT16" i="6"/>
  <c r="CT17" i="6"/>
  <c r="CT18" i="6"/>
  <c r="CT19" i="6"/>
  <c r="CT20" i="6"/>
  <c r="CT21" i="6"/>
  <c r="CT22" i="6"/>
  <c r="CT23" i="6"/>
  <c r="CT24" i="6"/>
  <c r="CT25" i="6"/>
  <c r="CT26" i="6"/>
  <c r="CT27" i="6"/>
  <c r="CT28" i="6"/>
  <c r="CT29" i="6"/>
  <c r="CT30" i="6"/>
  <c r="CT31" i="6"/>
  <c r="CT32" i="6"/>
  <c r="CT33" i="6"/>
  <c r="CT34" i="6"/>
  <c r="CT35" i="6"/>
  <c r="CT36" i="6"/>
  <c r="CT37" i="6"/>
  <c r="CT38" i="6"/>
  <c r="CT39" i="6"/>
  <c r="CT40" i="6"/>
  <c r="CT41" i="6"/>
  <c r="CT42" i="6"/>
  <c r="CT43" i="6"/>
  <c r="CT44" i="6"/>
  <c r="CT45" i="6"/>
  <c r="CT46" i="6"/>
  <c r="CT47" i="6"/>
  <c r="CT48" i="6"/>
  <c r="CT49" i="6"/>
  <c r="CT50" i="6"/>
  <c r="CT51" i="6"/>
  <c r="CT52" i="6"/>
  <c r="CT53" i="6"/>
  <c r="CT54" i="6"/>
  <c r="CT55" i="6"/>
  <c r="CT56" i="6"/>
  <c r="CT57" i="6"/>
  <c r="CT58" i="6"/>
  <c r="CT59" i="6"/>
  <c r="CT60" i="6"/>
  <c r="CT61" i="6"/>
  <c r="CT62" i="6"/>
  <c r="CT63" i="6"/>
  <c r="CT64" i="6"/>
  <c r="CT65" i="6"/>
  <c r="CT66" i="6"/>
  <c r="CT67" i="6"/>
  <c r="CT68" i="6"/>
  <c r="CT69" i="6"/>
  <c r="CT70" i="6"/>
  <c r="CT71" i="6"/>
  <c r="CT72" i="6"/>
  <c r="CT73" i="6"/>
  <c r="CT74" i="6"/>
  <c r="CT75" i="6"/>
  <c r="CT76" i="6"/>
  <c r="CT77" i="6"/>
  <c r="CT78" i="6"/>
  <c r="CT79" i="6"/>
  <c r="CT80" i="6"/>
  <c r="CT81" i="6"/>
  <c r="CT82" i="6"/>
  <c r="CT83" i="6"/>
  <c r="CT84" i="6"/>
  <c r="CT85" i="6"/>
  <c r="CT86" i="6"/>
  <c r="CT87" i="6"/>
  <c r="CT88" i="6"/>
  <c r="CT89" i="6"/>
  <c r="CT90" i="6"/>
  <c r="CT91" i="6"/>
  <c r="CT92" i="6"/>
  <c r="CT93" i="6"/>
  <c r="CT94" i="6"/>
  <c r="CT95" i="6"/>
  <c r="CT96" i="6"/>
  <c r="CT97" i="6"/>
  <c r="CT98" i="6"/>
  <c r="CT99" i="6"/>
  <c r="CT100" i="6"/>
  <c r="CT101" i="6"/>
  <c r="CT102" i="6"/>
  <c r="CT103" i="6"/>
  <c r="CT104" i="6"/>
  <c r="CT105" i="6"/>
  <c r="CT106" i="6"/>
  <c r="CT107" i="6"/>
  <c r="CT108" i="6"/>
  <c r="CT109" i="6"/>
  <c r="CT110" i="6"/>
  <c r="CT111" i="6"/>
  <c r="CT112" i="6"/>
  <c r="CT113" i="6"/>
  <c r="CT114" i="6"/>
  <c r="CT115" i="6"/>
  <c r="CT116" i="6"/>
  <c r="CT117" i="6"/>
  <c r="CT118" i="6"/>
  <c r="CT119" i="6"/>
  <c r="CT120" i="6"/>
  <c r="CT121" i="6"/>
  <c r="CT122" i="6"/>
  <c r="CT123" i="6"/>
  <c r="CT124" i="6"/>
  <c r="CT125" i="6"/>
  <c r="CT126" i="6"/>
  <c r="CT127" i="6"/>
  <c r="CT128" i="6"/>
  <c r="CT129" i="6"/>
  <c r="CT130" i="6"/>
  <c r="CT131" i="6"/>
  <c r="CT132" i="6"/>
  <c r="CT133" i="6"/>
  <c r="CT134" i="6"/>
  <c r="CT135" i="6"/>
  <c r="CT136" i="6"/>
  <c r="CT137" i="6"/>
  <c r="CT138" i="6"/>
  <c r="CT139" i="6"/>
  <c r="CT140" i="6"/>
  <c r="CT2" i="6"/>
  <c r="AZ4" i="6"/>
  <c r="AZ5" i="6"/>
  <c r="AZ6" i="6"/>
  <c r="AZ7" i="6"/>
  <c r="AZ8" i="6"/>
  <c r="AZ9" i="6"/>
  <c r="AZ10" i="6"/>
  <c r="AZ11" i="6"/>
  <c r="AZ12" i="6"/>
  <c r="AZ13" i="6"/>
  <c r="AZ14" i="6"/>
  <c r="AZ15" i="6"/>
  <c r="AZ16" i="6"/>
  <c r="AZ17" i="6"/>
  <c r="AZ18" i="6"/>
  <c r="AZ19" i="6"/>
  <c r="AZ20" i="6"/>
  <c r="AZ21" i="6"/>
  <c r="AZ22" i="6"/>
  <c r="AZ23" i="6"/>
  <c r="AZ24" i="6"/>
  <c r="AZ25" i="6"/>
  <c r="AZ26" i="6"/>
  <c r="AZ27" i="6"/>
  <c r="AZ28" i="6"/>
  <c r="AZ29" i="6"/>
  <c r="AZ30" i="6"/>
  <c r="AZ31" i="6"/>
  <c r="AZ32" i="6"/>
  <c r="AZ33" i="6"/>
  <c r="AZ34" i="6"/>
  <c r="AZ35" i="6"/>
  <c r="AZ36" i="6"/>
  <c r="AZ37" i="6"/>
  <c r="AZ38" i="6"/>
  <c r="AZ39" i="6"/>
  <c r="AZ40" i="6"/>
  <c r="AZ41" i="6"/>
  <c r="AZ42" i="6"/>
  <c r="AZ43" i="6"/>
  <c r="AZ44" i="6"/>
  <c r="AZ45" i="6"/>
  <c r="AZ46" i="6"/>
  <c r="AZ47" i="6"/>
  <c r="AZ48" i="6"/>
  <c r="AZ49" i="6"/>
  <c r="AZ50" i="6"/>
  <c r="AZ51" i="6"/>
  <c r="AZ52" i="6"/>
  <c r="AZ53" i="6"/>
  <c r="AZ54" i="6"/>
  <c r="AZ55" i="6"/>
  <c r="AZ56" i="6"/>
  <c r="AZ57" i="6"/>
  <c r="AZ58" i="6"/>
  <c r="AZ59" i="6"/>
  <c r="AZ60" i="6"/>
  <c r="AZ61" i="6"/>
  <c r="AZ62" i="6"/>
  <c r="AZ63" i="6"/>
  <c r="AZ64" i="6"/>
  <c r="AZ65" i="6"/>
  <c r="AZ66" i="6"/>
  <c r="AZ67" i="6"/>
  <c r="AZ68" i="6"/>
  <c r="AZ69" i="6"/>
  <c r="AZ70" i="6"/>
  <c r="AZ71" i="6"/>
  <c r="AZ72" i="6"/>
  <c r="AZ73" i="6"/>
  <c r="AZ74" i="6"/>
  <c r="AZ75" i="6"/>
  <c r="AZ76" i="6"/>
  <c r="AZ77" i="6"/>
  <c r="AZ78" i="6"/>
  <c r="AZ79" i="6"/>
  <c r="AZ80" i="6"/>
  <c r="AZ81" i="6"/>
  <c r="AZ82" i="6"/>
  <c r="AZ83" i="6"/>
  <c r="AZ84" i="6"/>
  <c r="AZ85" i="6"/>
  <c r="AZ86" i="6"/>
  <c r="AZ87" i="6"/>
  <c r="AZ88" i="6"/>
  <c r="AZ89" i="6"/>
  <c r="AZ90" i="6"/>
  <c r="AZ91" i="6"/>
  <c r="AZ92" i="6"/>
  <c r="AZ93" i="6"/>
  <c r="AZ94" i="6"/>
  <c r="AZ95" i="6"/>
  <c r="AZ96" i="6"/>
  <c r="AZ97" i="6"/>
  <c r="AZ98" i="6"/>
  <c r="AZ99" i="6"/>
  <c r="AZ100" i="6"/>
  <c r="AZ101" i="6"/>
  <c r="AZ102" i="6"/>
  <c r="AZ103" i="6"/>
  <c r="AZ104" i="6"/>
  <c r="AZ105" i="6"/>
  <c r="AZ106" i="6"/>
  <c r="AZ107" i="6"/>
  <c r="AZ108" i="6"/>
  <c r="AZ109" i="6"/>
  <c r="AZ110" i="6"/>
  <c r="AZ111" i="6"/>
  <c r="AZ112" i="6"/>
  <c r="AZ113" i="6"/>
  <c r="AZ114" i="6"/>
  <c r="AZ115" i="6"/>
  <c r="AZ116" i="6"/>
  <c r="AZ117" i="6"/>
  <c r="AZ118" i="6"/>
  <c r="AZ119" i="6"/>
  <c r="AZ120" i="6"/>
  <c r="AZ121" i="6"/>
  <c r="AZ122" i="6"/>
  <c r="AZ123" i="6"/>
  <c r="AZ124" i="6"/>
  <c r="AZ125" i="6"/>
  <c r="AZ126" i="6"/>
  <c r="AZ127" i="6"/>
  <c r="AZ128" i="6"/>
  <c r="AZ129" i="6"/>
  <c r="AZ130" i="6"/>
  <c r="AZ131" i="6"/>
  <c r="AZ132" i="6"/>
  <c r="AZ133" i="6"/>
  <c r="AZ134" i="6"/>
  <c r="AZ135" i="6"/>
  <c r="AZ136" i="6"/>
  <c r="AZ137" i="6"/>
  <c r="AZ138" i="6"/>
  <c r="AZ139" i="6"/>
  <c r="AZ140" i="6"/>
  <c r="AZ3" i="6"/>
  <c r="BA141" i="5"/>
  <c r="BB141" i="5"/>
  <c r="BC141" i="5"/>
  <c r="BD141" i="5"/>
  <c r="BE141" i="5"/>
  <c r="BF141" i="5"/>
  <c r="BG141" i="5"/>
  <c r="BH141" i="5"/>
  <c r="BI141" i="5"/>
  <c r="BJ141" i="5"/>
  <c r="BK141" i="5"/>
  <c r="BL141" i="5"/>
  <c r="BM141" i="5"/>
  <c r="BN141" i="5"/>
  <c r="BO141" i="5"/>
  <c r="BP141" i="5"/>
  <c r="BQ141" i="5"/>
  <c r="AG141" i="4"/>
  <c r="AH141" i="4"/>
  <c r="AI141" i="4"/>
  <c r="AJ141" i="4"/>
  <c r="AK141" i="4"/>
  <c r="AL141" i="4"/>
  <c r="AM141" i="4"/>
  <c r="H141" i="11" s="1"/>
  <c r="K141" i="11"/>
  <c r="L141" i="11"/>
  <c r="M141" i="11"/>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DM141" i="3"/>
  <c r="DS141" i="3"/>
  <c r="G141" i="11" s="1"/>
  <c r="L140" i="11"/>
  <c r="BI140" i="8"/>
  <c r="BJ140" i="8"/>
  <c r="BK140" i="8"/>
  <c r="BL140" i="8"/>
  <c r="BM140" i="8"/>
  <c r="BN140" i="8"/>
  <c r="BO140" i="8"/>
  <c r="BP140" i="8"/>
  <c r="BQ140" i="8"/>
  <c r="BR140" i="8"/>
  <c r="BS140" i="8"/>
  <c r="BT140" i="8"/>
  <c r="BU140" i="8"/>
  <c r="BV140" i="8"/>
  <c r="BW140" i="8"/>
  <c r="BX140" i="8"/>
  <c r="BY140" i="8"/>
  <c r="CC140" i="8"/>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X140" i="7"/>
  <c r="W137" i="8"/>
  <c r="X137" i="8"/>
  <c r="Y137" i="8"/>
  <c r="Z137" i="8"/>
  <c r="AA137" i="8"/>
  <c r="AB137" i="8"/>
  <c r="AC137" i="8"/>
  <c r="AD137" i="8"/>
  <c r="AE137" i="8"/>
  <c r="AF137" i="8"/>
  <c r="AG137" i="8"/>
  <c r="AH137" i="8"/>
  <c r="AI137" i="8"/>
  <c r="AJ137" i="8"/>
  <c r="AK137" i="8"/>
  <c r="AL137" i="8"/>
  <c r="AP137" i="8"/>
  <c r="W138" i="8"/>
  <c r="X138" i="8"/>
  <c r="Y138" i="8"/>
  <c r="Z138" i="8"/>
  <c r="AA138" i="8"/>
  <c r="AB138" i="8"/>
  <c r="AC138" i="8"/>
  <c r="AD138" i="8"/>
  <c r="AE138" i="8"/>
  <c r="AF138" i="8"/>
  <c r="AG138" i="8"/>
  <c r="AH138" i="8"/>
  <c r="AI138" i="8"/>
  <c r="AJ138" i="8"/>
  <c r="AK138" i="8"/>
  <c r="AL138" i="8"/>
  <c r="AP138" i="8"/>
  <c r="W139" i="8"/>
  <c r="X139" i="8"/>
  <c r="Y139" i="8"/>
  <c r="Z139" i="8"/>
  <c r="AA139" i="8"/>
  <c r="AB139" i="8"/>
  <c r="AC139" i="8"/>
  <c r="AD139" i="8"/>
  <c r="AE139" i="8"/>
  <c r="AF139" i="8"/>
  <c r="AG139" i="8"/>
  <c r="AH139" i="8"/>
  <c r="AI139" i="8"/>
  <c r="AJ139" i="8"/>
  <c r="AK139" i="8"/>
  <c r="AL139" i="8"/>
  <c r="AP139" i="8"/>
  <c r="W140" i="8"/>
  <c r="X140" i="8"/>
  <c r="Y140" i="8"/>
  <c r="Z140" i="8"/>
  <c r="AA140" i="8"/>
  <c r="AB140" i="8"/>
  <c r="AC140" i="8"/>
  <c r="AD140" i="8"/>
  <c r="AE140" i="8"/>
  <c r="AF140" i="8"/>
  <c r="AG140" i="8"/>
  <c r="AH140" i="8"/>
  <c r="AI140" i="8"/>
  <c r="AJ140" i="8"/>
  <c r="AK140" i="8"/>
  <c r="AL140" i="8"/>
  <c r="AP140" i="8"/>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D130"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D131"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D132"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D133"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D134"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D135"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D136"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D137"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D138"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D139"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D140" i="7"/>
  <c r="AF130" i="6"/>
  <c r="AG130" i="6"/>
  <c r="AH130" i="6"/>
  <c r="AI130" i="6"/>
  <c r="AJ130" i="6"/>
  <c r="AK130" i="6"/>
  <c r="AL130" i="6"/>
  <c r="AM130" i="6"/>
  <c r="AN130" i="6"/>
  <c r="AO130" i="6"/>
  <c r="AP130" i="6"/>
  <c r="AQ130" i="6"/>
  <c r="AR130" i="6"/>
  <c r="AS130" i="6"/>
  <c r="AT130" i="6"/>
  <c r="AU130" i="6"/>
  <c r="AV130" i="6"/>
  <c r="AW130" i="6"/>
  <c r="AX130" i="6"/>
  <c r="AY130" i="6"/>
  <c r="BF130" i="6"/>
  <c r="AF131" i="6"/>
  <c r="AG131" i="6"/>
  <c r="AH131" i="6"/>
  <c r="AI131" i="6"/>
  <c r="AJ131" i="6"/>
  <c r="AK131" i="6"/>
  <c r="AL131" i="6"/>
  <c r="AM131" i="6"/>
  <c r="AN131" i="6"/>
  <c r="AO131" i="6"/>
  <c r="AP131" i="6"/>
  <c r="AQ131" i="6"/>
  <c r="AR131" i="6"/>
  <c r="AS131" i="6"/>
  <c r="AT131" i="6"/>
  <c r="AU131" i="6"/>
  <c r="AV131" i="6"/>
  <c r="AW131" i="6"/>
  <c r="AX131" i="6"/>
  <c r="AY131" i="6"/>
  <c r="BF131" i="6"/>
  <c r="AF132" i="6"/>
  <c r="AG132" i="6"/>
  <c r="AH132" i="6"/>
  <c r="AI132" i="6"/>
  <c r="AJ132" i="6"/>
  <c r="AK132" i="6"/>
  <c r="AL132" i="6"/>
  <c r="AM132" i="6"/>
  <c r="AN132" i="6"/>
  <c r="AO132" i="6"/>
  <c r="AP132" i="6"/>
  <c r="AQ132" i="6"/>
  <c r="AR132" i="6"/>
  <c r="AS132" i="6"/>
  <c r="AT132" i="6"/>
  <c r="AU132" i="6"/>
  <c r="AV132" i="6"/>
  <c r="AW132" i="6"/>
  <c r="AX132" i="6"/>
  <c r="AY132" i="6"/>
  <c r="BF132" i="6"/>
  <c r="AF133" i="6"/>
  <c r="AG133" i="6"/>
  <c r="AH133" i="6"/>
  <c r="AI133" i="6"/>
  <c r="AJ133" i="6"/>
  <c r="AK133" i="6"/>
  <c r="AL133" i="6"/>
  <c r="AM133" i="6"/>
  <c r="AN133" i="6"/>
  <c r="AO133" i="6"/>
  <c r="AP133" i="6"/>
  <c r="AQ133" i="6"/>
  <c r="AR133" i="6"/>
  <c r="AS133" i="6"/>
  <c r="AT133" i="6"/>
  <c r="AU133" i="6"/>
  <c r="AV133" i="6"/>
  <c r="AW133" i="6"/>
  <c r="AX133" i="6"/>
  <c r="AY133" i="6"/>
  <c r="BF133" i="6"/>
  <c r="AF134" i="6"/>
  <c r="AG134" i="6"/>
  <c r="AH134" i="6"/>
  <c r="AI134" i="6"/>
  <c r="AJ134" i="6"/>
  <c r="AK134" i="6"/>
  <c r="AL134" i="6"/>
  <c r="AM134" i="6"/>
  <c r="AN134" i="6"/>
  <c r="AO134" i="6"/>
  <c r="AP134" i="6"/>
  <c r="AQ134" i="6"/>
  <c r="AR134" i="6"/>
  <c r="AS134" i="6"/>
  <c r="AT134" i="6"/>
  <c r="AU134" i="6"/>
  <c r="AV134" i="6"/>
  <c r="AW134" i="6"/>
  <c r="AX134" i="6"/>
  <c r="AY134" i="6"/>
  <c r="BF134" i="6"/>
  <c r="AF135" i="6"/>
  <c r="AG135" i="6"/>
  <c r="AH135" i="6"/>
  <c r="AI135" i="6"/>
  <c r="AJ135" i="6"/>
  <c r="AK135" i="6"/>
  <c r="AL135" i="6"/>
  <c r="AM135" i="6"/>
  <c r="AN135" i="6"/>
  <c r="AO135" i="6"/>
  <c r="AP135" i="6"/>
  <c r="AQ135" i="6"/>
  <c r="AR135" i="6"/>
  <c r="AS135" i="6"/>
  <c r="AT135" i="6"/>
  <c r="AU135" i="6"/>
  <c r="AV135" i="6"/>
  <c r="AW135" i="6"/>
  <c r="AX135" i="6"/>
  <c r="AY135" i="6"/>
  <c r="BF135" i="6"/>
  <c r="AF136" i="6"/>
  <c r="AG136" i="6"/>
  <c r="AH136" i="6"/>
  <c r="AI136" i="6"/>
  <c r="AJ136" i="6"/>
  <c r="AK136" i="6"/>
  <c r="AL136" i="6"/>
  <c r="AM136" i="6"/>
  <c r="AN136" i="6"/>
  <c r="AO136" i="6"/>
  <c r="AP136" i="6"/>
  <c r="AQ136" i="6"/>
  <c r="AR136" i="6"/>
  <c r="AS136" i="6"/>
  <c r="AT136" i="6"/>
  <c r="AU136" i="6"/>
  <c r="AV136" i="6"/>
  <c r="AW136" i="6"/>
  <c r="AX136" i="6"/>
  <c r="AY136" i="6"/>
  <c r="BF136" i="6"/>
  <c r="AF137" i="6"/>
  <c r="AG137" i="6"/>
  <c r="AH137" i="6"/>
  <c r="AI137" i="6"/>
  <c r="AJ137" i="6"/>
  <c r="AK137" i="6"/>
  <c r="AL137" i="6"/>
  <c r="AM137" i="6"/>
  <c r="AN137" i="6"/>
  <c r="AO137" i="6"/>
  <c r="AP137" i="6"/>
  <c r="AQ137" i="6"/>
  <c r="AR137" i="6"/>
  <c r="AS137" i="6"/>
  <c r="AT137" i="6"/>
  <c r="AU137" i="6"/>
  <c r="AV137" i="6"/>
  <c r="AW137" i="6"/>
  <c r="AX137" i="6"/>
  <c r="AY137" i="6"/>
  <c r="BF137" i="6"/>
  <c r="AF138" i="6"/>
  <c r="AG138" i="6"/>
  <c r="AH138" i="6"/>
  <c r="AI138" i="6"/>
  <c r="AJ138" i="6"/>
  <c r="AK138" i="6"/>
  <c r="AL138" i="6"/>
  <c r="AM138" i="6"/>
  <c r="AN138" i="6"/>
  <c r="AO138" i="6"/>
  <c r="AP138" i="6"/>
  <c r="AQ138" i="6"/>
  <c r="AR138" i="6"/>
  <c r="AS138" i="6"/>
  <c r="AT138" i="6"/>
  <c r="AU138" i="6"/>
  <c r="AV138" i="6"/>
  <c r="AW138" i="6"/>
  <c r="AX138" i="6"/>
  <c r="AY138" i="6"/>
  <c r="BF138" i="6"/>
  <c r="AF139" i="6"/>
  <c r="AG139" i="6"/>
  <c r="AH139" i="6"/>
  <c r="AI139" i="6"/>
  <c r="AJ139" i="6"/>
  <c r="AK139" i="6"/>
  <c r="AL139" i="6"/>
  <c r="AM139" i="6"/>
  <c r="AN139" i="6"/>
  <c r="AO139" i="6"/>
  <c r="AP139" i="6"/>
  <c r="AQ139" i="6"/>
  <c r="AR139" i="6"/>
  <c r="AS139" i="6"/>
  <c r="AT139" i="6"/>
  <c r="AU139" i="6"/>
  <c r="AV139" i="6"/>
  <c r="AW139" i="6"/>
  <c r="AX139" i="6"/>
  <c r="AY139" i="6"/>
  <c r="BF139" i="6"/>
  <c r="AF140" i="6"/>
  <c r="AG140" i="6"/>
  <c r="AH140" i="6"/>
  <c r="AI140" i="6"/>
  <c r="AJ140" i="6"/>
  <c r="AK140" i="6"/>
  <c r="AL140" i="6"/>
  <c r="AM140" i="6"/>
  <c r="AN140" i="6"/>
  <c r="AO140" i="6"/>
  <c r="AP140" i="6"/>
  <c r="AQ140" i="6"/>
  <c r="AR140" i="6"/>
  <c r="AS140" i="6"/>
  <c r="AT140" i="6"/>
  <c r="AU140" i="6"/>
  <c r="AV140" i="6"/>
  <c r="AW140" i="6"/>
  <c r="AX140" i="6"/>
  <c r="AY140" i="6"/>
  <c r="BF140" i="6"/>
  <c r="S130" i="5"/>
  <c r="T130" i="5"/>
  <c r="U130" i="5"/>
  <c r="V130" i="5"/>
  <c r="W130" i="5"/>
  <c r="X130" i="5"/>
  <c r="Y130" i="5"/>
  <c r="Z130" i="5"/>
  <c r="AA130" i="5"/>
  <c r="AB130" i="5"/>
  <c r="AC130" i="5"/>
  <c r="AD130" i="5"/>
  <c r="AE130" i="5"/>
  <c r="AF130" i="5"/>
  <c r="AG130" i="5"/>
  <c r="AH130" i="5"/>
  <c r="S131" i="5"/>
  <c r="T131" i="5"/>
  <c r="U131" i="5"/>
  <c r="V131" i="5"/>
  <c r="W131" i="5"/>
  <c r="X131" i="5"/>
  <c r="Y131" i="5"/>
  <c r="Z131" i="5"/>
  <c r="AA131" i="5"/>
  <c r="AB131" i="5"/>
  <c r="AC131" i="5"/>
  <c r="AD131" i="5"/>
  <c r="AE131" i="5"/>
  <c r="AF131" i="5"/>
  <c r="AG131" i="5"/>
  <c r="AH131" i="5"/>
  <c r="S132" i="5"/>
  <c r="T132" i="5"/>
  <c r="U132" i="5"/>
  <c r="V132" i="5"/>
  <c r="W132" i="5"/>
  <c r="X132" i="5"/>
  <c r="Y132" i="5"/>
  <c r="Z132" i="5"/>
  <c r="AA132" i="5"/>
  <c r="AB132" i="5"/>
  <c r="AC132" i="5"/>
  <c r="AD132" i="5"/>
  <c r="AE132" i="5"/>
  <c r="AF132" i="5"/>
  <c r="AG132" i="5"/>
  <c r="AH132" i="5"/>
  <c r="S133" i="5"/>
  <c r="T133" i="5"/>
  <c r="U133" i="5"/>
  <c r="V133" i="5"/>
  <c r="W133" i="5"/>
  <c r="X133" i="5"/>
  <c r="Y133" i="5"/>
  <c r="Z133" i="5"/>
  <c r="AA133" i="5"/>
  <c r="AB133" i="5"/>
  <c r="AC133" i="5"/>
  <c r="AD133" i="5"/>
  <c r="AE133" i="5"/>
  <c r="AF133" i="5"/>
  <c r="AG133" i="5"/>
  <c r="AH133" i="5"/>
  <c r="S134" i="5"/>
  <c r="T134" i="5"/>
  <c r="U134" i="5"/>
  <c r="V134" i="5"/>
  <c r="W134" i="5"/>
  <c r="X134" i="5"/>
  <c r="Y134" i="5"/>
  <c r="Z134" i="5"/>
  <c r="AA134" i="5"/>
  <c r="AB134" i="5"/>
  <c r="AC134" i="5"/>
  <c r="AD134" i="5"/>
  <c r="AE134" i="5"/>
  <c r="AF134" i="5"/>
  <c r="AG134" i="5"/>
  <c r="AH134" i="5"/>
  <c r="S135" i="5"/>
  <c r="T135" i="5"/>
  <c r="U135" i="5"/>
  <c r="V135" i="5"/>
  <c r="W135" i="5"/>
  <c r="X135" i="5"/>
  <c r="Y135" i="5"/>
  <c r="Z135" i="5"/>
  <c r="AA135" i="5"/>
  <c r="AB135" i="5"/>
  <c r="AC135" i="5"/>
  <c r="AD135" i="5"/>
  <c r="AE135" i="5"/>
  <c r="AF135" i="5"/>
  <c r="AG135" i="5"/>
  <c r="AH135" i="5"/>
  <c r="S136" i="5"/>
  <c r="T136" i="5"/>
  <c r="U136" i="5"/>
  <c r="V136" i="5"/>
  <c r="W136" i="5"/>
  <c r="X136" i="5"/>
  <c r="Y136" i="5"/>
  <c r="Z136" i="5"/>
  <c r="AA136" i="5"/>
  <c r="AB136" i="5"/>
  <c r="AC136" i="5"/>
  <c r="AD136" i="5"/>
  <c r="AE136" i="5"/>
  <c r="AF136" i="5"/>
  <c r="AG136" i="5"/>
  <c r="AH136" i="5"/>
  <c r="S137" i="5"/>
  <c r="T137" i="5"/>
  <c r="U137" i="5"/>
  <c r="V137" i="5"/>
  <c r="W137" i="5"/>
  <c r="X137" i="5"/>
  <c r="Y137" i="5"/>
  <c r="Z137" i="5"/>
  <c r="AA137" i="5"/>
  <c r="AB137" i="5"/>
  <c r="AC137" i="5"/>
  <c r="AD137" i="5"/>
  <c r="AE137" i="5"/>
  <c r="AF137" i="5"/>
  <c r="AG137" i="5"/>
  <c r="AH137" i="5"/>
  <c r="S138" i="5"/>
  <c r="T138" i="5"/>
  <c r="U138" i="5"/>
  <c r="V138" i="5"/>
  <c r="W138" i="5"/>
  <c r="X138" i="5"/>
  <c r="Y138" i="5"/>
  <c r="Z138" i="5"/>
  <c r="AA138" i="5"/>
  <c r="AB138" i="5"/>
  <c r="AC138" i="5"/>
  <c r="AD138" i="5"/>
  <c r="AE138" i="5"/>
  <c r="AF138" i="5"/>
  <c r="AG138" i="5"/>
  <c r="AH138" i="5"/>
  <c r="S139" i="5"/>
  <c r="T139" i="5"/>
  <c r="U139" i="5"/>
  <c r="V139" i="5"/>
  <c r="W139" i="5"/>
  <c r="X139" i="5"/>
  <c r="Y139" i="5"/>
  <c r="Z139" i="5"/>
  <c r="AA139" i="5"/>
  <c r="AB139" i="5"/>
  <c r="AC139" i="5"/>
  <c r="AD139" i="5"/>
  <c r="AE139" i="5"/>
  <c r="AF139" i="5"/>
  <c r="AG139" i="5"/>
  <c r="AH139" i="5"/>
  <c r="S140" i="5"/>
  <c r="T140" i="5"/>
  <c r="U140" i="5"/>
  <c r="V140" i="5"/>
  <c r="W140" i="5"/>
  <c r="X140" i="5"/>
  <c r="Y140" i="5"/>
  <c r="Z140" i="5"/>
  <c r="AA140" i="5"/>
  <c r="AB140" i="5"/>
  <c r="AC140" i="5"/>
  <c r="AD140" i="5"/>
  <c r="AE140" i="5"/>
  <c r="AF140" i="5"/>
  <c r="AG140" i="5"/>
  <c r="AH140" i="5"/>
  <c r="I130" i="4"/>
  <c r="J130" i="4"/>
  <c r="K130" i="4"/>
  <c r="L130" i="4"/>
  <c r="M130" i="4"/>
  <c r="N130" i="4"/>
  <c r="I131" i="4"/>
  <c r="J131" i="4"/>
  <c r="K131" i="4"/>
  <c r="L131" i="4"/>
  <c r="M131" i="4"/>
  <c r="N131" i="4"/>
  <c r="I132" i="4"/>
  <c r="J132" i="4"/>
  <c r="K132" i="4"/>
  <c r="L132" i="4"/>
  <c r="M132" i="4"/>
  <c r="N132" i="4"/>
  <c r="I133" i="4"/>
  <c r="J133" i="4"/>
  <c r="K133" i="4"/>
  <c r="L133" i="4"/>
  <c r="M133" i="4"/>
  <c r="N133" i="4"/>
  <c r="I134" i="4"/>
  <c r="J134" i="4"/>
  <c r="K134" i="4"/>
  <c r="L134" i="4"/>
  <c r="M134" i="4"/>
  <c r="N134" i="4"/>
  <c r="I135" i="4"/>
  <c r="J135" i="4"/>
  <c r="K135" i="4"/>
  <c r="L135" i="4"/>
  <c r="M135" i="4"/>
  <c r="N135" i="4"/>
  <c r="I136" i="4"/>
  <c r="J136" i="4"/>
  <c r="K136" i="4"/>
  <c r="L136" i="4"/>
  <c r="M136" i="4"/>
  <c r="N136" i="4"/>
  <c r="I137" i="4"/>
  <c r="J137" i="4"/>
  <c r="K137" i="4"/>
  <c r="L137" i="4"/>
  <c r="M137" i="4"/>
  <c r="N137" i="4"/>
  <c r="I138" i="4"/>
  <c r="J138" i="4"/>
  <c r="K138" i="4"/>
  <c r="L138" i="4"/>
  <c r="M138" i="4"/>
  <c r="N138" i="4"/>
  <c r="I139" i="4"/>
  <c r="J139" i="4"/>
  <c r="K139" i="4"/>
  <c r="L139" i="4"/>
  <c r="M139" i="4"/>
  <c r="N139" i="4"/>
  <c r="I140" i="4"/>
  <c r="J140" i="4"/>
  <c r="K140" i="4"/>
  <c r="L140" i="4"/>
  <c r="M140" i="4"/>
  <c r="N140" i="4"/>
  <c r="AK130" i="3"/>
  <c r="AL130" i="3"/>
  <c r="AM130" i="3"/>
  <c r="AN130" i="3"/>
  <c r="AO130" i="3"/>
  <c r="AP130" i="3"/>
  <c r="AQ130" i="3"/>
  <c r="AR130" i="3"/>
  <c r="AS130" i="3"/>
  <c r="AT130" i="3"/>
  <c r="AU130" i="3"/>
  <c r="AV130" i="3"/>
  <c r="AW130" i="3"/>
  <c r="AX130" i="3"/>
  <c r="AY130" i="3"/>
  <c r="AZ130" i="3"/>
  <c r="BA130" i="3"/>
  <c r="BB130" i="3"/>
  <c r="BC130" i="3"/>
  <c r="BD130" i="3"/>
  <c r="BE130" i="3"/>
  <c r="BF130" i="3"/>
  <c r="BG130" i="3"/>
  <c r="BH130" i="3"/>
  <c r="BI130" i="3"/>
  <c r="BJ130" i="3"/>
  <c r="BK130" i="3"/>
  <c r="BL130" i="3"/>
  <c r="BR130" i="3"/>
  <c r="AK131" i="3"/>
  <c r="AL131" i="3"/>
  <c r="AM131" i="3"/>
  <c r="AN131" i="3"/>
  <c r="AO131" i="3"/>
  <c r="AP131" i="3"/>
  <c r="AQ131" i="3"/>
  <c r="AR131" i="3"/>
  <c r="AS131" i="3"/>
  <c r="AT131" i="3"/>
  <c r="AU131" i="3"/>
  <c r="AV131" i="3"/>
  <c r="AW131" i="3"/>
  <c r="AX131" i="3"/>
  <c r="AY131" i="3"/>
  <c r="AZ131" i="3"/>
  <c r="BA131" i="3"/>
  <c r="BB131" i="3"/>
  <c r="BC131" i="3"/>
  <c r="BD131" i="3"/>
  <c r="BE131" i="3"/>
  <c r="BF131" i="3"/>
  <c r="BG131" i="3"/>
  <c r="BH131" i="3"/>
  <c r="BI131" i="3"/>
  <c r="BJ131" i="3"/>
  <c r="BK131" i="3"/>
  <c r="BL131" i="3"/>
  <c r="BR131" i="3"/>
  <c r="AK132" i="3"/>
  <c r="AL132" i="3"/>
  <c r="AM132" i="3"/>
  <c r="AN132" i="3"/>
  <c r="AO132" i="3"/>
  <c r="AP132" i="3"/>
  <c r="AQ132" i="3"/>
  <c r="AR132" i="3"/>
  <c r="AS132" i="3"/>
  <c r="AT132" i="3"/>
  <c r="AU132" i="3"/>
  <c r="AV132" i="3"/>
  <c r="AW132" i="3"/>
  <c r="AX132" i="3"/>
  <c r="AY132" i="3"/>
  <c r="AZ132" i="3"/>
  <c r="BA132" i="3"/>
  <c r="BB132" i="3"/>
  <c r="BC132" i="3"/>
  <c r="BD132" i="3"/>
  <c r="BE132" i="3"/>
  <c r="BF132" i="3"/>
  <c r="BG132" i="3"/>
  <c r="BH132" i="3"/>
  <c r="BI132" i="3"/>
  <c r="BJ132" i="3"/>
  <c r="BK132" i="3"/>
  <c r="BL132" i="3"/>
  <c r="BR132" i="3"/>
  <c r="AK133" i="3"/>
  <c r="AL133" i="3"/>
  <c r="AM133" i="3"/>
  <c r="AN133" i="3"/>
  <c r="AO133" i="3"/>
  <c r="AP133" i="3"/>
  <c r="AQ133" i="3"/>
  <c r="AR133" i="3"/>
  <c r="AS133" i="3"/>
  <c r="AT133" i="3"/>
  <c r="AU133" i="3"/>
  <c r="AV133" i="3"/>
  <c r="AW133" i="3"/>
  <c r="AX133" i="3"/>
  <c r="AY133" i="3"/>
  <c r="AZ133" i="3"/>
  <c r="BA133" i="3"/>
  <c r="BB133" i="3"/>
  <c r="BC133" i="3"/>
  <c r="BD133" i="3"/>
  <c r="BE133" i="3"/>
  <c r="BF133" i="3"/>
  <c r="BG133" i="3"/>
  <c r="BH133" i="3"/>
  <c r="BI133" i="3"/>
  <c r="BJ133" i="3"/>
  <c r="BK133" i="3"/>
  <c r="BL133" i="3"/>
  <c r="BR133" i="3"/>
  <c r="AK134" i="3"/>
  <c r="AL134" i="3"/>
  <c r="AM134" i="3"/>
  <c r="AN134" i="3"/>
  <c r="AO134" i="3"/>
  <c r="AP134" i="3"/>
  <c r="AQ134" i="3"/>
  <c r="AR134" i="3"/>
  <c r="AS134" i="3"/>
  <c r="AT134" i="3"/>
  <c r="AU134" i="3"/>
  <c r="AV134" i="3"/>
  <c r="AW134" i="3"/>
  <c r="AX134" i="3"/>
  <c r="AY134" i="3"/>
  <c r="AZ134" i="3"/>
  <c r="BA134" i="3"/>
  <c r="BB134" i="3"/>
  <c r="BC134" i="3"/>
  <c r="BD134" i="3"/>
  <c r="BE134" i="3"/>
  <c r="BF134" i="3"/>
  <c r="BG134" i="3"/>
  <c r="BH134" i="3"/>
  <c r="BI134" i="3"/>
  <c r="BJ134" i="3"/>
  <c r="BK134" i="3"/>
  <c r="BL134" i="3"/>
  <c r="BR134" i="3"/>
  <c r="AK135" i="3"/>
  <c r="AL135" i="3"/>
  <c r="AM135" i="3"/>
  <c r="AN135" i="3"/>
  <c r="AO135" i="3"/>
  <c r="AP135" i="3"/>
  <c r="AQ135" i="3"/>
  <c r="AR135" i="3"/>
  <c r="AS135" i="3"/>
  <c r="AT135" i="3"/>
  <c r="AU135" i="3"/>
  <c r="AV135" i="3"/>
  <c r="AW135" i="3"/>
  <c r="AX135" i="3"/>
  <c r="AY135" i="3"/>
  <c r="AZ135" i="3"/>
  <c r="BA135" i="3"/>
  <c r="BB135" i="3"/>
  <c r="BC135" i="3"/>
  <c r="BD135" i="3"/>
  <c r="BE135" i="3"/>
  <c r="BF135" i="3"/>
  <c r="BG135" i="3"/>
  <c r="BH135" i="3"/>
  <c r="BI135" i="3"/>
  <c r="BJ135" i="3"/>
  <c r="BK135" i="3"/>
  <c r="BL135" i="3"/>
  <c r="BR135" i="3"/>
  <c r="AK136" i="3"/>
  <c r="AL136" i="3"/>
  <c r="AM136" i="3"/>
  <c r="AN136" i="3"/>
  <c r="AO136" i="3"/>
  <c r="AP136" i="3"/>
  <c r="AQ136" i="3"/>
  <c r="AR136" i="3"/>
  <c r="AS136" i="3"/>
  <c r="AT136" i="3"/>
  <c r="AU136" i="3"/>
  <c r="AV136" i="3"/>
  <c r="AW136" i="3"/>
  <c r="AX136" i="3"/>
  <c r="AY136" i="3"/>
  <c r="AZ136" i="3"/>
  <c r="BA136" i="3"/>
  <c r="BB136" i="3"/>
  <c r="BC136" i="3"/>
  <c r="BD136" i="3"/>
  <c r="BE136" i="3"/>
  <c r="BF136" i="3"/>
  <c r="BG136" i="3"/>
  <c r="BH136" i="3"/>
  <c r="BI136" i="3"/>
  <c r="BJ136" i="3"/>
  <c r="BK136" i="3"/>
  <c r="BL136" i="3"/>
  <c r="BR136" i="3"/>
  <c r="AK137" i="3"/>
  <c r="AL137" i="3"/>
  <c r="AM137" i="3"/>
  <c r="AN137" i="3"/>
  <c r="AO137" i="3"/>
  <c r="AP137" i="3"/>
  <c r="AQ137" i="3"/>
  <c r="AR137" i="3"/>
  <c r="AS137" i="3"/>
  <c r="AT137" i="3"/>
  <c r="AU137" i="3"/>
  <c r="AV137" i="3"/>
  <c r="AW137" i="3"/>
  <c r="AX137" i="3"/>
  <c r="AY137" i="3"/>
  <c r="AZ137" i="3"/>
  <c r="BA137" i="3"/>
  <c r="BB137" i="3"/>
  <c r="BC137" i="3"/>
  <c r="BD137" i="3"/>
  <c r="BE137" i="3"/>
  <c r="BF137" i="3"/>
  <c r="BG137" i="3"/>
  <c r="BH137" i="3"/>
  <c r="BI137" i="3"/>
  <c r="BJ137" i="3"/>
  <c r="BK137" i="3"/>
  <c r="BL137" i="3"/>
  <c r="BR137" i="3"/>
  <c r="AK138" i="3"/>
  <c r="AL138" i="3"/>
  <c r="AM138" i="3"/>
  <c r="AN138" i="3"/>
  <c r="AO138" i="3"/>
  <c r="AP138" i="3"/>
  <c r="AQ138" i="3"/>
  <c r="AR138" i="3"/>
  <c r="AS138" i="3"/>
  <c r="AT138" i="3"/>
  <c r="AU138" i="3"/>
  <c r="AV138" i="3"/>
  <c r="AW138" i="3"/>
  <c r="AX138" i="3"/>
  <c r="AY138" i="3"/>
  <c r="AZ138" i="3"/>
  <c r="BA138" i="3"/>
  <c r="BB138" i="3"/>
  <c r="BC138" i="3"/>
  <c r="BD138" i="3"/>
  <c r="BE138" i="3"/>
  <c r="BF138" i="3"/>
  <c r="BG138" i="3"/>
  <c r="BH138" i="3"/>
  <c r="BI138" i="3"/>
  <c r="BJ138" i="3"/>
  <c r="BK138" i="3"/>
  <c r="BL138" i="3"/>
  <c r="BR138" i="3"/>
  <c r="AK139" i="3"/>
  <c r="AL139" i="3"/>
  <c r="AM139" i="3"/>
  <c r="AN139" i="3"/>
  <c r="AO139" i="3"/>
  <c r="AP139" i="3"/>
  <c r="AQ139" i="3"/>
  <c r="AR139" i="3"/>
  <c r="AS139" i="3"/>
  <c r="AT139" i="3"/>
  <c r="AU139" i="3"/>
  <c r="AV139" i="3"/>
  <c r="AW139" i="3"/>
  <c r="AX139" i="3"/>
  <c r="AY139" i="3"/>
  <c r="AZ139" i="3"/>
  <c r="BA139" i="3"/>
  <c r="BB139" i="3"/>
  <c r="BC139" i="3"/>
  <c r="BD139" i="3"/>
  <c r="BE139" i="3"/>
  <c r="BF139" i="3"/>
  <c r="BG139" i="3"/>
  <c r="BH139" i="3"/>
  <c r="BI139" i="3"/>
  <c r="BJ139" i="3"/>
  <c r="BK139" i="3"/>
  <c r="BL139" i="3"/>
  <c r="BR139" i="3"/>
  <c r="AK140" i="3"/>
  <c r="AL140" i="3"/>
  <c r="AM140" i="3"/>
  <c r="AN140" i="3"/>
  <c r="AO140" i="3"/>
  <c r="AP140" i="3"/>
  <c r="AQ140" i="3"/>
  <c r="AR140" i="3"/>
  <c r="AS140" i="3"/>
  <c r="AT140" i="3"/>
  <c r="AU140" i="3"/>
  <c r="AV140" i="3"/>
  <c r="AW140" i="3"/>
  <c r="AX140" i="3"/>
  <c r="AY140" i="3"/>
  <c r="AZ140" i="3"/>
  <c r="BA140" i="3"/>
  <c r="BB140" i="3"/>
  <c r="BC140" i="3"/>
  <c r="BD140" i="3"/>
  <c r="BE140" i="3"/>
  <c r="BF140" i="3"/>
  <c r="BG140" i="3"/>
  <c r="BH140" i="3"/>
  <c r="BI140" i="3"/>
  <c r="BJ140" i="3"/>
  <c r="BK140" i="3"/>
  <c r="BL140" i="3"/>
  <c r="BR140" i="3"/>
  <c r="AQ140" i="10"/>
  <c r="AR140" i="10"/>
  <c r="AS140" i="10"/>
  <c r="AT140" i="10"/>
  <c r="AU140" i="10"/>
  <c r="AV140" i="10"/>
  <c r="AW140" i="10"/>
  <c r="AX140" i="10"/>
  <c r="AY140" i="10"/>
  <c r="BB140" i="10"/>
  <c r="BY140" i="6"/>
  <c r="BZ140" i="6"/>
  <c r="CA140" i="6"/>
  <c r="CB140" i="6"/>
  <c r="CC140" i="6"/>
  <c r="CD140" i="6"/>
  <c r="CE140" i="6"/>
  <c r="CF140" i="6"/>
  <c r="CG140" i="6"/>
  <c r="CH140" i="6"/>
  <c r="CI140" i="6"/>
  <c r="CJ140" i="6"/>
  <c r="CK140" i="6"/>
  <c r="CL140" i="6"/>
  <c r="CM140" i="6"/>
  <c r="CN140" i="6"/>
  <c r="CO140" i="6"/>
  <c r="CP140" i="6"/>
  <c r="CQ140" i="6"/>
  <c r="CR140" i="6"/>
  <c r="CS140" i="6"/>
  <c r="CZ140" i="6"/>
  <c r="BA140" i="5"/>
  <c r="BB140" i="5"/>
  <c r="BC140" i="5"/>
  <c r="BD140" i="5"/>
  <c r="BE140" i="5"/>
  <c r="BF140" i="5"/>
  <c r="BG140" i="5"/>
  <c r="BH140" i="5"/>
  <c r="BI140" i="5"/>
  <c r="BJ140" i="5"/>
  <c r="BK140" i="5"/>
  <c r="BL140" i="5"/>
  <c r="BM140" i="5"/>
  <c r="BN140" i="5"/>
  <c r="BO140" i="5"/>
  <c r="BP140" i="5"/>
  <c r="BQ140" i="5"/>
  <c r="AG140" i="4"/>
  <c r="AH140" i="4"/>
  <c r="AI140" i="4"/>
  <c r="AJ140" i="4"/>
  <c r="AK140" i="4"/>
  <c r="AL140" i="4"/>
  <c r="AM140" i="4"/>
  <c r="H140" i="11" s="1"/>
  <c r="K140" i="11"/>
  <c r="M140" i="11"/>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DM140" i="3"/>
  <c r="DS140" i="3"/>
  <c r="G140" i="11" s="1"/>
  <c r="AQ139" i="10"/>
  <c r="AR139" i="10"/>
  <c r="AS139" i="10"/>
  <c r="AT139" i="10"/>
  <c r="AU139" i="10"/>
  <c r="AV139" i="10"/>
  <c r="AW139" i="10"/>
  <c r="AX139" i="10"/>
  <c r="AY139" i="10"/>
  <c r="BB139" i="10"/>
  <c r="BI139" i="8"/>
  <c r="BJ139" i="8"/>
  <c r="BK139" i="8"/>
  <c r="BL139" i="8"/>
  <c r="BM139" i="8"/>
  <c r="BN139" i="8"/>
  <c r="BO139" i="8"/>
  <c r="BP139" i="8"/>
  <c r="BQ139" i="8"/>
  <c r="BR139" i="8"/>
  <c r="BS139" i="8"/>
  <c r="BT139" i="8"/>
  <c r="BU139" i="8"/>
  <c r="BV139" i="8"/>
  <c r="BW139" i="8"/>
  <c r="BX139" i="8"/>
  <c r="BY139" i="8"/>
  <c r="CC139" i="8"/>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X139" i="7"/>
  <c r="BY139" i="6"/>
  <c r="BZ139" i="6"/>
  <c r="CA139" i="6"/>
  <c r="CB139" i="6"/>
  <c r="CC139" i="6"/>
  <c r="CD139" i="6"/>
  <c r="CE139" i="6"/>
  <c r="CF139" i="6"/>
  <c r="CG139" i="6"/>
  <c r="CH139" i="6"/>
  <c r="CI139" i="6"/>
  <c r="CJ139" i="6"/>
  <c r="CK139" i="6"/>
  <c r="CL139" i="6"/>
  <c r="CM139" i="6"/>
  <c r="CN139" i="6"/>
  <c r="CO139" i="6"/>
  <c r="CP139" i="6"/>
  <c r="CQ139" i="6"/>
  <c r="CR139" i="6"/>
  <c r="CS139" i="6"/>
  <c r="CZ139" i="6"/>
  <c r="BA139" i="5"/>
  <c r="BB139" i="5"/>
  <c r="BC139" i="5"/>
  <c r="BD139" i="5"/>
  <c r="BE139" i="5"/>
  <c r="BF139" i="5"/>
  <c r="BG139" i="5"/>
  <c r="BH139" i="5"/>
  <c r="BI139" i="5"/>
  <c r="BJ139" i="5"/>
  <c r="BK139" i="5"/>
  <c r="BL139" i="5"/>
  <c r="BM139" i="5"/>
  <c r="BN139" i="5"/>
  <c r="BO139" i="5"/>
  <c r="BP139" i="5"/>
  <c r="BQ139" i="5"/>
  <c r="AG139" i="4"/>
  <c r="AM139" i="4"/>
  <c r="H139" i="11" s="1"/>
  <c r="AL139" i="4"/>
  <c r="AK139" i="4"/>
  <c r="AI139" i="4"/>
  <c r="AH139" i="4"/>
  <c r="AJ139" i="4"/>
  <c r="K139" i="11"/>
  <c r="L139" i="11"/>
  <c r="M139" i="11"/>
  <c r="CK139" i="3"/>
  <c r="CL139" i="3"/>
  <c r="CM139" i="3"/>
  <c r="CN139" i="3"/>
  <c r="CO139" i="3"/>
  <c r="CP139" i="3"/>
  <c r="CQ139" i="3"/>
  <c r="CR139" i="3"/>
  <c r="CS139" i="3"/>
  <c r="CT139" i="3"/>
  <c r="CU139" i="3"/>
  <c r="CV139" i="3"/>
  <c r="CW139" i="3"/>
  <c r="CX139" i="3"/>
  <c r="CY139" i="3"/>
  <c r="CZ139" i="3"/>
  <c r="DA139" i="3"/>
  <c r="DB139" i="3"/>
  <c r="DC139" i="3"/>
  <c r="DD139" i="3"/>
  <c r="DE139" i="3"/>
  <c r="DF139" i="3"/>
  <c r="DG139" i="3"/>
  <c r="DH139" i="3"/>
  <c r="DI139" i="3"/>
  <c r="DJ139" i="3"/>
  <c r="DK139" i="3"/>
  <c r="DL139" i="3"/>
  <c r="DM139" i="3"/>
  <c r="DS139" i="3"/>
  <c r="G139" i="11" s="1"/>
  <c r="BI138" i="8"/>
  <c r="BJ138" i="8"/>
  <c r="BK138" i="8"/>
  <c r="BL138" i="8"/>
  <c r="BM138" i="8"/>
  <c r="BN138" i="8"/>
  <c r="BO138" i="8"/>
  <c r="BP138" i="8"/>
  <c r="BQ138" i="8"/>
  <c r="BR138" i="8"/>
  <c r="BS138" i="8"/>
  <c r="BT138" i="8"/>
  <c r="BU138" i="8"/>
  <c r="BV138" i="8"/>
  <c r="BW138" i="8"/>
  <c r="BX138" i="8"/>
  <c r="BY138" i="8"/>
  <c r="CC138" i="8"/>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X138" i="7"/>
  <c r="BY138" i="6"/>
  <c r="BZ138" i="6"/>
  <c r="CA138" i="6"/>
  <c r="CB138" i="6"/>
  <c r="CC138" i="6"/>
  <c r="CD138" i="6"/>
  <c r="CE138" i="6"/>
  <c r="CF138" i="6"/>
  <c r="CG138" i="6"/>
  <c r="CH138" i="6"/>
  <c r="CI138" i="6"/>
  <c r="CJ138" i="6"/>
  <c r="CK138" i="6"/>
  <c r="CL138" i="6"/>
  <c r="CM138" i="6"/>
  <c r="CN138" i="6"/>
  <c r="CO138" i="6"/>
  <c r="CP138" i="6"/>
  <c r="CQ138" i="6"/>
  <c r="CR138" i="6"/>
  <c r="CS138" i="6"/>
  <c r="CZ138" i="6"/>
  <c r="BA138" i="5"/>
  <c r="BB138" i="5"/>
  <c r="BC138" i="5"/>
  <c r="BD138" i="5"/>
  <c r="BE138" i="5"/>
  <c r="BF138" i="5"/>
  <c r="BG138" i="5"/>
  <c r="BH138" i="5"/>
  <c r="BI138" i="5"/>
  <c r="BJ138" i="5"/>
  <c r="BK138" i="5"/>
  <c r="BL138" i="5"/>
  <c r="BM138" i="5"/>
  <c r="BN138" i="5"/>
  <c r="BO138" i="5"/>
  <c r="BP138" i="5"/>
  <c r="BQ138" i="5"/>
  <c r="AG138" i="4"/>
  <c r="AH138" i="4"/>
  <c r="AI138" i="4"/>
  <c r="AJ138" i="4"/>
  <c r="AK138" i="4"/>
  <c r="AL138" i="4"/>
  <c r="AM138" i="4"/>
  <c r="H138" i="11" s="1"/>
  <c r="AQ138" i="10"/>
  <c r="AR138" i="10"/>
  <c r="AS138" i="10"/>
  <c r="AT138" i="10"/>
  <c r="AU138" i="10"/>
  <c r="AV138" i="10"/>
  <c r="AW138" i="10"/>
  <c r="AX138" i="10"/>
  <c r="AY138" i="10"/>
  <c r="BB138" i="10"/>
  <c r="CK138" i="3"/>
  <c r="CL138" i="3"/>
  <c r="CM138" i="3"/>
  <c r="CN138" i="3"/>
  <c r="CO138" i="3"/>
  <c r="CP138" i="3"/>
  <c r="CQ138" i="3"/>
  <c r="CR138" i="3"/>
  <c r="CS138" i="3"/>
  <c r="CT138" i="3"/>
  <c r="CU138" i="3"/>
  <c r="CV138" i="3"/>
  <c r="CW138" i="3"/>
  <c r="CX138" i="3"/>
  <c r="CY138" i="3"/>
  <c r="CZ138" i="3"/>
  <c r="DA138" i="3"/>
  <c r="DB138" i="3"/>
  <c r="DC138" i="3"/>
  <c r="DD138" i="3"/>
  <c r="DE138" i="3"/>
  <c r="DF138" i="3"/>
  <c r="DG138" i="3"/>
  <c r="DH138" i="3"/>
  <c r="DI138" i="3"/>
  <c r="DJ138" i="3"/>
  <c r="DK138" i="3"/>
  <c r="DL138" i="3"/>
  <c r="DM138" i="3"/>
  <c r="DS138" i="3"/>
  <c r="G138" i="11" s="1"/>
  <c r="K138" i="11"/>
  <c r="L138" i="11"/>
  <c r="M138" i="11"/>
  <c r="AQ137" i="10"/>
  <c r="AR137" i="10"/>
  <c r="AS137" i="10"/>
  <c r="AT137" i="10"/>
  <c r="AU137" i="10"/>
  <c r="AV137" i="10"/>
  <c r="AW137" i="10"/>
  <c r="AX137" i="10"/>
  <c r="AY137" i="10"/>
  <c r="BB137" i="10"/>
  <c r="BI137" i="8"/>
  <c r="BJ137" i="8"/>
  <c r="BK137" i="8"/>
  <c r="BL137" i="8"/>
  <c r="BM137" i="8"/>
  <c r="BN137" i="8"/>
  <c r="BO137" i="8"/>
  <c r="BP137" i="8"/>
  <c r="BQ137" i="8"/>
  <c r="BR137" i="8"/>
  <c r="BS137" i="8"/>
  <c r="BT137" i="8"/>
  <c r="BU137" i="8"/>
  <c r="BV137" i="8"/>
  <c r="BW137" i="8"/>
  <c r="BX137" i="8"/>
  <c r="BY137" i="8"/>
  <c r="CC137" i="8"/>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X137" i="7"/>
  <c r="BY137" i="6"/>
  <c r="BZ137" i="6"/>
  <c r="CA137" i="6"/>
  <c r="CB137" i="6"/>
  <c r="CC137" i="6"/>
  <c r="CD137" i="6"/>
  <c r="CE137" i="6"/>
  <c r="CF137" i="6"/>
  <c r="CG137" i="6"/>
  <c r="CH137" i="6"/>
  <c r="CI137" i="6"/>
  <c r="CJ137" i="6"/>
  <c r="CK137" i="6"/>
  <c r="CL137" i="6"/>
  <c r="CM137" i="6"/>
  <c r="CN137" i="6"/>
  <c r="CO137" i="6"/>
  <c r="CP137" i="6"/>
  <c r="CQ137" i="6"/>
  <c r="CR137" i="6"/>
  <c r="CS137" i="6"/>
  <c r="CZ137" i="6"/>
  <c r="BA137" i="5"/>
  <c r="BB137" i="5"/>
  <c r="BC137" i="5"/>
  <c r="BD137" i="5"/>
  <c r="BE137" i="5"/>
  <c r="BF137" i="5"/>
  <c r="BG137" i="5"/>
  <c r="BH137" i="5"/>
  <c r="BI137" i="5"/>
  <c r="BJ137" i="5"/>
  <c r="BK137" i="5"/>
  <c r="BL137" i="5"/>
  <c r="BM137" i="5"/>
  <c r="BN137" i="5"/>
  <c r="BO137" i="5"/>
  <c r="BP137" i="5"/>
  <c r="BQ137" i="5"/>
  <c r="AK137" i="4"/>
  <c r="AH137" i="4"/>
  <c r="AI137" i="4"/>
  <c r="AJ137" i="4"/>
  <c r="AL137" i="4"/>
  <c r="AM137" i="4"/>
  <c r="H137" i="11" s="1"/>
  <c r="AG137" i="4"/>
  <c r="K137" i="11"/>
  <c r="L137" i="11"/>
  <c r="M137" i="11"/>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DM137" i="3"/>
  <c r="DS137" i="3"/>
  <c r="G137" i="11" s="1"/>
  <c r="BF20" i="8"/>
  <c r="AT20" i="8"/>
  <c r="BY3" i="8"/>
  <c r="BY4" i="8"/>
  <c r="BY5" i="8"/>
  <c r="BY6" i="8"/>
  <c r="BY7" i="8"/>
  <c r="BY8" i="8"/>
  <c r="BY9" i="8"/>
  <c r="BY10" i="8"/>
  <c r="BY11" i="8"/>
  <c r="BY12" i="8"/>
  <c r="BY13" i="8"/>
  <c r="BY14" i="8"/>
  <c r="BY15" i="8"/>
  <c r="BY16" i="8"/>
  <c r="BY17" i="8"/>
  <c r="BY18" i="8"/>
  <c r="BY19" i="8"/>
  <c r="BY20" i="8"/>
  <c r="BY21" i="8"/>
  <c r="BY22" i="8"/>
  <c r="BY23" i="8"/>
  <c r="BY24" i="8"/>
  <c r="BY25" i="8"/>
  <c r="BY26" i="8"/>
  <c r="BY27" i="8"/>
  <c r="BY28" i="8"/>
  <c r="BY29" i="8"/>
  <c r="BY30" i="8"/>
  <c r="BY31" i="8"/>
  <c r="BY32" i="8"/>
  <c r="BY33" i="8"/>
  <c r="BY34" i="8"/>
  <c r="BY35" i="8"/>
  <c r="BY36" i="8"/>
  <c r="BY37" i="8"/>
  <c r="BY38" i="8"/>
  <c r="BY39" i="8"/>
  <c r="BY40" i="8"/>
  <c r="BY41" i="8"/>
  <c r="BY42" i="8"/>
  <c r="BY43" i="8"/>
  <c r="BY44" i="8"/>
  <c r="BY45" i="8"/>
  <c r="BY46" i="8"/>
  <c r="BY47" i="8"/>
  <c r="BY48" i="8"/>
  <c r="BY49" i="8"/>
  <c r="BY50" i="8"/>
  <c r="BY51" i="8"/>
  <c r="BY52" i="8"/>
  <c r="BY53" i="8"/>
  <c r="BY54" i="8"/>
  <c r="BY55" i="8"/>
  <c r="BY56" i="8"/>
  <c r="BY57" i="8"/>
  <c r="BY58" i="8"/>
  <c r="BY59" i="8"/>
  <c r="BY60" i="8"/>
  <c r="BY61" i="8"/>
  <c r="BY62" i="8"/>
  <c r="BY63" i="8"/>
  <c r="BY64" i="8"/>
  <c r="BY65" i="8"/>
  <c r="BY66" i="8"/>
  <c r="BY67" i="8"/>
  <c r="BY68" i="8"/>
  <c r="BY69" i="8"/>
  <c r="BY70" i="8"/>
  <c r="BY71" i="8"/>
  <c r="BY72" i="8"/>
  <c r="BY73" i="8"/>
  <c r="BY74" i="8"/>
  <c r="BY75" i="8"/>
  <c r="BY76" i="8"/>
  <c r="BY77" i="8"/>
  <c r="BY78" i="8"/>
  <c r="BY79" i="8"/>
  <c r="BY80" i="8"/>
  <c r="BY81" i="8"/>
  <c r="BY82" i="8"/>
  <c r="BY83" i="8"/>
  <c r="BY84" i="8"/>
  <c r="BY85" i="8"/>
  <c r="BY86" i="8"/>
  <c r="BY87" i="8"/>
  <c r="BY88" i="8"/>
  <c r="BY89" i="8"/>
  <c r="BY90" i="8"/>
  <c r="BY91" i="8"/>
  <c r="BY92" i="8"/>
  <c r="BY93" i="8"/>
  <c r="BY94" i="8"/>
  <c r="BY95" i="8"/>
  <c r="BY96" i="8"/>
  <c r="BY97" i="8"/>
  <c r="BY98" i="8"/>
  <c r="BY99" i="8"/>
  <c r="BY100" i="8"/>
  <c r="BY101" i="8"/>
  <c r="BY102" i="8"/>
  <c r="BY103" i="8"/>
  <c r="BY104" i="8"/>
  <c r="BY105" i="8"/>
  <c r="BY106" i="8"/>
  <c r="BY107" i="8"/>
  <c r="BY108" i="8"/>
  <c r="BY109" i="8"/>
  <c r="BY110" i="8"/>
  <c r="BY111" i="8"/>
  <c r="BY112" i="8"/>
  <c r="BY113" i="8"/>
  <c r="BY114" i="8"/>
  <c r="BY115" i="8"/>
  <c r="BY116" i="8"/>
  <c r="BY117" i="8"/>
  <c r="BY118" i="8"/>
  <c r="BY119" i="8"/>
  <c r="BY120" i="8"/>
  <c r="BY121" i="8"/>
  <c r="BY122" i="8"/>
  <c r="BY123" i="8"/>
  <c r="BY124" i="8"/>
  <c r="BY125" i="8"/>
  <c r="BY126" i="8"/>
  <c r="BY127" i="8"/>
  <c r="BY128" i="8"/>
  <c r="BY129" i="8"/>
  <c r="BY130" i="8"/>
  <c r="BY131" i="8"/>
  <c r="BY132" i="8"/>
  <c r="BY133" i="8"/>
  <c r="BY134" i="8"/>
  <c r="BY135" i="8"/>
  <c r="BY136" i="8"/>
  <c r="BY2" i="8"/>
  <c r="AL4" i="8"/>
  <c r="AL5" i="8"/>
  <c r="AL6" i="8"/>
  <c r="AL7" i="8"/>
  <c r="AL8" i="8"/>
  <c r="AL9" i="8"/>
  <c r="AL10" i="8"/>
  <c r="AL11" i="8"/>
  <c r="AL12" i="8"/>
  <c r="AL13" i="8"/>
  <c r="AL14" i="8"/>
  <c r="AL15" i="8"/>
  <c r="AL16" i="8"/>
  <c r="AL17" i="8"/>
  <c r="AL18" i="8"/>
  <c r="AL19" i="8"/>
  <c r="AL20" i="8"/>
  <c r="AL21" i="8"/>
  <c r="AL22" i="8"/>
  <c r="AL23" i="8"/>
  <c r="AL24" i="8"/>
  <c r="AL25" i="8"/>
  <c r="AL26" i="8"/>
  <c r="AL27" i="8"/>
  <c r="AL28" i="8"/>
  <c r="AL29" i="8"/>
  <c r="AL30" i="8"/>
  <c r="AL31" i="8"/>
  <c r="AL32" i="8"/>
  <c r="AL33" i="8"/>
  <c r="AL34" i="8"/>
  <c r="AL35" i="8"/>
  <c r="AL36" i="8"/>
  <c r="AL37" i="8"/>
  <c r="AL38" i="8"/>
  <c r="AL39" i="8"/>
  <c r="AL40" i="8"/>
  <c r="AL41" i="8"/>
  <c r="AL42" i="8"/>
  <c r="AL43" i="8"/>
  <c r="AL44" i="8"/>
  <c r="AL45" i="8"/>
  <c r="AL46" i="8"/>
  <c r="AL47" i="8"/>
  <c r="AL48" i="8"/>
  <c r="AL49" i="8"/>
  <c r="AL50" i="8"/>
  <c r="AL51" i="8"/>
  <c r="AL52" i="8"/>
  <c r="AL53" i="8"/>
  <c r="AL54" i="8"/>
  <c r="AL55" i="8"/>
  <c r="AL56" i="8"/>
  <c r="AL57" i="8"/>
  <c r="AL58" i="8"/>
  <c r="AL59" i="8"/>
  <c r="AL60" i="8"/>
  <c r="AL61" i="8"/>
  <c r="AL62" i="8"/>
  <c r="AL63" i="8"/>
  <c r="AL64" i="8"/>
  <c r="AL65" i="8"/>
  <c r="AL66" i="8"/>
  <c r="AL67" i="8"/>
  <c r="AL68" i="8"/>
  <c r="AL69" i="8"/>
  <c r="AL70" i="8"/>
  <c r="AL71" i="8"/>
  <c r="AL72" i="8"/>
  <c r="AL73" i="8"/>
  <c r="AL74" i="8"/>
  <c r="AL75" i="8"/>
  <c r="AL76" i="8"/>
  <c r="AL77" i="8"/>
  <c r="AL78" i="8"/>
  <c r="AL79" i="8"/>
  <c r="AL80" i="8"/>
  <c r="AL81" i="8"/>
  <c r="AL82" i="8"/>
  <c r="AL83" i="8"/>
  <c r="AL84" i="8"/>
  <c r="AL85" i="8"/>
  <c r="AL86" i="8"/>
  <c r="AL87" i="8"/>
  <c r="AL88" i="8"/>
  <c r="AL89" i="8"/>
  <c r="AL90" i="8"/>
  <c r="AL91" i="8"/>
  <c r="AL92" i="8"/>
  <c r="AL93" i="8"/>
  <c r="AL94" i="8"/>
  <c r="AL95" i="8"/>
  <c r="AL96" i="8"/>
  <c r="AL97" i="8"/>
  <c r="AL98" i="8"/>
  <c r="AL99" i="8"/>
  <c r="AL100" i="8"/>
  <c r="AL101" i="8"/>
  <c r="AL102" i="8"/>
  <c r="AL103" i="8"/>
  <c r="AL104" i="8"/>
  <c r="AL105" i="8"/>
  <c r="AL106" i="8"/>
  <c r="AL107" i="8"/>
  <c r="AL108" i="8"/>
  <c r="AL109" i="8"/>
  <c r="AL110" i="8"/>
  <c r="AL111" i="8"/>
  <c r="AL112" i="8"/>
  <c r="AL113" i="8"/>
  <c r="AL114" i="8"/>
  <c r="AL115" i="8"/>
  <c r="AL116" i="8"/>
  <c r="AL117" i="8"/>
  <c r="AL118" i="8"/>
  <c r="AL119" i="8"/>
  <c r="AL120" i="8"/>
  <c r="AL121" i="8"/>
  <c r="AL122" i="8"/>
  <c r="AL123" i="8"/>
  <c r="AL124" i="8"/>
  <c r="AL125" i="8"/>
  <c r="AL126" i="8"/>
  <c r="AL127" i="8"/>
  <c r="AL128" i="8"/>
  <c r="AL129" i="8"/>
  <c r="AL130" i="8"/>
  <c r="AL131" i="8"/>
  <c r="AL132" i="8"/>
  <c r="AL133" i="8"/>
  <c r="AL134" i="8"/>
  <c r="AL135" i="8"/>
  <c r="AL136" i="8"/>
  <c r="AL3" i="8"/>
  <c r="AQ136" i="10"/>
  <c r="AR136" i="10"/>
  <c r="AS136" i="10"/>
  <c r="AT136" i="10"/>
  <c r="AU136" i="10"/>
  <c r="AV136" i="10"/>
  <c r="AW136" i="10"/>
  <c r="AX136" i="10"/>
  <c r="AY136" i="10"/>
  <c r="BB136" i="10"/>
  <c r="BI136" i="8"/>
  <c r="BJ136" i="8"/>
  <c r="BK136" i="8"/>
  <c r="BL136" i="8"/>
  <c r="BM136" i="8"/>
  <c r="BN136" i="8"/>
  <c r="BO136" i="8"/>
  <c r="BP136" i="8"/>
  <c r="BQ136" i="8"/>
  <c r="BR136" i="8"/>
  <c r="BS136" i="8"/>
  <c r="BT136" i="8"/>
  <c r="BU136" i="8"/>
  <c r="BV136" i="8"/>
  <c r="BW136" i="8"/>
  <c r="BX136" i="8"/>
  <c r="CC136" i="8"/>
  <c r="W130" i="8"/>
  <c r="X130" i="8"/>
  <c r="Y130" i="8"/>
  <c r="Z130" i="8"/>
  <c r="AA130" i="8"/>
  <c r="AB130" i="8"/>
  <c r="AC130" i="8"/>
  <c r="AD130" i="8"/>
  <c r="AE130" i="8"/>
  <c r="AF130" i="8"/>
  <c r="AG130" i="8"/>
  <c r="AH130" i="8"/>
  <c r="AI130" i="8"/>
  <c r="AJ130" i="8"/>
  <c r="AK130" i="8"/>
  <c r="AP130" i="8"/>
  <c r="W131" i="8"/>
  <c r="X131" i="8"/>
  <c r="Y131" i="8"/>
  <c r="Z131" i="8"/>
  <c r="AA131" i="8"/>
  <c r="AB131" i="8"/>
  <c r="AC131" i="8"/>
  <c r="AD131" i="8"/>
  <c r="AE131" i="8"/>
  <c r="AF131" i="8"/>
  <c r="AG131" i="8"/>
  <c r="AH131" i="8"/>
  <c r="AI131" i="8"/>
  <c r="AJ131" i="8"/>
  <c r="AK131" i="8"/>
  <c r="AP131" i="8"/>
  <c r="W132" i="8"/>
  <c r="X132" i="8"/>
  <c r="Y132" i="8"/>
  <c r="Z132" i="8"/>
  <c r="AA132" i="8"/>
  <c r="AB132" i="8"/>
  <c r="AC132" i="8"/>
  <c r="AD132" i="8"/>
  <c r="AE132" i="8"/>
  <c r="AF132" i="8"/>
  <c r="AG132" i="8"/>
  <c r="AH132" i="8"/>
  <c r="AI132" i="8"/>
  <c r="AJ132" i="8"/>
  <c r="AK132" i="8"/>
  <c r="AP132" i="8"/>
  <c r="W133" i="8"/>
  <c r="X133" i="8"/>
  <c r="Y133" i="8"/>
  <c r="Z133" i="8"/>
  <c r="AA133" i="8"/>
  <c r="AB133" i="8"/>
  <c r="AC133" i="8"/>
  <c r="AD133" i="8"/>
  <c r="AE133" i="8"/>
  <c r="AF133" i="8"/>
  <c r="AG133" i="8"/>
  <c r="AH133" i="8"/>
  <c r="AI133" i="8"/>
  <c r="AJ133" i="8"/>
  <c r="AK133" i="8"/>
  <c r="AP133" i="8"/>
  <c r="W134" i="8"/>
  <c r="X134" i="8"/>
  <c r="Y134" i="8"/>
  <c r="Z134" i="8"/>
  <c r="AA134" i="8"/>
  <c r="AB134" i="8"/>
  <c r="AC134" i="8"/>
  <c r="AD134" i="8"/>
  <c r="AE134" i="8"/>
  <c r="AF134" i="8"/>
  <c r="AG134" i="8"/>
  <c r="AH134" i="8"/>
  <c r="AI134" i="8"/>
  <c r="AJ134" i="8"/>
  <c r="AK134" i="8"/>
  <c r="AP134" i="8"/>
  <c r="W135" i="8"/>
  <c r="X135" i="8"/>
  <c r="Y135" i="8"/>
  <c r="Z135" i="8"/>
  <c r="AA135" i="8"/>
  <c r="AB135" i="8"/>
  <c r="AC135" i="8"/>
  <c r="AD135" i="8"/>
  <c r="AE135" i="8"/>
  <c r="AF135" i="8"/>
  <c r="AG135" i="8"/>
  <c r="AH135" i="8"/>
  <c r="AI135" i="8"/>
  <c r="AJ135" i="8"/>
  <c r="AK135" i="8"/>
  <c r="AP135" i="8"/>
  <c r="W136" i="8"/>
  <c r="X136" i="8"/>
  <c r="Y136" i="8"/>
  <c r="Z136" i="8"/>
  <c r="AA136" i="8"/>
  <c r="AB136" i="8"/>
  <c r="AC136" i="8"/>
  <c r="AD136" i="8"/>
  <c r="AE136" i="8"/>
  <c r="AF136" i="8"/>
  <c r="AG136" i="8"/>
  <c r="AH136" i="8"/>
  <c r="AI136" i="8"/>
  <c r="AJ136" i="8"/>
  <c r="AK136" i="8"/>
  <c r="AP136" i="8"/>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X136" i="7"/>
  <c r="BW136" i="7"/>
  <c r="BY136" i="6"/>
  <c r="BZ136" i="6"/>
  <c r="CA136" i="6"/>
  <c r="CB136" i="6"/>
  <c r="CC136" i="6"/>
  <c r="CD136" i="6"/>
  <c r="CE136" i="6"/>
  <c r="CF136" i="6"/>
  <c r="CG136" i="6"/>
  <c r="CH136" i="6"/>
  <c r="CI136" i="6"/>
  <c r="CJ136" i="6"/>
  <c r="CK136" i="6"/>
  <c r="CL136" i="6"/>
  <c r="CM136" i="6"/>
  <c r="CN136" i="6"/>
  <c r="CO136" i="6"/>
  <c r="CP136" i="6"/>
  <c r="CQ136" i="6"/>
  <c r="CR136" i="6"/>
  <c r="CS136" i="6"/>
  <c r="CZ136" i="6"/>
  <c r="BA136" i="5"/>
  <c r="BB136" i="5"/>
  <c r="BC136" i="5"/>
  <c r="BD136" i="5"/>
  <c r="BE136" i="5"/>
  <c r="BF136" i="5"/>
  <c r="BG136" i="5"/>
  <c r="BH136" i="5"/>
  <c r="BI136" i="5"/>
  <c r="BJ136" i="5"/>
  <c r="BK136" i="5"/>
  <c r="BL136" i="5"/>
  <c r="BM136" i="5"/>
  <c r="BN136" i="5"/>
  <c r="BO136" i="5"/>
  <c r="BP136" i="5"/>
  <c r="BQ136" i="5"/>
  <c r="AH136" i="4"/>
  <c r="AI136" i="4"/>
  <c r="AJ136" i="4"/>
  <c r="AK136" i="4"/>
  <c r="AL136" i="4"/>
  <c r="AM136" i="4"/>
  <c r="H136" i="11" s="1"/>
  <c r="AG136" i="4"/>
  <c r="K136" i="11"/>
  <c r="L136" i="11"/>
  <c r="M136" i="11"/>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DM136" i="3"/>
  <c r="DS136" i="3"/>
  <c r="G136" i="11" s="1"/>
  <c r="CK136" i="3"/>
  <c r="BT29" i="7"/>
  <c r="W4" i="8"/>
  <c r="X4" i="8"/>
  <c r="Y4" i="8"/>
  <c r="Z4" i="8"/>
  <c r="AA4" i="8"/>
  <c r="AB4" i="8"/>
  <c r="AC4" i="8"/>
  <c r="AD4" i="8"/>
  <c r="AE4" i="8"/>
  <c r="AF4" i="8"/>
  <c r="AG4" i="8"/>
  <c r="AH4" i="8"/>
  <c r="AI4" i="8"/>
  <c r="AJ4" i="8"/>
  <c r="AK4" i="8"/>
  <c r="AP4" i="8"/>
  <c r="W5" i="8"/>
  <c r="X5" i="8"/>
  <c r="Y5" i="8"/>
  <c r="Z5" i="8"/>
  <c r="AA5" i="8"/>
  <c r="AB5" i="8"/>
  <c r="AC5" i="8"/>
  <c r="AD5" i="8"/>
  <c r="AE5" i="8"/>
  <c r="AF5" i="8"/>
  <c r="AG5" i="8"/>
  <c r="AH5" i="8"/>
  <c r="AI5" i="8"/>
  <c r="AJ5" i="8"/>
  <c r="AK5" i="8"/>
  <c r="AP5" i="8"/>
  <c r="W6" i="8"/>
  <c r="X6" i="8"/>
  <c r="Y6" i="8"/>
  <c r="Z6" i="8"/>
  <c r="AA6" i="8"/>
  <c r="AB6" i="8"/>
  <c r="AC6" i="8"/>
  <c r="AD6" i="8"/>
  <c r="AE6" i="8"/>
  <c r="AF6" i="8"/>
  <c r="AG6" i="8"/>
  <c r="AH6" i="8"/>
  <c r="AI6" i="8"/>
  <c r="AJ6" i="8"/>
  <c r="AK6" i="8"/>
  <c r="AP6" i="8"/>
  <c r="W7" i="8"/>
  <c r="X7" i="8"/>
  <c r="Y7" i="8"/>
  <c r="Z7" i="8"/>
  <c r="AA7" i="8"/>
  <c r="AB7" i="8"/>
  <c r="AC7" i="8"/>
  <c r="AD7" i="8"/>
  <c r="AE7" i="8"/>
  <c r="AF7" i="8"/>
  <c r="AG7" i="8"/>
  <c r="AH7" i="8"/>
  <c r="AI7" i="8"/>
  <c r="AJ7" i="8"/>
  <c r="AK7" i="8"/>
  <c r="AP7" i="8"/>
  <c r="W8" i="8"/>
  <c r="X8" i="8"/>
  <c r="Y8" i="8"/>
  <c r="Z8" i="8"/>
  <c r="AA8" i="8"/>
  <c r="AB8" i="8"/>
  <c r="AC8" i="8"/>
  <c r="AD8" i="8"/>
  <c r="AE8" i="8"/>
  <c r="AF8" i="8"/>
  <c r="AG8" i="8"/>
  <c r="AH8" i="8"/>
  <c r="AI8" i="8"/>
  <c r="AJ8" i="8"/>
  <c r="AK8" i="8"/>
  <c r="AP8" i="8"/>
  <c r="W9" i="8"/>
  <c r="X9" i="8"/>
  <c r="Y9" i="8"/>
  <c r="Z9" i="8"/>
  <c r="AA9" i="8"/>
  <c r="AB9" i="8"/>
  <c r="AC9" i="8"/>
  <c r="AD9" i="8"/>
  <c r="AE9" i="8"/>
  <c r="AF9" i="8"/>
  <c r="AG9" i="8"/>
  <c r="AH9" i="8"/>
  <c r="AI9" i="8"/>
  <c r="AJ9" i="8"/>
  <c r="AK9" i="8"/>
  <c r="AP9" i="8"/>
  <c r="W10" i="8"/>
  <c r="X10" i="8"/>
  <c r="Y10" i="8"/>
  <c r="Z10" i="8"/>
  <c r="AA10" i="8"/>
  <c r="AB10" i="8"/>
  <c r="AC10" i="8"/>
  <c r="AD10" i="8"/>
  <c r="AE10" i="8"/>
  <c r="AF10" i="8"/>
  <c r="AG10" i="8"/>
  <c r="AH10" i="8"/>
  <c r="AI10" i="8"/>
  <c r="AJ10" i="8"/>
  <c r="AK10" i="8"/>
  <c r="AP10" i="8"/>
  <c r="W11" i="8"/>
  <c r="X11" i="8"/>
  <c r="Y11" i="8"/>
  <c r="Z11" i="8"/>
  <c r="AA11" i="8"/>
  <c r="AB11" i="8"/>
  <c r="AC11" i="8"/>
  <c r="AD11" i="8"/>
  <c r="AE11" i="8"/>
  <c r="AF11" i="8"/>
  <c r="AG11" i="8"/>
  <c r="AH11" i="8"/>
  <c r="AI11" i="8"/>
  <c r="AJ11" i="8"/>
  <c r="AK11" i="8"/>
  <c r="AP11" i="8"/>
  <c r="W12" i="8"/>
  <c r="X12" i="8"/>
  <c r="Y12" i="8"/>
  <c r="Z12" i="8"/>
  <c r="AA12" i="8"/>
  <c r="AB12" i="8"/>
  <c r="AC12" i="8"/>
  <c r="AD12" i="8"/>
  <c r="AE12" i="8"/>
  <c r="AF12" i="8"/>
  <c r="AG12" i="8"/>
  <c r="AH12" i="8"/>
  <c r="AI12" i="8"/>
  <c r="AJ12" i="8"/>
  <c r="AK12" i="8"/>
  <c r="AP12" i="8"/>
  <c r="W13" i="8"/>
  <c r="X13" i="8"/>
  <c r="Y13" i="8"/>
  <c r="Z13" i="8"/>
  <c r="AA13" i="8"/>
  <c r="AB13" i="8"/>
  <c r="AC13" i="8"/>
  <c r="AD13" i="8"/>
  <c r="AE13" i="8"/>
  <c r="AF13" i="8"/>
  <c r="AG13" i="8"/>
  <c r="AH13" i="8"/>
  <c r="AI13" i="8"/>
  <c r="AJ13" i="8"/>
  <c r="AK13" i="8"/>
  <c r="AP13" i="8"/>
  <c r="W14" i="8"/>
  <c r="X14" i="8"/>
  <c r="Y14" i="8"/>
  <c r="Z14" i="8"/>
  <c r="AA14" i="8"/>
  <c r="AB14" i="8"/>
  <c r="AC14" i="8"/>
  <c r="AD14" i="8"/>
  <c r="AE14" i="8"/>
  <c r="AF14" i="8"/>
  <c r="AG14" i="8"/>
  <c r="AH14" i="8"/>
  <c r="AI14" i="8"/>
  <c r="AJ14" i="8"/>
  <c r="AK14" i="8"/>
  <c r="AP14" i="8"/>
  <c r="W15" i="8"/>
  <c r="X15" i="8"/>
  <c r="Y15" i="8"/>
  <c r="Z15" i="8"/>
  <c r="AA15" i="8"/>
  <c r="AB15" i="8"/>
  <c r="AC15" i="8"/>
  <c r="AD15" i="8"/>
  <c r="AE15" i="8"/>
  <c r="AF15" i="8"/>
  <c r="AG15" i="8"/>
  <c r="AH15" i="8"/>
  <c r="AI15" i="8"/>
  <c r="AJ15" i="8"/>
  <c r="AK15" i="8"/>
  <c r="AP15" i="8"/>
  <c r="W16" i="8"/>
  <c r="X16" i="8"/>
  <c r="Y16" i="8"/>
  <c r="Z16" i="8"/>
  <c r="AA16" i="8"/>
  <c r="AB16" i="8"/>
  <c r="AC16" i="8"/>
  <c r="AD16" i="8"/>
  <c r="AE16" i="8"/>
  <c r="AF16" i="8"/>
  <c r="AG16" i="8"/>
  <c r="AH16" i="8"/>
  <c r="AI16" i="8"/>
  <c r="AJ16" i="8"/>
  <c r="AK16" i="8"/>
  <c r="AP16" i="8"/>
  <c r="W17" i="8"/>
  <c r="X17" i="8"/>
  <c r="Y17" i="8"/>
  <c r="Z17" i="8"/>
  <c r="AA17" i="8"/>
  <c r="AB17" i="8"/>
  <c r="AC17" i="8"/>
  <c r="AD17" i="8"/>
  <c r="AE17" i="8"/>
  <c r="AF17" i="8"/>
  <c r="AG17" i="8"/>
  <c r="AH17" i="8"/>
  <c r="AI17" i="8"/>
  <c r="AJ17" i="8"/>
  <c r="AK17" i="8"/>
  <c r="AP17" i="8"/>
  <c r="W18" i="8"/>
  <c r="X18" i="8"/>
  <c r="Y18" i="8"/>
  <c r="Z18" i="8"/>
  <c r="AA18" i="8"/>
  <c r="AB18" i="8"/>
  <c r="AC18" i="8"/>
  <c r="AD18" i="8"/>
  <c r="AE18" i="8"/>
  <c r="AF18" i="8"/>
  <c r="AG18" i="8"/>
  <c r="AH18" i="8"/>
  <c r="AI18" i="8"/>
  <c r="AJ18" i="8"/>
  <c r="AK18" i="8"/>
  <c r="AP18" i="8"/>
  <c r="W19" i="8"/>
  <c r="X19" i="8"/>
  <c r="Y19" i="8"/>
  <c r="Z19" i="8"/>
  <c r="AA19" i="8"/>
  <c r="AB19" i="8"/>
  <c r="AC19" i="8"/>
  <c r="AD19" i="8"/>
  <c r="AE19" i="8"/>
  <c r="AF19" i="8"/>
  <c r="AG19" i="8"/>
  <c r="AH19" i="8"/>
  <c r="AI19" i="8"/>
  <c r="AJ19" i="8"/>
  <c r="AK19" i="8"/>
  <c r="AP19" i="8"/>
  <c r="W20" i="8"/>
  <c r="X20" i="8"/>
  <c r="Y20" i="8"/>
  <c r="Z20" i="8"/>
  <c r="AA20" i="8"/>
  <c r="AB20" i="8"/>
  <c r="AC20" i="8"/>
  <c r="AD20" i="8"/>
  <c r="AE20" i="8"/>
  <c r="AF20" i="8"/>
  <c r="AG20" i="8"/>
  <c r="AH20" i="8"/>
  <c r="AI20" i="8"/>
  <c r="AJ20" i="8"/>
  <c r="AK20" i="8"/>
  <c r="AP20" i="8"/>
  <c r="W21" i="8"/>
  <c r="X21" i="8"/>
  <c r="Y21" i="8"/>
  <c r="Z21" i="8"/>
  <c r="AA21" i="8"/>
  <c r="AB21" i="8"/>
  <c r="AC21" i="8"/>
  <c r="AD21" i="8"/>
  <c r="AE21" i="8"/>
  <c r="AF21" i="8"/>
  <c r="AG21" i="8"/>
  <c r="AH21" i="8"/>
  <c r="AI21" i="8"/>
  <c r="AJ21" i="8"/>
  <c r="AK21" i="8"/>
  <c r="AP21" i="8"/>
  <c r="W22" i="8"/>
  <c r="X22" i="8"/>
  <c r="Y22" i="8"/>
  <c r="Z22" i="8"/>
  <c r="AA22" i="8"/>
  <c r="AB22" i="8"/>
  <c r="AC22" i="8"/>
  <c r="AD22" i="8"/>
  <c r="AE22" i="8"/>
  <c r="AF22" i="8"/>
  <c r="AG22" i="8"/>
  <c r="AH22" i="8"/>
  <c r="AI22" i="8"/>
  <c r="AJ22" i="8"/>
  <c r="AK22" i="8"/>
  <c r="AP22" i="8"/>
  <c r="W23" i="8"/>
  <c r="X23" i="8"/>
  <c r="Y23" i="8"/>
  <c r="Z23" i="8"/>
  <c r="AA23" i="8"/>
  <c r="AB23" i="8"/>
  <c r="AC23" i="8"/>
  <c r="AD23" i="8"/>
  <c r="AE23" i="8"/>
  <c r="AF23" i="8"/>
  <c r="AG23" i="8"/>
  <c r="AH23" i="8"/>
  <c r="AI23" i="8"/>
  <c r="AJ23" i="8"/>
  <c r="AK23" i="8"/>
  <c r="AP23" i="8"/>
  <c r="W24" i="8"/>
  <c r="X24" i="8"/>
  <c r="Y24" i="8"/>
  <c r="Z24" i="8"/>
  <c r="AA24" i="8"/>
  <c r="AB24" i="8"/>
  <c r="AC24" i="8"/>
  <c r="AD24" i="8"/>
  <c r="AE24" i="8"/>
  <c r="AF24" i="8"/>
  <c r="AG24" i="8"/>
  <c r="AH24" i="8"/>
  <c r="AI24" i="8"/>
  <c r="AJ24" i="8"/>
  <c r="AK24" i="8"/>
  <c r="AP24" i="8"/>
  <c r="W25" i="8"/>
  <c r="X25" i="8"/>
  <c r="Y25" i="8"/>
  <c r="Z25" i="8"/>
  <c r="AA25" i="8"/>
  <c r="AB25" i="8"/>
  <c r="AC25" i="8"/>
  <c r="AD25" i="8"/>
  <c r="AE25" i="8"/>
  <c r="AF25" i="8"/>
  <c r="AG25" i="8"/>
  <c r="AH25" i="8"/>
  <c r="AI25" i="8"/>
  <c r="AJ25" i="8"/>
  <c r="AK25" i="8"/>
  <c r="AP25" i="8"/>
  <c r="W26" i="8"/>
  <c r="X26" i="8"/>
  <c r="Y26" i="8"/>
  <c r="Z26" i="8"/>
  <c r="AA26" i="8"/>
  <c r="AB26" i="8"/>
  <c r="AC26" i="8"/>
  <c r="AD26" i="8"/>
  <c r="AE26" i="8"/>
  <c r="AF26" i="8"/>
  <c r="AG26" i="8"/>
  <c r="AH26" i="8"/>
  <c r="AI26" i="8"/>
  <c r="AJ26" i="8"/>
  <c r="AK26" i="8"/>
  <c r="AP26" i="8"/>
  <c r="W27" i="8"/>
  <c r="X27" i="8"/>
  <c r="Y27" i="8"/>
  <c r="Z27" i="8"/>
  <c r="AA27" i="8"/>
  <c r="AB27" i="8"/>
  <c r="AC27" i="8"/>
  <c r="AD27" i="8"/>
  <c r="AE27" i="8"/>
  <c r="AF27" i="8"/>
  <c r="AG27" i="8"/>
  <c r="AH27" i="8"/>
  <c r="AI27" i="8"/>
  <c r="AJ27" i="8"/>
  <c r="AK27" i="8"/>
  <c r="AP27" i="8"/>
  <c r="W28" i="8"/>
  <c r="X28" i="8"/>
  <c r="Y28" i="8"/>
  <c r="Z28" i="8"/>
  <c r="AA28" i="8"/>
  <c r="AB28" i="8"/>
  <c r="AC28" i="8"/>
  <c r="AD28" i="8"/>
  <c r="AE28" i="8"/>
  <c r="AF28" i="8"/>
  <c r="AG28" i="8"/>
  <c r="AH28" i="8"/>
  <c r="AI28" i="8"/>
  <c r="AJ28" i="8"/>
  <c r="AK28" i="8"/>
  <c r="AP28" i="8"/>
  <c r="W29" i="8"/>
  <c r="X29" i="8"/>
  <c r="Y29" i="8"/>
  <c r="Z29" i="8"/>
  <c r="AA29" i="8"/>
  <c r="AB29" i="8"/>
  <c r="AC29" i="8"/>
  <c r="AD29" i="8"/>
  <c r="AE29" i="8"/>
  <c r="AF29" i="8"/>
  <c r="AG29" i="8"/>
  <c r="AH29" i="8"/>
  <c r="AI29" i="8"/>
  <c r="AJ29" i="8"/>
  <c r="AK29" i="8"/>
  <c r="AP29" i="8"/>
  <c r="W30" i="8"/>
  <c r="X30" i="8"/>
  <c r="Y30" i="8"/>
  <c r="Z30" i="8"/>
  <c r="AA30" i="8"/>
  <c r="AB30" i="8"/>
  <c r="AC30" i="8"/>
  <c r="AD30" i="8"/>
  <c r="AE30" i="8"/>
  <c r="AF30" i="8"/>
  <c r="AG30" i="8"/>
  <c r="AH30" i="8"/>
  <c r="AI30" i="8"/>
  <c r="AJ30" i="8"/>
  <c r="AK30" i="8"/>
  <c r="AP30" i="8"/>
  <c r="W31" i="8"/>
  <c r="X31" i="8"/>
  <c r="Y31" i="8"/>
  <c r="Z31" i="8"/>
  <c r="AA31" i="8"/>
  <c r="AB31" i="8"/>
  <c r="AC31" i="8"/>
  <c r="AD31" i="8"/>
  <c r="AE31" i="8"/>
  <c r="AF31" i="8"/>
  <c r="AG31" i="8"/>
  <c r="AH31" i="8"/>
  <c r="AI31" i="8"/>
  <c r="AJ31" i="8"/>
  <c r="AK31" i="8"/>
  <c r="AP31" i="8"/>
  <c r="W32" i="8"/>
  <c r="X32" i="8"/>
  <c r="Y32" i="8"/>
  <c r="Z32" i="8"/>
  <c r="AA32" i="8"/>
  <c r="AB32" i="8"/>
  <c r="AC32" i="8"/>
  <c r="AD32" i="8"/>
  <c r="AE32" i="8"/>
  <c r="AF32" i="8"/>
  <c r="AG32" i="8"/>
  <c r="AH32" i="8"/>
  <c r="AI32" i="8"/>
  <c r="AJ32" i="8"/>
  <c r="AK32" i="8"/>
  <c r="AP32" i="8"/>
  <c r="W33" i="8"/>
  <c r="X33" i="8"/>
  <c r="Y33" i="8"/>
  <c r="Z33" i="8"/>
  <c r="AA33" i="8"/>
  <c r="AB33" i="8"/>
  <c r="AC33" i="8"/>
  <c r="AD33" i="8"/>
  <c r="AE33" i="8"/>
  <c r="AF33" i="8"/>
  <c r="AG33" i="8"/>
  <c r="AH33" i="8"/>
  <c r="AI33" i="8"/>
  <c r="AJ33" i="8"/>
  <c r="AK33" i="8"/>
  <c r="AP33" i="8"/>
  <c r="W34" i="8"/>
  <c r="X34" i="8"/>
  <c r="Y34" i="8"/>
  <c r="Z34" i="8"/>
  <c r="AA34" i="8"/>
  <c r="AB34" i="8"/>
  <c r="AC34" i="8"/>
  <c r="AD34" i="8"/>
  <c r="AE34" i="8"/>
  <c r="AF34" i="8"/>
  <c r="AG34" i="8"/>
  <c r="AH34" i="8"/>
  <c r="AI34" i="8"/>
  <c r="AJ34" i="8"/>
  <c r="AK34" i="8"/>
  <c r="AP34" i="8"/>
  <c r="W35" i="8"/>
  <c r="X35" i="8"/>
  <c r="Y35" i="8"/>
  <c r="Z35" i="8"/>
  <c r="AA35" i="8"/>
  <c r="AB35" i="8"/>
  <c r="AC35" i="8"/>
  <c r="AD35" i="8"/>
  <c r="AE35" i="8"/>
  <c r="AF35" i="8"/>
  <c r="AG35" i="8"/>
  <c r="AH35" i="8"/>
  <c r="AI35" i="8"/>
  <c r="AJ35" i="8"/>
  <c r="AK35" i="8"/>
  <c r="AP35" i="8"/>
  <c r="W36" i="8"/>
  <c r="X36" i="8"/>
  <c r="Y36" i="8"/>
  <c r="Z36" i="8"/>
  <c r="AA36" i="8"/>
  <c r="AB36" i="8"/>
  <c r="AC36" i="8"/>
  <c r="AD36" i="8"/>
  <c r="AE36" i="8"/>
  <c r="AF36" i="8"/>
  <c r="AG36" i="8"/>
  <c r="AH36" i="8"/>
  <c r="AI36" i="8"/>
  <c r="AJ36" i="8"/>
  <c r="AK36" i="8"/>
  <c r="AP36" i="8"/>
  <c r="W37" i="8"/>
  <c r="X37" i="8"/>
  <c r="Y37" i="8"/>
  <c r="Z37" i="8"/>
  <c r="AA37" i="8"/>
  <c r="AB37" i="8"/>
  <c r="AC37" i="8"/>
  <c r="AD37" i="8"/>
  <c r="AE37" i="8"/>
  <c r="AF37" i="8"/>
  <c r="AG37" i="8"/>
  <c r="AH37" i="8"/>
  <c r="AI37" i="8"/>
  <c r="AJ37" i="8"/>
  <c r="AK37" i="8"/>
  <c r="AP37" i="8"/>
  <c r="W38" i="8"/>
  <c r="X38" i="8"/>
  <c r="Y38" i="8"/>
  <c r="Z38" i="8"/>
  <c r="AA38" i="8"/>
  <c r="AB38" i="8"/>
  <c r="AC38" i="8"/>
  <c r="AD38" i="8"/>
  <c r="AE38" i="8"/>
  <c r="AF38" i="8"/>
  <c r="AG38" i="8"/>
  <c r="AH38" i="8"/>
  <c r="AI38" i="8"/>
  <c r="AJ38" i="8"/>
  <c r="AK38" i="8"/>
  <c r="AP38" i="8"/>
  <c r="W39" i="8"/>
  <c r="X39" i="8"/>
  <c r="Y39" i="8"/>
  <c r="Z39" i="8"/>
  <c r="AA39" i="8"/>
  <c r="AB39" i="8"/>
  <c r="AC39" i="8"/>
  <c r="AD39" i="8"/>
  <c r="AE39" i="8"/>
  <c r="AF39" i="8"/>
  <c r="AG39" i="8"/>
  <c r="AH39" i="8"/>
  <c r="AI39" i="8"/>
  <c r="AJ39" i="8"/>
  <c r="AK39" i="8"/>
  <c r="AP39" i="8"/>
  <c r="W40" i="8"/>
  <c r="X40" i="8"/>
  <c r="Y40" i="8"/>
  <c r="Z40" i="8"/>
  <c r="AA40" i="8"/>
  <c r="AB40" i="8"/>
  <c r="AC40" i="8"/>
  <c r="AD40" i="8"/>
  <c r="AE40" i="8"/>
  <c r="AF40" i="8"/>
  <c r="AG40" i="8"/>
  <c r="AH40" i="8"/>
  <c r="AI40" i="8"/>
  <c r="AJ40" i="8"/>
  <c r="AK40" i="8"/>
  <c r="AP40" i="8"/>
  <c r="W41" i="8"/>
  <c r="X41" i="8"/>
  <c r="Y41" i="8"/>
  <c r="Z41" i="8"/>
  <c r="AA41" i="8"/>
  <c r="AB41" i="8"/>
  <c r="AC41" i="8"/>
  <c r="AD41" i="8"/>
  <c r="AE41" i="8"/>
  <c r="AF41" i="8"/>
  <c r="AG41" i="8"/>
  <c r="AH41" i="8"/>
  <c r="AI41" i="8"/>
  <c r="AJ41" i="8"/>
  <c r="AK41" i="8"/>
  <c r="AP41" i="8"/>
  <c r="W42" i="8"/>
  <c r="X42" i="8"/>
  <c r="Y42" i="8"/>
  <c r="Z42" i="8"/>
  <c r="AA42" i="8"/>
  <c r="AB42" i="8"/>
  <c r="AC42" i="8"/>
  <c r="AD42" i="8"/>
  <c r="AE42" i="8"/>
  <c r="AF42" i="8"/>
  <c r="AG42" i="8"/>
  <c r="AH42" i="8"/>
  <c r="AI42" i="8"/>
  <c r="AJ42" i="8"/>
  <c r="AK42" i="8"/>
  <c r="AP42" i="8"/>
  <c r="W43" i="8"/>
  <c r="X43" i="8"/>
  <c r="Y43" i="8"/>
  <c r="Z43" i="8"/>
  <c r="AA43" i="8"/>
  <c r="AB43" i="8"/>
  <c r="AC43" i="8"/>
  <c r="AD43" i="8"/>
  <c r="AE43" i="8"/>
  <c r="AF43" i="8"/>
  <c r="AG43" i="8"/>
  <c r="AH43" i="8"/>
  <c r="AI43" i="8"/>
  <c r="AJ43" i="8"/>
  <c r="AK43" i="8"/>
  <c r="AP43" i="8"/>
  <c r="W44" i="8"/>
  <c r="X44" i="8"/>
  <c r="Y44" i="8"/>
  <c r="Z44" i="8"/>
  <c r="AA44" i="8"/>
  <c r="AB44" i="8"/>
  <c r="AC44" i="8"/>
  <c r="AD44" i="8"/>
  <c r="AE44" i="8"/>
  <c r="AF44" i="8"/>
  <c r="AG44" i="8"/>
  <c r="AH44" i="8"/>
  <c r="AI44" i="8"/>
  <c r="AJ44" i="8"/>
  <c r="AK44" i="8"/>
  <c r="AP44" i="8"/>
  <c r="W45" i="8"/>
  <c r="X45" i="8"/>
  <c r="Y45" i="8"/>
  <c r="Z45" i="8"/>
  <c r="AA45" i="8"/>
  <c r="AB45" i="8"/>
  <c r="AC45" i="8"/>
  <c r="AD45" i="8"/>
  <c r="AE45" i="8"/>
  <c r="AF45" i="8"/>
  <c r="AG45" i="8"/>
  <c r="AH45" i="8"/>
  <c r="AI45" i="8"/>
  <c r="AJ45" i="8"/>
  <c r="AK45" i="8"/>
  <c r="AP45" i="8"/>
  <c r="W46" i="8"/>
  <c r="X46" i="8"/>
  <c r="Y46" i="8"/>
  <c r="Z46" i="8"/>
  <c r="AA46" i="8"/>
  <c r="AB46" i="8"/>
  <c r="AC46" i="8"/>
  <c r="AD46" i="8"/>
  <c r="AE46" i="8"/>
  <c r="AF46" i="8"/>
  <c r="AG46" i="8"/>
  <c r="AH46" i="8"/>
  <c r="AI46" i="8"/>
  <c r="AJ46" i="8"/>
  <c r="AK46" i="8"/>
  <c r="AP46" i="8"/>
  <c r="W47" i="8"/>
  <c r="X47" i="8"/>
  <c r="Y47" i="8"/>
  <c r="Z47" i="8"/>
  <c r="AA47" i="8"/>
  <c r="AB47" i="8"/>
  <c r="AC47" i="8"/>
  <c r="AD47" i="8"/>
  <c r="AE47" i="8"/>
  <c r="AF47" i="8"/>
  <c r="AG47" i="8"/>
  <c r="AH47" i="8"/>
  <c r="AI47" i="8"/>
  <c r="AJ47" i="8"/>
  <c r="AK47" i="8"/>
  <c r="AP47" i="8"/>
  <c r="W48" i="8"/>
  <c r="X48" i="8"/>
  <c r="Y48" i="8"/>
  <c r="Z48" i="8"/>
  <c r="AA48" i="8"/>
  <c r="AB48" i="8"/>
  <c r="AC48" i="8"/>
  <c r="AD48" i="8"/>
  <c r="AE48" i="8"/>
  <c r="AF48" i="8"/>
  <c r="AG48" i="8"/>
  <c r="AH48" i="8"/>
  <c r="AI48" i="8"/>
  <c r="AJ48" i="8"/>
  <c r="AK48" i="8"/>
  <c r="AP48" i="8"/>
  <c r="W49" i="8"/>
  <c r="X49" i="8"/>
  <c r="Y49" i="8"/>
  <c r="Z49" i="8"/>
  <c r="AA49" i="8"/>
  <c r="AB49" i="8"/>
  <c r="AC49" i="8"/>
  <c r="AD49" i="8"/>
  <c r="AE49" i="8"/>
  <c r="AF49" i="8"/>
  <c r="AG49" i="8"/>
  <c r="AH49" i="8"/>
  <c r="AI49" i="8"/>
  <c r="AJ49" i="8"/>
  <c r="AK49" i="8"/>
  <c r="AP49" i="8"/>
  <c r="W50" i="8"/>
  <c r="X50" i="8"/>
  <c r="Y50" i="8"/>
  <c r="Z50" i="8"/>
  <c r="AA50" i="8"/>
  <c r="AB50" i="8"/>
  <c r="AC50" i="8"/>
  <c r="AD50" i="8"/>
  <c r="AE50" i="8"/>
  <c r="AF50" i="8"/>
  <c r="AG50" i="8"/>
  <c r="AH50" i="8"/>
  <c r="AI50" i="8"/>
  <c r="AJ50" i="8"/>
  <c r="AK50" i="8"/>
  <c r="AP50" i="8"/>
  <c r="W51" i="8"/>
  <c r="X51" i="8"/>
  <c r="Y51" i="8"/>
  <c r="Z51" i="8"/>
  <c r="AA51" i="8"/>
  <c r="AB51" i="8"/>
  <c r="AC51" i="8"/>
  <c r="AD51" i="8"/>
  <c r="AE51" i="8"/>
  <c r="AF51" i="8"/>
  <c r="AG51" i="8"/>
  <c r="AH51" i="8"/>
  <c r="AI51" i="8"/>
  <c r="AJ51" i="8"/>
  <c r="AK51" i="8"/>
  <c r="AP51" i="8"/>
  <c r="W52" i="8"/>
  <c r="X52" i="8"/>
  <c r="Y52" i="8"/>
  <c r="Z52" i="8"/>
  <c r="AA52" i="8"/>
  <c r="AB52" i="8"/>
  <c r="AC52" i="8"/>
  <c r="AD52" i="8"/>
  <c r="AE52" i="8"/>
  <c r="AF52" i="8"/>
  <c r="AG52" i="8"/>
  <c r="AH52" i="8"/>
  <c r="AI52" i="8"/>
  <c r="AJ52" i="8"/>
  <c r="AK52" i="8"/>
  <c r="AP52" i="8"/>
  <c r="W53" i="8"/>
  <c r="X53" i="8"/>
  <c r="Y53" i="8"/>
  <c r="Z53" i="8"/>
  <c r="AA53" i="8"/>
  <c r="AB53" i="8"/>
  <c r="AC53" i="8"/>
  <c r="AD53" i="8"/>
  <c r="AE53" i="8"/>
  <c r="AF53" i="8"/>
  <c r="AG53" i="8"/>
  <c r="AH53" i="8"/>
  <c r="AI53" i="8"/>
  <c r="AJ53" i="8"/>
  <c r="AK53" i="8"/>
  <c r="AP53" i="8"/>
  <c r="W54" i="8"/>
  <c r="X54" i="8"/>
  <c r="Y54" i="8"/>
  <c r="Z54" i="8"/>
  <c r="AA54" i="8"/>
  <c r="AB54" i="8"/>
  <c r="AC54" i="8"/>
  <c r="AD54" i="8"/>
  <c r="AE54" i="8"/>
  <c r="AF54" i="8"/>
  <c r="AG54" i="8"/>
  <c r="AH54" i="8"/>
  <c r="AI54" i="8"/>
  <c r="AJ54" i="8"/>
  <c r="AK54" i="8"/>
  <c r="AP54" i="8"/>
  <c r="W55" i="8"/>
  <c r="X55" i="8"/>
  <c r="Y55" i="8"/>
  <c r="Z55" i="8"/>
  <c r="AA55" i="8"/>
  <c r="AB55" i="8"/>
  <c r="AC55" i="8"/>
  <c r="AD55" i="8"/>
  <c r="AE55" i="8"/>
  <c r="AF55" i="8"/>
  <c r="AG55" i="8"/>
  <c r="AH55" i="8"/>
  <c r="AI55" i="8"/>
  <c r="AJ55" i="8"/>
  <c r="AK55" i="8"/>
  <c r="AP55" i="8"/>
  <c r="W56" i="8"/>
  <c r="X56" i="8"/>
  <c r="Y56" i="8"/>
  <c r="Z56" i="8"/>
  <c r="AA56" i="8"/>
  <c r="AB56" i="8"/>
  <c r="AC56" i="8"/>
  <c r="AD56" i="8"/>
  <c r="AE56" i="8"/>
  <c r="AF56" i="8"/>
  <c r="AG56" i="8"/>
  <c r="AH56" i="8"/>
  <c r="AI56" i="8"/>
  <c r="AJ56" i="8"/>
  <c r="AK56" i="8"/>
  <c r="AP56" i="8"/>
  <c r="W57" i="8"/>
  <c r="X57" i="8"/>
  <c r="Y57" i="8"/>
  <c r="Z57" i="8"/>
  <c r="AA57" i="8"/>
  <c r="AB57" i="8"/>
  <c r="AC57" i="8"/>
  <c r="AD57" i="8"/>
  <c r="AE57" i="8"/>
  <c r="AF57" i="8"/>
  <c r="AG57" i="8"/>
  <c r="AH57" i="8"/>
  <c r="AI57" i="8"/>
  <c r="AJ57" i="8"/>
  <c r="AK57" i="8"/>
  <c r="AP57" i="8"/>
  <c r="W58" i="8"/>
  <c r="X58" i="8"/>
  <c r="Y58" i="8"/>
  <c r="Z58" i="8"/>
  <c r="AA58" i="8"/>
  <c r="AB58" i="8"/>
  <c r="AC58" i="8"/>
  <c r="AD58" i="8"/>
  <c r="AE58" i="8"/>
  <c r="AF58" i="8"/>
  <c r="AG58" i="8"/>
  <c r="AH58" i="8"/>
  <c r="AI58" i="8"/>
  <c r="AJ58" i="8"/>
  <c r="AK58" i="8"/>
  <c r="AP58" i="8"/>
  <c r="W59" i="8"/>
  <c r="X59" i="8"/>
  <c r="Y59" i="8"/>
  <c r="Z59" i="8"/>
  <c r="AA59" i="8"/>
  <c r="AB59" i="8"/>
  <c r="AC59" i="8"/>
  <c r="AD59" i="8"/>
  <c r="AE59" i="8"/>
  <c r="AF59" i="8"/>
  <c r="AG59" i="8"/>
  <c r="AH59" i="8"/>
  <c r="AI59" i="8"/>
  <c r="AJ59" i="8"/>
  <c r="AK59" i="8"/>
  <c r="AP59" i="8"/>
  <c r="W60" i="8"/>
  <c r="X60" i="8"/>
  <c r="Y60" i="8"/>
  <c r="Z60" i="8"/>
  <c r="AA60" i="8"/>
  <c r="AB60" i="8"/>
  <c r="AC60" i="8"/>
  <c r="AD60" i="8"/>
  <c r="AE60" i="8"/>
  <c r="AF60" i="8"/>
  <c r="AG60" i="8"/>
  <c r="AH60" i="8"/>
  <c r="AI60" i="8"/>
  <c r="AJ60" i="8"/>
  <c r="AK60" i="8"/>
  <c r="AP60" i="8"/>
  <c r="W61" i="8"/>
  <c r="X61" i="8"/>
  <c r="Y61" i="8"/>
  <c r="Z61" i="8"/>
  <c r="AA61" i="8"/>
  <c r="AB61" i="8"/>
  <c r="AC61" i="8"/>
  <c r="AD61" i="8"/>
  <c r="AE61" i="8"/>
  <c r="AF61" i="8"/>
  <c r="AG61" i="8"/>
  <c r="AH61" i="8"/>
  <c r="AI61" i="8"/>
  <c r="AJ61" i="8"/>
  <c r="AK61" i="8"/>
  <c r="AP61" i="8"/>
  <c r="W62" i="8"/>
  <c r="X62" i="8"/>
  <c r="Y62" i="8"/>
  <c r="Z62" i="8"/>
  <c r="AA62" i="8"/>
  <c r="AB62" i="8"/>
  <c r="AC62" i="8"/>
  <c r="AD62" i="8"/>
  <c r="AE62" i="8"/>
  <c r="AF62" i="8"/>
  <c r="AG62" i="8"/>
  <c r="AH62" i="8"/>
  <c r="AI62" i="8"/>
  <c r="AJ62" i="8"/>
  <c r="AK62" i="8"/>
  <c r="AP62" i="8"/>
  <c r="W63" i="8"/>
  <c r="X63" i="8"/>
  <c r="Y63" i="8"/>
  <c r="Z63" i="8"/>
  <c r="AA63" i="8"/>
  <c r="AB63" i="8"/>
  <c r="AC63" i="8"/>
  <c r="AD63" i="8"/>
  <c r="AE63" i="8"/>
  <c r="AF63" i="8"/>
  <c r="AG63" i="8"/>
  <c r="AH63" i="8"/>
  <c r="AI63" i="8"/>
  <c r="AJ63" i="8"/>
  <c r="AK63" i="8"/>
  <c r="AP63" i="8"/>
  <c r="W64" i="8"/>
  <c r="X64" i="8"/>
  <c r="Y64" i="8"/>
  <c r="Z64" i="8"/>
  <c r="AA64" i="8"/>
  <c r="AB64" i="8"/>
  <c r="AC64" i="8"/>
  <c r="AD64" i="8"/>
  <c r="AE64" i="8"/>
  <c r="AF64" i="8"/>
  <c r="AG64" i="8"/>
  <c r="AH64" i="8"/>
  <c r="AI64" i="8"/>
  <c r="AJ64" i="8"/>
  <c r="AK64" i="8"/>
  <c r="AP64" i="8"/>
  <c r="W65" i="8"/>
  <c r="X65" i="8"/>
  <c r="Y65" i="8"/>
  <c r="Z65" i="8"/>
  <c r="AA65" i="8"/>
  <c r="AB65" i="8"/>
  <c r="AC65" i="8"/>
  <c r="AD65" i="8"/>
  <c r="AE65" i="8"/>
  <c r="AF65" i="8"/>
  <c r="AG65" i="8"/>
  <c r="AH65" i="8"/>
  <c r="AI65" i="8"/>
  <c r="AJ65" i="8"/>
  <c r="AK65" i="8"/>
  <c r="AP65" i="8"/>
  <c r="W66" i="8"/>
  <c r="X66" i="8"/>
  <c r="Y66" i="8"/>
  <c r="Z66" i="8"/>
  <c r="AA66" i="8"/>
  <c r="AB66" i="8"/>
  <c r="AC66" i="8"/>
  <c r="AD66" i="8"/>
  <c r="AE66" i="8"/>
  <c r="AF66" i="8"/>
  <c r="AG66" i="8"/>
  <c r="AH66" i="8"/>
  <c r="AI66" i="8"/>
  <c r="AJ66" i="8"/>
  <c r="AK66" i="8"/>
  <c r="AP66" i="8"/>
  <c r="W67" i="8"/>
  <c r="X67" i="8"/>
  <c r="Y67" i="8"/>
  <c r="Z67" i="8"/>
  <c r="AA67" i="8"/>
  <c r="AB67" i="8"/>
  <c r="AC67" i="8"/>
  <c r="AD67" i="8"/>
  <c r="AE67" i="8"/>
  <c r="AF67" i="8"/>
  <c r="AG67" i="8"/>
  <c r="AH67" i="8"/>
  <c r="AI67" i="8"/>
  <c r="AJ67" i="8"/>
  <c r="AK67" i="8"/>
  <c r="AP67" i="8"/>
  <c r="W68" i="8"/>
  <c r="X68" i="8"/>
  <c r="Y68" i="8"/>
  <c r="Z68" i="8"/>
  <c r="AA68" i="8"/>
  <c r="AB68" i="8"/>
  <c r="AC68" i="8"/>
  <c r="AD68" i="8"/>
  <c r="AE68" i="8"/>
  <c r="AF68" i="8"/>
  <c r="AG68" i="8"/>
  <c r="AH68" i="8"/>
  <c r="AI68" i="8"/>
  <c r="AJ68" i="8"/>
  <c r="AK68" i="8"/>
  <c r="AP68" i="8"/>
  <c r="W69" i="8"/>
  <c r="X69" i="8"/>
  <c r="Y69" i="8"/>
  <c r="Z69" i="8"/>
  <c r="AA69" i="8"/>
  <c r="AB69" i="8"/>
  <c r="AC69" i="8"/>
  <c r="AD69" i="8"/>
  <c r="AE69" i="8"/>
  <c r="AF69" i="8"/>
  <c r="AG69" i="8"/>
  <c r="AH69" i="8"/>
  <c r="AI69" i="8"/>
  <c r="AJ69" i="8"/>
  <c r="AK69" i="8"/>
  <c r="AP69" i="8"/>
  <c r="W70" i="8"/>
  <c r="X70" i="8"/>
  <c r="Y70" i="8"/>
  <c r="Z70" i="8"/>
  <c r="AA70" i="8"/>
  <c r="AB70" i="8"/>
  <c r="AC70" i="8"/>
  <c r="AD70" i="8"/>
  <c r="AE70" i="8"/>
  <c r="AF70" i="8"/>
  <c r="AG70" i="8"/>
  <c r="AH70" i="8"/>
  <c r="AI70" i="8"/>
  <c r="AJ70" i="8"/>
  <c r="AK70" i="8"/>
  <c r="AP70" i="8"/>
  <c r="W71" i="8"/>
  <c r="X71" i="8"/>
  <c r="Y71" i="8"/>
  <c r="Z71" i="8"/>
  <c r="AA71" i="8"/>
  <c r="AB71" i="8"/>
  <c r="AC71" i="8"/>
  <c r="AD71" i="8"/>
  <c r="AE71" i="8"/>
  <c r="AF71" i="8"/>
  <c r="AG71" i="8"/>
  <c r="AH71" i="8"/>
  <c r="AI71" i="8"/>
  <c r="AJ71" i="8"/>
  <c r="AK71" i="8"/>
  <c r="AP71" i="8"/>
  <c r="W72" i="8"/>
  <c r="X72" i="8"/>
  <c r="Y72" i="8"/>
  <c r="Z72" i="8"/>
  <c r="AA72" i="8"/>
  <c r="AB72" i="8"/>
  <c r="AC72" i="8"/>
  <c r="AD72" i="8"/>
  <c r="AE72" i="8"/>
  <c r="AF72" i="8"/>
  <c r="AG72" i="8"/>
  <c r="AH72" i="8"/>
  <c r="AI72" i="8"/>
  <c r="AJ72" i="8"/>
  <c r="AK72" i="8"/>
  <c r="AP72" i="8"/>
  <c r="W73" i="8"/>
  <c r="X73" i="8"/>
  <c r="Y73" i="8"/>
  <c r="Z73" i="8"/>
  <c r="AA73" i="8"/>
  <c r="AB73" i="8"/>
  <c r="AC73" i="8"/>
  <c r="AD73" i="8"/>
  <c r="AE73" i="8"/>
  <c r="AF73" i="8"/>
  <c r="AG73" i="8"/>
  <c r="AH73" i="8"/>
  <c r="AI73" i="8"/>
  <c r="AJ73" i="8"/>
  <c r="AK73" i="8"/>
  <c r="AP73" i="8"/>
  <c r="W74" i="8"/>
  <c r="X74" i="8"/>
  <c r="Y74" i="8"/>
  <c r="Z74" i="8"/>
  <c r="AA74" i="8"/>
  <c r="AB74" i="8"/>
  <c r="AC74" i="8"/>
  <c r="AD74" i="8"/>
  <c r="AE74" i="8"/>
  <c r="AF74" i="8"/>
  <c r="AG74" i="8"/>
  <c r="AH74" i="8"/>
  <c r="AI74" i="8"/>
  <c r="AJ74" i="8"/>
  <c r="AK74" i="8"/>
  <c r="AP74" i="8"/>
  <c r="W75" i="8"/>
  <c r="X75" i="8"/>
  <c r="Y75" i="8"/>
  <c r="Z75" i="8"/>
  <c r="AA75" i="8"/>
  <c r="AB75" i="8"/>
  <c r="AC75" i="8"/>
  <c r="AD75" i="8"/>
  <c r="AE75" i="8"/>
  <c r="AF75" i="8"/>
  <c r="AG75" i="8"/>
  <c r="AH75" i="8"/>
  <c r="AI75" i="8"/>
  <c r="AJ75" i="8"/>
  <c r="AK75" i="8"/>
  <c r="AP75" i="8"/>
  <c r="W76" i="8"/>
  <c r="X76" i="8"/>
  <c r="Y76" i="8"/>
  <c r="Z76" i="8"/>
  <c r="AA76" i="8"/>
  <c r="AB76" i="8"/>
  <c r="AC76" i="8"/>
  <c r="AD76" i="8"/>
  <c r="AE76" i="8"/>
  <c r="AF76" i="8"/>
  <c r="AG76" i="8"/>
  <c r="AH76" i="8"/>
  <c r="AI76" i="8"/>
  <c r="AJ76" i="8"/>
  <c r="AK76" i="8"/>
  <c r="AP76" i="8"/>
  <c r="W77" i="8"/>
  <c r="X77" i="8"/>
  <c r="Y77" i="8"/>
  <c r="Z77" i="8"/>
  <c r="AA77" i="8"/>
  <c r="AB77" i="8"/>
  <c r="AC77" i="8"/>
  <c r="AD77" i="8"/>
  <c r="AE77" i="8"/>
  <c r="AF77" i="8"/>
  <c r="AG77" i="8"/>
  <c r="AH77" i="8"/>
  <c r="AI77" i="8"/>
  <c r="AJ77" i="8"/>
  <c r="AK77" i="8"/>
  <c r="AP77" i="8"/>
  <c r="W78" i="8"/>
  <c r="X78" i="8"/>
  <c r="Y78" i="8"/>
  <c r="Z78" i="8"/>
  <c r="AA78" i="8"/>
  <c r="AB78" i="8"/>
  <c r="AC78" i="8"/>
  <c r="AD78" i="8"/>
  <c r="AE78" i="8"/>
  <c r="AF78" i="8"/>
  <c r="AG78" i="8"/>
  <c r="AH78" i="8"/>
  <c r="AI78" i="8"/>
  <c r="AJ78" i="8"/>
  <c r="AK78" i="8"/>
  <c r="AP78" i="8"/>
  <c r="W79" i="8"/>
  <c r="X79" i="8"/>
  <c r="Y79" i="8"/>
  <c r="Z79" i="8"/>
  <c r="AA79" i="8"/>
  <c r="AB79" i="8"/>
  <c r="AC79" i="8"/>
  <c r="AD79" i="8"/>
  <c r="AE79" i="8"/>
  <c r="AF79" i="8"/>
  <c r="AG79" i="8"/>
  <c r="AH79" i="8"/>
  <c r="AI79" i="8"/>
  <c r="AJ79" i="8"/>
  <c r="AK79" i="8"/>
  <c r="AP79" i="8"/>
  <c r="W80" i="8"/>
  <c r="X80" i="8"/>
  <c r="Y80" i="8"/>
  <c r="Z80" i="8"/>
  <c r="AA80" i="8"/>
  <c r="AB80" i="8"/>
  <c r="AC80" i="8"/>
  <c r="AD80" i="8"/>
  <c r="AE80" i="8"/>
  <c r="AF80" i="8"/>
  <c r="AG80" i="8"/>
  <c r="AH80" i="8"/>
  <c r="AI80" i="8"/>
  <c r="AJ80" i="8"/>
  <c r="AK80" i="8"/>
  <c r="AP80" i="8"/>
  <c r="W81" i="8"/>
  <c r="X81" i="8"/>
  <c r="Y81" i="8"/>
  <c r="Z81" i="8"/>
  <c r="AA81" i="8"/>
  <c r="AB81" i="8"/>
  <c r="AC81" i="8"/>
  <c r="AD81" i="8"/>
  <c r="AE81" i="8"/>
  <c r="AF81" i="8"/>
  <c r="AG81" i="8"/>
  <c r="AH81" i="8"/>
  <c r="AI81" i="8"/>
  <c r="AJ81" i="8"/>
  <c r="AK81" i="8"/>
  <c r="AP81" i="8"/>
  <c r="W82" i="8"/>
  <c r="X82" i="8"/>
  <c r="Y82" i="8"/>
  <c r="Z82" i="8"/>
  <c r="AA82" i="8"/>
  <c r="AB82" i="8"/>
  <c r="AC82" i="8"/>
  <c r="AD82" i="8"/>
  <c r="AE82" i="8"/>
  <c r="AF82" i="8"/>
  <c r="AG82" i="8"/>
  <c r="AH82" i="8"/>
  <c r="AI82" i="8"/>
  <c r="AJ82" i="8"/>
  <c r="AK82" i="8"/>
  <c r="AP82" i="8"/>
  <c r="W83" i="8"/>
  <c r="X83" i="8"/>
  <c r="Y83" i="8"/>
  <c r="Z83" i="8"/>
  <c r="AA83" i="8"/>
  <c r="AB83" i="8"/>
  <c r="AC83" i="8"/>
  <c r="AD83" i="8"/>
  <c r="AE83" i="8"/>
  <c r="AF83" i="8"/>
  <c r="AG83" i="8"/>
  <c r="AH83" i="8"/>
  <c r="AI83" i="8"/>
  <c r="AJ83" i="8"/>
  <c r="AK83" i="8"/>
  <c r="AP83" i="8"/>
  <c r="W84" i="8"/>
  <c r="X84" i="8"/>
  <c r="Y84" i="8"/>
  <c r="Z84" i="8"/>
  <c r="AA84" i="8"/>
  <c r="AB84" i="8"/>
  <c r="AC84" i="8"/>
  <c r="AD84" i="8"/>
  <c r="AE84" i="8"/>
  <c r="AF84" i="8"/>
  <c r="AG84" i="8"/>
  <c r="AH84" i="8"/>
  <c r="AI84" i="8"/>
  <c r="AJ84" i="8"/>
  <c r="AK84" i="8"/>
  <c r="AP84" i="8"/>
  <c r="W85" i="8"/>
  <c r="X85" i="8"/>
  <c r="Y85" i="8"/>
  <c r="Z85" i="8"/>
  <c r="AA85" i="8"/>
  <c r="AB85" i="8"/>
  <c r="AC85" i="8"/>
  <c r="AD85" i="8"/>
  <c r="AE85" i="8"/>
  <c r="AF85" i="8"/>
  <c r="AG85" i="8"/>
  <c r="AH85" i="8"/>
  <c r="AI85" i="8"/>
  <c r="AJ85" i="8"/>
  <c r="AK85" i="8"/>
  <c r="AP85" i="8"/>
  <c r="W86" i="8"/>
  <c r="X86" i="8"/>
  <c r="Y86" i="8"/>
  <c r="Z86" i="8"/>
  <c r="AA86" i="8"/>
  <c r="AB86" i="8"/>
  <c r="AC86" i="8"/>
  <c r="AD86" i="8"/>
  <c r="AE86" i="8"/>
  <c r="AF86" i="8"/>
  <c r="AG86" i="8"/>
  <c r="AH86" i="8"/>
  <c r="AI86" i="8"/>
  <c r="AJ86" i="8"/>
  <c r="AK86" i="8"/>
  <c r="AP86" i="8"/>
  <c r="W87" i="8"/>
  <c r="X87" i="8"/>
  <c r="Y87" i="8"/>
  <c r="Z87" i="8"/>
  <c r="AA87" i="8"/>
  <c r="AB87" i="8"/>
  <c r="AC87" i="8"/>
  <c r="AD87" i="8"/>
  <c r="AE87" i="8"/>
  <c r="AF87" i="8"/>
  <c r="AG87" i="8"/>
  <c r="AH87" i="8"/>
  <c r="AI87" i="8"/>
  <c r="AJ87" i="8"/>
  <c r="AK87" i="8"/>
  <c r="AP87" i="8"/>
  <c r="W88" i="8"/>
  <c r="X88" i="8"/>
  <c r="Y88" i="8"/>
  <c r="Z88" i="8"/>
  <c r="AA88" i="8"/>
  <c r="AB88" i="8"/>
  <c r="AC88" i="8"/>
  <c r="AD88" i="8"/>
  <c r="AE88" i="8"/>
  <c r="AF88" i="8"/>
  <c r="AG88" i="8"/>
  <c r="AH88" i="8"/>
  <c r="AI88" i="8"/>
  <c r="AJ88" i="8"/>
  <c r="AK88" i="8"/>
  <c r="AP88" i="8"/>
  <c r="W89" i="8"/>
  <c r="X89" i="8"/>
  <c r="Y89" i="8"/>
  <c r="Z89" i="8"/>
  <c r="AA89" i="8"/>
  <c r="AB89" i="8"/>
  <c r="AC89" i="8"/>
  <c r="AD89" i="8"/>
  <c r="AE89" i="8"/>
  <c r="AF89" i="8"/>
  <c r="AG89" i="8"/>
  <c r="AH89" i="8"/>
  <c r="AI89" i="8"/>
  <c r="AJ89" i="8"/>
  <c r="AK89" i="8"/>
  <c r="AP89" i="8"/>
  <c r="W90" i="8"/>
  <c r="X90" i="8"/>
  <c r="Y90" i="8"/>
  <c r="Z90" i="8"/>
  <c r="AA90" i="8"/>
  <c r="AB90" i="8"/>
  <c r="AC90" i="8"/>
  <c r="AD90" i="8"/>
  <c r="AE90" i="8"/>
  <c r="AF90" i="8"/>
  <c r="AG90" i="8"/>
  <c r="AH90" i="8"/>
  <c r="AI90" i="8"/>
  <c r="AJ90" i="8"/>
  <c r="AK90" i="8"/>
  <c r="AP90" i="8"/>
  <c r="W91" i="8"/>
  <c r="X91" i="8"/>
  <c r="Y91" i="8"/>
  <c r="Z91" i="8"/>
  <c r="AA91" i="8"/>
  <c r="AB91" i="8"/>
  <c r="AC91" i="8"/>
  <c r="AD91" i="8"/>
  <c r="AE91" i="8"/>
  <c r="AF91" i="8"/>
  <c r="AG91" i="8"/>
  <c r="AH91" i="8"/>
  <c r="AI91" i="8"/>
  <c r="AJ91" i="8"/>
  <c r="AK91" i="8"/>
  <c r="AP91" i="8"/>
  <c r="W92" i="8"/>
  <c r="X92" i="8"/>
  <c r="Y92" i="8"/>
  <c r="Z92" i="8"/>
  <c r="AA92" i="8"/>
  <c r="AB92" i="8"/>
  <c r="AC92" i="8"/>
  <c r="AD92" i="8"/>
  <c r="AE92" i="8"/>
  <c r="AF92" i="8"/>
  <c r="AG92" i="8"/>
  <c r="AH92" i="8"/>
  <c r="AI92" i="8"/>
  <c r="AJ92" i="8"/>
  <c r="AK92" i="8"/>
  <c r="AP92" i="8"/>
  <c r="W93" i="8"/>
  <c r="X93" i="8"/>
  <c r="Y93" i="8"/>
  <c r="Z93" i="8"/>
  <c r="AA93" i="8"/>
  <c r="AB93" i="8"/>
  <c r="AC93" i="8"/>
  <c r="AD93" i="8"/>
  <c r="AE93" i="8"/>
  <c r="AF93" i="8"/>
  <c r="AG93" i="8"/>
  <c r="AH93" i="8"/>
  <c r="AI93" i="8"/>
  <c r="AJ93" i="8"/>
  <c r="AK93" i="8"/>
  <c r="AP93" i="8"/>
  <c r="W94" i="8"/>
  <c r="X94" i="8"/>
  <c r="Y94" i="8"/>
  <c r="Z94" i="8"/>
  <c r="AA94" i="8"/>
  <c r="AB94" i="8"/>
  <c r="AC94" i="8"/>
  <c r="AD94" i="8"/>
  <c r="AE94" i="8"/>
  <c r="AF94" i="8"/>
  <c r="AG94" i="8"/>
  <c r="AH94" i="8"/>
  <c r="AI94" i="8"/>
  <c r="AJ94" i="8"/>
  <c r="AK94" i="8"/>
  <c r="AP94" i="8"/>
  <c r="W95" i="8"/>
  <c r="X95" i="8"/>
  <c r="Y95" i="8"/>
  <c r="Z95" i="8"/>
  <c r="AA95" i="8"/>
  <c r="AB95" i="8"/>
  <c r="AC95" i="8"/>
  <c r="AD95" i="8"/>
  <c r="AE95" i="8"/>
  <c r="AF95" i="8"/>
  <c r="AG95" i="8"/>
  <c r="AH95" i="8"/>
  <c r="AI95" i="8"/>
  <c r="AJ95" i="8"/>
  <c r="AK95" i="8"/>
  <c r="AP95" i="8"/>
  <c r="W96" i="8"/>
  <c r="X96" i="8"/>
  <c r="Y96" i="8"/>
  <c r="Z96" i="8"/>
  <c r="AA96" i="8"/>
  <c r="AB96" i="8"/>
  <c r="AC96" i="8"/>
  <c r="AD96" i="8"/>
  <c r="AE96" i="8"/>
  <c r="AF96" i="8"/>
  <c r="AG96" i="8"/>
  <c r="AH96" i="8"/>
  <c r="AI96" i="8"/>
  <c r="AJ96" i="8"/>
  <c r="AK96" i="8"/>
  <c r="AP96" i="8"/>
  <c r="W97" i="8"/>
  <c r="X97" i="8"/>
  <c r="Y97" i="8"/>
  <c r="Z97" i="8"/>
  <c r="AA97" i="8"/>
  <c r="AB97" i="8"/>
  <c r="AC97" i="8"/>
  <c r="AD97" i="8"/>
  <c r="AE97" i="8"/>
  <c r="AF97" i="8"/>
  <c r="AG97" i="8"/>
  <c r="AH97" i="8"/>
  <c r="AI97" i="8"/>
  <c r="AJ97" i="8"/>
  <c r="AK97" i="8"/>
  <c r="AP97" i="8"/>
  <c r="W98" i="8"/>
  <c r="X98" i="8"/>
  <c r="Y98" i="8"/>
  <c r="Z98" i="8"/>
  <c r="AA98" i="8"/>
  <c r="AB98" i="8"/>
  <c r="AC98" i="8"/>
  <c r="AD98" i="8"/>
  <c r="AE98" i="8"/>
  <c r="AF98" i="8"/>
  <c r="AG98" i="8"/>
  <c r="AH98" i="8"/>
  <c r="AI98" i="8"/>
  <c r="AJ98" i="8"/>
  <c r="AK98" i="8"/>
  <c r="AP98" i="8"/>
  <c r="W99" i="8"/>
  <c r="X99" i="8"/>
  <c r="Y99" i="8"/>
  <c r="Z99" i="8"/>
  <c r="AA99" i="8"/>
  <c r="AB99" i="8"/>
  <c r="AC99" i="8"/>
  <c r="AD99" i="8"/>
  <c r="AE99" i="8"/>
  <c r="AF99" i="8"/>
  <c r="AG99" i="8"/>
  <c r="AH99" i="8"/>
  <c r="AI99" i="8"/>
  <c r="AJ99" i="8"/>
  <c r="AK99" i="8"/>
  <c r="AP99" i="8"/>
  <c r="W100" i="8"/>
  <c r="X100" i="8"/>
  <c r="Y100" i="8"/>
  <c r="Z100" i="8"/>
  <c r="AA100" i="8"/>
  <c r="AB100" i="8"/>
  <c r="AC100" i="8"/>
  <c r="AD100" i="8"/>
  <c r="AE100" i="8"/>
  <c r="AF100" i="8"/>
  <c r="AG100" i="8"/>
  <c r="AH100" i="8"/>
  <c r="AI100" i="8"/>
  <c r="AJ100" i="8"/>
  <c r="AK100" i="8"/>
  <c r="AP100" i="8"/>
  <c r="W101" i="8"/>
  <c r="X101" i="8"/>
  <c r="Y101" i="8"/>
  <c r="Z101" i="8"/>
  <c r="AA101" i="8"/>
  <c r="AB101" i="8"/>
  <c r="AC101" i="8"/>
  <c r="AD101" i="8"/>
  <c r="AE101" i="8"/>
  <c r="AF101" i="8"/>
  <c r="AG101" i="8"/>
  <c r="AH101" i="8"/>
  <c r="AI101" i="8"/>
  <c r="AJ101" i="8"/>
  <c r="AK101" i="8"/>
  <c r="AP101" i="8"/>
  <c r="W102" i="8"/>
  <c r="X102" i="8"/>
  <c r="Y102" i="8"/>
  <c r="Z102" i="8"/>
  <c r="AA102" i="8"/>
  <c r="AB102" i="8"/>
  <c r="AC102" i="8"/>
  <c r="AD102" i="8"/>
  <c r="AE102" i="8"/>
  <c r="AF102" i="8"/>
  <c r="AG102" i="8"/>
  <c r="AH102" i="8"/>
  <c r="AI102" i="8"/>
  <c r="AJ102" i="8"/>
  <c r="AK102" i="8"/>
  <c r="AP102" i="8"/>
  <c r="W103" i="8"/>
  <c r="X103" i="8"/>
  <c r="Y103" i="8"/>
  <c r="Z103" i="8"/>
  <c r="AA103" i="8"/>
  <c r="AB103" i="8"/>
  <c r="AC103" i="8"/>
  <c r="AD103" i="8"/>
  <c r="AE103" i="8"/>
  <c r="AF103" i="8"/>
  <c r="AG103" i="8"/>
  <c r="AH103" i="8"/>
  <c r="AI103" i="8"/>
  <c r="AJ103" i="8"/>
  <c r="AK103" i="8"/>
  <c r="AP103" i="8"/>
  <c r="W104" i="8"/>
  <c r="X104" i="8"/>
  <c r="Y104" i="8"/>
  <c r="Z104" i="8"/>
  <c r="AA104" i="8"/>
  <c r="AB104" i="8"/>
  <c r="AC104" i="8"/>
  <c r="AD104" i="8"/>
  <c r="AE104" i="8"/>
  <c r="AF104" i="8"/>
  <c r="AG104" i="8"/>
  <c r="AH104" i="8"/>
  <c r="AI104" i="8"/>
  <c r="AJ104" i="8"/>
  <c r="AK104" i="8"/>
  <c r="AP104" i="8"/>
  <c r="W105" i="8"/>
  <c r="X105" i="8"/>
  <c r="Y105" i="8"/>
  <c r="Z105" i="8"/>
  <c r="AA105" i="8"/>
  <c r="AB105" i="8"/>
  <c r="AC105" i="8"/>
  <c r="AD105" i="8"/>
  <c r="AE105" i="8"/>
  <c r="AF105" i="8"/>
  <c r="AG105" i="8"/>
  <c r="AH105" i="8"/>
  <c r="AI105" i="8"/>
  <c r="AJ105" i="8"/>
  <c r="AK105" i="8"/>
  <c r="AP105" i="8"/>
  <c r="W106" i="8"/>
  <c r="X106" i="8"/>
  <c r="Y106" i="8"/>
  <c r="Z106" i="8"/>
  <c r="AA106" i="8"/>
  <c r="AB106" i="8"/>
  <c r="AC106" i="8"/>
  <c r="AD106" i="8"/>
  <c r="AE106" i="8"/>
  <c r="AF106" i="8"/>
  <c r="AG106" i="8"/>
  <c r="AH106" i="8"/>
  <c r="AI106" i="8"/>
  <c r="AJ106" i="8"/>
  <c r="AK106" i="8"/>
  <c r="AP106" i="8"/>
  <c r="W107" i="8"/>
  <c r="X107" i="8"/>
  <c r="Y107" i="8"/>
  <c r="Z107" i="8"/>
  <c r="AA107" i="8"/>
  <c r="AB107" i="8"/>
  <c r="AC107" i="8"/>
  <c r="AD107" i="8"/>
  <c r="AE107" i="8"/>
  <c r="AF107" i="8"/>
  <c r="AG107" i="8"/>
  <c r="AH107" i="8"/>
  <c r="AI107" i="8"/>
  <c r="AJ107" i="8"/>
  <c r="AK107" i="8"/>
  <c r="AP107" i="8"/>
  <c r="W108" i="8"/>
  <c r="X108" i="8"/>
  <c r="Y108" i="8"/>
  <c r="Z108" i="8"/>
  <c r="AA108" i="8"/>
  <c r="AB108" i="8"/>
  <c r="AC108" i="8"/>
  <c r="AD108" i="8"/>
  <c r="AE108" i="8"/>
  <c r="AF108" i="8"/>
  <c r="AG108" i="8"/>
  <c r="AH108" i="8"/>
  <c r="AI108" i="8"/>
  <c r="AJ108" i="8"/>
  <c r="AK108" i="8"/>
  <c r="AP108" i="8"/>
  <c r="W109" i="8"/>
  <c r="X109" i="8"/>
  <c r="Y109" i="8"/>
  <c r="Z109" i="8"/>
  <c r="AA109" i="8"/>
  <c r="AB109" i="8"/>
  <c r="AC109" i="8"/>
  <c r="AD109" i="8"/>
  <c r="AE109" i="8"/>
  <c r="AF109" i="8"/>
  <c r="AG109" i="8"/>
  <c r="AH109" i="8"/>
  <c r="AI109" i="8"/>
  <c r="AJ109" i="8"/>
  <c r="AK109" i="8"/>
  <c r="AP109" i="8"/>
  <c r="W110" i="8"/>
  <c r="X110" i="8"/>
  <c r="Y110" i="8"/>
  <c r="Z110" i="8"/>
  <c r="AA110" i="8"/>
  <c r="AB110" i="8"/>
  <c r="AC110" i="8"/>
  <c r="AD110" i="8"/>
  <c r="AE110" i="8"/>
  <c r="AF110" i="8"/>
  <c r="AG110" i="8"/>
  <c r="AH110" i="8"/>
  <c r="AI110" i="8"/>
  <c r="AJ110" i="8"/>
  <c r="AK110" i="8"/>
  <c r="AP110" i="8"/>
  <c r="W111" i="8"/>
  <c r="X111" i="8"/>
  <c r="Y111" i="8"/>
  <c r="Z111" i="8"/>
  <c r="AA111" i="8"/>
  <c r="AB111" i="8"/>
  <c r="AC111" i="8"/>
  <c r="AD111" i="8"/>
  <c r="AE111" i="8"/>
  <c r="AF111" i="8"/>
  <c r="AG111" i="8"/>
  <c r="AH111" i="8"/>
  <c r="AI111" i="8"/>
  <c r="AJ111" i="8"/>
  <c r="AK111" i="8"/>
  <c r="AP111" i="8"/>
  <c r="W112" i="8"/>
  <c r="X112" i="8"/>
  <c r="Y112" i="8"/>
  <c r="Z112" i="8"/>
  <c r="AA112" i="8"/>
  <c r="AB112" i="8"/>
  <c r="AC112" i="8"/>
  <c r="AD112" i="8"/>
  <c r="AE112" i="8"/>
  <c r="AF112" i="8"/>
  <c r="AG112" i="8"/>
  <c r="AH112" i="8"/>
  <c r="AI112" i="8"/>
  <c r="AJ112" i="8"/>
  <c r="AK112" i="8"/>
  <c r="AP112" i="8"/>
  <c r="W113" i="8"/>
  <c r="X113" i="8"/>
  <c r="Y113" i="8"/>
  <c r="Z113" i="8"/>
  <c r="AA113" i="8"/>
  <c r="AB113" i="8"/>
  <c r="AC113" i="8"/>
  <c r="AD113" i="8"/>
  <c r="AE113" i="8"/>
  <c r="AF113" i="8"/>
  <c r="AG113" i="8"/>
  <c r="AH113" i="8"/>
  <c r="AI113" i="8"/>
  <c r="AJ113" i="8"/>
  <c r="AK113" i="8"/>
  <c r="AP113" i="8"/>
  <c r="W114" i="8"/>
  <c r="X114" i="8"/>
  <c r="Y114" i="8"/>
  <c r="Z114" i="8"/>
  <c r="AA114" i="8"/>
  <c r="AB114" i="8"/>
  <c r="AC114" i="8"/>
  <c r="AD114" i="8"/>
  <c r="AE114" i="8"/>
  <c r="AF114" i="8"/>
  <c r="AG114" i="8"/>
  <c r="AH114" i="8"/>
  <c r="AI114" i="8"/>
  <c r="AJ114" i="8"/>
  <c r="AK114" i="8"/>
  <c r="AP114" i="8"/>
  <c r="W115" i="8"/>
  <c r="X115" i="8"/>
  <c r="Y115" i="8"/>
  <c r="Z115" i="8"/>
  <c r="AA115" i="8"/>
  <c r="AB115" i="8"/>
  <c r="AC115" i="8"/>
  <c r="AD115" i="8"/>
  <c r="AE115" i="8"/>
  <c r="AF115" i="8"/>
  <c r="AG115" i="8"/>
  <c r="AH115" i="8"/>
  <c r="AI115" i="8"/>
  <c r="AJ115" i="8"/>
  <c r="AK115" i="8"/>
  <c r="AP115" i="8"/>
  <c r="W116" i="8"/>
  <c r="X116" i="8"/>
  <c r="Y116" i="8"/>
  <c r="Z116" i="8"/>
  <c r="AA116" i="8"/>
  <c r="AB116" i="8"/>
  <c r="AC116" i="8"/>
  <c r="AD116" i="8"/>
  <c r="AE116" i="8"/>
  <c r="AF116" i="8"/>
  <c r="AG116" i="8"/>
  <c r="AH116" i="8"/>
  <c r="AI116" i="8"/>
  <c r="AJ116" i="8"/>
  <c r="AK116" i="8"/>
  <c r="AP116" i="8"/>
  <c r="W117" i="8"/>
  <c r="X117" i="8"/>
  <c r="Y117" i="8"/>
  <c r="Z117" i="8"/>
  <c r="AA117" i="8"/>
  <c r="AB117" i="8"/>
  <c r="AC117" i="8"/>
  <c r="AD117" i="8"/>
  <c r="AE117" i="8"/>
  <c r="AF117" i="8"/>
  <c r="AG117" i="8"/>
  <c r="AH117" i="8"/>
  <c r="AI117" i="8"/>
  <c r="AJ117" i="8"/>
  <c r="AK117" i="8"/>
  <c r="AP117" i="8"/>
  <c r="W118" i="8"/>
  <c r="X118" i="8"/>
  <c r="Y118" i="8"/>
  <c r="Z118" i="8"/>
  <c r="AA118" i="8"/>
  <c r="AB118" i="8"/>
  <c r="AC118" i="8"/>
  <c r="AD118" i="8"/>
  <c r="AE118" i="8"/>
  <c r="AF118" i="8"/>
  <c r="AG118" i="8"/>
  <c r="AH118" i="8"/>
  <c r="AI118" i="8"/>
  <c r="AJ118" i="8"/>
  <c r="AK118" i="8"/>
  <c r="AP118" i="8"/>
  <c r="W119" i="8"/>
  <c r="X119" i="8"/>
  <c r="Y119" i="8"/>
  <c r="Z119" i="8"/>
  <c r="AA119" i="8"/>
  <c r="AB119" i="8"/>
  <c r="AC119" i="8"/>
  <c r="AD119" i="8"/>
  <c r="AE119" i="8"/>
  <c r="AF119" i="8"/>
  <c r="AG119" i="8"/>
  <c r="AH119" i="8"/>
  <c r="AI119" i="8"/>
  <c r="AJ119" i="8"/>
  <c r="AK119" i="8"/>
  <c r="AP119" i="8"/>
  <c r="W120" i="8"/>
  <c r="X120" i="8"/>
  <c r="Y120" i="8"/>
  <c r="Z120" i="8"/>
  <c r="AA120" i="8"/>
  <c r="AB120" i="8"/>
  <c r="AC120" i="8"/>
  <c r="AD120" i="8"/>
  <c r="AE120" i="8"/>
  <c r="AF120" i="8"/>
  <c r="AG120" i="8"/>
  <c r="AH120" i="8"/>
  <c r="AI120" i="8"/>
  <c r="AJ120" i="8"/>
  <c r="AK120" i="8"/>
  <c r="AP120" i="8"/>
  <c r="W121" i="8"/>
  <c r="X121" i="8"/>
  <c r="Y121" i="8"/>
  <c r="Z121" i="8"/>
  <c r="AA121" i="8"/>
  <c r="AB121" i="8"/>
  <c r="AC121" i="8"/>
  <c r="AD121" i="8"/>
  <c r="AE121" i="8"/>
  <c r="AF121" i="8"/>
  <c r="AG121" i="8"/>
  <c r="AH121" i="8"/>
  <c r="AI121" i="8"/>
  <c r="AJ121" i="8"/>
  <c r="AK121" i="8"/>
  <c r="AP121" i="8"/>
  <c r="W122" i="8"/>
  <c r="X122" i="8"/>
  <c r="Y122" i="8"/>
  <c r="Z122" i="8"/>
  <c r="AA122" i="8"/>
  <c r="AB122" i="8"/>
  <c r="AC122" i="8"/>
  <c r="AD122" i="8"/>
  <c r="AE122" i="8"/>
  <c r="AF122" i="8"/>
  <c r="AG122" i="8"/>
  <c r="AH122" i="8"/>
  <c r="AI122" i="8"/>
  <c r="AJ122" i="8"/>
  <c r="AK122" i="8"/>
  <c r="AP122" i="8"/>
  <c r="W123" i="8"/>
  <c r="X123" i="8"/>
  <c r="Y123" i="8"/>
  <c r="Z123" i="8"/>
  <c r="AA123" i="8"/>
  <c r="AB123" i="8"/>
  <c r="AC123" i="8"/>
  <c r="AD123" i="8"/>
  <c r="AE123" i="8"/>
  <c r="AF123" i="8"/>
  <c r="AG123" i="8"/>
  <c r="AH123" i="8"/>
  <c r="AI123" i="8"/>
  <c r="AJ123" i="8"/>
  <c r="AK123" i="8"/>
  <c r="AP123" i="8"/>
  <c r="W124" i="8"/>
  <c r="X124" i="8"/>
  <c r="Y124" i="8"/>
  <c r="Z124" i="8"/>
  <c r="AA124" i="8"/>
  <c r="AB124" i="8"/>
  <c r="AC124" i="8"/>
  <c r="AD124" i="8"/>
  <c r="AE124" i="8"/>
  <c r="AF124" i="8"/>
  <c r="AG124" i="8"/>
  <c r="AH124" i="8"/>
  <c r="AI124" i="8"/>
  <c r="AJ124" i="8"/>
  <c r="AK124" i="8"/>
  <c r="AP124" i="8"/>
  <c r="W125" i="8"/>
  <c r="X125" i="8"/>
  <c r="Y125" i="8"/>
  <c r="Z125" i="8"/>
  <c r="AA125" i="8"/>
  <c r="AB125" i="8"/>
  <c r="AC125" i="8"/>
  <c r="AD125" i="8"/>
  <c r="AE125" i="8"/>
  <c r="AF125" i="8"/>
  <c r="AG125" i="8"/>
  <c r="AH125" i="8"/>
  <c r="AI125" i="8"/>
  <c r="AJ125" i="8"/>
  <c r="AK125" i="8"/>
  <c r="AP125" i="8"/>
  <c r="W126" i="8"/>
  <c r="X126" i="8"/>
  <c r="Y126" i="8"/>
  <c r="Z126" i="8"/>
  <c r="AA126" i="8"/>
  <c r="AB126" i="8"/>
  <c r="AC126" i="8"/>
  <c r="AD126" i="8"/>
  <c r="AE126" i="8"/>
  <c r="AF126" i="8"/>
  <c r="AG126" i="8"/>
  <c r="AH126" i="8"/>
  <c r="AI126" i="8"/>
  <c r="AJ126" i="8"/>
  <c r="AK126" i="8"/>
  <c r="AP126" i="8"/>
  <c r="W127" i="8"/>
  <c r="X127" i="8"/>
  <c r="Y127" i="8"/>
  <c r="Z127" i="8"/>
  <c r="AA127" i="8"/>
  <c r="AB127" i="8"/>
  <c r="AC127" i="8"/>
  <c r="AD127" i="8"/>
  <c r="AE127" i="8"/>
  <c r="AF127" i="8"/>
  <c r="AG127" i="8"/>
  <c r="AH127" i="8"/>
  <c r="AI127" i="8"/>
  <c r="AJ127" i="8"/>
  <c r="AK127" i="8"/>
  <c r="AP127" i="8"/>
  <c r="W128" i="8"/>
  <c r="X128" i="8"/>
  <c r="Y128" i="8"/>
  <c r="Z128" i="8"/>
  <c r="AA128" i="8"/>
  <c r="AB128" i="8"/>
  <c r="AC128" i="8"/>
  <c r="AD128" i="8"/>
  <c r="AE128" i="8"/>
  <c r="AF128" i="8"/>
  <c r="AG128" i="8"/>
  <c r="AH128" i="8"/>
  <c r="AI128" i="8"/>
  <c r="AJ128" i="8"/>
  <c r="AK128" i="8"/>
  <c r="AP128" i="8"/>
  <c r="W129" i="8"/>
  <c r="X129" i="8"/>
  <c r="Y129" i="8"/>
  <c r="Z129" i="8"/>
  <c r="AA129" i="8"/>
  <c r="AB129" i="8"/>
  <c r="AC129" i="8"/>
  <c r="AD129" i="8"/>
  <c r="AE129" i="8"/>
  <c r="AF129" i="8"/>
  <c r="AG129" i="8"/>
  <c r="AH129" i="8"/>
  <c r="AI129" i="8"/>
  <c r="AJ129" i="8"/>
  <c r="AK129" i="8"/>
  <c r="AP129" i="8"/>
  <c r="X3" i="8"/>
  <c r="Y3" i="8"/>
  <c r="Z3" i="8"/>
  <c r="AA3" i="8"/>
  <c r="AB3" i="8"/>
  <c r="AC3" i="8"/>
  <c r="AD3" i="8"/>
  <c r="AE3" i="8"/>
  <c r="AF3" i="8"/>
  <c r="AG3" i="8"/>
  <c r="AH3" i="8"/>
  <c r="AI3" i="8"/>
  <c r="AJ3" i="8"/>
  <c r="AK3" i="8"/>
  <c r="AP3" i="8"/>
  <c r="BJ21" i="6"/>
  <c r="AQ135" i="10"/>
  <c r="AR135" i="10"/>
  <c r="AS135" i="10"/>
  <c r="AT135" i="10"/>
  <c r="AU135" i="10"/>
  <c r="AV135" i="10"/>
  <c r="AW135" i="10"/>
  <c r="AX135" i="10"/>
  <c r="AY135" i="10"/>
  <c r="BB135" i="10"/>
  <c r="CO135" i="7"/>
  <c r="CL135" i="7"/>
  <c r="CJ135" i="7"/>
  <c r="CI135" i="7"/>
  <c r="BB128" i="7"/>
  <c r="BB127" i="7"/>
  <c r="BB124" i="7"/>
  <c r="BB123" i="7"/>
  <c r="BB120" i="7"/>
  <c r="BB129" i="7"/>
  <c r="BB125" i="7"/>
  <c r="BB121" i="7"/>
  <c r="CP135" i="7"/>
  <c r="BW135" i="7"/>
  <c r="BX135" i="7"/>
  <c r="BY135" i="7"/>
  <c r="BZ135" i="7"/>
  <c r="CA135" i="7"/>
  <c r="CB135" i="7"/>
  <c r="CC135" i="7"/>
  <c r="CD135" i="7"/>
  <c r="CE135" i="7"/>
  <c r="CF135" i="7"/>
  <c r="CG135" i="7"/>
  <c r="CH135" i="7"/>
  <c r="CK135" i="7"/>
  <c r="CM135" i="7"/>
  <c r="CN135" i="7"/>
  <c r="CQ135" i="7"/>
  <c r="CR135" i="7"/>
  <c r="CS135" i="7"/>
  <c r="CT135" i="7"/>
  <c r="CU135" i="7"/>
  <c r="CV135" i="7"/>
  <c r="CX135" i="7"/>
  <c r="CV3" i="7"/>
  <c r="CV4" i="7"/>
  <c r="CV5" i="7"/>
  <c r="CV6" i="7"/>
  <c r="CV7" i="7"/>
  <c r="CV8" i="7"/>
  <c r="CV9" i="7"/>
  <c r="CV10" i="7"/>
  <c r="CV11" i="7"/>
  <c r="CV12" i="7"/>
  <c r="CV13" i="7"/>
  <c r="CV14" i="7"/>
  <c r="CV15" i="7"/>
  <c r="CV16" i="7"/>
  <c r="CV17" i="7"/>
  <c r="CV18" i="7"/>
  <c r="CV19" i="7"/>
  <c r="CV20" i="7"/>
  <c r="CV21" i="7"/>
  <c r="CV22" i="7"/>
  <c r="CV23" i="7"/>
  <c r="CV24" i="7"/>
  <c r="CV25" i="7"/>
  <c r="CV26" i="7"/>
  <c r="CV27" i="7"/>
  <c r="CV28" i="7"/>
  <c r="CV29" i="7"/>
  <c r="CV30" i="7"/>
  <c r="CV31" i="7"/>
  <c r="CV32" i="7"/>
  <c r="CV33" i="7"/>
  <c r="CV34" i="7"/>
  <c r="CV35" i="7"/>
  <c r="CV36" i="7"/>
  <c r="CV37" i="7"/>
  <c r="CV38" i="7"/>
  <c r="CV39" i="7"/>
  <c r="CV40" i="7"/>
  <c r="CV41" i="7"/>
  <c r="CV42" i="7"/>
  <c r="CV43" i="7"/>
  <c r="CV44" i="7"/>
  <c r="CV45" i="7"/>
  <c r="CV46" i="7"/>
  <c r="CV47" i="7"/>
  <c r="CV48" i="7"/>
  <c r="CV49" i="7"/>
  <c r="CV50" i="7"/>
  <c r="CV51" i="7"/>
  <c r="CV52" i="7"/>
  <c r="CV53" i="7"/>
  <c r="CV54" i="7"/>
  <c r="CV55" i="7"/>
  <c r="CV56" i="7"/>
  <c r="CV57" i="7"/>
  <c r="CV58" i="7"/>
  <c r="CV59" i="7"/>
  <c r="CV60" i="7"/>
  <c r="CV61" i="7"/>
  <c r="CV62" i="7"/>
  <c r="CV63" i="7"/>
  <c r="CV64" i="7"/>
  <c r="CV65" i="7"/>
  <c r="CV66" i="7"/>
  <c r="CV67" i="7"/>
  <c r="CV68" i="7"/>
  <c r="CV69" i="7"/>
  <c r="CV70" i="7"/>
  <c r="CV71" i="7"/>
  <c r="CV72" i="7"/>
  <c r="CV73" i="7"/>
  <c r="CV74" i="7"/>
  <c r="CV75" i="7"/>
  <c r="CV76" i="7"/>
  <c r="CV77" i="7"/>
  <c r="CV78" i="7"/>
  <c r="CV79" i="7"/>
  <c r="CV80" i="7"/>
  <c r="CV81" i="7"/>
  <c r="CV82" i="7"/>
  <c r="CV83" i="7"/>
  <c r="CV84" i="7"/>
  <c r="CV85" i="7"/>
  <c r="CV86" i="7"/>
  <c r="CV87" i="7"/>
  <c r="CV88" i="7"/>
  <c r="CV89" i="7"/>
  <c r="CV90" i="7"/>
  <c r="CV91" i="7"/>
  <c r="CV92" i="7"/>
  <c r="CV93" i="7"/>
  <c r="CV94" i="7"/>
  <c r="CV95" i="7"/>
  <c r="CV96" i="7"/>
  <c r="CV97" i="7"/>
  <c r="CV98" i="7"/>
  <c r="CV99" i="7"/>
  <c r="CV100" i="7"/>
  <c r="CV101" i="7"/>
  <c r="CV102" i="7"/>
  <c r="CV103" i="7"/>
  <c r="CV104" i="7"/>
  <c r="CV105" i="7"/>
  <c r="CV106" i="7"/>
  <c r="CV107" i="7"/>
  <c r="CV108" i="7"/>
  <c r="CV109" i="7"/>
  <c r="CV110" i="7"/>
  <c r="CV111" i="7"/>
  <c r="CV112" i="7"/>
  <c r="CV113" i="7"/>
  <c r="CV114" i="7"/>
  <c r="CV115" i="7"/>
  <c r="CV116" i="7"/>
  <c r="CV117" i="7"/>
  <c r="CV118" i="7"/>
  <c r="CV119" i="7"/>
  <c r="CV120" i="7"/>
  <c r="CV121" i="7"/>
  <c r="CV122" i="7"/>
  <c r="CV123" i="7"/>
  <c r="CV124" i="7"/>
  <c r="CV125" i="7"/>
  <c r="CV126" i="7"/>
  <c r="CV127" i="7"/>
  <c r="CV128" i="7"/>
  <c r="CV129" i="7"/>
  <c r="CV130" i="7"/>
  <c r="CV131" i="7"/>
  <c r="CV132" i="7"/>
  <c r="CV133" i="7"/>
  <c r="CV134" i="7"/>
  <c r="CV2" i="7"/>
  <c r="BB4" i="7"/>
  <c r="BB5" i="7"/>
  <c r="BB6" i="7"/>
  <c r="BB7" i="7"/>
  <c r="BB8" i="7"/>
  <c r="BB9" i="7"/>
  <c r="BB10" i="7"/>
  <c r="BB11" i="7"/>
  <c r="BB12" i="7"/>
  <c r="BB13" i="7"/>
  <c r="BB14" i="7"/>
  <c r="BB15" i="7"/>
  <c r="BB16" i="7"/>
  <c r="BB17" i="7"/>
  <c r="BB18" i="7"/>
  <c r="BB19" i="7"/>
  <c r="BB20" i="7"/>
  <c r="BB21" i="7"/>
  <c r="BB22" i="7"/>
  <c r="BB23" i="7"/>
  <c r="BB24" i="7"/>
  <c r="BB25" i="7"/>
  <c r="BB26" i="7"/>
  <c r="BB27" i="7"/>
  <c r="BB28" i="7"/>
  <c r="BB29" i="7"/>
  <c r="BB30" i="7"/>
  <c r="BB31" i="7"/>
  <c r="BB32" i="7"/>
  <c r="BB33" i="7"/>
  <c r="BB34" i="7"/>
  <c r="BB35" i="7"/>
  <c r="BB36" i="7"/>
  <c r="BB37" i="7"/>
  <c r="BB38" i="7"/>
  <c r="BB39" i="7"/>
  <c r="BB40" i="7"/>
  <c r="BB41" i="7"/>
  <c r="BB42" i="7"/>
  <c r="BB43" i="7"/>
  <c r="BB44" i="7"/>
  <c r="BB45" i="7"/>
  <c r="BB46" i="7"/>
  <c r="BB47" i="7"/>
  <c r="BB48" i="7"/>
  <c r="BB49" i="7"/>
  <c r="BB50" i="7"/>
  <c r="BB51" i="7"/>
  <c r="BB52" i="7"/>
  <c r="BB53" i="7"/>
  <c r="BB54" i="7"/>
  <c r="BB55" i="7"/>
  <c r="BB56" i="7"/>
  <c r="BB57" i="7"/>
  <c r="BB58" i="7"/>
  <c r="BB59" i="7"/>
  <c r="BB60" i="7"/>
  <c r="BB61" i="7"/>
  <c r="BB62" i="7"/>
  <c r="BB63" i="7"/>
  <c r="BB64" i="7"/>
  <c r="BB65" i="7"/>
  <c r="BB66" i="7"/>
  <c r="BB67" i="7"/>
  <c r="BB68" i="7"/>
  <c r="BB69" i="7"/>
  <c r="BB70" i="7"/>
  <c r="BB71" i="7"/>
  <c r="BB72" i="7"/>
  <c r="BB73" i="7"/>
  <c r="BB74" i="7"/>
  <c r="BB75" i="7"/>
  <c r="BB76" i="7"/>
  <c r="BB77" i="7"/>
  <c r="BB78" i="7"/>
  <c r="BB79" i="7"/>
  <c r="BB80" i="7"/>
  <c r="BB81" i="7"/>
  <c r="BB82" i="7"/>
  <c r="BB83" i="7"/>
  <c r="BB84" i="7"/>
  <c r="BB85" i="7"/>
  <c r="BB86" i="7"/>
  <c r="BB87" i="7"/>
  <c r="BB88" i="7"/>
  <c r="BB89" i="7"/>
  <c r="BB90" i="7"/>
  <c r="BB91" i="7"/>
  <c r="BB92" i="7"/>
  <c r="BB93" i="7"/>
  <c r="BB94" i="7"/>
  <c r="BB95" i="7"/>
  <c r="BB96" i="7"/>
  <c r="BB97" i="7"/>
  <c r="BB98" i="7"/>
  <c r="BB99" i="7"/>
  <c r="BB100" i="7"/>
  <c r="BB101" i="7"/>
  <c r="BB102" i="7"/>
  <c r="BB103" i="7"/>
  <c r="BB104" i="7"/>
  <c r="BB105" i="7"/>
  <c r="BB106" i="7"/>
  <c r="BB107" i="7"/>
  <c r="BB108" i="7"/>
  <c r="BB109" i="7"/>
  <c r="BB110" i="7"/>
  <c r="BB111" i="7"/>
  <c r="BB112" i="7"/>
  <c r="BB113" i="7"/>
  <c r="BB114" i="7"/>
  <c r="BB115" i="7"/>
  <c r="BB116" i="7"/>
  <c r="BB117" i="7"/>
  <c r="BB118" i="7"/>
  <c r="BB122" i="7"/>
  <c r="BB126" i="7"/>
  <c r="BB3" i="7"/>
  <c r="BB119" i="7"/>
  <c r="BH29" i="7"/>
  <c r="BY135" i="6"/>
  <c r="BZ135" i="6"/>
  <c r="CA135" i="6"/>
  <c r="CB135" i="6"/>
  <c r="CC135" i="6"/>
  <c r="CD135" i="6"/>
  <c r="CE135" i="6"/>
  <c r="CF135" i="6"/>
  <c r="CG135" i="6"/>
  <c r="CH135" i="6"/>
  <c r="CI135" i="6"/>
  <c r="CJ135" i="6"/>
  <c r="CK135" i="6"/>
  <c r="CL135" i="6"/>
  <c r="CM135" i="6"/>
  <c r="CN135" i="6"/>
  <c r="CO135" i="6"/>
  <c r="CP135" i="6"/>
  <c r="CQ135" i="6"/>
  <c r="CR135" i="6"/>
  <c r="CS135" i="6"/>
  <c r="CZ135" i="6"/>
  <c r="CS3" i="6"/>
  <c r="CS4" i="6"/>
  <c r="CS5" i="6"/>
  <c r="CS6" i="6"/>
  <c r="CS7" i="6"/>
  <c r="CS8" i="6"/>
  <c r="CS9" i="6"/>
  <c r="CS10" i="6"/>
  <c r="CS11" i="6"/>
  <c r="CS12" i="6"/>
  <c r="CS13" i="6"/>
  <c r="CS14" i="6"/>
  <c r="CS15" i="6"/>
  <c r="CS16" i="6"/>
  <c r="CS17" i="6"/>
  <c r="CS18" i="6"/>
  <c r="CS19" i="6"/>
  <c r="CS20" i="6"/>
  <c r="CS21" i="6"/>
  <c r="CS22" i="6"/>
  <c r="CS23" i="6"/>
  <c r="CS24" i="6"/>
  <c r="CS25" i="6"/>
  <c r="CS26" i="6"/>
  <c r="CS27" i="6"/>
  <c r="CS28" i="6"/>
  <c r="CS29" i="6"/>
  <c r="CS30" i="6"/>
  <c r="CS31" i="6"/>
  <c r="CS32" i="6"/>
  <c r="CS33" i="6"/>
  <c r="CS34" i="6"/>
  <c r="CS35" i="6"/>
  <c r="CS36" i="6"/>
  <c r="CS37" i="6"/>
  <c r="CS38" i="6"/>
  <c r="CS39" i="6"/>
  <c r="CS40" i="6"/>
  <c r="CS41" i="6"/>
  <c r="CS42" i="6"/>
  <c r="CS43" i="6"/>
  <c r="CS44" i="6"/>
  <c r="CS45" i="6"/>
  <c r="CS46" i="6"/>
  <c r="CS47" i="6"/>
  <c r="CS48" i="6"/>
  <c r="CS49" i="6"/>
  <c r="CS50" i="6"/>
  <c r="CS51" i="6"/>
  <c r="CS52" i="6"/>
  <c r="CS53" i="6"/>
  <c r="CS54" i="6"/>
  <c r="CS55" i="6"/>
  <c r="CS56" i="6"/>
  <c r="CS57" i="6"/>
  <c r="CS58" i="6"/>
  <c r="CS59" i="6"/>
  <c r="CS60" i="6"/>
  <c r="CS61" i="6"/>
  <c r="CS62" i="6"/>
  <c r="CS63" i="6"/>
  <c r="CS64" i="6"/>
  <c r="CS65" i="6"/>
  <c r="CS66" i="6"/>
  <c r="CS67" i="6"/>
  <c r="CS68" i="6"/>
  <c r="CS69" i="6"/>
  <c r="CS70" i="6"/>
  <c r="CS71" i="6"/>
  <c r="CS72" i="6"/>
  <c r="CS73" i="6"/>
  <c r="CS74" i="6"/>
  <c r="CS75" i="6"/>
  <c r="CS76" i="6"/>
  <c r="CS77" i="6"/>
  <c r="CS78" i="6"/>
  <c r="CS79" i="6"/>
  <c r="CS80" i="6"/>
  <c r="CS81" i="6"/>
  <c r="CS82" i="6"/>
  <c r="CS83" i="6"/>
  <c r="CS84" i="6"/>
  <c r="CS85" i="6"/>
  <c r="CS86" i="6"/>
  <c r="CS87" i="6"/>
  <c r="CS88" i="6"/>
  <c r="CS89" i="6"/>
  <c r="CS90" i="6"/>
  <c r="CS91" i="6"/>
  <c r="CS92" i="6"/>
  <c r="CS93" i="6"/>
  <c r="CS94" i="6"/>
  <c r="CS95" i="6"/>
  <c r="CS96" i="6"/>
  <c r="CS97" i="6"/>
  <c r="CS98" i="6"/>
  <c r="CS99" i="6"/>
  <c r="CS100" i="6"/>
  <c r="CS101" i="6"/>
  <c r="CS102" i="6"/>
  <c r="CS103" i="6"/>
  <c r="CS104" i="6"/>
  <c r="CS105" i="6"/>
  <c r="CS106" i="6"/>
  <c r="CS107" i="6"/>
  <c r="CS108" i="6"/>
  <c r="CS109" i="6"/>
  <c r="CS110" i="6"/>
  <c r="CS111" i="6"/>
  <c r="CS112" i="6"/>
  <c r="CS113" i="6"/>
  <c r="CS114" i="6"/>
  <c r="CS115" i="6"/>
  <c r="CS116" i="6"/>
  <c r="CS117" i="6"/>
  <c r="CS118" i="6"/>
  <c r="CS119" i="6"/>
  <c r="CS120" i="6"/>
  <c r="CS121" i="6"/>
  <c r="CS122" i="6"/>
  <c r="CS123" i="6"/>
  <c r="CS124" i="6"/>
  <c r="CS125" i="6"/>
  <c r="CS126" i="6"/>
  <c r="CS127" i="6"/>
  <c r="CS128" i="6"/>
  <c r="CS129" i="6"/>
  <c r="CS130" i="6"/>
  <c r="CS131" i="6"/>
  <c r="CS132" i="6"/>
  <c r="CS133" i="6"/>
  <c r="CS134" i="6"/>
  <c r="CS2" i="6"/>
  <c r="BV24" i="6"/>
  <c r="BJ24" i="6"/>
  <c r="AY4" i="6"/>
  <c r="AY5" i="6"/>
  <c r="AY6" i="6"/>
  <c r="AY7" i="6"/>
  <c r="AY8" i="6"/>
  <c r="AY9" i="6"/>
  <c r="AY10" i="6"/>
  <c r="AY11" i="6"/>
  <c r="AY12" i="6"/>
  <c r="AY13" i="6"/>
  <c r="AY14" i="6"/>
  <c r="AY15" i="6"/>
  <c r="AY16" i="6"/>
  <c r="AY17" i="6"/>
  <c r="AY18" i="6"/>
  <c r="AY19" i="6"/>
  <c r="AY20" i="6"/>
  <c r="AY21" i="6"/>
  <c r="AY22" i="6"/>
  <c r="AY23" i="6"/>
  <c r="AY24" i="6"/>
  <c r="AY25" i="6"/>
  <c r="AY26" i="6"/>
  <c r="AY27" i="6"/>
  <c r="AY28" i="6"/>
  <c r="AY29" i="6"/>
  <c r="AY30" i="6"/>
  <c r="AY31" i="6"/>
  <c r="AY32" i="6"/>
  <c r="AY33" i="6"/>
  <c r="AY34" i="6"/>
  <c r="AY35" i="6"/>
  <c r="AY36" i="6"/>
  <c r="AY37" i="6"/>
  <c r="AY38" i="6"/>
  <c r="AY39" i="6"/>
  <c r="AY40" i="6"/>
  <c r="AY41" i="6"/>
  <c r="AY42" i="6"/>
  <c r="AY43" i="6"/>
  <c r="AY44" i="6"/>
  <c r="AY45" i="6"/>
  <c r="AY46" i="6"/>
  <c r="AY47" i="6"/>
  <c r="AY48" i="6"/>
  <c r="AY49" i="6"/>
  <c r="AY50" i="6"/>
  <c r="AY51" i="6"/>
  <c r="AY52" i="6"/>
  <c r="AY53" i="6"/>
  <c r="AY54" i="6"/>
  <c r="AY55" i="6"/>
  <c r="AY56" i="6"/>
  <c r="AY57" i="6"/>
  <c r="AY58" i="6"/>
  <c r="AY59" i="6"/>
  <c r="AY60" i="6"/>
  <c r="AY61" i="6"/>
  <c r="AY62" i="6"/>
  <c r="AY63" i="6"/>
  <c r="AY64" i="6"/>
  <c r="AY65" i="6"/>
  <c r="AY66" i="6"/>
  <c r="AY67" i="6"/>
  <c r="AY68" i="6"/>
  <c r="AY69" i="6"/>
  <c r="AY70" i="6"/>
  <c r="AY71" i="6"/>
  <c r="AY72" i="6"/>
  <c r="AY73" i="6"/>
  <c r="AY74" i="6"/>
  <c r="AY75" i="6"/>
  <c r="AY76" i="6"/>
  <c r="AY77" i="6"/>
  <c r="AY78" i="6"/>
  <c r="AY79" i="6"/>
  <c r="AY80" i="6"/>
  <c r="AY81" i="6"/>
  <c r="AY82" i="6"/>
  <c r="AY83" i="6"/>
  <c r="AY84" i="6"/>
  <c r="AY85" i="6"/>
  <c r="AY86" i="6"/>
  <c r="AY87" i="6"/>
  <c r="AY88" i="6"/>
  <c r="AY89" i="6"/>
  <c r="AY90" i="6"/>
  <c r="AY91" i="6"/>
  <c r="AY92" i="6"/>
  <c r="AY93" i="6"/>
  <c r="AY94" i="6"/>
  <c r="AY95" i="6"/>
  <c r="AY96" i="6"/>
  <c r="AY97" i="6"/>
  <c r="AY98" i="6"/>
  <c r="AY99" i="6"/>
  <c r="AY100" i="6"/>
  <c r="AY101" i="6"/>
  <c r="AY102" i="6"/>
  <c r="AY103" i="6"/>
  <c r="AY104" i="6"/>
  <c r="AY105" i="6"/>
  <c r="AY106" i="6"/>
  <c r="AY107" i="6"/>
  <c r="AY108" i="6"/>
  <c r="AY109" i="6"/>
  <c r="AY110" i="6"/>
  <c r="AY111" i="6"/>
  <c r="AY112" i="6"/>
  <c r="AY113" i="6"/>
  <c r="AY114" i="6"/>
  <c r="AY115" i="6"/>
  <c r="AY116" i="6"/>
  <c r="AY117" i="6"/>
  <c r="AY118" i="6"/>
  <c r="AY119" i="6"/>
  <c r="AY120" i="6"/>
  <c r="AY121" i="6"/>
  <c r="AY122" i="6"/>
  <c r="AY123" i="6"/>
  <c r="AY124" i="6"/>
  <c r="AY125" i="6"/>
  <c r="AY126" i="6"/>
  <c r="AY127" i="6"/>
  <c r="AY128" i="6"/>
  <c r="AY129" i="6"/>
  <c r="AY3" i="6"/>
  <c r="BB135" i="5"/>
  <c r="BC135" i="5"/>
  <c r="BD135" i="5"/>
  <c r="BE135" i="5"/>
  <c r="BF135" i="5"/>
  <c r="BG135" i="5"/>
  <c r="BH135" i="5"/>
  <c r="BI135" i="5"/>
  <c r="BJ135" i="5"/>
  <c r="BK135" i="5"/>
  <c r="BL135" i="5"/>
  <c r="BM135" i="5"/>
  <c r="BN135" i="5"/>
  <c r="BO135" i="5"/>
  <c r="BP135" i="5"/>
  <c r="BQ135" i="5"/>
  <c r="BA135" i="5"/>
  <c r="AG135" i="4"/>
  <c r="AH135" i="4"/>
  <c r="AI135" i="4"/>
  <c r="AJ135" i="4"/>
  <c r="AK135" i="4"/>
  <c r="AL135" i="4"/>
  <c r="AM135" i="4"/>
  <c r="H135" i="11" s="1"/>
  <c r="K135" i="11"/>
  <c r="L135" i="11"/>
  <c r="M135" i="11"/>
  <c r="CK135" i="3"/>
  <c r="CL135" i="3"/>
  <c r="CM135" i="3"/>
  <c r="CN135" i="3"/>
  <c r="CO135" i="3"/>
  <c r="CP135" i="3"/>
  <c r="CQ135" i="3"/>
  <c r="CR135" i="3"/>
  <c r="CS135" i="3"/>
  <c r="CT135" i="3"/>
  <c r="CU135" i="3"/>
  <c r="CV135" i="3"/>
  <c r="CW135" i="3"/>
  <c r="CX135" i="3"/>
  <c r="CY135" i="3"/>
  <c r="CZ135" i="3"/>
  <c r="DA135" i="3"/>
  <c r="DB135" i="3"/>
  <c r="DC135" i="3"/>
  <c r="DD135" i="3"/>
  <c r="DE135" i="3"/>
  <c r="DF135" i="3"/>
  <c r="DG135" i="3"/>
  <c r="DH135" i="3"/>
  <c r="DI135" i="3"/>
  <c r="DJ135" i="3"/>
  <c r="DK135" i="3"/>
  <c r="DL135" i="3"/>
  <c r="DM135" i="3"/>
  <c r="DS135" i="3"/>
  <c r="G135" i="11" s="1"/>
  <c r="AQ134" i="10"/>
  <c r="AR134" i="10"/>
  <c r="AS134" i="10"/>
  <c r="AT134" i="10"/>
  <c r="AU134" i="10"/>
  <c r="AV134" i="10"/>
  <c r="AW134" i="10"/>
  <c r="AX134" i="10"/>
  <c r="AY134" i="10"/>
  <c r="BB134" i="10"/>
  <c r="BF19" i="8"/>
  <c r="AT19" i="8"/>
  <c r="BI135" i="8"/>
  <c r="BJ135" i="8"/>
  <c r="BK135" i="8"/>
  <c r="BL135" i="8"/>
  <c r="BM135" i="8"/>
  <c r="BN135" i="8"/>
  <c r="BO135" i="8"/>
  <c r="BP135" i="8"/>
  <c r="BQ135" i="8"/>
  <c r="BR135" i="8"/>
  <c r="BS135" i="8"/>
  <c r="BT135" i="8"/>
  <c r="BU135" i="8"/>
  <c r="BV135" i="8"/>
  <c r="BW135" i="8"/>
  <c r="BX135" i="8"/>
  <c r="CC135" i="8"/>
  <c r="CC2" i="8"/>
  <c r="BX3" i="8"/>
  <c r="BX4" i="8"/>
  <c r="BX5" i="8"/>
  <c r="BX6" i="8"/>
  <c r="BX7" i="8"/>
  <c r="BX8" i="8"/>
  <c r="BX9" i="8"/>
  <c r="BX10" i="8"/>
  <c r="BX11" i="8"/>
  <c r="BX12" i="8"/>
  <c r="BX13" i="8"/>
  <c r="BX14" i="8"/>
  <c r="BX15" i="8"/>
  <c r="BX16" i="8"/>
  <c r="BX17" i="8"/>
  <c r="BX18" i="8"/>
  <c r="BX19" i="8"/>
  <c r="BX20" i="8"/>
  <c r="BX21" i="8"/>
  <c r="BX22" i="8"/>
  <c r="BX23" i="8"/>
  <c r="BX24" i="8"/>
  <c r="BX25" i="8"/>
  <c r="BX26" i="8"/>
  <c r="BX27" i="8"/>
  <c r="BX28" i="8"/>
  <c r="BX29" i="8"/>
  <c r="BX30" i="8"/>
  <c r="BX31" i="8"/>
  <c r="BX32" i="8"/>
  <c r="BX33" i="8"/>
  <c r="BX34" i="8"/>
  <c r="BX35" i="8"/>
  <c r="BX36" i="8"/>
  <c r="BX37" i="8"/>
  <c r="BX38" i="8"/>
  <c r="BX39" i="8"/>
  <c r="BX40" i="8"/>
  <c r="BX41" i="8"/>
  <c r="BX42" i="8"/>
  <c r="BX43" i="8"/>
  <c r="BX44" i="8"/>
  <c r="BX45" i="8"/>
  <c r="BX46" i="8"/>
  <c r="BX47" i="8"/>
  <c r="BX48" i="8"/>
  <c r="BX49" i="8"/>
  <c r="BX50" i="8"/>
  <c r="BX51" i="8"/>
  <c r="BX52" i="8"/>
  <c r="BX53" i="8"/>
  <c r="BX54" i="8"/>
  <c r="BX55" i="8"/>
  <c r="BX56" i="8"/>
  <c r="BX57" i="8"/>
  <c r="BX58" i="8"/>
  <c r="BX59" i="8"/>
  <c r="BX60" i="8"/>
  <c r="BX61" i="8"/>
  <c r="BX62" i="8"/>
  <c r="BX63" i="8"/>
  <c r="BX64" i="8"/>
  <c r="BX65" i="8"/>
  <c r="BX66" i="8"/>
  <c r="BX67" i="8"/>
  <c r="BX68" i="8"/>
  <c r="BX69" i="8"/>
  <c r="BX70" i="8"/>
  <c r="BX71" i="8"/>
  <c r="BX72" i="8"/>
  <c r="BX73" i="8"/>
  <c r="BX74" i="8"/>
  <c r="BX75" i="8"/>
  <c r="BX76" i="8"/>
  <c r="BX77" i="8"/>
  <c r="BX78" i="8"/>
  <c r="BX79" i="8"/>
  <c r="BX80" i="8"/>
  <c r="BX81" i="8"/>
  <c r="BX82" i="8"/>
  <c r="BX83" i="8"/>
  <c r="BX84" i="8"/>
  <c r="BX85" i="8"/>
  <c r="BX86" i="8"/>
  <c r="BX87" i="8"/>
  <c r="BX88" i="8"/>
  <c r="BX89" i="8"/>
  <c r="BX90" i="8"/>
  <c r="BX91" i="8"/>
  <c r="BX92" i="8"/>
  <c r="BX93" i="8"/>
  <c r="BX94" i="8"/>
  <c r="BX95" i="8"/>
  <c r="BX96" i="8"/>
  <c r="BX97" i="8"/>
  <c r="BX98" i="8"/>
  <c r="BX99" i="8"/>
  <c r="BX100" i="8"/>
  <c r="BX101" i="8"/>
  <c r="BX102" i="8"/>
  <c r="BX103" i="8"/>
  <c r="BX104" i="8"/>
  <c r="BX105" i="8"/>
  <c r="BX106" i="8"/>
  <c r="BX107" i="8"/>
  <c r="BX108" i="8"/>
  <c r="BX109" i="8"/>
  <c r="BX110" i="8"/>
  <c r="BX111" i="8"/>
  <c r="BX112" i="8"/>
  <c r="BX113" i="8"/>
  <c r="BX114" i="8"/>
  <c r="BX115" i="8"/>
  <c r="BX116" i="8"/>
  <c r="BX117" i="8"/>
  <c r="BX118" i="8"/>
  <c r="BX119" i="8"/>
  <c r="BX120" i="8"/>
  <c r="BX121" i="8"/>
  <c r="BX122" i="8"/>
  <c r="BX123" i="8"/>
  <c r="BX124" i="8"/>
  <c r="BX125" i="8"/>
  <c r="BX126" i="8"/>
  <c r="BX127" i="8"/>
  <c r="BX128" i="8"/>
  <c r="BX129" i="8"/>
  <c r="BX130" i="8"/>
  <c r="BX131" i="8"/>
  <c r="BX132" i="8"/>
  <c r="BX133" i="8"/>
  <c r="BX134" i="8"/>
  <c r="BX2" i="8"/>
  <c r="W3" i="8"/>
  <c r="BI134" i="8"/>
  <c r="BJ134" i="8"/>
  <c r="BK134" i="8"/>
  <c r="BL134" i="8"/>
  <c r="BM134" i="8"/>
  <c r="BN134" i="8"/>
  <c r="BO134" i="8"/>
  <c r="BP134" i="8"/>
  <c r="BQ134" i="8"/>
  <c r="BR134" i="8"/>
  <c r="BS134" i="8"/>
  <c r="BT134" i="8"/>
  <c r="BU134" i="8"/>
  <c r="BV134" i="8"/>
  <c r="BW134" i="8"/>
  <c r="CC134" i="8"/>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X134" i="7"/>
  <c r="BY134" i="6"/>
  <c r="CZ134" i="6"/>
  <c r="CR134" i="6"/>
  <c r="CQ134" i="6"/>
  <c r="CP134" i="6"/>
  <c r="CO134" i="6"/>
  <c r="CN134" i="6"/>
  <c r="CM134" i="6"/>
  <c r="CK134" i="6"/>
  <c r="CE134" i="6"/>
  <c r="CC134" i="6"/>
  <c r="CA134" i="6"/>
  <c r="BZ134" i="6"/>
  <c r="CG134" i="6"/>
  <c r="CI134" i="6"/>
  <c r="CB134" i="6"/>
  <c r="CD134" i="6"/>
  <c r="CF134" i="6"/>
  <c r="CH134" i="6"/>
  <c r="CJ134" i="6"/>
  <c r="CL134" i="6"/>
  <c r="BA134" i="5"/>
  <c r="BB134" i="5"/>
  <c r="BC134" i="5"/>
  <c r="BD134" i="5"/>
  <c r="BE134" i="5"/>
  <c r="BF134" i="5"/>
  <c r="BG134" i="5"/>
  <c r="BH134" i="5"/>
  <c r="BI134" i="5"/>
  <c r="BJ134" i="5"/>
  <c r="BK134" i="5"/>
  <c r="BL134" i="5"/>
  <c r="BM134" i="5"/>
  <c r="BN134" i="5"/>
  <c r="BO134" i="5"/>
  <c r="BP134" i="5"/>
  <c r="BQ134" i="5"/>
  <c r="AG134" i="4"/>
  <c r="AH134" i="4"/>
  <c r="AI134" i="4"/>
  <c r="AJ134" i="4"/>
  <c r="AK134" i="4"/>
  <c r="AL134" i="4"/>
  <c r="AM134" i="4"/>
  <c r="H134" i="11" s="1"/>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DM134" i="3"/>
  <c r="DS134" i="3"/>
  <c r="G134" i="11" s="1"/>
  <c r="CK134" i="3"/>
  <c r="K134" i="11"/>
  <c r="L134" i="11"/>
  <c r="M134" i="11"/>
  <c r="AQ133" i="10"/>
  <c r="BB133" i="10"/>
  <c r="AY133" i="10"/>
  <c r="AX133" i="10"/>
  <c r="AR133" i="10"/>
  <c r="AT133" i="10"/>
  <c r="AV133" i="10"/>
  <c r="AW133" i="10"/>
  <c r="AS133" i="10"/>
  <c r="AU133" i="10"/>
  <c r="BF18" i="8"/>
  <c r="BV132" i="8"/>
  <c r="BV133" i="8"/>
  <c r="BI133" i="8"/>
  <c r="BJ133" i="8"/>
  <c r="BK133" i="8"/>
  <c r="BL133" i="8"/>
  <c r="BM133" i="8"/>
  <c r="BN133" i="8"/>
  <c r="BO133" i="8"/>
  <c r="BP133" i="8"/>
  <c r="BQ133" i="8"/>
  <c r="BR133" i="8"/>
  <c r="BS133" i="8"/>
  <c r="BT133" i="8"/>
  <c r="BU133" i="8"/>
  <c r="BW133" i="8"/>
  <c r="CC133" i="8"/>
  <c r="BW3" i="8"/>
  <c r="BW4" i="8"/>
  <c r="BW5" i="8"/>
  <c r="BW6" i="8"/>
  <c r="BW7" i="8"/>
  <c r="BW8" i="8"/>
  <c r="BW9" i="8"/>
  <c r="BW10" i="8"/>
  <c r="BW11" i="8"/>
  <c r="BW12" i="8"/>
  <c r="BW13" i="8"/>
  <c r="BW14" i="8"/>
  <c r="BW15" i="8"/>
  <c r="BW16" i="8"/>
  <c r="BW17" i="8"/>
  <c r="BW18" i="8"/>
  <c r="BW19" i="8"/>
  <c r="BW20" i="8"/>
  <c r="BW21" i="8"/>
  <c r="BW22" i="8"/>
  <c r="BW23" i="8"/>
  <c r="BW24" i="8"/>
  <c r="BW25" i="8"/>
  <c r="BW26" i="8"/>
  <c r="BW27" i="8"/>
  <c r="BW28" i="8"/>
  <c r="BW29" i="8"/>
  <c r="BW30" i="8"/>
  <c r="BW31" i="8"/>
  <c r="BW32" i="8"/>
  <c r="BW33" i="8"/>
  <c r="BW34" i="8"/>
  <c r="BW35" i="8"/>
  <c r="BW36" i="8"/>
  <c r="BW37" i="8"/>
  <c r="BW38" i="8"/>
  <c r="BW39" i="8"/>
  <c r="BW40" i="8"/>
  <c r="BW41" i="8"/>
  <c r="BW42" i="8"/>
  <c r="BW43" i="8"/>
  <c r="BW44" i="8"/>
  <c r="BW45" i="8"/>
  <c r="BW46" i="8"/>
  <c r="BW47" i="8"/>
  <c r="BW48" i="8"/>
  <c r="BW49" i="8"/>
  <c r="BW50" i="8"/>
  <c r="BW51" i="8"/>
  <c r="BW52" i="8"/>
  <c r="BW53" i="8"/>
  <c r="BW54" i="8"/>
  <c r="BW55" i="8"/>
  <c r="BW56" i="8"/>
  <c r="BW57" i="8"/>
  <c r="BW58" i="8"/>
  <c r="BW59" i="8"/>
  <c r="BW60" i="8"/>
  <c r="BW61" i="8"/>
  <c r="BW62" i="8"/>
  <c r="BW63" i="8"/>
  <c r="BW64" i="8"/>
  <c r="BW65" i="8"/>
  <c r="BW66" i="8"/>
  <c r="BW67" i="8"/>
  <c r="BW68" i="8"/>
  <c r="BW69" i="8"/>
  <c r="BW70" i="8"/>
  <c r="BW71" i="8"/>
  <c r="BW72" i="8"/>
  <c r="BW73" i="8"/>
  <c r="BW74" i="8"/>
  <c r="BW75" i="8"/>
  <c r="BW76" i="8"/>
  <c r="BW77" i="8"/>
  <c r="BW78" i="8"/>
  <c r="BW79" i="8"/>
  <c r="BW80" i="8"/>
  <c r="BW81" i="8"/>
  <c r="BW82" i="8"/>
  <c r="BW83" i="8"/>
  <c r="BW84" i="8"/>
  <c r="BW85" i="8"/>
  <c r="BW86" i="8"/>
  <c r="BW87" i="8"/>
  <c r="BW88" i="8"/>
  <c r="BW89" i="8"/>
  <c r="BW90" i="8"/>
  <c r="BW91" i="8"/>
  <c r="BW92" i="8"/>
  <c r="BW93" i="8"/>
  <c r="BW94" i="8"/>
  <c r="BW95" i="8"/>
  <c r="BW96" i="8"/>
  <c r="BW97" i="8"/>
  <c r="BW98" i="8"/>
  <c r="BW99" i="8"/>
  <c r="BW100" i="8"/>
  <c r="BW101" i="8"/>
  <c r="BW102" i="8"/>
  <c r="BW103" i="8"/>
  <c r="BW104" i="8"/>
  <c r="BW105" i="8"/>
  <c r="BW106" i="8"/>
  <c r="BW107" i="8"/>
  <c r="BW108" i="8"/>
  <c r="BW109" i="8"/>
  <c r="BW110" i="8"/>
  <c r="BW111" i="8"/>
  <c r="BW112" i="8"/>
  <c r="BW113" i="8"/>
  <c r="BW114" i="8"/>
  <c r="BW115" i="8"/>
  <c r="BW116" i="8"/>
  <c r="BW117" i="8"/>
  <c r="BW118" i="8"/>
  <c r="BW119" i="8"/>
  <c r="BW120" i="8"/>
  <c r="BW121" i="8"/>
  <c r="BW122" i="8"/>
  <c r="BW123" i="8"/>
  <c r="BW124" i="8"/>
  <c r="BW125" i="8"/>
  <c r="BW126" i="8"/>
  <c r="BW127" i="8"/>
  <c r="BW128" i="8"/>
  <c r="BW129" i="8"/>
  <c r="BW130" i="8"/>
  <c r="BW131" i="8"/>
  <c r="BW132" i="8"/>
  <c r="BW2" i="8"/>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X133" i="7"/>
  <c r="BW133" i="7"/>
  <c r="BT20" i="7"/>
  <c r="BY133" i="6"/>
  <c r="BZ133" i="6"/>
  <c r="CA133" i="6"/>
  <c r="CB133" i="6"/>
  <c r="CC133" i="6"/>
  <c r="CD133" i="6"/>
  <c r="CE133" i="6"/>
  <c r="CF133" i="6"/>
  <c r="CG133" i="6"/>
  <c r="CH133" i="6"/>
  <c r="CI133" i="6"/>
  <c r="CJ133" i="6"/>
  <c r="CK133" i="6"/>
  <c r="CL133" i="6"/>
  <c r="CM133" i="6"/>
  <c r="CN133" i="6"/>
  <c r="CO133" i="6"/>
  <c r="CP133" i="6"/>
  <c r="CQ133" i="6"/>
  <c r="CR133" i="6"/>
  <c r="CZ133" i="6"/>
  <c r="BA133" i="5"/>
  <c r="BB133" i="5"/>
  <c r="BC133" i="5"/>
  <c r="BD133" i="5"/>
  <c r="BE133" i="5"/>
  <c r="BF133" i="5"/>
  <c r="BG133" i="5"/>
  <c r="BH133" i="5"/>
  <c r="BI133" i="5"/>
  <c r="BJ133" i="5"/>
  <c r="BK133" i="5"/>
  <c r="BL133" i="5"/>
  <c r="BM133" i="5"/>
  <c r="BN133" i="5"/>
  <c r="BO133" i="5"/>
  <c r="BP133" i="5"/>
  <c r="BQ133" i="5"/>
  <c r="AG133" i="4"/>
  <c r="AH133" i="4"/>
  <c r="AI133" i="4"/>
  <c r="AJ133" i="4"/>
  <c r="AK133" i="4"/>
  <c r="AL133" i="4"/>
  <c r="AM133" i="4"/>
  <c r="H133" i="11" s="1"/>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DM133" i="3"/>
  <c r="DS133" i="3"/>
  <c r="G133" i="11" s="1"/>
  <c r="CK133" i="3"/>
  <c r="DL3" i="3"/>
  <c r="DM3" i="3"/>
  <c r="DL4" i="3"/>
  <c r="DM4" i="3"/>
  <c r="DL5" i="3"/>
  <c r="DM5" i="3"/>
  <c r="DL6" i="3"/>
  <c r="DM6" i="3"/>
  <c r="DL7" i="3"/>
  <c r="DM7" i="3"/>
  <c r="DL8" i="3"/>
  <c r="DM8" i="3"/>
  <c r="DL9" i="3"/>
  <c r="DM9" i="3"/>
  <c r="DL10" i="3"/>
  <c r="DM10" i="3"/>
  <c r="DL11" i="3"/>
  <c r="DM11" i="3"/>
  <c r="DL12" i="3"/>
  <c r="DM12" i="3"/>
  <c r="DL13" i="3"/>
  <c r="DM13" i="3"/>
  <c r="DL14" i="3"/>
  <c r="DM14" i="3"/>
  <c r="DL15" i="3"/>
  <c r="DM15" i="3"/>
  <c r="DL16" i="3"/>
  <c r="DM16" i="3"/>
  <c r="DL17" i="3"/>
  <c r="DM17" i="3"/>
  <c r="DL18" i="3"/>
  <c r="DM18" i="3"/>
  <c r="DL19" i="3"/>
  <c r="DM19" i="3"/>
  <c r="DL20" i="3"/>
  <c r="DM20" i="3"/>
  <c r="DL21" i="3"/>
  <c r="DM21" i="3"/>
  <c r="DL22" i="3"/>
  <c r="DM22" i="3"/>
  <c r="DL23" i="3"/>
  <c r="DM23" i="3"/>
  <c r="DL24" i="3"/>
  <c r="DM24" i="3"/>
  <c r="DL25" i="3"/>
  <c r="DM25" i="3"/>
  <c r="DL26" i="3"/>
  <c r="DM26" i="3"/>
  <c r="DL27" i="3"/>
  <c r="DM27" i="3"/>
  <c r="DL28" i="3"/>
  <c r="DM28" i="3"/>
  <c r="DL29" i="3"/>
  <c r="DM29" i="3"/>
  <c r="DL30" i="3"/>
  <c r="DM30" i="3"/>
  <c r="DL31" i="3"/>
  <c r="DM31" i="3"/>
  <c r="DL32" i="3"/>
  <c r="DM32" i="3"/>
  <c r="DL33" i="3"/>
  <c r="DM33" i="3"/>
  <c r="DL34" i="3"/>
  <c r="DM34" i="3"/>
  <c r="DL35" i="3"/>
  <c r="DM35" i="3"/>
  <c r="DL36" i="3"/>
  <c r="DM36" i="3"/>
  <c r="DL37" i="3"/>
  <c r="DM37" i="3"/>
  <c r="DL38" i="3"/>
  <c r="DM38" i="3"/>
  <c r="DL39" i="3"/>
  <c r="DM39" i="3"/>
  <c r="DL40" i="3"/>
  <c r="DM40" i="3"/>
  <c r="DL41" i="3"/>
  <c r="DM41" i="3"/>
  <c r="DL42" i="3"/>
  <c r="DM42" i="3"/>
  <c r="DL43" i="3"/>
  <c r="DM43" i="3"/>
  <c r="DL44" i="3"/>
  <c r="DM44" i="3"/>
  <c r="DL45" i="3"/>
  <c r="DM45" i="3"/>
  <c r="DL46" i="3"/>
  <c r="DM46" i="3"/>
  <c r="DL47" i="3"/>
  <c r="DM47" i="3"/>
  <c r="DL48" i="3"/>
  <c r="DM48" i="3"/>
  <c r="DL49" i="3"/>
  <c r="DM49" i="3"/>
  <c r="DL50" i="3"/>
  <c r="DM50" i="3"/>
  <c r="DL51" i="3"/>
  <c r="DM51" i="3"/>
  <c r="DL52" i="3"/>
  <c r="DM52" i="3"/>
  <c r="DL53" i="3"/>
  <c r="DM53" i="3"/>
  <c r="DL54" i="3"/>
  <c r="DM54" i="3"/>
  <c r="DL55" i="3"/>
  <c r="DM55" i="3"/>
  <c r="DL56" i="3"/>
  <c r="DM56" i="3"/>
  <c r="DL57" i="3"/>
  <c r="DM57" i="3"/>
  <c r="DL58" i="3"/>
  <c r="DM58" i="3"/>
  <c r="DL59" i="3"/>
  <c r="DM59" i="3"/>
  <c r="DL60" i="3"/>
  <c r="DM60" i="3"/>
  <c r="DL61" i="3"/>
  <c r="DM61" i="3"/>
  <c r="DL62" i="3"/>
  <c r="DM62" i="3"/>
  <c r="DL63" i="3"/>
  <c r="DM63" i="3"/>
  <c r="DM64" i="3"/>
  <c r="DL65" i="3"/>
  <c r="DM65" i="3"/>
  <c r="DM66" i="3"/>
  <c r="DL67" i="3"/>
  <c r="DM67" i="3"/>
  <c r="DM68" i="3"/>
  <c r="DL69" i="3"/>
  <c r="DM69" i="3"/>
  <c r="DM70" i="3"/>
  <c r="DL71" i="3"/>
  <c r="DM71" i="3"/>
  <c r="DM72" i="3"/>
  <c r="DL73" i="3"/>
  <c r="DM73" i="3"/>
  <c r="DM74" i="3"/>
  <c r="DL75" i="3"/>
  <c r="DM75" i="3"/>
  <c r="DL76" i="3"/>
  <c r="DM76" i="3"/>
  <c r="DL77" i="3"/>
  <c r="DM77" i="3"/>
  <c r="DL78" i="3"/>
  <c r="DM78" i="3"/>
  <c r="DL79" i="3"/>
  <c r="DM79" i="3"/>
  <c r="DL80" i="3"/>
  <c r="DM80" i="3"/>
  <c r="DL81" i="3"/>
  <c r="DM81" i="3"/>
  <c r="DL82" i="3"/>
  <c r="DM82" i="3"/>
  <c r="DL83" i="3"/>
  <c r="DM83" i="3"/>
  <c r="DL84" i="3"/>
  <c r="DM84" i="3"/>
  <c r="DL85" i="3"/>
  <c r="DM85" i="3"/>
  <c r="DL86" i="3"/>
  <c r="DL88" i="3"/>
  <c r="DL90" i="3"/>
  <c r="DL91" i="3"/>
  <c r="DL93" i="3"/>
  <c r="DL95" i="3"/>
  <c r="DL97" i="3"/>
  <c r="DL99" i="3"/>
  <c r="DL101" i="3"/>
  <c r="DL103" i="3"/>
  <c r="DL105" i="3"/>
  <c r="DL107" i="3"/>
  <c r="DL109" i="3"/>
  <c r="DL111" i="3"/>
  <c r="DL113" i="3"/>
  <c r="DL115" i="3"/>
  <c r="DL117" i="3"/>
  <c r="DL119" i="3"/>
  <c r="DL121" i="3"/>
  <c r="DL123" i="3"/>
  <c r="DL125" i="3"/>
  <c r="DL127" i="3"/>
  <c r="DL129" i="3"/>
  <c r="DL131" i="3"/>
  <c r="DL2" i="3"/>
  <c r="DM2" i="3"/>
  <c r="BK4" i="3"/>
  <c r="BL4" i="3"/>
  <c r="BK5" i="3"/>
  <c r="BL5" i="3"/>
  <c r="BK6" i="3"/>
  <c r="BL6" i="3"/>
  <c r="BK7" i="3"/>
  <c r="BL7" i="3"/>
  <c r="BK8" i="3"/>
  <c r="BL8" i="3"/>
  <c r="BK9" i="3"/>
  <c r="BL9" i="3"/>
  <c r="BK10" i="3"/>
  <c r="BL10" i="3"/>
  <c r="BK11" i="3"/>
  <c r="BL11" i="3"/>
  <c r="BK12" i="3"/>
  <c r="BL12" i="3"/>
  <c r="BK13" i="3"/>
  <c r="BL13" i="3"/>
  <c r="BK14" i="3"/>
  <c r="BL14" i="3"/>
  <c r="BK15" i="3"/>
  <c r="BL15" i="3"/>
  <c r="BK16" i="3"/>
  <c r="BL16" i="3"/>
  <c r="BK17" i="3"/>
  <c r="BL17" i="3"/>
  <c r="BK18" i="3"/>
  <c r="BL18" i="3"/>
  <c r="BK19" i="3"/>
  <c r="BL19" i="3"/>
  <c r="BK20" i="3"/>
  <c r="BL20" i="3"/>
  <c r="BK21" i="3"/>
  <c r="BL21" i="3"/>
  <c r="BK22" i="3"/>
  <c r="BL22" i="3"/>
  <c r="BK23" i="3"/>
  <c r="BL23" i="3"/>
  <c r="BK24" i="3"/>
  <c r="BL24" i="3"/>
  <c r="BK25" i="3"/>
  <c r="BL25" i="3"/>
  <c r="BK26" i="3"/>
  <c r="BL26" i="3"/>
  <c r="BK27" i="3"/>
  <c r="BL27" i="3"/>
  <c r="BK28" i="3"/>
  <c r="BL28" i="3"/>
  <c r="BK29" i="3"/>
  <c r="BL29" i="3"/>
  <c r="BK30" i="3"/>
  <c r="BL30" i="3"/>
  <c r="BK31" i="3"/>
  <c r="BL31" i="3"/>
  <c r="BK32" i="3"/>
  <c r="BL32" i="3"/>
  <c r="BK33" i="3"/>
  <c r="BL33" i="3"/>
  <c r="BK34" i="3"/>
  <c r="BL34" i="3"/>
  <c r="BK35" i="3"/>
  <c r="BL35" i="3"/>
  <c r="BK36" i="3"/>
  <c r="BL36" i="3"/>
  <c r="BK37" i="3"/>
  <c r="BL37" i="3"/>
  <c r="BK38" i="3"/>
  <c r="BL38" i="3"/>
  <c r="BK39" i="3"/>
  <c r="BL39" i="3"/>
  <c r="BK40" i="3"/>
  <c r="BL40" i="3"/>
  <c r="BK41" i="3"/>
  <c r="BL41" i="3"/>
  <c r="BK42" i="3"/>
  <c r="BL42" i="3"/>
  <c r="BK43" i="3"/>
  <c r="BL43" i="3"/>
  <c r="BK44" i="3"/>
  <c r="BL44" i="3"/>
  <c r="BK45" i="3"/>
  <c r="BL45" i="3"/>
  <c r="BK46" i="3"/>
  <c r="BL46" i="3"/>
  <c r="BK47" i="3"/>
  <c r="BL47" i="3"/>
  <c r="BK48" i="3"/>
  <c r="BL48" i="3"/>
  <c r="BK49" i="3"/>
  <c r="BL49" i="3"/>
  <c r="BK50" i="3"/>
  <c r="BL50" i="3"/>
  <c r="BK51" i="3"/>
  <c r="BL51" i="3"/>
  <c r="BK52" i="3"/>
  <c r="BL52" i="3"/>
  <c r="BK53" i="3"/>
  <c r="BL53" i="3"/>
  <c r="BK54" i="3"/>
  <c r="BL54" i="3"/>
  <c r="BK55" i="3"/>
  <c r="BL55" i="3"/>
  <c r="BK56" i="3"/>
  <c r="BL56" i="3"/>
  <c r="BK57" i="3"/>
  <c r="BL57" i="3"/>
  <c r="BK58" i="3"/>
  <c r="BL58" i="3"/>
  <c r="BK59" i="3"/>
  <c r="BL59" i="3"/>
  <c r="BK60" i="3"/>
  <c r="BL60" i="3"/>
  <c r="BK61" i="3"/>
  <c r="BL61" i="3"/>
  <c r="BK62" i="3"/>
  <c r="BL62" i="3"/>
  <c r="BK63" i="3"/>
  <c r="BL63" i="3"/>
  <c r="BL64" i="3"/>
  <c r="BL65" i="3"/>
  <c r="BL66" i="3"/>
  <c r="BL67" i="3"/>
  <c r="BL68" i="3"/>
  <c r="BL69" i="3"/>
  <c r="BL70" i="3"/>
  <c r="BL71" i="3"/>
  <c r="BL72" i="3"/>
  <c r="BL73" i="3"/>
  <c r="BL74" i="3"/>
  <c r="BL75" i="3"/>
  <c r="BK76" i="3"/>
  <c r="BL76" i="3"/>
  <c r="BK77" i="3"/>
  <c r="BL77" i="3"/>
  <c r="BK78" i="3"/>
  <c r="BL78" i="3"/>
  <c r="BK79" i="3"/>
  <c r="BL79" i="3"/>
  <c r="BK80" i="3"/>
  <c r="BL80" i="3"/>
  <c r="BK81" i="3"/>
  <c r="BL81" i="3"/>
  <c r="BK82" i="3"/>
  <c r="BL82" i="3"/>
  <c r="BK83" i="3"/>
  <c r="BL83" i="3"/>
  <c r="BK84" i="3"/>
  <c r="BL84" i="3"/>
  <c r="BK85" i="3"/>
  <c r="BL85" i="3"/>
  <c r="BK86" i="3"/>
  <c r="BK91" i="3"/>
  <c r="BK3" i="3"/>
  <c r="BL3" i="3"/>
  <c r="DM132" i="3"/>
  <c r="DL132" i="3"/>
  <c r="DM131" i="3"/>
  <c r="DM130" i="3"/>
  <c r="DL130" i="3"/>
  <c r="DM128" i="3"/>
  <c r="DL128" i="3"/>
  <c r="DM126" i="3"/>
  <c r="DL126" i="3"/>
  <c r="DM124" i="3"/>
  <c r="DL124" i="3"/>
  <c r="DM122" i="3"/>
  <c r="DL122" i="3"/>
  <c r="DM120" i="3"/>
  <c r="DL120" i="3"/>
  <c r="DL118" i="3"/>
  <c r="DL116" i="3"/>
  <c r="DL114" i="3"/>
  <c r="DL112" i="3"/>
  <c r="DL110" i="3"/>
  <c r="DL108" i="3"/>
  <c r="DL106" i="3"/>
  <c r="DL104" i="3"/>
  <c r="DL102" i="3"/>
  <c r="DL100" i="3"/>
  <c r="DL98" i="3"/>
  <c r="DL96" i="3"/>
  <c r="DL94" i="3"/>
  <c r="DL92" i="3"/>
  <c r="DL89" i="3"/>
  <c r="DL87" i="3"/>
  <c r="DL74" i="3"/>
  <c r="DL72" i="3"/>
  <c r="DL70" i="3"/>
  <c r="DL68" i="3"/>
  <c r="DL66" i="3"/>
  <c r="DL64" i="3"/>
  <c r="BK64" i="3"/>
  <c r="BV32" i="3"/>
  <c r="BL86" i="3"/>
  <c r="BL88" i="3"/>
  <c r="BL90" i="3"/>
  <c r="BL91" i="3"/>
  <c r="BL93" i="3"/>
  <c r="BL95" i="3"/>
  <c r="BL97" i="3"/>
  <c r="BL99" i="3"/>
  <c r="BL101" i="3"/>
  <c r="BL103" i="3"/>
  <c r="BL105" i="3"/>
  <c r="BL107" i="3"/>
  <c r="BL109" i="3"/>
  <c r="BL111" i="3"/>
  <c r="BL113" i="3"/>
  <c r="BL115" i="3"/>
  <c r="BL117" i="3"/>
  <c r="BL119" i="3"/>
  <c r="DM121" i="3"/>
  <c r="BL121" i="3"/>
  <c r="DM123" i="3"/>
  <c r="BL123" i="3"/>
  <c r="DM125" i="3"/>
  <c r="BL125" i="3"/>
  <c r="DM127" i="3"/>
  <c r="BL127" i="3"/>
  <c r="DM129" i="3"/>
  <c r="BL129" i="3"/>
  <c r="BK128" i="3"/>
  <c r="BK126" i="3"/>
  <c r="BK124" i="3"/>
  <c r="BK122" i="3"/>
  <c r="BK120" i="3"/>
  <c r="BK118" i="3"/>
  <c r="BK116" i="3"/>
  <c r="BK114" i="3"/>
  <c r="BK112" i="3"/>
  <c r="BK110" i="3"/>
  <c r="BK108" i="3"/>
  <c r="BK106" i="3"/>
  <c r="BK104" i="3"/>
  <c r="BK102" i="3"/>
  <c r="BK100" i="3"/>
  <c r="BK98" i="3"/>
  <c r="BK96" i="3"/>
  <c r="BK94" i="3"/>
  <c r="BK92" i="3"/>
  <c r="BK90" i="3"/>
  <c r="BK88" i="3"/>
  <c r="BK75" i="3"/>
  <c r="BK74" i="3"/>
  <c r="BK73" i="3"/>
  <c r="BK72" i="3"/>
  <c r="BK71" i="3"/>
  <c r="BK70" i="3"/>
  <c r="BK69" i="3"/>
  <c r="BK68" i="3"/>
  <c r="BK67" i="3"/>
  <c r="BK66" i="3"/>
  <c r="BK65" i="3"/>
  <c r="BK129" i="3"/>
  <c r="BK127" i="3"/>
  <c r="BK125" i="3"/>
  <c r="BK123" i="3"/>
  <c r="BK121" i="3"/>
  <c r="BK119" i="3"/>
  <c r="BK117" i="3"/>
  <c r="BK115" i="3"/>
  <c r="BK113" i="3"/>
  <c r="BK111" i="3"/>
  <c r="BK109" i="3"/>
  <c r="BK107" i="3"/>
  <c r="BK105" i="3"/>
  <c r="BK103" i="3"/>
  <c r="BK101" i="3"/>
  <c r="BK99" i="3"/>
  <c r="BK97" i="3"/>
  <c r="BK95" i="3"/>
  <c r="BK93" i="3"/>
  <c r="BK89" i="3"/>
  <c r="BK87" i="3"/>
  <c r="BL128" i="3"/>
  <c r="BL126" i="3"/>
  <c r="BL124" i="3"/>
  <c r="BL122" i="3"/>
  <c r="BL120" i="3"/>
  <c r="BL118" i="3"/>
  <c r="BL116" i="3"/>
  <c r="BL114" i="3"/>
  <c r="BL112" i="3"/>
  <c r="BL110" i="3"/>
  <c r="BL108" i="3"/>
  <c r="BL106" i="3"/>
  <c r="BL104" i="3"/>
  <c r="BL102" i="3"/>
  <c r="BL100" i="3"/>
  <c r="BL98" i="3"/>
  <c r="BL96" i="3"/>
  <c r="BL94" i="3"/>
  <c r="BL92" i="3"/>
  <c r="BL89" i="3"/>
  <c r="BL87" i="3"/>
  <c r="BV31" i="3"/>
  <c r="CQ3" i="6"/>
  <c r="CR3" i="6"/>
  <c r="CQ4" i="6"/>
  <c r="CR4" i="6"/>
  <c r="CQ5" i="6"/>
  <c r="CR5" i="6"/>
  <c r="CQ6" i="6"/>
  <c r="CR6" i="6"/>
  <c r="CQ7" i="6"/>
  <c r="CR7" i="6"/>
  <c r="CQ8" i="6"/>
  <c r="CR8" i="6"/>
  <c r="CQ9" i="6"/>
  <c r="CR9" i="6"/>
  <c r="CQ10" i="6"/>
  <c r="CR10" i="6"/>
  <c r="CQ11" i="6"/>
  <c r="CR11" i="6"/>
  <c r="CQ12" i="6"/>
  <c r="CR12" i="6"/>
  <c r="CQ13" i="6"/>
  <c r="CR13" i="6"/>
  <c r="CQ14" i="6"/>
  <c r="CR14" i="6"/>
  <c r="CQ15" i="6"/>
  <c r="CR15" i="6"/>
  <c r="CQ16" i="6"/>
  <c r="CR16" i="6"/>
  <c r="CQ17" i="6"/>
  <c r="CR17" i="6"/>
  <c r="CQ18" i="6"/>
  <c r="CR18" i="6"/>
  <c r="CQ19" i="6"/>
  <c r="CR19" i="6"/>
  <c r="CQ20" i="6"/>
  <c r="CR20" i="6"/>
  <c r="CQ21" i="6"/>
  <c r="CR21" i="6"/>
  <c r="CQ22" i="6"/>
  <c r="CR22" i="6"/>
  <c r="CQ23" i="6"/>
  <c r="CR23" i="6"/>
  <c r="CQ24" i="6"/>
  <c r="CR24" i="6"/>
  <c r="CQ25" i="6"/>
  <c r="CR25" i="6"/>
  <c r="CQ26" i="6"/>
  <c r="CR26" i="6"/>
  <c r="CQ27" i="6"/>
  <c r="CR27" i="6"/>
  <c r="CQ28" i="6"/>
  <c r="CR28" i="6"/>
  <c r="CQ29" i="6"/>
  <c r="CR29" i="6"/>
  <c r="CQ30" i="6"/>
  <c r="CR30" i="6"/>
  <c r="CQ31" i="6"/>
  <c r="CR31" i="6"/>
  <c r="CQ32" i="6"/>
  <c r="CR32" i="6"/>
  <c r="CQ33" i="6"/>
  <c r="CR33" i="6"/>
  <c r="CQ34" i="6"/>
  <c r="CR34" i="6"/>
  <c r="CQ35" i="6"/>
  <c r="CR35" i="6"/>
  <c r="CQ36" i="6"/>
  <c r="CR36" i="6"/>
  <c r="CQ37" i="6"/>
  <c r="CR37" i="6"/>
  <c r="CQ38" i="6"/>
  <c r="CR38" i="6"/>
  <c r="CQ39" i="6"/>
  <c r="CR39" i="6"/>
  <c r="CQ40" i="6"/>
  <c r="CR40" i="6"/>
  <c r="CQ41" i="6"/>
  <c r="CR41" i="6"/>
  <c r="CQ42" i="6"/>
  <c r="CR42" i="6"/>
  <c r="CQ43" i="6"/>
  <c r="CR43" i="6"/>
  <c r="CQ44" i="6"/>
  <c r="CR44" i="6"/>
  <c r="CQ45" i="6"/>
  <c r="CR45" i="6"/>
  <c r="CQ46" i="6"/>
  <c r="CR46" i="6"/>
  <c r="CQ47" i="6"/>
  <c r="CR47" i="6"/>
  <c r="CQ48" i="6"/>
  <c r="CR48" i="6"/>
  <c r="CQ49" i="6"/>
  <c r="CR49" i="6"/>
  <c r="CQ50" i="6"/>
  <c r="CR50" i="6"/>
  <c r="CQ51" i="6"/>
  <c r="CR51" i="6"/>
  <c r="CQ52" i="6"/>
  <c r="CR52" i="6"/>
  <c r="CQ53" i="6"/>
  <c r="CR53" i="6"/>
  <c r="CQ54" i="6"/>
  <c r="CR54" i="6"/>
  <c r="CQ55" i="6"/>
  <c r="CR55" i="6"/>
  <c r="CQ56" i="6"/>
  <c r="CR56" i="6"/>
  <c r="CQ57" i="6"/>
  <c r="CR57" i="6"/>
  <c r="CQ58" i="6"/>
  <c r="CR58" i="6"/>
  <c r="CQ59" i="6"/>
  <c r="CR59" i="6"/>
  <c r="CQ60" i="6"/>
  <c r="CR60" i="6"/>
  <c r="CQ61" i="6"/>
  <c r="CR61" i="6"/>
  <c r="CQ62" i="6"/>
  <c r="CR62" i="6"/>
  <c r="CQ63" i="6"/>
  <c r="CR63" i="6"/>
  <c r="CQ64" i="6"/>
  <c r="CR64" i="6"/>
  <c r="CQ65" i="6"/>
  <c r="CR65" i="6"/>
  <c r="CQ66" i="6"/>
  <c r="CR66" i="6"/>
  <c r="CQ67" i="6"/>
  <c r="CR67" i="6"/>
  <c r="CQ68" i="6"/>
  <c r="CR68" i="6"/>
  <c r="CQ69" i="6"/>
  <c r="CR69" i="6"/>
  <c r="CQ70" i="6"/>
  <c r="CR70" i="6"/>
  <c r="CQ71" i="6"/>
  <c r="CR71" i="6"/>
  <c r="CQ72" i="6"/>
  <c r="CR72" i="6"/>
  <c r="CQ73" i="6"/>
  <c r="CR73" i="6"/>
  <c r="CQ74" i="6"/>
  <c r="CR74" i="6"/>
  <c r="CQ75" i="6"/>
  <c r="CR75" i="6"/>
  <c r="CQ76" i="6"/>
  <c r="CR76" i="6"/>
  <c r="CQ77" i="6"/>
  <c r="CR77" i="6"/>
  <c r="CQ78" i="6"/>
  <c r="CR78" i="6"/>
  <c r="CQ79" i="6"/>
  <c r="CR79" i="6"/>
  <c r="CQ80" i="6"/>
  <c r="CR80" i="6"/>
  <c r="CQ81" i="6"/>
  <c r="CR81" i="6"/>
  <c r="CQ82" i="6"/>
  <c r="CR82" i="6"/>
  <c r="CQ83" i="6"/>
  <c r="CR83" i="6"/>
  <c r="CQ84" i="6"/>
  <c r="CR84" i="6"/>
  <c r="CQ85" i="6"/>
  <c r="CR85" i="6"/>
  <c r="CQ86" i="6"/>
  <c r="CR86" i="6"/>
  <c r="CQ87" i="6"/>
  <c r="CR87" i="6"/>
  <c r="CQ88" i="6"/>
  <c r="CR88" i="6"/>
  <c r="CQ89" i="6"/>
  <c r="CR89" i="6"/>
  <c r="CQ90" i="6"/>
  <c r="CR90" i="6"/>
  <c r="CQ91" i="6"/>
  <c r="CR91" i="6"/>
  <c r="CQ92" i="6"/>
  <c r="CR92" i="6"/>
  <c r="CQ93" i="6"/>
  <c r="CR93" i="6"/>
  <c r="CQ94" i="6"/>
  <c r="CR94" i="6"/>
  <c r="CQ95" i="6"/>
  <c r="CR95" i="6"/>
  <c r="CQ96" i="6"/>
  <c r="CR96" i="6"/>
  <c r="CQ97" i="6"/>
  <c r="CR97" i="6"/>
  <c r="CQ98" i="6"/>
  <c r="CR98" i="6"/>
  <c r="CQ99" i="6"/>
  <c r="CR99" i="6"/>
  <c r="CQ100" i="6"/>
  <c r="CR100" i="6"/>
  <c r="CQ101" i="6"/>
  <c r="CR101" i="6"/>
  <c r="CQ102" i="6"/>
  <c r="CR102" i="6"/>
  <c r="CQ103" i="6"/>
  <c r="CR103" i="6"/>
  <c r="CQ104" i="6"/>
  <c r="CR104" i="6"/>
  <c r="CQ105" i="6"/>
  <c r="CR105" i="6"/>
  <c r="CQ106" i="6"/>
  <c r="CR106" i="6"/>
  <c r="CQ107" i="6"/>
  <c r="CR107" i="6"/>
  <c r="CQ108" i="6"/>
  <c r="CR108" i="6"/>
  <c r="CQ109" i="6"/>
  <c r="CR109" i="6"/>
  <c r="CQ110" i="6"/>
  <c r="CR110" i="6"/>
  <c r="CQ111" i="6"/>
  <c r="CR111" i="6"/>
  <c r="CQ112" i="6"/>
  <c r="CR112" i="6"/>
  <c r="CQ113" i="6"/>
  <c r="CR113" i="6"/>
  <c r="CQ114" i="6"/>
  <c r="CR114" i="6"/>
  <c r="CQ115" i="6"/>
  <c r="CR115" i="6"/>
  <c r="CQ116" i="6"/>
  <c r="CR116" i="6"/>
  <c r="CQ117" i="6"/>
  <c r="CR117" i="6"/>
  <c r="CQ118" i="6"/>
  <c r="CR118" i="6"/>
  <c r="CQ119" i="6"/>
  <c r="CR119" i="6"/>
  <c r="CQ120" i="6"/>
  <c r="CR120" i="6"/>
  <c r="CQ121" i="6"/>
  <c r="CR121" i="6"/>
  <c r="CQ122" i="6"/>
  <c r="CR122" i="6"/>
  <c r="CQ123" i="6"/>
  <c r="CR123" i="6"/>
  <c r="CQ124" i="6"/>
  <c r="CR124" i="6"/>
  <c r="CQ125" i="6"/>
  <c r="CR125" i="6"/>
  <c r="CQ126" i="6"/>
  <c r="CR126" i="6"/>
  <c r="CQ127" i="6"/>
  <c r="CR127" i="6"/>
  <c r="CQ128" i="6"/>
  <c r="CR128" i="6"/>
  <c r="CQ129" i="6"/>
  <c r="CR129" i="6"/>
  <c r="CQ130" i="6"/>
  <c r="CR130" i="6"/>
  <c r="CQ131" i="6"/>
  <c r="CR131" i="6"/>
  <c r="CQ132" i="6"/>
  <c r="CR132" i="6"/>
  <c r="CQ2" i="6"/>
  <c r="CR2" i="6"/>
  <c r="BJ23" i="6"/>
  <c r="BJ22" i="6"/>
  <c r="BV23" i="6"/>
  <c r="BV22" i="6"/>
  <c r="BV21" i="6"/>
  <c r="AW5" i="6"/>
  <c r="AX5" i="6"/>
  <c r="AW6" i="6"/>
  <c r="AX6" i="6"/>
  <c r="AW7" i="6"/>
  <c r="AX7" i="6"/>
  <c r="AW8" i="6"/>
  <c r="AX8" i="6"/>
  <c r="AW9" i="6"/>
  <c r="AX9" i="6"/>
  <c r="AW10" i="6"/>
  <c r="AX10" i="6"/>
  <c r="AW11" i="6"/>
  <c r="AX11" i="6"/>
  <c r="AW12" i="6"/>
  <c r="AX12" i="6"/>
  <c r="AW13" i="6"/>
  <c r="AX13" i="6"/>
  <c r="AW14" i="6"/>
  <c r="AX14" i="6"/>
  <c r="AW15" i="6"/>
  <c r="AX15" i="6"/>
  <c r="AW16" i="6"/>
  <c r="AX16" i="6"/>
  <c r="AW17" i="6"/>
  <c r="AX17" i="6"/>
  <c r="AW18" i="6"/>
  <c r="AX18" i="6"/>
  <c r="AW19" i="6"/>
  <c r="AX19" i="6"/>
  <c r="AW20" i="6"/>
  <c r="AX20" i="6"/>
  <c r="AW21" i="6"/>
  <c r="AX21" i="6"/>
  <c r="AW22" i="6"/>
  <c r="AX22" i="6"/>
  <c r="AW23" i="6"/>
  <c r="AX23" i="6"/>
  <c r="AW24" i="6"/>
  <c r="AX24" i="6"/>
  <c r="AW25" i="6"/>
  <c r="AX25" i="6"/>
  <c r="AW26" i="6"/>
  <c r="AX26" i="6"/>
  <c r="AW27" i="6"/>
  <c r="AX27" i="6"/>
  <c r="AW28" i="6"/>
  <c r="AX28" i="6"/>
  <c r="AW29" i="6"/>
  <c r="AX29" i="6"/>
  <c r="AW30" i="6"/>
  <c r="AX30" i="6"/>
  <c r="AW31" i="6"/>
  <c r="AX31" i="6"/>
  <c r="AW32" i="6"/>
  <c r="AX32" i="6"/>
  <c r="AW33" i="6"/>
  <c r="AX33" i="6"/>
  <c r="AW34" i="6"/>
  <c r="AX34" i="6"/>
  <c r="AW35" i="6"/>
  <c r="AX35" i="6"/>
  <c r="AW36" i="6"/>
  <c r="AX36" i="6"/>
  <c r="AW37" i="6"/>
  <c r="AX37" i="6"/>
  <c r="AW38" i="6"/>
  <c r="AX38" i="6"/>
  <c r="AW39" i="6"/>
  <c r="AX39" i="6"/>
  <c r="AW40" i="6"/>
  <c r="AX40" i="6"/>
  <c r="AW41" i="6"/>
  <c r="AX41" i="6"/>
  <c r="AW42" i="6"/>
  <c r="AX42" i="6"/>
  <c r="AW43" i="6"/>
  <c r="AX43" i="6"/>
  <c r="AW44" i="6"/>
  <c r="AX44" i="6"/>
  <c r="AW45" i="6"/>
  <c r="AX45" i="6"/>
  <c r="AW46" i="6"/>
  <c r="AX46" i="6"/>
  <c r="AW47" i="6"/>
  <c r="AX47" i="6"/>
  <c r="AW48" i="6"/>
  <c r="AX48" i="6"/>
  <c r="AW49" i="6"/>
  <c r="AX49" i="6"/>
  <c r="AW50" i="6"/>
  <c r="AX50" i="6"/>
  <c r="AW51" i="6"/>
  <c r="AX51" i="6"/>
  <c r="AW52" i="6"/>
  <c r="AX52" i="6"/>
  <c r="AW53" i="6"/>
  <c r="AX53" i="6"/>
  <c r="AW54" i="6"/>
  <c r="AX54" i="6"/>
  <c r="AW55" i="6"/>
  <c r="AX55" i="6"/>
  <c r="AW56" i="6"/>
  <c r="AX56" i="6"/>
  <c r="AW57" i="6"/>
  <c r="AX57" i="6"/>
  <c r="AW58" i="6"/>
  <c r="AX58" i="6"/>
  <c r="AW59" i="6"/>
  <c r="AX59" i="6"/>
  <c r="AW60" i="6"/>
  <c r="AX60" i="6"/>
  <c r="AW61" i="6"/>
  <c r="AX61" i="6"/>
  <c r="AW62" i="6"/>
  <c r="AX62" i="6"/>
  <c r="AW63" i="6"/>
  <c r="AX63" i="6"/>
  <c r="AW64" i="6"/>
  <c r="AX64" i="6"/>
  <c r="AW65" i="6"/>
  <c r="AX65" i="6"/>
  <c r="AW66" i="6"/>
  <c r="AX66" i="6"/>
  <c r="AW67" i="6"/>
  <c r="AX67" i="6"/>
  <c r="AW68" i="6"/>
  <c r="AX68" i="6"/>
  <c r="AW69" i="6"/>
  <c r="AX69" i="6"/>
  <c r="AW70" i="6"/>
  <c r="AX70" i="6"/>
  <c r="AW71" i="6"/>
  <c r="AX71" i="6"/>
  <c r="AW72" i="6"/>
  <c r="AX72" i="6"/>
  <c r="AW73" i="6"/>
  <c r="AX73" i="6"/>
  <c r="AW74" i="6"/>
  <c r="AX74" i="6"/>
  <c r="AW75" i="6"/>
  <c r="AX75" i="6"/>
  <c r="AW76" i="6"/>
  <c r="AX76" i="6"/>
  <c r="AW77" i="6"/>
  <c r="AX77" i="6"/>
  <c r="AW78" i="6"/>
  <c r="AX78" i="6"/>
  <c r="AW79" i="6"/>
  <c r="AX79" i="6"/>
  <c r="AW80" i="6"/>
  <c r="AX80" i="6"/>
  <c r="AW81" i="6"/>
  <c r="AX81" i="6"/>
  <c r="AW82" i="6"/>
  <c r="AX82" i="6"/>
  <c r="AW83" i="6"/>
  <c r="AX83" i="6"/>
  <c r="AW84" i="6"/>
  <c r="AX84" i="6"/>
  <c r="AW85" i="6"/>
  <c r="AX85" i="6"/>
  <c r="AW86" i="6"/>
  <c r="AX86" i="6"/>
  <c r="AW87" i="6"/>
  <c r="AX87" i="6"/>
  <c r="AW88" i="6"/>
  <c r="AX88" i="6"/>
  <c r="AW89" i="6"/>
  <c r="AX89" i="6"/>
  <c r="AW90" i="6"/>
  <c r="AX90" i="6"/>
  <c r="AW91" i="6"/>
  <c r="AX91" i="6"/>
  <c r="AW92" i="6"/>
  <c r="AX92" i="6"/>
  <c r="AW93" i="6"/>
  <c r="AX93" i="6"/>
  <c r="AW94" i="6"/>
  <c r="AX94" i="6"/>
  <c r="AW95" i="6"/>
  <c r="AX95" i="6"/>
  <c r="AW96" i="6"/>
  <c r="AX96" i="6"/>
  <c r="AW97" i="6"/>
  <c r="AX97" i="6"/>
  <c r="AW98" i="6"/>
  <c r="AX98" i="6"/>
  <c r="AW99" i="6"/>
  <c r="AX99" i="6"/>
  <c r="AW100" i="6"/>
  <c r="AX100" i="6"/>
  <c r="AW101" i="6"/>
  <c r="AX101" i="6"/>
  <c r="AW102" i="6"/>
  <c r="AX102" i="6"/>
  <c r="AW103" i="6"/>
  <c r="AX103" i="6"/>
  <c r="AW104" i="6"/>
  <c r="AX104" i="6"/>
  <c r="AW105" i="6"/>
  <c r="AX105" i="6"/>
  <c r="AW106" i="6"/>
  <c r="AX106" i="6"/>
  <c r="AW107" i="6"/>
  <c r="AX107" i="6"/>
  <c r="AW108" i="6"/>
  <c r="AX108" i="6"/>
  <c r="AW109" i="6"/>
  <c r="AX109" i="6"/>
  <c r="AW110" i="6"/>
  <c r="AX110" i="6"/>
  <c r="AW111" i="6"/>
  <c r="AX111" i="6"/>
  <c r="AW112" i="6"/>
  <c r="AX112" i="6"/>
  <c r="AW113" i="6"/>
  <c r="AX113" i="6"/>
  <c r="AW114" i="6"/>
  <c r="AX114" i="6"/>
  <c r="AW115" i="6"/>
  <c r="AX115" i="6"/>
  <c r="AW116" i="6"/>
  <c r="AX116" i="6"/>
  <c r="AW117" i="6"/>
  <c r="AX117" i="6"/>
  <c r="AW118" i="6"/>
  <c r="AX118" i="6"/>
  <c r="AW119" i="6"/>
  <c r="AX119" i="6"/>
  <c r="AW120" i="6"/>
  <c r="AX120" i="6"/>
  <c r="AW121" i="6"/>
  <c r="AX121" i="6"/>
  <c r="AW122" i="6"/>
  <c r="AX122" i="6"/>
  <c r="AW123" i="6"/>
  <c r="AX123" i="6"/>
  <c r="AW124" i="6"/>
  <c r="AX124" i="6"/>
  <c r="AW125" i="6"/>
  <c r="AX125" i="6"/>
  <c r="AW126" i="6"/>
  <c r="AX126" i="6"/>
  <c r="AW127" i="6"/>
  <c r="AX127" i="6"/>
  <c r="AW128" i="6"/>
  <c r="AX128" i="6"/>
  <c r="AW129" i="6"/>
  <c r="AX129" i="6"/>
  <c r="AW3" i="6"/>
  <c r="AX3" i="6"/>
  <c r="AW4" i="6"/>
  <c r="AX4" i="6"/>
  <c r="K133" i="11"/>
  <c r="L133" i="11"/>
  <c r="M133" i="11"/>
  <c r="BI132" i="8"/>
  <c r="BJ132" i="8"/>
  <c r="BK132" i="8"/>
  <c r="BL132" i="8"/>
  <c r="BM132" i="8"/>
  <c r="BN132" i="8"/>
  <c r="BO132" i="8"/>
  <c r="BP132" i="8"/>
  <c r="BQ132" i="8"/>
  <c r="BR132" i="8"/>
  <c r="BS132" i="8"/>
  <c r="BT132" i="8"/>
  <c r="BU132" i="8"/>
  <c r="CC132" i="8"/>
  <c r="AQ132" i="10"/>
  <c r="AR132" i="10"/>
  <c r="AS132" i="10"/>
  <c r="AT132" i="10"/>
  <c r="AU132" i="10"/>
  <c r="AV132" i="10"/>
  <c r="AW132" i="10"/>
  <c r="AX132" i="10"/>
  <c r="AY132" i="10"/>
  <c r="BB132" i="10"/>
  <c r="CK132" i="3"/>
  <c r="CL132" i="3"/>
  <c r="CM132" i="3"/>
  <c r="CN132" i="3"/>
  <c r="CO132" i="3"/>
  <c r="CP132" i="3"/>
  <c r="CQ132" i="3"/>
  <c r="CR132" i="3"/>
  <c r="CS132" i="3"/>
  <c r="CT132" i="3"/>
  <c r="CU132" i="3"/>
  <c r="CV132" i="3"/>
  <c r="CW132" i="3"/>
  <c r="CX132" i="3"/>
  <c r="CY132" i="3"/>
  <c r="CZ132" i="3"/>
  <c r="DA132" i="3"/>
  <c r="DB132" i="3"/>
  <c r="DC132" i="3"/>
  <c r="DD132" i="3"/>
  <c r="DE132" i="3"/>
  <c r="DF132" i="3"/>
  <c r="DG132" i="3"/>
  <c r="DH132" i="3"/>
  <c r="DI132" i="3"/>
  <c r="DJ132" i="3"/>
  <c r="DK132" i="3"/>
  <c r="DS132" i="3"/>
  <c r="G132" i="11" s="1"/>
  <c r="AH132" i="4"/>
  <c r="AI132" i="4"/>
  <c r="AJ132" i="4"/>
  <c r="AK132" i="4"/>
  <c r="AL132" i="4"/>
  <c r="AM132" i="4"/>
  <c r="H132" i="11" s="1"/>
  <c r="AG132" i="4"/>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X132" i="7"/>
  <c r="BW132" i="7"/>
  <c r="BA132" i="5"/>
  <c r="BB132" i="5"/>
  <c r="BC132" i="5"/>
  <c r="BD132" i="5"/>
  <c r="BE132" i="5"/>
  <c r="BF132" i="5"/>
  <c r="BG132" i="5"/>
  <c r="BH132" i="5"/>
  <c r="BI132" i="5"/>
  <c r="BJ132" i="5"/>
  <c r="BK132" i="5"/>
  <c r="BL132" i="5"/>
  <c r="BM132" i="5"/>
  <c r="BN132" i="5"/>
  <c r="BO132" i="5"/>
  <c r="BP132" i="5"/>
  <c r="BQ132" i="5"/>
  <c r="BY132" i="6"/>
  <c r="BZ132" i="6"/>
  <c r="CA132" i="6"/>
  <c r="CB132" i="6"/>
  <c r="CC132" i="6"/>
  <c r="CD132" i="6"/>
  <c r="CE132" i="6"/>
  <c r="CF132" i="6"/>
  <c r="CG132" i="6"/>
  <c r="CH132" i="6"/>
  <c r="CI132" i="6"/>
  <c r="CJ132" i="6"/>
  <c r="CK132" i="6"/>
  <c r="CL132" i="6"/>
  <c r="CM132" i="6"/>
  <c r="CN132" i="6"/>
  <c r="CO132" i="6"/>
  <c r="CP132" i="6"/>
  <c r="CZ132" i="6"/>
  <c r="K132" i="11"/>
  <c r="L132" i="11"/>
  <c r="M132" i="11"/>
  <c r="AD9" i="4"/>
  <c r="R9" i="4"/>
  <c r="AL3" i="4"/>
  <c r="AL4" i="4"/>
  <c r="AL5" i="4"/>
  <c r="AL6" i="4"/>
  <c r="AL7" i="4"/>
  <c r="AL8" i="4"/>
  <c r="AL9" i="4"/>
  <c r="AL10" i="4"/>
  <c r="AL11" i="4"/>
  <c r="AL12" i="4"/>
  <c r="AL13" i="4"/>
  <c r="AL14" i="4"/>
  <c r="AL15" i="4"/>
  <c r="AL16" i="4"/>
  <c r="AL17" i="4"/>
  <c r="AL18" i="4"/>
  <c r="AL19" i="4"/>
  <c r="AL20" i="4"/>
  <c r="AL21" i="4"/>
  <c r="AL22" i="4"/>
  <c r="AL23" i="4"/>
  <c r="AL24" i="4"/>
  <c r="AL25" i="4"/>
  <c r="AL26" i="4"/>
  <c r="AL27" i="4"/>
  <c r="AL28" i="4"/>
  <c r="AL29" i="4"/>
  <c r="AL30" i="4"/>
  <c r="AL31" i="4"/>
  <c r="AL32" i="4"/>
  <c r="AL33" i="4"/>
  <c r="AL34" i="4"/>
  <c r="AL35" i="4"/>
  <c r="AL36" i="4"/>
  <c r="AL37" i="4"/>
  <c r="AL38" i="4"/>
  <c r="AL39" i="4"/>
  <c r="AL40" i="4"/>
  <c r="AL41" i="4"/>
  <c r="AL42" i="4"/>
  <c r="AL43" i="4"/>
  <c r="AL44" i="4"/>
  <c r="AL45" i="4"/>
  <c r="AL46" i="4"/>
  <c r="AL47" i="4"/>
  <c r="AL48" i="4"/>
  <c r="AL49" i="4"/>
  <c r="AL50" i="4"/>
  <c r="AL51" i="4"/>
  <c r="AL52" i="4"/>
  <c r="AL53" i="4"/>
  <c r="AL54" i="4"/>
  <c r="AL55" i="4"/>
  <c r="AL56" i="4"/>
  <c r="AL57" i="4"/>
  <c r="AL58" i="4"/>
  <c r="AL59" i="4"/>
  <c r="AL60" i="4"/>
  <c r="AL61" i="4"/>
  <c r="AL62" i="4"/>
  <c r="AL63" i="4"/>
  <c r="AL64" i="4"/>
  <c r="AL65" i="4"/>
  <c r="AL66" i="4"/>
  <c r="AL67" i="4"/>
  <c r="AL68" i="4"/>
  <c r="AL69" i="4"/>
  <c r="AL70" i="4"/>
  <c r="AL71" i="4"/>
  <c r="AL72" i="4"/>
  <c r="AL73" i="4"/>
  <c r="AL74" i="4"/>
  <c r="AL75" i="4"/>
  <c r="AL76" i="4"/>
  <c r="AL77" i="4"/>
  <c r="AL78" i="4"/>
  <c r="AL79" i="4"/>
  <c r="AL80" i="4"/>
  <c r="AL81" i="4"/>
  <c r="AL82" i="4"/>
  <c r="AL83" i="4"/>
  <c r="AL84" i="4"/>
  <c r="AL85" i="4"/>
  <c r="AL86" i="4"/>
  <c r="AL87" i="4"/>
  <c r="AL88" i="4"/>
  <c r="AL89" i="4"/>
  <c r="AL90" i="4"/>
  <c r="AL91" i="4"/>
  <c r="AL92" i="4"/>
  <c r="AL93" i="4"/>
  <c r="AL94" i="4"/>
  <c r="AL95" i="4"/>
  <c r="AL96" i="4"/>
  <c r="AL97" i="4"/>
  <c r="AL98" i="4"/>
  <c r="AL99" i="4"/>
  <c r="AL100" i="4"/>
  <c r="AL101" i="4"/>
  <c r="AL102" i="4"/>
  <c r="AL103" i="4"/>
  <c r="AL104" i="4"/>
  <c r="AL105" i="4"/>
  <c r="AL106" i="4"/>
  <c r="AL107" i="4"/>
  <c r="AL108" i="4"/>
  <c r="AL109" i="4"/>
  <c r="AL110" i="4"/>
  <c r="AL111" i="4"/>
  <c r="AL112" i="4"/>
  <c r="AL113" i="4"/>
  <c r="AL114" i="4"/>
  <c r="AL115" i="4"/>
  <c r="AL116" i="4"/>
  <c r="AL117" i="4"/>
  <c r="AL118" i="4"/>
  <c r="AL119" i="4"/>
  <c r="AL120" i="4"/>
  <c r="AL121" i="4"/>
  <c r="AL122" i="4"/>
  <c r="AL123" i="4"/>
  <c r="AL124" i="4"/>
  <c r="AL125" i="4"/>
  <c r="AL126" i="4"/>
  <c r="AL127" i="4"/>
  <c r="AL128" i="4"/>
  <c r="AL129" i="4"/>
  <c r="AL130" i="4"/>
  <c r="AL131" i="4"/>
  <c r="AL2"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3" i="4"/>
  <c r="BF17" i="8"/>
  <c r="AT17" i="8"/>
  <c r="BV3" i="8"/>
  <c r="BV4" i="8"/>
  <c r="BV5" i="8"/>
  <c r="BV6" i="8"/>
  <c r="BV7" i="8"/>
  <c r="BV8" i="8"/>
  <c r="BV9" i="8"/>
  <c r="BV10" i="8"/>
  <c r="BV11" i="8"/>
  <c r="BV12" i="8"/>
  <c r="BV13" i="8"/>
  <c r="BV14" i="8"/>
  <c r="BV15" i="8"/>
  <c r="BV16" i="8"/>
  <c r="BV17" i="8"/>
  <c r="BV18" i="8"/>
  <c r="BV19" i="8"/>
  <c r="BV20" i="8"/>
  <c r="BV21" i="8"/>
  <c r="BV22" i="8"/>
  <c r="BV23" i="8"/>
  <c r="BV24" i="8"/>
  <c r="BV25" i="8"/>
  <c r="BV26" i="8"/>
  <c r="BV27" i="8"/>
  <c r="BV28" i="8"/>
  <c r="BV29" i="8"/>
  <c r="BV30" i="8"/>
  <c r="BV31" i="8"/>
  <c r="BV32" i="8"/>
  <c r="BV33" i="8"/>
  <c r="BV34" i="8"/>
  <c r="BV35" i="8"/>
  <c r="BV36" i="8"/>
  <c r="BV37" i="8"/>
  <c r="BV38" i="8"/>
  <c r="BV39" i="8"/>
  <c r="BV40" i="8"/>
  <c r="BV41" i="8"/>
  <c r="BV42" i="8"/>
  <c r="BV43" i="8"/>
  <c r="BV44" i="8"/>
  <c r="BV45" i="8"/>
  <c r="BV46" i="8"/>
  <c r="BV47" i="8"/>
  <c r="BV48" i="8"/>
  <c r="BV49" i="8"/>
  <c r="BV50" i="8"/>
  <c r="BV51" i="8"/>
  <c r="BV52" i="8"/>
  <c r="BV53" i="8"/>
  <c r="BV54" i="8"/>
  <c r="BV55" i="8"/>
  <c r="BV56" i="8"/>
  <c r="BV57" i="8"/>
  <c r="BV58" i="8"/>
  <c r="BV59" i="8"/>
  <c r="BV60" i="8"/>
  <c r="BV61" i="8"/>
  <c r="BV62" i="8"/>
  <c r="BV63" i="8"/>
  <c r="BV64" i="8"/>
  <c r="BV65" i="8"/>
  <c r="BV66" i="8"/>
  <c r="BV67" i="8"/>
  <c r="BV68" i="8"/>
  <c r="BV69" i="8"/>
  <c r="BV70" i="8"/>
  <c r="BV71" i="8"/>
  <c r="BV72" i="8"/>
  <c r="BV73" i="8"/>
  <c r="BV74" i="8"/>
  <c r="BV75" i="8"/>
  <c r="BV76" i="8"/>
  <c r="BV77" i="8"/>
  <c r="BV78" i="8"/>
  <c r="BV79" i="8"/>
  <c r="BV80" i="8"/>
  <c r="BV81" i="8"/>
  <c r="BV82" i="8"/>
  <c r="BV83" i="8"/>
  <c r="BV84" i="8"/>
  <c r="BV85" i="8"/>
  <c r="BV86" i="8"/>
  <c r="BV87" i="8"/>
  <c r="BV88" i="8"/>
  <c r="BV89" i="8"/>
  <c r="BV90" i="8"/>
  <c r="BV91" i="8"/>
  <c r="BV92" i="8"/>
  <c r="BV93" i="8"/>
  <c r="BV94" i="8"/>
  <c r="BV95" i="8"/>
  <c r="BV96" i="8"/>
  <c r="BV97" i="8"/>
  <c r="BV98" i="8"/>
  <c r="BV99" i="8"/>
  <c r="BV100" i="8"/>
  <c r="BV101" i="8"/>
  <c r="BV102" i="8"/>
  <c r="BV103" i="8"/>
  <c r="BV104" i="8"/>
  <c r="BV105" i="8"/>
  <c r="BV106" i="8"/>
  <c r="BV107" i="8"/>
  <c r="BV108" i="8"/>
  <c r="BV109" i="8"/>
  <c r="BV110" i="8"/>
  <c r="BV111" i="8"/>
  <c r="BV112" i="8"/>
  <c r="BV113" i="8"/>
  <c r="BV114" i="8"/>
  <c r="BV115" i="8"/>
  <c r="BV116" i="8"/>
  <c r="BV117" i="8"/>
  <c r="BV118" i="8"/>
  <c r="BV119" i="8"/>
  <c r="BV120" i="8"/>
  <c r="BV121" i="8"/>
  <c r="BV122" i="8"/>
  <c r="BV123" i="8"/>
  <c r="BV124" i="8"/>
  <c r="BV125" i="8"/>
  <c r="BV126" i="8"/>
  <c r="BV127" i="8"/>
  <c r="BV128" i="8"/>
  <c r="BV129" i="8"/>
  <c r="BV130" i="8"/>
  <c r="BV131" i="8"/>
  <c r="BV2" i="8"/>
  <c r="AQ131" i="10"/>
  <c r="BB131" i="10"/>
  <c r="AY131" i="10"/>
  <c r="AX131" i="10"/>
  <c r="AR131" i="10"/>
  <c r="AT131" i="10"/>
  <c r="AV131" i="10"/>
  <c r="AW131" i="10"/>
  <c r="AS131" i="10"/>
  <c r="AU131" i="10"/>
  <c r="BI131" i="8"/>
  <c r="BJ131" i="8"/>
  <c r="BK131" i="8"/>
  <c r="BL131" i="8"/>
  <c r="BM131" i="8"/>
  <c r="BN131" i="8"/>
  <c r="BO131" i="8"/>
  <c r="BP131" i="8"/>
  <c r="BQ131" i="8"/>
  <c r="BR131" i="8"/>
  <c r="BS131" i="8"/>
  <c r="BT131" i="8"/>
  <c r="BU131" i="8"/>
  <c r="CC131" i="8"/>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X131" i="7"/>
  <c r="AF3" i="6"/>
  <c r="AG3" i="6"/>
  <c r="AH3" i="6"/>
  <c r="AI3" i="6"/>
  <c r="AJ3" i="6"/>
  <c r="AK3" i="6"/>
  <c r="AL3" i="6"/>
  <c r="AM3" i="6"/>
  <c r="AN3" i="6"/>
  <c r="AF4" i="6"/>
  <c r="AG4" i="6"/>
  <c r="AH4" i="6"/>
  <c r="AI4" i="6"/>
  <c r="AJ4" i="6"/>
  <c r="AK4" i="6"/>
  <c r="AL4" i="6"/>
  <c r="AM4" i="6"/>
  <c r="AN4" i="6"/>
  <c r="AF5" i="6"/>
  <c r="AG5" i="6"/>
  <c r="AH5" i="6"/>
  <c r="AI5" i="6"/>
  <c r="AJ5" i="6"/>
  <c r="AK5" i="6"/>
  <c r="AL5" i="6"/>
  <c r="AM5" i="6"/>
  <c r="AN5" i="6"/>
  <c r="AF6" i="6"/>
  <c r="AG6" i="6"/>
  <c r="AH6" i="6"/>
  <c r="AI6" i="6"/>
  <c r="AJ6" i="6"/>
  <c r="AK6" i="6"/>
  <c r="AL6" i="6"/>
  <c r="AM6" i="6"/>
  <c r="AN6" i="6"/>
  <c r="AF7" i="6"/>
  <c r="AG7" i="6"/>
  <c r="AH7" i="6"/>
  <c r="AI7" i="6"/>
  <c r="AJ7" i="6"/>
  <c r="AK7" i="6"/>
  <c r="AL7" i="6"/>
  <c r="AM7" i="6"/>
  <c r="AN7" i="6"/>
  <c r="AF8" i="6"/>
  <c r="AG8" i="6"/>
  <c r="AH8" i="6"/>
  <c r="AI8" i="6"/>
  <c r="AJ8" i="6"/>
  <c r="AK8" i="6"/>
  <c r="AL8" i="6"/>
  <c r="AM8" i="6"/>
  <c r="AN8" i="6"/>
  <c r="AF9" i="6"/>
  <c r="AG9" i="6"/>
  <c r="AH9" i="6"/>
  <c r="AI9" i="6"/>
  <c r="AJ9" i="6"/>
  <c r="AK9" i="6"/>
  <c r="AL9" i="6"/>
  <c r="AM9" i="6"/>
  <c r="AN9" i="6"/>
  <c r="AF10" i="6"/>
  <c r="AG10" i="6"/>
  <c r="AH10" i="6"/>
  <c r="AI10" i="6"/>
  <c r="AJ10" i="6"/>
  <c r="AK10" i="6"/>
  <c r="AL10" i="6"/>
  <c r="AM10" i="6"/>
  <c r="AN10" i="6"/>
  <c r="AF11" i="6"/>
  <c r="AG11" i="6"/>
  <c r="AH11" i="6"/>
  <c r="AI11" i="6"/>
  <c r="AJ11" i="6"/>
  <c r="AK11" i="6"/>
  <c r="AL11" i="6"/>
  <c r="AM11" i="6"/>
  <c r="AN11" i="6"/>
  <c r="AF12" i="6"/>
  <c r="AG12" i="6"/>
  <c r="AH12" i="6"/>
  <c r="AI12" i="6"/>
  <c r="AJ12" i="6"/>
  <c r="AK12" i="6"/>
  <c r="AL12" i="6"/>
  <c r="AM12" i="6"/>
  <c r="AN12" i="6"/>
  <c r="AF13" i="6"/>
  <c r="AG13" i="6"/>
  <c r="AH13" i="6"/>
  <c r="AI13" i="6"/>
  <c r="AJ13" i="6"/>
  <c r="AK13" i="6"/>
  <c r="AL13" i="6"/>
  <c r="AM13" i="6"/>
  <c r="AN13" i="6"/>
  <c r="AF14" i="6"/>
  <c r="AG14" i="6"/>
  <c r="AH14" i="6"/>
  <c r="AI14" i="6"/>
  <c r="AJ14" i="6"/>
  <c r="AK14" i="6"/>
  <c r="AL14" i="6"/>
  <c r="AM14" i="6"/>
  <c r="AN14" i="6"/>
  <c r="AF15" i="6"/>
  <c r="AG15" i="6"/>
  <c r="AH15" i="6"/>
  <c r="AI15" i="6"/>
  <c r="AJ15" i="6"/>
  <c r="AK15" i="6"/>
  <c r="AL15" i="6"/>
  <c r="AM15" i="6"/>
  <c r="AN15" i="6"/>
  <c r="AF16" i="6"/>
  <c r="AG16" i="6"/>
  <c r="AH16" i="6"/>
  <c r="AI16" i="6"/>
  <c r="AJ16" i="6"/>
  <c r="AK16" i="6"/>
  <c r="AL16" i="6"/>
  <c r="AM16" i="6"/>
  <c r="AN16" i="6"/>
  <c r="AF17" i="6"/>
  <c r="AG17" i="6"/>
  <c r="AH17" i="6"/>
  <c r="AI17" i="6"/>
  <c r="AJ17" i="6"/>
  <c r="AK17" i="6"/>
  <c r="AL17" i="6"/>
  <c r="AM17" i="6"/>
  <c r="AN17" i="6"/>
  <c r="AF18" i="6"/>
  <c r="AG18" i="6"/>
  <c r="AH18" i="6"/>
  <c r="AI18" i="6"/>
  <c r="AJ18" i="6"/>
  <c r="AK18" i="6"/>
  <c r="AL18" i="6"/>
  <c r="AM18" i="6"/>
  <c r="AN18" i="6"/>
  <c r="AF19" i="6"/>
  <c r="AG19" i="6"/>
  <c r="AH19" i="6"/>
  <c r="AI19" i="6"/>
  <c r="AJ19" i="6"/>
  <c r="AK19" i="6"/>
  <c r="AL19" i="6"/>
  <c r="AM19" i="6"/>
  <c r="AN19" i="6"/>
  <c r="AF20" i="6"/>
  <c r="AG20" i="6"/>
  <c r="AH20" i="6"/>
  <c r="AI20" i="6"/>
  <c r="AJ20" i="6"/>
  <c r="AK20" i="6"/>
  <c r="AL20" i="6"/>
  <c r="AM20" i="6"/>
  <c r="AN20" i="6"/>
  <c r="AF21" i="6"/>
  <c r="AG21" i="6"/>
  <c r="AH21" i="6"/>
  <c r="AI21" i="6"/>
  <c r="AJ21" i="6"/>
  <c r="AK21" i="6"/>
  <c r="AL21" i="6"/>
  <c r="AM21" i="6"/>
  <c r="AN21" i="6"/>
  <c r="AF22" i="6"/>
  <c r="AG22" i="6"/>
  <c r="AH22" i="6"/>
  <c r="AI22" i="6"/>
  <c r="AJ22" i="6"/>
  <c r="AK22" i="6"/>
  <c r="AL22" i="6"/>
  <c r="AM22" i="6"/>
  <c r="AN22" i="6"/>
  <c r="AF23" i="6"/>
  <c r="AG23" i="6"/>
  <c r="AH23" i="6"/>
  <c r="AI23" i="6"/>
  <c r="AJ23" i="6"/>
  <c r="AK23" i="6"/>
  <c r="AL23" i="6"/>
  <c r="AM23" i="6"/>
  <c r="AN23" i="6"/>
  <c r="AF24" i="6"/>
  <c r="AG24" i="6"/>
  <c r="AH24" i="6"/>
  <c r="AI24" i="6"/>
  <c r="AJ24" i="6"/>
  <c r="AK24" i="6"/>
  <c r="AL24" i="6"/>
  <c r="AM24" i="6"/>
  <c r="AN24" i="6"/>
  <c r="AF25" i="6"/>
  <c r="AG25" i="6"/>
  <c r="AH25" i="6"/>
  <c r="AI25" i="6"/>
  <c r="AJ25" i="6"/>
  <c r="AK25" i="6"/>
  <c r="AL25" i="6"/>
  <c r="AM25" i="6"/>
  <c r="AN25" i="6"/>
  <c r="AF26" i="6"/>
  <c r="AG26" i="6"/>
  <c r="AH26" i="6"/>
  <c r="AI26" i="6"/>
  <c r="AJ26" i="6"/>
  <c r="AK26" i="6"/>
  <c r="AL26" i="6"/>
  <c r="AM26" i="6"/>
  <c r="AN26" i="6"/>
  <c r="AF27" i="6"/>
  <c r="AG27" i="6"/>
  <c r="AH27" i="6"/>
  <c r="AI27" i="6"/>
  <c r="AJ27" i="6"/>
  <c r="AK27" i="6"/>
  <c r="AL27" i="6"/>
  <c r="AM27" i="6"/>
  <c r="AN27" i="6"/>
  <c r="AF28" i="6"/>
  <c r="AG28" i="6"/>
  <c r="AH28" i="6"/>
  <c r="AI28" i="6"/>
  <c r="AJ28" i="6"/>
  <c r="AK28" i="6"/>
  <c r="AL28" i="6"/>
  <c r="AM28" i="6"/>
  <c r="AN28" i="6"/>
  <c r="AF29" i="6"/>
  <c r="AG29" i="6"/>
  <c r="AH29" i="6"/>
  <c r="AI29" i="6"/>
  <c r="AJ29" i="6"/>
  <c r="AK29" i="6"/>
  <c r="AL29" i="6"/>
  <c r="AM29" i="6"/>
  <c r="AN29" i="6"/>
  <c r="AF30" i="6"/>
  <c r="AG30" i="6"/>
  <c r="AH30" i="6"/>
  <c r="AI30" i="6"/>
  <c r="AJ30" i="6"/>
  <c r="AK30" i="6"/>
  <c r="AL30" i="6"/>
  <c r="AM30" i="6"/>
  <c r="AN30" i="6"/>
  <c r="AF31" i="6"/>
  <c r="AG31" i="6"/>
  <c r="AH31" i="6"/>
  <c r="AI31" i="6"/>
  <c r="AJ31" i="6"/>
  <c r="AK31" i="6"/>
  <c r="AL31" i="6"/>
  <c r="AM31" i="6"/>
  <c r="AN31" i="6"/>
  <c r="AF32" i="6"/>
  <c r="AG32" i="6"/>
  <c r="AH32" i="6"/>
  <c r="AI32" i="6"/>
  <c r="AJ32" i="6"/>
  <c r="AK32" i="6"/>
  <c r="AL32" i="6"/>
  <c r="AM32" i="6"/>
  <c r="AN32" i="6"/>
  <c r="AF33" i="6"/>
  <c r="AG33" i="6"/>
  <c r="AH33" i="6"/>
  <c r="AI33" i="6"/>
  <c r="AJ33" i="6"/>
  <c r="AK33" i="6"/>
  <c r="AL33" i="6"/>
  <c r="AM33" i="6"/>
  <c r="AN33" i="6"/>
  <c r="AF34" i="6"/>
  <c r="AG34" i="6"/>
  <c r="AH34" i="6"/>
  <c r="AI34" i="6"/>
  <c r="AJ34" i="6"/>
  <c r="AK34" i="6"/>
  <c r="AL34" i="6"/>
  <c r="AM34" i="6"/>
  <c r="AN34" i="6"/>
  <c r="AF35" i="6"/>
  <c r="AG35" i="6"/>
  <c r="AH35" i="6"/>
  <c r="AI35" i="6"/>
  <c r="AJ35" i="6"/>
  <c r="AK35" i="6"/>
  <c r="AL35" i="6"/>
  <c r="AM35" i="6"/>
  <c r="AN35" i="6"/>
  <c r="AF36" i="6"/>
  <c r="AG36" i="6"/>
  <c r="AH36" i="6"/>
  <c r="AI36" i="6"/>
  <c r="AJ36" i="6"/>
  <c r="AK36" i="6"/>
  <c r="AL36" i="6"/>
  <c r="AM36" i="6"/>
  <c r="AN36" i="6"/>
  <c r="AF37" i="6"/>
  <c r="AG37" i="6"/>
  <c r="AH37" i="6"/>
  <c r="AI37" i="6"/>
  <c r="AJ37" i="6"/>
  <c r="AK37" i="6"/>
  <c r="AL37" i="6"/>
  <c r="AM37" i="6"/>
  <c r="AN37" i="6"/>
  <c r="AF38" i="6"/>
  <c r="AG38" i="6"/>
  <c r="AH38" i="6"/>
  <c r="AI38" i="6"/>
  <c r="AJ38" i="6"/>
  <c r="AK38" i="6"/>
  <c r="AL38" i="6"/>
  <c r="AM38" i="6"/>
  <c r="AN38" i="6"/>
  <c r="AF39" i="6"/>
  <c r="AG39" i="6"/>
  <c r="AH39" i="6"/>
  <c r="AI39" i="6"/>
  <c r="AJ39" i="6"/>
  <c r="AK39" i="6"/>
  <c r="AL39" i="6"/>
  <c r="AM39" i="6"/>
  <c r="AN39" i="6"/>
  <c r="AF40" i="6"/>
  <c r="AG40" i="6"/>
  <c r="AH40" i="6"/>
  <c r="AI40" i="6"/>
  <c r="AJ40" i="6"/>
  <c r="AK40" i="6"/>
  <c r="AL40" i="6"/>
  <c r="AM40" i="6"/>
  <c r="AN40" i="6"/>
  <c r="AF41" i="6"/>
  <c r="AG41" i="6"/>
  <c r="AH41" i="6"/>
  <c r="AI41" i="6"/>
  <c r="AJ41" i="6"/>
  <c r="AK41" i="6"/>
  <c r="AL41" i="6"/>
  <c r="AM41" i="6"/>
  <c r="AN41" i="6"/>
  <c r="AF42" i="6"/>
  <c r="AG42" i="6"/>
  <c r="AH42" i="6"/>
  <c r="AI42" i="6"/>
  <c r="AJ42" i="6"/>
  <c r="AK42" i="6"/>
  <c r="AL42" i="6"/>
  <c r="AM42" i="6"/>
  <c r="AN42" i="6"/>
  <c r="AF43" i="6"/>
  <c r="AG43" i="6"/>
  <c r="AH43" i="6"/>
  <c r="AI43" i="6"/>
  <c r="AJ43" i="6"/>
  <c r="AK43" i="6"/>
  <c r="AL43" i="6"/>
  <c r="AM43" i="6"/>
  <c r="AN43" i="6"/>
  <c r="AF44" i="6"/>
  <c r="AG44" i="6"/>
  <c r="AH44" i="6"/>
  <c r="AI44" i="6"/>
  <c r="AJ44" i="6"/>
  <c r="AK44" i="6"/>
  <c r="AL44" i="6"/>
  <c r="AM44" i="6"/>
  <c r="AN44" i="6"/>
  <c r="AF45" i="6"/>
  <c r="AG45" i="6"/>
  <c r="AH45" i="6"/>
  <c r="AI45" i="6"/>
  <c r="AJ45" i="6"/>
  <c r="AK45" i="6"/>
  <c r="AL45" i="6"/>
  <c r="AM45" i="6"/>
  <c r="AN45" i="6"/>
  <c r="AF46" i="6"/>
  <c r="AG46" i="6"/>
  <c r="AH46" i="6"/>
  <c r="AI46" i="6"/>
  <c r="AJ46" i="6"/>
  <c r="AK46" i="6"/>
  <c r="AL46" i="6"/>
  <c r="AM46" i="6"/>
  <c r="AN46" i="6"/>
  <c r="AF47" i="6"/>
  <c r="AG47" i="6"/>
  <c r="AH47" i="6"/>
  <c r="AI47" i="6"/>
  <c r="AJ47" i="6"/>
  <c r="AK47" i="6"/>
  <c r="AL47" i="6"/>
  <c r="AM47" i="6"/>
  <c r="AN47" i="6"/>
  <c r="AF48" i="6"/>
  <c r="AG48" i="6"/>
  <c r="AH48" i="6"/>
  <c r="AI48" i="6"/>
  <c r="AJ48" i="6"/>
  <c r="AK48" i="6"/>
  <c r="AL48" i="6"/>
  <c r="AM48" i="6"/>
  <c r="AN48" i="6"/>
  <c r="AF49" i="6"/>
  <c r="AG49" i="6"/>
  <c r="AH49" i="6"/>
  <c r="AI49" i="6"/>
  <c r="AJ49" i="6"/>
  <c r="AK49" i="6"/>
  <c r="AL49" i="6"/>
  <c r="AM49" i="6"/>
  <c r="AN49" i="6"/>
  <c r="AF50" i="6"/>
  <c r="AG50" i="6"/>
  <c r="AH50" i="6"/>
  <c r="AI50" i="6"/>
  <c r="AJ50" i="6"/>
  <c r="AK50" i="6"/>
  <c r="AL50" i="6"/>
  <c r="AM50" i="6"/>
  <c r="AN50" i="6"/>
  <c r="AF51" i="6"/>
  <c r="AG51" i="6"/>
  <c r="AH51" i="6"/>
  <c r="AI51" i="6"/>
  <c r="AJ51" i="6"/>
  <c r="AK51" i="6"/>
  <c r="AL51" i="6"/>
  <c r="AM51" i="6"/>
  <c r="AN51" i="6"/>
  <c r="AF52" i="6"/>
  <c r="AG52" i="6"/>
  <c r="AH52" i="6"/>
  <c r="AI52" i="6"/>
  <c r="AJ52" i="6"/>
  <c r="AK52" i="6"/>
  <c r="AL52" i="6"/>
  <c r="AM52" i="6"/>
  <c r="AN52" i="6"/>
  <c r="AF53" i="6"/>
  <c r="AG53" i="6"/>
  <c r="AH53" i="6"/>
  <c r="AI53" i="6"/>
  <c r="AJ53" i="6"/>
  <c r="AK53" i="6"/>
  <c r="AL53" i="6"/>
  <c r="AM53" i="6"/>
  <c r="AN53" i="6"/>
  <c r="AF54" i="6"/>
  <c r="AG54" i="6"/>
  <c r="AH54" i="6"/>
  <c r="AI54" i="6"/>
  <c r="AJ54" i="6"/>
  <c r="AK54" i="6"/>
  <c r="AL54" i="6"/>
  <c r="AM54" i="6"/>
  <c r="AN54" i="6"/>
  <c r="AF55" i="6"/>
  <c r="AG55" i="6"/>
  <c r="AH55" i="6"/>
  <c r="AI55" i="6"/>
  <c r="AJ55" i="6"/>
  <c r="AK55" i="6"/>
  <c r="AL55" i="6"/>
  <c r="AM55" i="6"/>
  <c r="AN55" i="6"/>
  <c r="AF56" i="6"/>
  <c r="AG56" i="6"/>
  <c r="AH56" i="6"/>
  <c r="AI56" i="6"/>
  <c r="AJ56" i="6"/>
  <c r="AK56" i="6"/>
  <c r="AL56" i="6"/>
  <c r="AM56" i="6"/>
  <c r="AN56" i="6"/>
  <c r="AF57" i="6"/>
  <c r="AG57" i="6"/>
  <c r="AH57" i="6"/>
  <c r="AI57" i="6"/>
  <c r="AJ57" i="6"/>
  <c r="AK57" i="6"/>
  <c r="AL57" i="6"/>
  <c r="AM57" i="6"/>
  <c r="AN57" i="6"/>
  <c r="AF58" i="6"/>
  <c r="AG58" i="6"/>
  <c r="AH58" i="6"/>
  <c r="AI58" i="6"/>
  <c r="AJ58" i="6"/>
  <c r="AK58" i="6"/>
  <c r="AL58" i="6"/>
  <c r="AM58" i="6"/>
  <c r="AN58" i="6"/>
  <c r="AF59" i="6"/>
  <c r="AG59" i="6"/>
  <c r="AH59" i="6"/>
  <c r="AI59" i="6"/>
  <c r="AJ59" i="6"/>
  <c r="AK59" i="6"/>
  <c r="AL59" i="6"/>
  <c r="AM59" i="6"/>
  <c r="AN59" i="6"/>
  <c r="AF60" i="6"/>
  <c r="AG60" i="6"/>
  <c r="AH60" i="6"/>
  <c r="AI60" i="6"/>
  <c r="AJ60" i="6"/>
  <c r="AK60" i="6"/>
  <c r="AL60" i="6"/>
  <c r="AM60" i="6"/>
  <c r="AN60" i="6"/>
  <c r="AF61" i="6"/>
  <c r="AG61" i="6"/>
  <c r="AH61" i="6"/>
  <c r="AI61" i="6"/>
  <c r="AJ61" i="6"/>
  <c r="AK61" i="6"/>
  <c r="AL61" i="6"/>
  <c r="AM61" i="6"/>
  <c r="AN61" i="6"/>
  <c r="AF62" i="6"/>
  <c r="AG62" i="6"/>
  <c r="AH62" i="6"/>
  <c r="AI62" i="6"/>
  <c r="AJ62" i="6"/>
  <c r="AK62" i="6"/>
  <c r="AL62" i="6"/>
  <c r="AM62" i="6"/>
  <c r="AN62" i="6"/>
  <c r="AF63" i="6"/>
  <c r="AG63" i="6"/>
  <c r="AH63" i="6"/>
  <c r="AI63" i="6"/>
  <c r="AJ63" i="6"/>
  <c r="AK63" i="6"/>
  <c r="AL63" i="6"/>
  <c r="AM63" i="6"/>
  <c r="AN63" i="6"/>
  <c r="AF64" i="6"/>
  <c r="AG64" i="6"/>
  <c r="AH64" i="6"/>
  <c r="AI64" i="6"/>
  <c r="AJ64" i="6"/>
  <c r="AK64" i="6"/>
  <c r="AL64" i="6"/>
  <c r="AM64" i="6"/>
  <c r="AN64" i="6"/>
  <c r="AF65" i="6"/>
  <c r="AG65" i="6"/>
  <c r="AH65" i="6"/>
  <c r="AI65" i="6"/>
  <c r="AJ65" i="6"/>
  <c r="AK65" i="6"/>
  <c r="AL65" i="6"/>
  <c r="AM65" i="6"/>
  <c r="AN65" i="6"/>
  <c r="AF66" i="6"/>
  <c r="AG66" i="6"/>
  <c r="AH66" i="6"/>
  <c r="AI66" i="6"/>
  <c r="AJ66" i="6"/>
  <c r="AK66" i="6"/>
  <c r="AL66" i="6"/>
  <c r="AM66" i="6"/>
  <c r="AN66" i="6"/>
  <c r="AF67" i="6"/>
  <c r="AG67" i="6"/>
  <c r="AH67" i="6"/>
  <c r="AI67" i="6"/>
  <c r="AJ67" i="6"/>
  <c r="AK67" i="6"/>
  <c r="AL67" i="6"/>
  <c r="AM67" i="6"/>
  <c r="AN67" i="6"/>
  <c r="AF68" i="6"/>
  <c r="AG68" i="6"/>
  <c r="AH68" i="6"/>
  <c r="AI68" i="6"/>
  <c r="AJ68" i="6"/>
  <c r="AK68" i="6"/>
  <c r="AL68" i="6"/>
  <c r="AM68" i="6"/>
  <c r="AN68" i="6"/>
  <c r="AF69" i="6"/>
  <c r="AG69" i="6"/>
  <c r="AH69" i="6"/>
  <c r="AI69" i="6"/>
  <c r="AJ69" i="6"/>
  <c r="AK69" i="6"/>
  <c r="AL69" i="6"/>
  <c r="AM69" i="6"/>
  <c r="AN69" i="6"/>
  <c r="AF70" i="6"/>
  <c r="AG70" i="6"/>
  <c r="AH70" i="6"/>
  <c r="AI70" i="6"/>
  <c r="AJ70" i="6"/>
  <c r="AK70" i="6"/>
  <c r="AL70" i="6"/>
  <c r="AM70" i="6"/>
  <c r="AN70" i="6"/>
  <c r="AF71" i="6"/>
  <c r="AG71" i="6"/>
  <c r="AH71" i="6"/>
  <c r="AI71" i="6"/>
  <c r="AJ71" i="6"/>
  <c r="AK71" i="6"/>
  <c r="AL71" i="6"/>
  <c r="AM71" i="6"/>
  <c r="AN71" i="6"/>
  <c r="AF72" i="6"/>
  <c r="AG72" i="6"/>
  <c r="AH72" i="6"/>
  <c r="AI72" i="6"/>
  <c r="AJ72" i="6"/>
  <c r="AK72" i="6"/>
  <c r="AL72" i="6"/>
  <c r="AM72" i="6"/>
  <c r="AN72" i="6"/>
  <c r="AF73" i="6"/>
  <c r="AG73" i="6"/>
  <c r="AH73" i="6"/>
  <c r="AI73" i="6"/>
  <c r="AJ73" i="6"/>
  <c r="AK73" i="6"/>
  <c r="AL73" i="6"/>
  <c r="AM73" i="6"/>
  <c r="AN73" i="6"/>
  <c r="AF74" i="6"/>
  <c r="AG74" i="6"/>
  <c r="AH74" i="6"/>
  <c r="AI74" i="6"/>
  <c r="AJ74" i="6"/>
  <c r="AK74" i="6"/>
  <c r="AL74" i="6"/>
  <c r="AM74" i="6"/>
  <c r="AN74" i="6"/>
  <c r="AF75" i="6"/>
  <c r="AG75" i="6"/>
  <c r="AH75" i="6"/>
  <c r="AI75" i="6"/>
  <c r="AJ75" i="6"/>
  <c r="AK75" i="6"/>
  <c r="AL75" i="6"/>
  <c r="AM75" i="6"/>
  <c r="AN75" i="6"/>
  <c r="AF76" i="6"/>
  <c r="AG76" i="6"/>
  <c r="AH76" i="6"/>
  <c r="AI76" i="6"/>
  <c r="AJ76" i="6"/>
  <c r="AK76" i="6"/>
  <c r="AL76" i="6"/>
  <c r="AM76" i="6"/>
  <c r="AN76" i="6"/>
  <c r="AF77" i="6"/>
  <c r="AG77" i="6"/>
  <c r="AH77" i="6"/>
  <c r="AI77" i="6"/>
  <c r="AJ77" i="6"/>
  <c r="AK77" i="6"/>
  <c r="AL77" i="6"/>
  <c r="AM77" i="6"/>
  <c r="AN77" i="6"/>
  <c r="AF78" i="6"/>
  <c r="AG78" i="6"/>
  <c r="AH78" i="6"/>
  <c r="AI78" i="6"/>
  <c r="AJ78" i="6"/>
  <c r="AK78" i="6"/>
  <c r="AL78" i="6"/>
  <c r="AM78" i="6"/>
  <c r="AN78" i="6"/>
  <c r="AF79" i="6"/>
  <c r="AG79" i="6"/>
  <c r="AH79" i="6"/>
  <c r="AI79" i="6"/>
  <c r="AJ79" i="6"/>
  <c r="AK79" i="6"/>
  <c r="AL79" i="6"/>
  <c r="AM79" i="6"/>
  <c r="AN79" i="6"/>
  <c r="AF80" i="6"/>
  <c r="AG80" i="6"/>
  <c r="AH80" i="6"/>
  <c r="AI80" i="6"/>
  <c r="AJ80" i="6"/>
  <c r="AK80" i="6"/>
  <c r="AL80" i="6"/>
  <c r="AM80" i="6"/>
  <c r="AN80" i="6"/>
  <c r="AF81" i="6"/>
  <c r="AG81" i="6"/>
  <c r="AH81" i="6"/>
  <c r="AI81" i="6"/>
  <c r="AJ81" i="6"/>
  <c r="AK81" i="6"/>
  <c r="AL81" i="6"/>
  <c r="AM81" i="6"/>
  <c r="AN81" i="6"/>
  <c r="AF82" i="6"/>
  <c r="AG82" i="6"/>
  <c r="AH82" i="6"/>
  <c r="AI82" i="6"/>
  <c r="AJ82" i="6"/>
  <c r="AK82" i="6"/>
  <c r="AL82" i="6"/>
  <c r="AM82" i="6"/>
  <c r="AN82" i="6"/>
  <c r="AF83" i="6"/>
  <c r="AG83" i="6"/>
  <c r="AH83" i="6"/>
  <c r="AI83" i="6"/>
  <c r="AJ83" i="6"/>
  <c r="AK83" i="6"/>
  <c r="AL83" i="6"/>
  <c r="AM83" i="6"/>
  <c r="AN83" i="6"/>
  <c r="AF84" i="6"/>
  <c r="AG84" i="6"/>
  <c r="AH84" i="6"/>
  <c r="AI84" i="6"/>
  <c r="AJ84" i="6"/>
  <c r="AK84" i="6"/>
  <c r="AL84" i="6"/>
  <c r="AM84" i="6"/>
  <c r="AN84" i="6"/>
  <c r="AF85" i="6"/>
  <c r="AG85" i="6"/>
  <c r="AH85" i="6"/>
  <c r="AI85" i="6"/>
  <c r="AJ85" i="6"/>
  <c r="AK85" i="6"/>
  <c r="AL85" i="6"/>
  <c r="AM85" i="6"/>
  <c r="AN85" i="6"/>
  <c r="AF86" i="6"/>
  <c r="AG86" i="6"/>
  <c r="AH86" i="6"/>
  <c r="AI86" i="6"/>
  <c r="AJ86" i="6"/>
  <c r="AK86" i="6"/>
  <c r="AL86" i="6"/>
  <c r="AM86" i="6"/>
  <c r="AN86" i="6"/>
  <c r="AF87" i="6"/>
  <c r="AG87" i="6"/>
  <c r="AH87" i="6"/>
  <c r="AI87" i="6"/>
  <c r="AJ87" i="6"/>
  <c r="AK87" i="6"/>
  <c r="AL87" i="6"/>
  <c r="AM87" i="6"/>
  <c r="AN87" i="6"/>
  <c r="AF88" i="6"/>
  <c r="AG88" i="6"/>
  <c r="AH88" i="6"/>
  <c r="AI88" i="6"/>
  <c r="AJ88" i="6"/>
  <c r="AK88" i="6"/>
  <c r="AL88" i="6"/>
  <c r="AM88" i="6"/>
  <c r="AN88" i="6"/>
  <c r="AF89" i="6"/>
  <c r="AG89" i="6"/>
  <c r="AH89" i="6"/>
  <c r="AI89" i="6"/>
  <c r="AJ89" i="6"/>
  <c r="AK89" i="6"/>
  <c r="AL89" i="6"/>
  <c r="AM89" i="6"/>
  <c r="AN89" i="6"/>
  <c r="AF90" i="6"/>
  <c r="AG90" i="6"/>
  <c r="AH90" i="6"/>
  <c r="AI90" i="6"/>
  <c r="AJ90" i="6"/>
  <c r="AK90" i="6"/>
  <c r="AL90" i="6"/>
  <c r="AM90" i="6"/>
  <c r="AN90" i="6"/>
  <c r="AF91" i="6"/>
  <c r="AG91" i="6"/>
  <c r="AH91" i="6"/>
  <c r="AI91" i="6"/>
  <c r="AJ91" i="6"/>
  <c r="AK91" i="6"/>
  <c r="AL91" i="6"/>
  <c r="AM91" i="6"/>
  <c r="AN91" i="6"/>
  <c r="AF92" i="6"/>
  <c r="AG92" i="6"/>
  <c r="AH92" i="6"/>
  <c r="AI92" i="6"/>
  <c r="AJ92" i="6"/>
  <c r="AK92" i="6"/>
  <c r="AL92" i="6"/>
  <c r="AM92" i="6"/>
  <c r="AN92" i="6"/>
  <c r="AF93" i="6"/>
  <c r="AG93" i="6"/>
  <c r="AH93" i="6"/>
  <c r="AI93" i="6"/>
  <c r="AJ93" i="6"/>
  <c r="AK93" i="6"/>
  <c r="AL93" i="6"/>
  <c r="AM93" i="6"/>
  <c r="AN93" i="6"/>
  <c r="AF94" i="6"/>
  <c r="AG94" i="6"/>
  <c r="AH94" i="6"/>
  <c r="AI94" i="6"/>
  <c r="AJ94" i="6"/>
  <c r="AK94" i="6"/>
  <c r="AL94" i="6"/>
  <c r="AM94" i="6"/>
  <c r="AN94" i="6"/>
  <c r="AF95" i="6"/>
  <c r="AG95" i="6"/>
  <c r="AH95" i="6"/>
  <c r="AI95" i="6"/>
  <c r="AJ95" i="6"/>
  <c r="AK95" i="6"/>
  <c r="AL95" i="6"/>
  <c r="AM95" i="6"/>
  <c r="AN95" i="6"/>
  <c r="AF96" i="6"/>
  <c r="AG96" i="6"/>
  <c r="AH96" i="6"/>
  <c r="AI96" i="6"/>
  <c r="AJ96" i="6"/>
  <c r="AK96" i="6"/>
  <c r="AL96" i="6"/>
  <c r="AM96" i="6"/>
  <c r="AN96" i="6"/>
  <c r="AF97" i="6"/>
  <c r="AG97" i="6"/>
  <c r="AH97" i="6"/>
  <c r="AI97" i="6"/>
  <c r="AJ97" i="6"/>
  <c r="AK97" i="6"/>
  <c r="AL97" i="6"/>
  <c r="AM97" i="6"/>
  <c r="AN97" i="6"/>
  <c r="AF98" i="6"/>
  <c r="AG98" i="6"/>
  <c r="AH98" i="6"/>
  <c r="AI98" i="6"/>
  <c r="AJ98" i="6"/>
  <c r="AK98" i="6"/>
  <c r="AL98" i="6"/>
  <c r="AM98" i="6"/>
  <c r="AN98" i="6"/>
  <c r="AF99" i="6"/>
  <c r="AG99" i="6"/>
  <c r="AH99" i="6"/>
  <c r="AI99" i="6"/>
  <c r="AJ99" i="6"/>
  <c r="AK99" i="6"/>
  <c r="AL99" i="6"/>
  <c r="AM99" i="6"/>
  <c r="AN99" i="6"/>
  <c r="AF100" i="6"/>
  <c r="AG100" i="6"/>
  <c r="AH100" i="6"/>
  <c r="AI100" i="6"/>
  <c r="AJ100" i="6"/>
  <c r="AK100" i="6"/>
  <c r="AL100" i="6"/>
  <c r="AM100" i="6"/>
  <c r="AN100" i="6"/>
  <c r="AF101" i="6"/>
  <c r="AG101" i="6"/>
  <c r="AH101" i="6"/>
  <c r="AI101" i="6"/>
  <c r="AJ101" i="6"/>
  <c r="AK101" i="6"/>
  <c r="AL101" i="6"/>
  <c r="AM101" i="6"/>
  <c r="AN101" i="6"/>
  <c r="AF102" i="6"/>
  <c r="AG102" i="6"/>
  <c r="AH102" i="6"/>
  <c r="AI102" i="6"/>
  <c r="AJ102" i="6"/>
  <c r="AK102" i="6"/>
  <c r="AL102" i="6"/>
  <c r="AM102" i="6"/>
  <c r="AN102" i="6"/>
  <c r="AF103" i="6"/>
  <c r="AG103" i="6"/>
  <c r="AH103" i="6"/>
  <c r="AI103" i="6"/>
  <c r="AJ103" i="6"/>
  <c r="AK103" i="6"/>
  <c r="AL103" i="6"/>
  <c r="AM103" i="6"/>
  <c r="AN103" i="6"/>
  <c r="AF104" i="6"/>
  <c r="AG104" i="6"/>
  <c r="AH104" i="6"/>
  <c r="AI104" i="6"/>
  <c r="AJ104" i="6"/>
  <c r="AK104" i="6"/>
  <c r="AL104" i="6"/>
  <c r="AM104" i="6"/>
  <c r="AN104" i="6"/>
  <c r="AF105" i="6"/>
  <c r="AG105" i="6"/>
  <c r="AH105" i="6"/>
  <c r="AI105" i="6"/>
  <c r="AJ105" i="6"/>
  <c r="AK105" i="6"/>
  <c r="AL105" i="6"/>
  <c r="AM105" i="6"/>
  <c r="AN105" i="6"/>
  <c r="AF106" i="6"/>
  <c r="AG106" i="6"/>
  <c r="AH106" i="6"/>
  <c r="AI106" i="6"/>
  <c r="AJ106" i="6"/>
  <c r="AK106" i="6"/>
  <c r="AL106" i="6"/>
  <c r="AM106" i="6"/>
  <c r="AN106" i="6"/>
  <c r="AF107" i="6"/>
  <c r="AG107" i="6"/>
  <c r="AH107" i="6"/>
  <c r="AI107" i="6"/>
  <c r="AJ107" i="6"/>
  <c r="AK107" i="6"/>
  <c r="AL107" i="6"/>
  <c r="AM107" i="6"/>
  <c r="AN107" i="6"/>
  <c r="AF108" i="6"/>
  <c r="AG108" i="6"/>
  <c r="AH108" i="6"/>
  <c r="AI108" i="6"/>
  <c r="AJ108" i="6"/>
  <c r="AK108" i="6"/>
  <c r="AL108" i="6"/>
  <c r="AM108" i="6"/>
  <c r="AN108" i="6"/>
  <c r="AF109" i="6"/>
  <c r="AG109" i="6"/>
  <c r="AH109" i="6"/>
  <c r="AI109" i="6"/>
  <c r="AJ109" i="6"/>
  <c r="AK109" i="6"/>
  <c r="AL109" i="6"/>
  <c r="AM109" i="6"/>
  <c r="AN109" i="6"/>
  <c r="AF110" i="6"/>
  <c r="AG110" i="6"/>
  <c r="AH110" i="6"/>
  <c r="AI110" i="6"/>
  <c r="AJ110" i="6"/>
  <c r="AK110" i="6"/>
  <c r="AL110" i="6"/>
  <c r="AM110" i="6"/>
  <c r="AN110" i="6"/>
  <c r="AF111" i="6"/>
  <c r="AG111" i="6"/>
  <c r="AH111" i="6"/>
  <c r="AI111" i="6"/>
  <c r="AJ111" i="6"/>
  <c r="AK111" i="6"/>
  <c r="AL111" i="6"/>
  <c r="AM111" i="6"/>
  <c r="AN111" i="6"/>
  <c r="AF112" i="6"/>
  <c r="AG112" i="6"/>
  <c r="AH112" i="6"/>
  <c r="AI112" i="6"/>
  <c r="AJ112" i="6"/>
  <c r="AK112" i="6"/>
  <c r="AL112" i="6"/>
  <c r="AM112" i="6"/>
  <c r="AN112" i="6"/>
  <c r="AF113" i="6"/>
  <c r="AG113" i="6"/>
  <c r="AH113" i="6"/>
  <c r="AI113" i="6"/>
  <c r="AJ113" i="6"/>
  <c r="AK113" i="6"/>
  <c r="AL113" i="6"/>
  <c r="AM113" i="6"/>
  <c r="AN113" i="6"/>
  <c r="AF114" i="6"/>
  <c r="AG114" i="6"/>
  <c r="AH114" i="6"/>
  <c r="AI114" i="6"/>
  <c r="AJ114" i="6"/>
  <c r="AK114" i="6"/>
  <c r="AL114" i="6"/>
  <c r="AM114" i="6"/>
  <c r="AN114" i="6"/>
  <c r="AF115" i="6"/>
  <c r="AG115" i="6"/>
  <c r="AH115" i="6"/>
  <c r="AI115" i="6"/>
  <c r="AJ115" i="6"/>
  <c r="AK115" i="6"/>
  <c r="AL115" i="6"/>
  <c r="AM115" i="6"/>
  <c r="AN115" i="6"/>
  <c r="AF116" i="6"/>
  <c r="AG116" i="6"/>
  <c r="AH116" i="6"/>
  <c r="AI116" i="6"/>
  <c r="AJ116" i="6"/>
  <c r="AK116" i="6"/>
  <c r="AL116" i="6"/>
  <c r="AM116" i="6"/>
  <c r="AN116" i="6"/>
  <c r="AF117" i="6"/>
  <c r="AG117" i="6"/>
  <c r="AH117" i="6"/>
  <c r="AI117" i="6"/>
  <c r="AJ117" i="6"/>
  <c r="AK117" i="6"/>
  <c r="AL117" i="6"/>
  <c r="AM117" i="6"/>
  <c r="AN117" i="6"/>
  <c r="AF118" i="6"/>
  <c r="AG118" i="6"/>
  <c r="AH118" i="6"/>
  <c r="AI118" i="6"/>
  <c r="AJ118" i="6"/>
  <c r="AK118" i="6"/>
  <c r="AL118" i="6"/>
  <c r="AM118" i="6"/>
  <c r="AN118" i="6"/>
  <c r="AF119" i="6"/>
  <c r="AG119" i="6"/>
  <c r="AH119" i="6"/>
  <c r="AI119" i="6"/>
  <c r="AJ119" i="6"/>
  <c r="AK119" i="6"/>
  <c r="AL119" i="6"/>
  <c r="AM119" i="6"/>
  <c r="AN119" i="6"/>
  <c r="AF120" i="6"/>
  <c r="AG120" i="6"/>
  <c r="AH120" i="6"/>
  <c r="AI120" i="6"/>
  <c r="AJ120" i="6"/>
  <c r="AK120" i="6"/>
  <c r="AL120" i="6"/>
  <c r="AM120" i="6"/>
  <c r="AN120" i="6"/>
  <c r="AF121" i="6"/>
  <c r="AG121" i="6"/>
  <c r="AH121" i="6"/>
  <c r="AI121" i="6"/>
  <c r="AJ121" i="6"/>
  <c r="AK121" i="6"/>
  <c r="AL121" i="6"/>
  <c r="AM121" i="6"/>
  <c r="AN121" i="6"/>
  <c r="AF122" i="6"/>
  <c r="AG122" i="6"/>
  <c r="AH122" i="6"/>
  <c r="AI122" i="6"/>
  <c r="AJ122" i="6"/>
  <c r="AK122" i="6"/>
  <c r="AL122" i="6"/>
  <c r="AM122" i="6"/>
  <c r="AN122" i="6"/>
  <c r="AF123" i="6"/>
  <c r="AG123" i="6"/>
  <c r="AH123" i="6"/>
  <c r="AI123" i="6"/>
  <c r="AJ123" i="6"/>
  <c r="AK123" i="6"/>
  <c r="AL123" i="6"/>
  <c r="AM123" i="6"/>
  <c r="AN123" i="6"/>
  <c r="AF124" i="6"/>
  <c r="AG124" i="6"/>
  <c r="AH124" i="6"/>
  <c r="AI124" i="6"/>
  <c r="AJ124" i="6"/>
  <c r="AK124" i="6"/>
  <c r="AL124" i="6"/>
  <c r="AM124" i="6"/>
  <c r="AN124" i="6"/>
  <c r="AF125" i="6"/>
  <c r="AG125" i="6"/>
  <c r="AH125" i="6"/>
  <c r="AI125" i="6"/>
  <c r="AJ125" i="6"/>
  <c r="AK125" i="6"/>
  <c r="AL125" i="6"/>
  <c r="AM125" i="6"/>
  <c r="AN125" i="6"/>
  <c r="AF126" i="6"/>
  <c r="AG126" i="6"/>
  <c r="AH126" i="6"/>
  <c r="AI126" i="6"/>
  <c r="AJ126" i="6"/>
  <c r="AK126" i="6"/>
  <c r="AL126" i="6"/>
  <c r="AM126" i="6"/>
  <c r="AN126" i="6"/>
  <c r="AF127" i="6"/>
  <c r="AG127" i="6"/>
  <c r="AH127" i="6"/>
  <c r="AI127" i="6"/>
  <c r="AJ127" i="6"/>
  <c r="AK127" i="6"/>
  <c r="AL127" i="6"/>
  <c r="AM127" i="6"/>
  <c r="AN127" i="6"/>
  <c r="AF128" i="6"/>
  <c r="AG128" i="6"/>
  <c r="AH128" i="6"/>
  <c r="AI128" i="6"/>
  <c r="AJ128" i="6"/>
  <c r="AK128" i="6"/>
  <c r="AL128" i="6"/>
  <c r="AM128" i="6"/>
  <c r="AN128" i="6"/>
  <c r="AF129" i="6"/>
  <c r="AG129" i="6"/>
  <c r="AH129" i="6"/>
  <c r="AI129" i="6"/>
  <c r="AJ129" i="6"/>
  <c r="AK129" i="6"/>
  <c r="AL129" i="6"/>
  <c r="AM129" i="6"/>
  <c r="AN129" i="6"/>
  <c r="BY131" i="6"/>
  <c r="BZ131" i="6"/>
  <c r="CA131" i="6"/>
  <c r="CB131" i="6"/>
  <c r="CC131" i="6"/>
  <c r="CD131" i="6"/>
  <c r="CE131" i="6"/>
  <c r="CF131" i="6"/>
  <c r="CG131" i="6"/>
  <c r="CH131" i="6"/>
  <c r="CI131" i="6"/>
  <c r="CJ131" i="6"/>
  <c r="CK131" i="6"/>
  <c r="CL131" i="6"/>
  <c r="CM131" i="6"/>
  <c r="CN131" i="6"/>
  <c r="CO131" i="6"/>
  <c r="CP131" i="6"/>
  <c r="CZ131" i="6"/>
  <c r="BA131" i="5"/>
  <c r="BB131" i="5"/>
  <c r="BC131" i="5"/>
  <c r="BD131" i="5"/>
  <c r="BE131" i="5"/>
  <c r="BF131" i="5"/>
  <c r="BG131" i="5"/>
  <c r="BH131" i="5"/>
  <c r="BI131" i="5"/>
  <c r="BJ131" i="5"/>
  <c r="BK131" i="5"/>
  <c r="BL131" i="5"/>
  <c r="BM131" i="5"/>
  <c r="BN131" i="5"/>
  <c r="BO131" i="5"/>
  <c r="BP131" i="5"/>
  <c r="BQ131" i="5"/>
  <c r="AG131" i="4"/>
  <c r="AH131" i="4"/>
  <c r="AI131" i="4"/>
  <c r="AJ131" i="4"/>
  <c r="AK131" i="4"/>
  <c r="AM131" i="4"/>
  <c r="H131" i="11" s="1"/>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S131" i="3"/>
  <c r="G131" i="11" s="1"/>
  <c r="CK131" i="3"/>
  <c r="K131" i="11"/>
  <c r="L131" i="11"/>
  <c r="M131" i="11"/>
  <c r="BJ11" i="6"/>
  <c r="BB130" i="10"/>
  <c r="AY130" i="10"/>
  <c r="AX130" i="10"/>
  <c r="AW130" i="10"/>
  <c r="AV130" i="10"/>
  <c r="AU130" i="10"/>
  <c r="AT130" i="10"/>
  <c r="AS130" i="10"/>
  <c r="AR130" i="10"/>
  <c r="AQ130" i="10"/>
  <c r="BB129" i="10"/>
  <c r="AY129" i="10"/>
  <c r="AX129" i="10"/>
  <c r="AW129" i="10"/>
  <c r="AV129" i="10"/>
  <c r="AU129" i="10"/>
  <c r="AT129" i="10"/>
  <c r="AS129" i="10"/>
  <c r="AR129" i="10"/>
  <c r="AQ129" i="10"/>
  <c r="X129" i="10"/>
  <c r="U129" i="10"/>
  <c r="T129" i="10"/>
  <c r="S129" i="10"/>
  <c r="R129" i="10"/>
  <c r="Q129" i="10"/>
  <c r="P129" i="10"/>
  <c r="O129" i="10"/>
  <c r="N129" i="10"/>
  <c r="BB128" i="10"/>
  <c r="AY128" i="10"/>
  <c r="AX128" i="10"/>
  <c r="AW128" i="10"/>
  <c r="AV128" i="10"/>
  <c r="AU128" i="10"/>
  <c r="AT128" i="10"/>
  <c r="AS128" i="10"/>
  <c r="AR128" i="10"/>
  <c r="AQ128" i="10"/>
  <c r="X128" i="10"/>
  <c r="U128" i="10"/>
  <c r="T128" i="10"/>
  <c r="S128" i="10"/>
  <c r="R128" i="10"/>
  <c r="Q128" i="10"/>
  <c r="P128" i="10"/>
  <c r="O128" i="10"/>
  <c r="N128" i="10"/>
  <c r="BB127" i="10"/>
  <c r="AY127" i="10"/>
  <c r="AX127" i="10"/>
  <c r="AW127" i="10"/>
  <c r="AV127" i="10"/>
  <c r="AU127" i="10"/>
  <c r="AT127" i="10"/>
  <c r="AS127" i="10"/>
  <c r="AR127" i="10"/>
  <c r="AQ127" i="10"/>
  <c r="X127" i="10"/>
  <c r="U127" i="10"/>
  <c r="T127" i="10"/>
  <c r="S127" i="10"/>
  <c r="R127" i="10"/>
  <c r="Q127" i="10"/>
  <c r="P127" i="10"/>
  <c r="O127" i="10"/>
  <c r="N127" i="10"/>
  <c r="BB126" i="10"/>
  <c r="AY126" i="10"/>
  <c r="AX126" i="10"/>
  <c r="AW126" i="10"/>
  <c r="AV126" i="10"/>
  <c r="AU126" i="10"/>
  <c r="AT126" i="10"/>
  <c r="AS126" i="10"/>
  <c r="AR126" i="10"/>
  <c r="AQ126" i="10"/>
  <c r="X126" i="10"/>
  <c r="U126" i="10"/>
  <c r="T126" i="10"/>
  <c r="S126" i="10"/>
  <c r="R126" i="10"/>
  <c r="Q126" i="10"/>
  <c r="P126" i="10"/>
  <c r="O126" i="10"/>
  <c r="N126" i="10"/>
  <c r="BB125" i="10"/>
  <c r="AY125" i="10"/>
  <c r="AX125" i="10"/>
  <c r="AW125" i="10"/>
  <c r="AV125" i="10"/>
  <c r="AU125" i="10"/>
  <c r="AT125" i="10"/>
  <c r="AS125" i="10"/>
  <c r="AR125" i="10"/>
  <c r="AQ125" i="10"/>
  <c r="X125" i="10"/>
  <c r="U125" i="10"/>
  <c r="T125" i="10"/>
  <c r="S125" i="10"/>
  <c r="R125" i="10"/>
  <c r="Q125" i="10"/>
  <c r="P125" i="10"/>
  <c r="O125" i="10"/>
  <c r="N125" i="10"/>
  <c r="BB124" i="10"/>
  <c r="AY124" i="10"/>
  <c r="AX124" i="10"/>
  <c r="AW124" i="10"/>
  <c r="AV124" i="10"/>
  <c r="AU124" i="10"/>
  <c r="AT124" i="10"/>
  <c r="AS124" i="10"/>
  <c r="AR124" i="10"/>
  <c r="AQ124" i="10"/>
  <c r="X124" i="10"/>
  <c r="U124" i="10"/>
  <c r="T124" i="10"/>
  <c r="S124" i="10"/>
  <c r="R124" i="10"/>
  <c r="Q124" i="10"/>
  <c r="P124" i="10"/>
  <c r="O124" i="10"/>
  <c r="N124" i="10"/>
  <c r="BB123" i="10"/>
  <c r="AY123" i="10"/>
  <c r="AX123" i="10"/>
  <c r="AW123" i="10"/>
  <c r="AV123" i="10"/>
  <c r="AU123" i="10"/>
  <c r="AT123" i="10"/>
  <c r="AS123" i="10"/>
  <c r="AR123" i="10"/>
  <c r="AQ123" i="10"/>
  <c r="X123" i="10"/>
  <c r="U123" i="10"/>
  <c r="T123" i="10"/>
  <c r="S123" i="10"/>
  <c r="R123" i="10"/>
  <c r="Q123" i="10"/>
  <c r="P123" i="10"/>
  <c r="O123" i="10"/>
  <c r="N123" i="10"/>
  <c r="BB122" i="10"/>
  <c r="AY122" i="10"/>
  <c r="AX122" i="10"/>
  <c r="AW122" i="10"/>
  <c r="AV122" i="10"/>
  <c r="AU122" i="10"/>
  <c r="AT122" i="10"/>
  <c r="AS122" i="10"/>
  <c r="AR122" i="10"/>
  <c r="AQ122" i="10"/>
  <c r="X122" i="10"/>
  <c r="U122" i="10"/>
  <c r="T122" i="10"/>
  <c r="S122" i="10"/>
  <c r="R122" i="10"/>
  <c r="Q122" i="10"/>
  <c r="P122" i="10"/>
  <c r="O122" i="10"/>
  <c r="N122" i="10"/>
  <c r="BB121" i="10"/>
  <c r="AY121" i="10"/>
  <c r="AX121" i="10"/>
  <c r="AW121" i="10"/>
  <c r="AV121" i="10"/>
  <c r="AU121" i="10"/>
  <c r="AT121" i="10"/>
  <c r="AS121" i="10"/>
  <c r="AR121" i="10"/>
  <c r="AQ121" i="10"/>
  <c r="X121" i="10"/>
  <c r="U121" i="10"/>
  <c r="T121" i="10"/>
  <c r="S121" i="10"/>
  <c r="R121" i="10"/>
  <c r="Q121" i="10"/>
  <c r="P121" i="10"/>
  <c r="O121" i="10"/>
  <c r="N121" i="10"/>
  <c r="BB120" i="10"/>
  <c r="AY120" i="10"/>
  <c r="AX120" i="10"/>
  <c r="AW120" i="10"/>
  <c r="AV120" i="10"/>
  <c r="AU120" i="10"/>
  <c r="AT120" i="10"/>
  <c r="AS120" i="10"/>
  <c r="AR120" i="10"/>
  <c r="AQ120" i="10"/>
  <c r="X120" i="10"/>
  <c r="U120" i="10"/>
  <c r="T120" i="10"/>
  <c r="S120" i="10"/>
  <c r="R120" i="10"/>
  <c r="Q120" i="10"/>
  <c r="P120" i="10"/>
  <c r="O120" i="10"/>
  <c r="N120" i="10"/>
  <c r="BB119" i="10"/>
  <c r="AY119" i="10"/>
  <c r="AX119" i="10"/>
  <c r="AW119" i="10"/>
  <c r="AV119" i="10"/>
  <c r="AU119" i="10"/>
  <c r="AT119" i="10"/>
  <c r="AS119" i="10"/>
  <c r="AR119" i="10"/>
  <c r="AQ119" i="10"/>
  <c r="X119" i="10"/>
  <c r="U119" i="10"/>
  <c r="T119" i="10"/>
  <c r="S119" i="10"/>
  <c r="R119" i="10"/>
  <c r="Q119" i="10"/>
  <c r="P119" i="10"/>
  <c r="O119" i="10"/>
  <c r="N119" i="10"/>
  <c r="BB118" i="10"/>
  <c r="AY118" i="10"/>
  <c r="AX118" i="10"/>
  <c r="AW118" i="10"/>
  <c r="AV118" i="10"/>
  <c r="AU118" i="10"/>
  <c r="AT118" i="10"/>
  <c r="AS118" i="10"/>
  <c r="AR118" i="10"/>
  <c r="AQ118" i="10"/>
  <c r="X118" i="10"/>
  <c r="U118" i="10"/>
  <c r="T118" i="10"/>
  <c r="S118" i="10"/>
  <c r="R118" i="10"/>
  <c r="Q118" i="10"/>
  <c r="P118" i="10"/>
  <c r="O118" i="10"/>
  <c r="N118" i="10"/>
  <c r="BB117" i="10"/>
  <c r="AY117" i="10"/>
  <c r="AX117" i="10"/>
  <c r="AW117" i="10"/>
  <c r="AV117" i="10"/>
  <c r="AU117" i="10"/>
  <c r="AT117" i="10"/>
  <c r="AS117" i="10"/>
  <c r="AR117" i="10"/>
  <c r="AQ117" i="10"/>
  <c r="X117" i="10"/>
  <c r="U117" i="10"/>
  <c r="T117" i="10"/>
  <c r="S117" i="10"/>
  <c r="R117" i="10"/>
  <c r="Q117" i="10"/>
  <c r="P117" i="10"/>
  <c r="O117" i="10"/>
  <c r="N117" i="10"/>
  <c r="BB116" i="10"/>
  <c r="AY116" i="10"/>
  <c r="AX116" i="10"/>
  <c r="AW116" i="10"/>
  <c r="AV116" i="10"/>
  <c r="AU116" i="10"/>
  <c r="AT116" i="10"/>
  <c r="AS116" i="10"/>
  <c r="AR116" i="10"/>
  <c r="AQ116" i="10"/>
  <c r="X116" i="10"/>
  <c r="U116" i="10"/>
  <c r="T116" i="10"/>
  <c r="S116" i="10"/>
  <c r="R116" i="10"/>
  <c r="Q116" i="10"/>
  <c r="P116" i="10"/>
  <c r="O116" i="10"/>
  <c r="N116" i="10"/>
  <c r="BB115" i="10"/>
  <c r="AY115" i="10"/>
  <c r="AX115" i="10"/>
  <c r="AW115" i="10"/>
  <c r="AV115" i="10"/>
  <c r="AU115" i="10"/>
  <c r="AT115" i="10"/>
  <c r="AS115" i="10"/>
  <c r="AR115" i="10"/>
  <c r="AQ115" i="10"/>
  <c r="X115" i="10"/>
  <c r="U115" i="10"/>
  <c r="T115" i="10"/>
  <c r="S115" i="10"/>
  <c r="R115" i="10"/>
  <c r="Q115" i="10"/>
  <c r="P115" i="10"/>
  <c r="O115" i="10"/>
  <c r="N115" i="10"/>
  <c r="BB114" i="10"/>
  <c r="AY114" i="10"/>
  <c r="AX114" i="10"/>
  <c r="AW114" i="10"/>
  <c r="AV114" i="10"/>
  <c r="AU114" i="10"/>
  <c r="AT114" i="10"/>
  <c r="AS114" i="10"/>
  <c r="AR114" i="10"/>
  <c r="AQ114" i="10"/>
  <c r="X114" i="10"/>
  <c r="U114" i="10"/>
  <c r="T114" i="10"/>
  <c r="S114" i="10"/>
  <c r="R114" i="10"/>
  <c r="Q114" i="10"/>
  <c r="P114" i="10"/>
  <c r="O114" i="10"/>
  <c r="N114" i="10"/>
  <c r="BB113" i="10"/>
  <c r="AY113" i="10"/>
  <c r="AX113" i="10"/>
  <c r="AW113" i="10"/>
  <c r="AV113" i="10"/>
  <c r="AU113" i="10"/>
  <c r="AT113" i="10"/>
  <c r="AS113" i="10"/>
  <c r="AR113" i="10"/>
  <c r="AQ113" i="10"/>
  <c r="X113" i="10"/>
  <c r="U113" i="10"/>
  <c r="T113" i="10"/>
  <c r="S113" i="10"/>
  <c r="R113" i="10"/>
  <c r="Q113" i="10"/>
  <c r="P113" i="10"/>
  <c r="O113" i="10"/>
  <c r="N113" i="10"/>
  <c r="BB112" i="10"/>
  <c r="AY112" i="10"/>
  <c r="AX112" i="10"/>
  <c r="AW112" i="10"/>
  <c r="AV112" i="10"/>
  <c r="AU112" i="10"/>
  <c r="AT112" i="10"/>
  <c r="AS112" i="10"/>
  <c r="AR112" i="10"/>
  <c r="AQ112" i="10"/>
  <c r="X112" i="10"/>
  <c r="U112" i="10"/>
  <c r="T112" i="10"/>
  <c r="S112" i="10"/>
  <c r="R112" i="10"/>
  <c r="Q112" i="10"/>
  <c r="P112" i="10"/>
  <c r="O112" i="10"/>
  <c r="N112" i="10"/>
  <c r="BB111" i="10"/>
  <c r="AY111" i="10"/>
  <c r="AX111" i="10"/>
  <c r="AW111" i="10"/>
  <c r="AV111" i="10"/>
  <c r="AU111" i="10"/>
  <c r="AT111" i="10"/>
  <c r="AS111" i="10"/>
  <c r="AR111" i="10"/>
  <c r="AQ111" i="10"/>
  <c r="X111" i="10"/>
  <c r="U111" i="10"/>
  <c r="T111" i="10"/>
  <c r="S111" i="10"/>
  <c r="R111" i="10"/>
  <c r="Q111" i="10"/>
  <c r="P111" i="10"/>
  <c r="O111" i="10"/>
  <c r="N111" i="10"/>
  <c r="BB110" i="10"/>
  <c r="AY110" i="10"/>
  <c r="AX110" i="10"/>
  <c r="AW110" i="10"/>
  <c r="AV110" i="10"/>
  <c r="AU110" i="10"/>
  <c r="AT110" i="10"/>
  <c r="AS110" i="10"/>
  <c r="AR110" i="10"/>
  <c r="AQ110" i="10"/>
  <c r="X110" i="10"/>
  <c r="U110" i="10"/>
  <c r="T110" i="10"/>
  <c r="S110" i="10"/>
  <c r="R110" i="10"/>
  <c r="Q110" i="10"/>
  <c r="P110" i="10"/>
  <c r="O110" i="10"/>
  <c r="N110" i="10"/>
  <c r="BB109" i="10"/>
  <c r="AY109" i="10"/>
  <c r="AX109" i="10"/>
  <c r="AW109" i="10"/>
  <c r="AV109" i="10"/>
  <c r="AU109" i="10"/>
  <c r="AT109" i="10"/>
  <c r="AS109" i="10"/>
  <c r="AR109" i="10"/>
  <c r="AQ109" i="10"/>
  <c r="X109" i="10"/>
  <c r="U109" i="10"/>
  <c r="T109" i="10"/>
  <c r="S109" i="10"/>
  <c r="R109" i="10"/>
  <c r="Q109" i="10"/>
  <c r="P109" i="10"/>
  <c r="O109" i="10"/>
  <c r="N109" i="10"/>
  <c r="BB108" i="10"/>
  <c r="AY108" i="10"/>
  <c r="AX108" i="10"/>
  <c r="AW108" i="10"/>
  <c r="AV108" i="10"/>
  <c r="AU108" i="10"/>
  <c r="AT108" i="10"/>
  <c r="AS108" i="10"/>
  <c r="AR108" i="10"/>
  <c r="AQ108" i="10"/>
  <c r="X108" i="10"/>
  <c r="U108" i="10"/>
  <c r="T108" i="10"/>
  <c r="S108" i="10"/>
  <c r="R108" i="10"/>
  <c r="Q108" i="10"/>
  <c r="P108" i="10"/>
  <c r="O108" i="10"/>
  <c r="N108" i="10"/>
  <c r="BB107" i="10"/>
  <c r="AY107" i="10"/>
  <c r="AX107" i="10"/>
  <c r="AW107" i="10"/>
  <c r="AV107" i="10"/>
  <c r="AU107" i="10"/>
  <c r="AT107" i="10"/>
  <c r="AS107" i="10"/>
  <c r="AR107" i="10"/>
  <c r="AQ107" i="10"/>
  <c r="X107" i="10"/>
  <c r="U107" i="10"/>
  <c r="T107" i="10"/>
  <c r="S107" i="10"/>
  <c r="R107" i="10"/>
  <c r="Q107" i="10"/>
  <c r="P107" i="10"/>
  <c r="O107" i="10"/>
  <c r="N107" i="10"/>
  <c r="BB106" i="10"/>
  <c r="AY106" i="10"/>
  <c r="AX106" i="10"/>
  <c r="AW106" i="10"/>
  <c r="AV106" i="10"/>
  <c r="AU106" i="10"/>
  <c r="AT106" i="10"/>
  <c r="AS106" i="10"/>
  <c r="AR106" i="10"/>
  <c r="AQ106" i="10"/>
  <c r="X106" i="10"/>
  <c r="U106" i="10"/>
  <c r="T106" i="10"/>
  <c r="S106" i="10"/>
  <c r="R106" i="10"/>
  <c r="Q106" i="10"/>
  <c r="P106" i="10"/>
  <c r="O106" i="10"/>
  <c r="N106" i="10"/>
  <c r="BB105" i="10"/>
  <c r="AY105" i="10"/>
  <c r="AX105" i="10"/>
  <c r="AW105" i="10"/>
  <c r="AV105" i="10"/>
  <c r="AU105" i="10"/>
  <c r="AT105" i="10"/>
  <c r="AS105" i="10"/>
  <c r="AR105" i="10"/>
  <c r="AQ105" i="10"/>
  <c r="X105" i="10"/>
  <c r="U105" i="10"/>
  <c r="T105" i="10"/>
  <c r="S105" i="10"/>
  <c r="R105" i="10"/>
  <c r="Q105" i="10"/>
  <c r="P105" i="10"/>
  <c r="O105" i="10"/>
  <c r="N105" i="10"/>
  <c r="BB104" i="10"/>
  <c r="AY104" i="10"/>
  <c r="AX104" i="10"/>
  <c r="AW104" i="10"/>
  <c r="AV104" i="10"/>
  <c r="AU104" i="10"/>
  <c r="AT104" i="10"/>
  <c r="AS104" i="10"/>
  <c r="AR104" i="10"/>
  <c r="AQ104" i="10"/>
  <c r="X104" i="10"/>
  <c r="U104" i="10"/>
  <c r="T104" i="10"/>
  <c r="S104" i="10"/>
  <c r="R104" i="10"/>
  <c r="Q104" i="10"/>
  <c r="P104" i="10"/>
  <c r="O104" i="10"/>
  <c r="N104" i="10"/>
  <c r="BB103" i="10"/>
  <c r="AY103" i="10"/>
  <c r="AX103" i="10"/>
  <c r="AW103" i="10"/>
  <c r="AV103" i="10"/>
  <c r="AU103" i="10"/>
  <c r="AT103" i="10"/>
  <c r="AS103" i="10"/>
  <c r="AR103" i="10"/>
  <c r="AQ103" i="10"/>
  <c r="X103" i="10"/>
  <c r="U103" i="10"/>
  <c r="T103" i="10"/>
  <c r="S103" i="10"/>
  <c r="R103" i="10"/>
  <c r="Q103" i="10"/>
  <c r="P103" i="10"/>
  <c r="O103" i="10"/>
  <c r="N103" i="10"/>
  <c r="BB102" i="10"/>
  <c r="AY102" i="10"/>
  <c r="AX102" i="10"/>
  <c r="AW102" i="10"/>
  <c r="AV102" i="10"/>
  <c r="AU102" i="10"/>
  <c r="AT102" i="10"/>
  <c r="AS102" i="10"/>
  <c r="AR102" i="10"/>
  <c r="AQ102" i="10"/>
  <c r="X102" i="10"/>
  <c r="U102" i="10"/>
  <c r="T102" i="10"/>
  <c r="S102" i="10"/>
  <c r="R102" i="10"/>
  <c r="Q102" i="10"/>
  <c r="P102" i="10"/>
  <c r="O102" i="10"/>
  <c r="N102" i="10"/>
  <c r="BB101" i="10"/>
  <c r="AY101" i="10"/>
  <c r="AX101" i="10"/>
  <c r="AW101" i="10"/>
  <c r="AV101" i="10"/>
  <c r="AU101" i="10"/>
  <c r="AT101" i="10"/>
  <c r="AS101" i="10"/>
  <c r="AR101" i="10"/>
  <c r="AQ101" i="10"/>
  <c r="X101" i="10"/>
  <c r="U101" i="10"/>
  <c r="T101" i="10"/>
  <c r="S101" i="10"/>
  <c r="R101" i="10"/>
  <c r="Q101" i="10"/>
  <c r="P101" i="10"/>
  <c r="O101" i="10"/>
  <c r="N101" i="10"/>
  <c r="BB100" i="10"/>
  <c r="AY100" i="10"/>
  <c r="AX100" i="10"/>
  <c r="AW100" i="10"/>
  <c r="AV100" i="10"/>
  <c r="AU100" i="10"/>
  <c r="AT100" i="10"/>
  <c r="AS100" i="10"/>
  <c r="AR100" i="10"/>
  <c r="AQ100" i="10"/>
  <c r="X100" i="10"/>
  <c r="U100" i="10"/>
  <c r="T100" i="10"/>
  <c r="S100" i="10"/>
  <c r="R100" i="10"/>
  <c r="Q100" i="10"/>
  <c r="P100" i="10"/>
  <c r="O100" i="10"/>
  <c r="N100" i="10"/>
  <c r="BB99" i="10"/>
  <c r="AY99" i="10"/>
  <c r="AX99" i="10"/>
  <c r="AW99" i="10"/>
  <c r="AV99" i="10"/>
  <c r="AU99" i="10"/>
  <c r="AT99" i="10"/>
  <c r="AS99" i="10"/>
  <c r="AR99" i="10"/>
  <c r="AQ99" i="10"/>
  <c r="X99" i="10"/>
  <c r="U99" i="10"/>
  <c r="T99" i="10"/>
  <c r="S99" i="10"/>
  <c r="R99" i="10"/>
  <c r="Q99" i="10"/>
  <c r="P99" i="10"/>
  <c r="O99" i="10"/>
  <c r="N99" i="10"/>
  <c r="BB98" i="10"/>
  <c r="AY98" i="10"/>
  <c r="AX98" i="10"/>
  <c r="AW98" i="10"/>
  <c r="AV98" i="10"/>
  <c r="AU98" i="10"/>
  <c r="AT98" i="10"/>
  <c r="AS98" i="10"/>
  <c r="AR98" i="10"/>
  <c r="AQ98" i="10"/>
  <c r="X98" i="10"/>
  <c r="U98" i="10"/>
  <c r="T98" i="10"/>
  <c r="S98" i="10"/>
  <c r="R98" i="10"/>
  <c r="Q98" i="10"/>
  <c r="P98" i="10"/>
  <c r="O98" i="10"/>
  <c r="N98" i="10"/>
  <c r="BB97" i="10"/>
  <c r="AY97" i="10"/>
  <c r="AX97" i="10"/>
  <c r="AW97" i="10"/>
  <c r="AV97" i="10"/>
  <c r="AU97" i="10"/>
  <c r="AT97" i="10"/>
  <c r="AS97" i="10"/>
  <c r="AR97" i="10"/>
  <c r="AQ97" i="10"/>
  <c r="X97" i="10"/>
  <c r="U97" i="10"/>
  <c r="T97" i="10"/>
  <c r="S97" i="10"/>
  <c r="R97" i="10"/>
  <c r="Q97" i="10"/>
  <c r="P97" i="10"/>
  <c r="O97" i="10"/>
  <c r="N97" i="10"/>
  <c r="BB96" i="10"/>
  <c r="AY96" i="10"/>
  <c r="AX96" i="10"/>
  <c r="AW96" i="10"/>
  <c r="AV96" i="10"/>
  <c r="AU96" i="10"/>
  <c r="AT96" i="10"/>
  <c r="AS96" i="10"/>
  <c r="AR96" i="10"/>
  <c r="AQ96" i="10"/>
  <c r="X96" i="10"/>
  <c r="U96" i="10"/>
  <c r="T96" i="10"/>
  <c r="S96" i="10"/>
  <c r="R96" i="10"/>
  <c r="Q96" i="10"/>
  <c r="P96" i="10"/>
  <c r="O96" i="10"/>
  <c r="N96" i="10"/>
  <c r="BB95" i="10"/>
  <c r="AY95" i="10"/>
  <c r="AX95" i="10"/>
  <c r="AW95" i="10"/>
  <c r="AV95" i="10"/>
  <c r="AU95" i="10"/>
  <c r="AT95" i="10"/>
  <c r="AS95" i="10"/>
  <c r="AR95" i="10"/>
  <c r="AQ95" i="10"/>
  <c r="X95" i="10"/>
  <c r="U95" i="10"/>
  <c r="T95" i="10"/>
  <c r="S95" i="10"/>
  <c r="R95" i="10"/>
  <c r="Q95" i="10"/>
  <c r="P95" i="10"/>
  <c r="O95" i="10"/>
  <c r="N95" i="10"/>
  <c r="BB94" i="10"/>
  <c r="AY94" i="10"/>
  <c r="AX94" i="10"/>
  <c r="AW94" i="10"/>
  <c r="AV94" i="10"/>
  <c r="AU94" i="10"/>
  <c r="AT94" i="10"/>
  <c r="AS94" i="10"/>
  <c r="AR94" i="10"/>
  <c r="AQ94" i="10"/>
  <c r="X94" i="10"/>
  <c r="U94" i="10"/>
  <c r="T94" i="10"/>
  <c r="S94" i="10"/>
  <c r="R94" i="10"/>
  <c r="Q94" i="10"/>
  <c r="P94" i="10"/>
  <c r="O94" i="10"/>
  <c r="N94" i="10"/>
  <c r="BB93" i="10"/>
  <c r="AY93" i="10"/>
  <c r="AX93" i="10"/>
  <c r="AW93" i="10"/>
  <c r="AV93" i="10"/>
  <c r="AU93" i="10"/>
  <c r="AT93" i="10"/>
  <c r="AS93" i="10"/>
  <c r="AR93" i="10"/>
  <c r="AQ93" i="10"/>
  <c r="X93" i="10"/>
  <c r="U93" i="10"/>
  <c r="T93" i="10"/>
  <c r="S93" i="10"/>
  <c r="R93" i="10"/>
  <c r="Q93" i="10"/>
  <c r="P93" i="10"/>
  <c r="O93" i="10"/>
  <c r="N93" i="10"/>
  <c r="BB92" i="10"/>
  <c r="AY92" i="10"/>
  <c r="AX92" i="10"/>
  <c r="AW92" i="10"/>
  <c r="AV92" i="10"/>
  <c r="AU92" i="10"/>
  <c r="AT92" i="10"/>
  <c r="AS92" i="10"/>
  <c r="AR92" i="10"/>
  <c r="AQ92" i="10"/>
  <c r="X92" i="10"/>
  <c r="U92" i="10"/>
  <c r="T92" i="10"/>
  <c r="S92" i="10"/>
  <c r="R92" i="10"/>
  <c r="Q92" i="10"/>
  <c r="P92" i="10"/>
  <c r="O92" i="10"/>
  <c r="N92" i="10"/>
  <c r="BB91" i="10"/>
  <c r="AY91" i="10"/>
  <c r="AX91" i="10"/>
  <c r="AW91" i="10"/>
  <c r="AV91" i="10"/>
  <c r="AU91" i="10"/>
  <c r="AT91" i="10"/>
  <c r="AS91" i="10"/>
  <c r="AR91" i="10"/>
  <c r="AQ91" i="10"/>
  <c r="X91" i="10"/>
  <c r="U91" i="10"/>
  <c r="T91" i="10"/>
  <c r="S91" i="10"/>
  <c r="R91" i="10"/>
  <c r="Q91" i="10"/>
  <c r="P91" i="10"/>
  <c r="O91" i="10"/>
  <c r="N91" i="10"/>
  <c r="BB90" i="10"/>
  <c r="AY90" i="10"/>
  <c r="AX90" i="10"/>
  <c r="AW90" i="10"/>
  <c r="AV90" i="10"/>
  <c r="AU90" i="10"/>
  <c r="AT90" i="10"/>
  <c r="AS90" i="10"/>
  <c r="AR90" i="10"/>
  <c r="AQ90" i="10"/>
  <c r="X90" i="10"/>
  <c r="U90" i="10"/>
  <c r="T90" i="10"/>
  <c r="S90" i="10"/>
  <c r="R90" i="10"/>
  <c r="Q90" i="10"/>
  <c r="P90" i="10"/>
  <c r="O90" i="10"/>
  <c r="N90" i="10"/>
  <c r="BB89" i="10"/>
  <c r="AY89" i="10"/>
  <c r="AX89" i="10"/>
  <c r="AW89" i="10"/>
  <c r="AV89" i="10"/>
  <c r="AU89" i="10"/>
  <c r="AT89" i="10"/>
  <c r="AS89" i="10"/>
  <c r="AR89" i="10"/>
  <c r="AQ89" i="10"/>
  <c r="X89" i="10"/>
  <c r="U89" i="10"/>
  <c r="T89" i="10"/>
  <c r="S89" i="10"/>
  <c r="R89" i="10"/>
  <c r="Q89" i="10"/>
  <c r="P89" i="10"/>
  <c r="O89" i="10"/>
  <c r="N89" i="10"/>
  <c r="BB88" i="10"/>
  <c r="AY88" i="10"/>
  <c r="AX88" i="10"/>
  <c r="AW88" i="10"/>
  <c r="AV88" i="10"/>
  <c r="AU88" i="10"/>
  <c r="AT88" i="10"/>
  <c r="AS88" i="10"/>
  <c r="AR88" i="10"/>
  <c r="AQ88" i="10"/>
  <c r="X88" i="10"/>
  <c r="U88" i="10"/>
  <c r="T88" i="10"/>
  <c r="S88" i="10"/>
  <c r="R88" i="10"/>
  <c r="Q88" i="10"/>
  <c r="P88" i="10"/>
  <c r="O88" i="10"/>
  <c r="N88" i="10"/>
  <c r="BB87" i="10"/>
  <c r="AY87" i="10"/>
  <c r="AX87" i="10"/>
  <c r="AW87" i="10"/>
  <c r="AV87" i="10"/>
  <c r="AU87" i="10"/>
  <c r="AT87" i="10"/>
  <c r="AS87" i="10"/>
  <c r="AR87" i="10"/>
  <c r="AQ87" i="10"/>
  <c r="X87" i="10"/>
  <c r="U87" i="10"/>
  <c r="T87" i="10"/>
  <c r="S87" i="10"/>
  <c r="R87" i="10"/>
  <c r="Q87" i="10"/>
  <c r="P87" i="10"/>
  <c r="O87" i="10"/>
  <c r="N87" i="10"/>
  <c r="BB86" i="10"/>
  <c r="AY86" i="10"/>
  <c r="AX86" i="10"/>
  <c r="AW86" i="10"/>
  <c r="AV86" i="10"/>
  <c r="AU86" i="10"/>
  <c r="AT86" i="10"/>
  <c r="AS86" i="10"/>
  <c r="AR86" i="10"/>
  <c r="AQ86" i="10"/>
  <c r="X86" i="10"/>
  <c r="U86" i="10"/>
  <c r="T86" i="10"/>
  <c r="S86" i="10"/>
  <c r="R86" i="10"/>
  <c r="Q86" i="10"/>
  <c r="P86" i="10"/>
  <c r="O86" i="10"/>
  <c r="N86" i="10"/>
  <c r="BB85" i="10"/>
  <c r="AY85" i="10"/>
  <c r="AX85" i="10"/>
  <c r="AW85" i="10"/>
  <c r="AV85" i="10"/>
  <c r="AU85" i="10"/>
  <c r="AT85" i="10"/>
  <c r="AS85" i="10"/>
  <c r="AR85" i="10"/>
  <c r="AQ85" i="10"/>
  <c r="X85" i="10"/>
  <c r="U85" i="10"/>
  <c r="T85" i="10"/>
  <c r="S85" i="10"/>
  <c r="R85" i="10"/>
  <c r="Q85" i="10"/>
  <c r="P85" i="10"/>
  <c r="O85" i="10"/>
  <c r="N85" i="10"/>
  <c r="BB84" i="10"/>
  <c r="AY84" i="10"/>
  <c r="AX84" i="10"/>
  <c r="AW84" i="10"/>
  <c r="AV84" i="10"/>
  <c r="AU84" i="10"/>
  <c r="AT84" i="10"/>
  <c r="AS84" i="10"/>
  <c r="AR84" i="10"/>
  <c r="AQ84" i="10"/>
  <c r="X84" i="10"/>
  <c r="U84" i="10"/>
  <c r="T84" i="10"/>
  <c r="S84" i="10"/>
  <c r="R84" i="10"/>
  <c r="Q84" i="10"/>
  <c r="P84" i="10"/>
  <c r="O84" i="10"/>
  <c r="N84" i="10"/>
  <c r="BB83" i="10"/>
  <c r="AY83" i="10"/>
  <c r="AX83" i="10"/>
  <c r="AW83" i="10"/>
  <c r="AV83" i="10"/>
  <c r="AU83" i="10"/>
  <c r="AT83" i="10"/>
  <c r="AS83" i="10"/>
  <c r="AR83" i="10"/>
  <c r="AQ83" i="10"/>
  <c r="X83" i="10"/>
  <c r="U83" i="10"/>
  <c r="T83" i="10"/>
  <c r="S83" i="10"/>
  <c r="R83" i="10"/>
  <c r="Q83" i="10"/>
  <c r="P83" i="10"/>
  <c r="O83" i="10"/>
  <c r="N83" i="10"/>
  <c r="BB82" i="10"/>
  <c r="AY82" i="10"/>
  <c r="AX82" i="10"/>
  <c r="AW82" i="10"/>
  <c r="AV82" i="10"/>
  <c r="AU82" i="10"/>
  <c r="AT82" i="10"/>
  <c r="AS82" i="10"/>
  <c r="AR82" i="10"/>
  <c r="AQ82" i="10"/>
  <c r="X82" i="10"/>
  <c r="U82" i="10"/>
  <c r="T82" i="10"/>
  <c r="S82" i="10"/>
  <c r="R82" i="10"/>
  <c r="Q82" i="10"/>
  <c r="P82" i="10"/>
  <c r="O82" i="10"/>
  <c r="N82" i="10"/>
  <c r="BB81" i="10"/>
  <c r="AY81" i="10"/>
  <c r="AX81" i="10"/>
  <c r="AW81" i="10"/>
  <c r="AV81" i="10"/>
  <c r="AU81" i="10"/>
  <c r="AT81" i="10"/>
  <c r="AS81" i="10"/>
  <c r="AR81" i="10"/>
  <c r="AQ81" i="10"/>
  <c r="X81" i="10"/>
  <c r="U81" i="10"/>
  <c r="T81" i="10"/>
  <c r="S81" i="10"/>
  <c r="R81" i="10"/>
  <c r="Q81" i="10"/>
  <c r="P81" i="10"/>
  <c r="O81" i="10"/>
  <c r="N81" i="10"/>
  <c r="BB80" i="10"/>
  <c r="AY80" i="10"/>
  <c r="AX80" i="10"/>
  <c r="AW80" i="10"/>
  <c r="AV80" i="10"/>
  <c r="AU80" i="10"/>
  <c r="AT80" i="10"/>
  <c r="AS80" i="10"/>
  <c r="AR80" i="10"/>
  <c r="AQ80" i="10"/>
  <c r="X80" i="10"/>
  <c r="U80" i="10"/>
  <c r="T80" i="10"/>
  <c r="S80" i="10"/>
  <c r="R80" i="10"/>
  <c r="Q80" i="10"/>
  <c r="P80" i="10"/>
  <c r="O80" i="10"/>
  <c r="N80" i="10"/>
  <c r="BB79" i="10"/>
  <c r="AY79" i="10"/>
  <c r="AX79" i="10"/>
  <c r="AW79" i="10"/>
  <c r="AV79" i="10"/>
  <c r="AU79" i="10"/>
  <c r="AT79" i="10"/>
  <c r="AS79" i="10"/>
  <c r="AR79" i="10"/>
  <c r="AQ79" i="10"/>
  <c r="X79" i="10"/>
  <c r="U79" i="10"/>
  <c r="T79" i="10"/>
  <c r="S79" i="10"/>
  <c r="R79" i="10"/>
  <c r="Q79" i="10"/>
  <c r="P79" i="10"/>
  <c r="O79" i="10"/>
  <c r="N79" i="10"/>
  <c r="BB78" i="10"/>
  <c r="AY78" i="10"/>
  <c r="AX78" i="10"/>
  <c r="AW78" i="10"/>
  <c r="AV78" i="10"/>
  <c r="AU78" i="10"/>
  <c r="AT78" i="10"/>
  <c r="AS78" i="10"/>
  <c r="AR78" i="10"/>
  <c r="AQ78" i="10"/>
  <c r="X78" i="10"/>
  <c r="U78" i="10"/>
  <c r="T78" i="10"/>
  <c r="S78" i="10"/>
  <c r="R78" i="10"/>
  <c r="Q78" i="10"/>
  <c r="P78" i="10"/>
  <c r="O78" i="10"/>
  <c r="N78" i="10"/>
  <c r="BB77" i="10"/>
  <c r="AY77" i="10"/>
  <c r="AX77" i="10"/>
  <c r="AW77" i="10"/>
  <c r="AV77" i="10"/>
  <c r="AU77" i="10"/>
  <c r="AT77" i="10"/>
  <c r="AS77" i="10"/>
  <c r="AR77" i="10"/>
  <c r="AQ77" i="10"/>
  <c r="X77" i="10"/>
  <c r="U77" i="10"/>
  <c r="T77" i="10"/>
  <c r="S77" i="10"/>
  <c r="R77" i="10"/>
  <c r="Q77" i="10"/>
  <c r="P77" i="10"/>
  <c r="O77" i="10"/>
  <c r="N77" i="10"/>
  <c r="BB76" i="10"/>
  <c r="AY76" i="10"/>
  <c r="AX76" i="10"/>
  <c r="AW76" i="10"/>
  <c r="AV76" i="10"/>
  <c r="AU76" i="10"/>
  <c r="AT76" i="10"/>
  <c r="AS76" i="10"/>
  <c r="AR76" i="10"/>
  <c r="AQ76" i="10"/>
  <c r="X76" i="10"/>
  <c r="U76" i="10"/>
  <c r="T76" i="10"/>
  <c r="S76" i="10"/>
  <c r="R76" i="10"/>
  <c r="Q76" i="10"/>
  <c r="P76" i="10"/>
  <c r="O76" i="10"/>
  <c r="N76" i="10"/>
  <c r="BB75" i="10"/>
  <c r="AY75" i="10"/>
  <c r="AX75" i="10"/>
  <c r="AW75" i="10"/>
  <c r="AV75" i="10"/>
  <c r="AU75" i="10"/>
  <c r="AT75" i="10"/>
  <c r="AS75" i="10"/>
  <c r="AR75" i="10"/>
  <c r="AQ75" i="10"/>
  <c r="X75" i="10"/>
  <c r="U75" i="10"/>
  <c r="T75" i="10"/>
  <c r="S75" i="10"/>
  <c r="R75" i="10"/>
  <c r="Q75" i="10"/>
  <c r="P75" i="10"/>
  <c r="O75" i="10"/>
  <c r="N75" i="10"/>
  <c r="BB74" i="10"/>
  <c r="AY74" i="10"/>
  <c r="AX74" i="10"/>
  <c r="AW74" i="10"/>
  <c r="AV74" i="10"/>
  <c r="AU74" i="10"/>
  <c r="AT74" i="10"/>
  <c r="AS74" i="10"/>
  <c r="AR74" i="10"/>
  <c r="AQ74" i="10"/>
  <c r="X74" i="10"/>
  <c r="U74" i="10"/>
  <c r="T74" i="10"/>
  <c r="S74" i="10"/>
  <c r="R74" i="10"/>
  <c r="Q74" i="10"/>
  <c r="P74" i="10"/>
  <c r="O74" i="10"/>
  <c r="N74" i="10"/>
  <c r="BB73" i="10"/>
  <c r="AY73" i="10"/>
  <c r="AX73" i="10"/>
  <c r="AW73" i="10"/>
  <c r="AV73" i="10"/>
  <c r="AU73" i="10"/>
  <c r="AT73" i="10"/>
  <c r="AS73" i="10"/>
  <c r="AR73" i="10"/>
  <c r="AQ73" i="10"/>
  <c r="X73" i="10"/>
  <c r="U73" i="10"/>
  <c r="T73" i="10"/>
  <c r="S73" i="10"/>
  <c r="R73" i="10"/>
  <c r="Q73" i="10"/>
  <c r="P73" i="10"/>
  <c r="O73" i="10"/>
  <c r="N73" i="10"/>
  <c r="BB72" i="10"/>
  <c r="AY72" i="10"/>
  <c r="AX72" i="10"/>
  <c r="AW72" i="10"/>
  <c r="AV72" i="10"/>
  <c r="AU72" i="10"/>
  <c r="AT72" i="10"/>
  <c r="AS72" i="10"/>
  <c r="AR72" i="10"/>
  <c r="AQ72" i="10"/>
  <c r="X72" i="10"/>
  <c r="U72" i="10"/>
  <c r="T72" i="10"/>
  <c r="S72" i="10"/>
  <c r="R72" i="10"/>
  <c r="Q72" i="10"/>
  <c r="P72" i="10"/>
  <c r="O72" i="10"/>
  <c r="N72" i="10"/>
  <c r="BB71" i="10"/>
  <c r="AY71" i="10"/>
  <c r="AX71" i="10"/>
  <c r="AW71" i="10"/>
  <c r="AV71" i="10"/>
  <c r="AU71" i="10"/>
  <c r="AT71" i="10"/>
  <c r="AS71" i="10"/>
  <c r="AR71" i="10"/>
  <c r="AQ71" i="10"/>
  <c r="X71" i="10"/>
  <c r="U71" i="10"/>
  <c r="T71" i="10"/>
  <c r="S71" i="10"/>
  <c r="R71" i="10"/>
  <c r="Q71" i="10"/>
  <c r="P71" i="10"/>
  <c r="O71" i="10"/>
  <c r="N71" i="10"/>
  <c r="BB70" i="10"/>
  <c r="AY70" i="10"/>
  <c r="AX70" i="10"/>
  <c r="AW70" i="10"/>
  <c r="AV70" i="10"/>
  <c r="AU70" i="10"/>
  <c r="AT70" i="10"/>
  <c r="AS70" i="10"/>
  <c r="AR70" i="10"/>
  <c r="AQ70" i="10"/>
  <c r="X70" i="10"/>
  <c r="U70" i="10"/>
  <c r="T70" i="10"/>
  <c r="S70" i="10"/>
  <c r="R70" i="10"/>
  <c r="Q70" i="10"/>
  <c r="P70" i="10"/>
  <c r="O70" i="10"/>
  <c r="N70" i="10"/>
  <c r="BB69" i="10"/>
  <c r="AY69" i="10"/>
  <c r="AX69" i="10"/>
  <c r="AW69" i="10"/>
  <c r="AV69" i="10"/>
  <c r="AU69" i="10"/>
  <c r="AT69" i="10"/>
  <c r="AS69" i="10"/>
  <c r="AR69" i="10"/>
  <c r="AQ69" i="10"/>
  <c r="X69" i="10"/>
  <c r="U69" i="10"/>
  <c r="T69" i="10"/>
  <c r="S69" i="10"/>
  <c r="R69" i="10"/>
  <c r="Q69" i="10"/>
  <c r="P69" i="10"/>
  <c r="O69" i="10"/>
  <c r="N69" i="10"/>
  <c r="BB68" i="10"/>
  <c r="AY68" i="10"/>
  <c r="AX68" i="10"/>
  <c r="AW68" i="10"/>
  <c r="AV68" i="10"/>
  <c r="AU68" i="10"/>
  <c r="AT68" i="10"/>
  <c r="AS68" i="10"/>
  <c r="AR68" i="10"/>
  <c r="AQ68" i="10"/>
  <c r="X68" i="10"/>
  <c r="U68" i="10"/>
  <c r="T68" i="10"/>
  <c r="S68" i="10"/>
  <c r="R68" i="10"/>
  <c r="Q68" i="10"/>
  <c r="P68" i="10"/>
  <c r="O68" i="10"/>
  <c r="N68" i="10"/>
  <c r="BB67" i="10"/>
  <c r="AY67" i="10"/>
  <c r="AX67" i="10"/>
  <c r="AW67" i="10"/>
  <c r="AV67" i="10"/>
  <c r="AU67" i="10"/>
  <c r="AT67" i="10"/>
  <c r="AS67" i="10"/>
  <c r="AR67" i="10"/>
  <c r="AQ67" i="10"/>
  <c r="X67" i="10"/>
  <c r="U67" i="10"/>
  <c r="T67" i="10"/>
  <c r="S67" i="10"/>
  <c r="R67" i="10"/>
  <c r="Q67" i="10"/>
  <c r="P67" i="10"/>
  <c r="O67" i="10"/>
  <c r="N67" i="10"/>
  <c r="BB66" i="10"/>
  <c r="AY66" i="10"/>
  <c r="AX66" i="10"/>
  <c r="AW66" i="10"/>
  <c r="AV66" i="10"/>
  <c r="AU66" i="10"/>
  <c r="AT66" i="10"/>
  <c r="AS66" i="10"/>
  <c r="AR66" i="10"/>
  <c r="AQ66" i="10"/>
  <c r="X66" i="10"/>
  <c r="U66" i="10"/>
  <c r="T66" i="10"/>
  <c r="S66" i="10"/>
  <c r="R66" i="10"/>
  <c r="Q66" i="10"/>
  <c r="P66" i="10"/>
  <c r="O66" i="10"/>
  <c r="N66" i="10"/>
  <c r="BB65" i="10"/>
  <c r="AY65" i="10"/>
  <c r="AX65" i="10"/>
  <c r="AW65" i="10"/>
  <c r="AV65" i="10"/>
  <c r="AU65" i="10"/>
  <c r="AT65" i="10"/>
  <c r="AS65" i="10"/>
  <c r="AR65" i="10"/>
  <c r="AQ65" i="10"/>
  <c r="X65" i="10"/>
  <c r="U65" i="10"/>
  <c r="T65" i="10"/>
  <c r="S65" i="10"/>
  <c r="R65" i="10"/>
  <c r="Q65" i="10"/>
  <c r="P65" i="10"/>
  <c r="O65" i="10"/>
  <c r="N65" i="10"/>
  <c r="BB64" i="10"/>
  <c r="AY64" i="10"/>
  <c r="AX64" i="10"/>
  <c r="AW64" i="10"/>
  <c r="AV64" i="10"/>
  <c r="AU64" i="10"/>
  <c r="AT64" i="10"/>
  <c r="AS64" i="10"/>
  <c r="AR64" i="10"/>
  <c r="AQ64" i="10"/>
  <c r="X64" i="10"/>
  <c r="U64" i="10"/>
  <c r="T64" i="10"/>
  <c r="S64" i="10"/>
  <c r="R64" i="10"/>
  <c r="Q64" i="10"/>
  <c r="P64" i="10"/>
  <c r="O64" i="10"/>
  <c r="N64" i="10"/>
  <c r="BB63" i="10"/>
  <c r="AY63" i="10"/>
  <c r="AX63" i="10"/>
  <c r="AW63" i="10"/>
  <c r="AV63" i="10"/>
  <c r="AU63" i="10"/>
  <c r="AT63" i="10"/>
  <c r="AS63" i="10"/>
  <c r="AR63" i="10"/>
  <c r="AQ63" i="10"/>
  <c r="X63" i="10"/>
  <c r="U63" i="10"/>
  <c r="T63" i="10"/>
  <c r="S63" i="10"/>
  <c r="R63" i="10"/>
  <c r="Q63" i="10"/>
  <c r="P63" i="10"/>
  <c r="O63" i="10"/>
  <c r="N63" i="10"/>
  <c r="BB62" i="10"/>
  <c r="AY62" i="10"/>
  <c r="AX62" i="10"/>
  <c r="AW62" i="10"/>
  <c r="AV62" i="10"/>
  <c r="AU62" i="10"/>
  <c r="AT62" i="10"/>
  <c r="AS62" i="10"/>
  <c r="AR62" i="10"/>
  <c r="AQ62" i="10"/>
  <c r="X62" i="10"/>
  <c r="U62" i="10"/>
  <c r="T62" i="10"/>
  <c r="S62" i="10"/>
  <c r="R62" i="10"/>
  <c r="Q62" i="10"/>
  <c r="P62" i="10"/>
  <c r="O62" i="10"/>
  <c r="N62" i="10"/>
  <c r="BB61" i="10"/>
  <c r="AY61" i="10"/>
  <c r="AX61" i="10"/>
  <c r="AW61" i="10"/>
  <c r="AV61" i="10"/>
  <c r="AU61" i="10"/>
  <c r="AT61" i="10"/>
  <c r="AS61" i="10"/>
  <c r="AR61" i="10"/>
  <c r="AQ61" i="10"/>
  <c r="X61" i="10"/>
  <c r="U61" i="10"/>
  <c r="T61" i="10"/>
  <c r="S61" i="10"/>
  <c r="R61" i="10"/>
  <c r="Q61" i="10"/>
  <c r="P61" i="10"/>
  <c r="O61" i="10"/>
  <c r="N61" i="10"/>
  <c r="BB60" i="10"/>
  <c r="AY60" i="10"/>
  <c r="AX60" i="10"/>
  <c r="AW60" i="10"/>
  <c r="AV60" i="10"/>
  <c r="AU60" i="10"/>
  <c r="AT60" i="10"/>
  <c r="AS60" i="10"/>
  <c r="AR60" i="10"/>
  <c r="AQ60" i="10"/>
  <c r="X60" i="10"/>
  <c r="U60" i="10"/>
  <c r="T60" i="10"/>
  <c r="S60" i="10"/>
  <c r="R60" i="10"/>
  <c r="Q60" i="10"/>
  <c r="P60" i="10"/>
  <c r="O60" i="10"/>
  <c r="N60" i="10"/>
  <c r="BB59" i="10"/>
  <c r="AY59" i="10"/>
  <c r="AX59" i="10"/>
  <c r="AW59" i="10"/>
  <c r="AV59" i="10"/>
  <c r="AU59" i="10"/>
  <c r="AT59" i="10"/>
  <c r="AS59" i="10"/>
  <c r="AR59" i="10"/>
  <c r="AQ59" i="10"/>
  <c r="X59" i="10"/>
  <c r="U59" i="10"/>
  <c r="T59" i="10"/>
  <c r="S59" i="10"/>
  <c r="R59" i="10"/>
  <c r="Q59" i="10"/>
  <c r="P59" i="10"/>
  <c r="O59" i="10"/>
  <c r="N59" i="10"/>
  <c r="BB58" i="10"/>
  <c r="AY58" i="10"/>
  <c r="AX58" i="10"/>
  <c r="AW58" i="10"/>
  <c r="AV58" i="10"/>
  <c r="AU58" i="10"/>
  <c r="AT58" i="10"/>
  <c r="AS58" i="10"/>
  <c r="AR58" i="10"/>
  <c r="AQ58" i="10"/>
  <c r="X58" i="10"/>
  <c r="U58" i="10"/>
  <c r="T58" i="10"/>
  <c r="S58" i="10"/>
  <c r="R58" i="10"/>
  <c r="Q58" i="10"/>
  <c r="P58" i="10"/>
  <c r="O58" i="10"/>
  <c r="N58" i="10"/>
  <c r="BB57" i="10"/>
  <c r="AY57" i="10"/>
  <c r="AX57" i="10"/>
  <c r="AW57" i="10"/>
  <c r="AV57" i="10"/>
  <c r="AU57" i="10"/>
  <c r="AT57" i="10"/>
  <c r="AS57" i="10"/>
  <c r="AR57" i="10"/>
  <c r="AQ57" i="10"/>
  <c r="X57" i="10"/>
  <c r="U57" i="10"/>
  <c r="T57" i="10"/>
  <c r="S57" i="10"/>
  <c r="R57" i="10"/>
  <c r="Q57" i="10"/>
  <c r="P57" i="10"/>
  <c r="O57" i="10"/>
  <c r="N57" i="10"/>
  <c r="BB56" i="10"/>
  <c r="AY56" i="10"/>
  <c r="AX56" i="10"/>
  <c r="AW56" i="10"/>
  <c r="AV56" i="10"/>
  <c r="AU56" i="10"/>
  <c r="AT56" i="10"/>
  <c r="AS56" i="10"/>
  <c r="AR56" i="10"/>
  <c r="AQ56" i="10"/>
  <c r="X56" i="10"/>
  <c r="U56" i="10"/>
  <c r="T56" i="10"/>
  <c r="S56" i="10"/>
  <c r="R56" i="10"/>
  <c r="Q56" i="10"/>
  <c r="P56" i="10"/>
  <c r="O56" i="10"/>
  <c r="N56" i="10"/>
  <c r="BB55" i="10"/>
  <c r="AY55" i="10"/>
  <c r="AX55" i="10"/>
  <c r="AW55" i="10"/>
  <c r="AV55" i="10"/>
  <c r="AU55" i="10"/>
  <c r="AT55" i="10"/>
  <c r="AS55" i="10"/>
  <c r="AR55" i="10"/>
  <c r="AQ55" i="10"/>
  <c r="X55" i="10"/>
  <c r="U55" i="10"/>
  <c r="T55" i="10"/>
  <c r="S55" i="10"/>
  <c r="R55" i="10"/>
  <c r="Q55" i="10"/>
  <c r="P55" i="10"/>
  <c r="O55" i="10"/>
  <c r="N55" i="10"/>
  <c r="BB54" i="10"/>
  <c r="AY54" i="10"/>
  <c r="AX54" i="10"/>
  <c r="AW54" i="10"/>
  <c r="AV54" i="10"/>
  <c r="AU54" i="10"/>
  <c r="AT54" i="10"/>
  <c r="AS54" i="10"/>
  <c r="AR54" i="10"/>
  <c r="AQ54" i="10"/>
  <c r="X54" i="10"/>
  <c r="U54" i="10"/>
  <c r="T54" i="10"/>
  <c r="S54" i="10"/>
  <c r="R54" i="10"/>
  <c r="Q54" i="10"/>
  <c r="P54" i="10"/>
  <c r="O54" i="10"/>
  <c r="N54" i="10"/>
  <c r="BB53" i="10"/>
  <c r="AY53" i="10"/>
  <c r="AX53" i="10"/>
  <c r="AW53" i="10"/>
  <c r="AV53" i="10"/>
  <c r="AU53" i="10"/>
  <c r="AT53" i="10"/>
  <c r="AS53" i="10"/>
  <c r="AR53" i="10"/>
  <c r="AQ53" i="10"/>
  <c r="X53" i="10"/>
  <c r="U53" i="10"/>
  <c r="T53" i="10"/>
  <c r="S53" i="10"/>
  <c r="R53" i="10"/>
  <c r="Q53" i="10"/>
  <c r="P53" i="10"/>
  <c r="O53" i="10"/>
  <c r="N53" i="10"/>
  <c r="BB52" i="10"/>
  <c r="AY52" i="10"/>
  <c r="AX52" i="10"/>
  <c r="AW52" i="10"/>
  <c r="AV52" i="10"/>
  <c r="AU52" i="10"/>
  <c r="AT52" i="10"/>
  <c r="AS52" i="10"/>
  <c r="AR52" i="10"/>
  <c r="AQ52" i="10"/>
  <c r="X52" i="10"/>
  <c r="U52" i="10"/>
  <c r="T52" i="10"/>
  <c r="S52" i="10"/>
  <c r="R52" i="10"/>
  <c r="Q52" i="10"/>
  <c r="P52" i="10"/>
  <c r="O52" i="10"/>
  <c r="N52" i="10"/>
  <c r="BB51" i="10"/>
  <c r="AY51" i="10"/>
  <c r="AX51" i="10"/>
  <c r="AW51" i="10"/>
  <c r="AV51" i="10"/>
  <c r="AU51" i="10"/>
  <c r="AT51" i="10"/>
  <c r="AS51" i="10"/>
  <c r="AR51" i="10"/>
  <c r="AQ51" i="10"/>
  <c r="X51" i="10"/>
  <c r="U51" i="10"/>
  <c r="T51" i="10"/>
  <c r="S51" i="10"/>
  <c r="R51" i="10"/>
  <c r="Q51" i="10"/>
  <c r="P51" i="10"/>
  <c r="O51" i="10"/>
  <c r="N51" i="10"/>
  <c r="BB50" i="10"/>
  <c r="AY50" i="10"/>
  <c r="AX50" i="10"/>
  <c r="AW50" i="10"/>
  <c r="AV50" i="10"/>
  <c r="AU50" i="10"/>
  <c r="AT50" i="10"/>
  <c r="AS50" i="10"/>
  <c r="AR50" i="10"/>
  <c r="AQ50" i="10"/>
  <c r="X50" i="10"/>
  <c r="U50" i="10"/>
  <c r="T50" i="10"/>
  <c r="S50" i="10"/>
  <c r="R50" i="10"/>
  <c r="Q50" i="10"/>
  <c r="P50" i="10"/>
  <c r="O50" i="10"/>
  <c r="N50" i="10"/>
  <c r="BB49" i="10"/>
  <c r="AY49" i="10"/>
  <c r="AX49" i="10"/>
  <c r="AW49" i="10"/>
  <c r="AV49" i="10"/>
  <c r="AU49" i="10"/>
  <c r="AT49" i="10"/>
  <c r="AS49" i="10"/>
  <c r="AR49" i="10"/>
  <c r="AQ49" i="10"/>
  <c r="X49" i="10"/>
  <c r="U49" i="10"/>
  <c r="T49" i="10"/>
  <c r="S49" i="10"/>
  <c r="R49" i="10"/>
  <c r="Q49" i="10"/>
  <c r="P49" i="10"/>
  <c r="O49" i="10"/>
  <c r="N49" i="10"/>
  <c r="BB48" i="10"/>
  <c r="AY48" i="10"/>
  <c r="AX48" i="10"/>
  <c r="AW48" i="10"/>
  <c r="AV48" i="10"/>
  <c r="AU48" i="10"/>
  <c r="AT48" i="10"/>
  <c r="AS48" i="10"/>
  <c r="AR48" i="10"/>
  <c r="AQ48" i="10"/>
  <c r="X48" i="10"/>
  <c r="U48" i="10"/>
  <c r="T48" i="10"/>
  <c r="S48" i="10"/>
  <c r="R48" i="10"/>
  <c r="Q48" i="10"/>
  <c r="P48" i="10"/>
  <c r="O48" i="10"/>
  <c r="N48" i="10"/>
  <c r="BB47" i="10"/>
  <c r="AY47" i="10"/>
  <c r="AX47" i="10"/>
  <c r="AW47" i="10"/>
  <c r="AV47" i="10"/>
  <c r="AU47" i="10"/>
  <c r="AT47" i="10"/>
  <c r="AS47" i="10"/>
  <c r="AR47" i="10"/>
  <c r="AQ47" i="10"/>
  <c r="X47" i="10"/>
  <c r="U47" i="10"/>
  <c r="T47" i="10"/>
  <c r="S47" i="10"/>
  <c r="R47" i="10"/>
  <c r="Q47" i="10"/>
  <c r="P47" i="10"/>
  <c r="O47" i="10"/>
  <c r="N47" i="10"/>
  <c r="BB46" i="10"/>
  <c r="AY46" i="10"/>
  <c r="AX46" i="10"/>
  <c r="AW46" i="10"/>
  <c r="AV46" i="10"/>
  <c r="AU46" i="10"/>
  <c r="AT46" i="10"/>
  <c r="AS46" i="10"/>
  <c r="AR46" i="10"/>
  <c r="AQ46" i="10"/>
  <c r="X46" i="10"/>
  <c r="U46" i="10"/>
  <c r="T46" i="10"/>
  <c r="S46" i="10"/>
  <c r="R46" i="10"/>
  <c r="Q46" i="10"/>
  <c r="P46" i="10"/>
  <c r="O46" i="10"/>
  <c r="N46" i="10"/>
  <c r="BB45" i="10"/>
  <c r="AY45" i="10"/>
  <c r="AX45" i="10"/>
  <c r="AW45" i="10"/>
  <c r="AV45" i="10"/>
  <c r="AU45" i="10"/>
  <c r="AT45" i="10"/>
  <c r="AS45" i="10"/>
  <c r="AR45" i="10"/>
  <c r="AQ45" i="10"/>
  <c r="X45" i="10"/>
  <c r="U45" i="10"/>
  <c r="T45" i="10"/>
  <c r="S45" i="10"/>
  <c r="R45" i="10"/>
  <c r="Q45" i="10"/>
  <c r="P45" i="10"/>
  <c r="O45" i="10"/>
  <c r="N45" i="10"/>
  <c r="BB44" i="10"/>
  <c r="AY44" i="10"/>
  <c r="AX44" i="10"/>
  <c r="AW44" i="10"/>
  <c r="AV44" i="10"/>
  <c r="AU44" i="10"/>
  <c r="AT44" i="10"/>
  <c r="AS44" i="10"/>
  <c r="AR44" i="10"/>
  <c r="AQ44" i="10"/>
  <c r="X44" i="10"/>
  <c r="U44" i="10"/>
  <c r="T44" i="10"/>
  <c r="S44" i="10"/>
  <c r="R44" i="10"/>
  <c r="Q44" i="10"/>
  <c r="P44" i="10"/>
  <c r="O44" i="10"/>
  <c r="N44" i="10"/>
  <c r="BB43" i="10"/>
  <c r="AY43" i="10"/>
  <c r="AX43" i="10"/>
  <c r="AW43" i="10"/>
  <c r="AV43" i="10"/>
  <c r="AU43" i="10"/>
  <c r="AT43" i="10"/>
  <c r="AS43" i="10"/>
  <c r="AR43" i="10"/>
  <c r="AQ43" i="10"/>
  <c r="X43" i="10"/>
  <c r="U43" i="10"/>
  <c r="T43" i="10"/>
  <c r="S43" i="10"/>
  <c r="R43" i="10"/>
  <c r="Q43" i="10"/>
  <c r="P43" i="10"/>
  <c r="O43" i="10"/>
  <c r="N43" i="10"/>
  <c r="BB42" i="10"/>
  <c r="AY42" i="10"/>
  <c r="AX42" i="10"/>
  <c r="AW42" i="10"/>
  <c r="AV42" i="10"/>
  <c r="AU42" i="10"/>
  <c r="AT42" i="10"/>
  <c r="AS42" i="10"/>
  <c r="AR42" i="10"/>
  <c r="AQ42" i="10"/>
  <c r="X42" i="10"/>
  <c r="U42" i="10"/>
  <c r="T42" i="10"/>
  <c r="S42" i="10"/>
  <c r="R42" i="10"/>
  <c r="Q42" i="10"/>
  <c r="P42" i="10"/>
  <c r="O42" i="10"/>
  <c r="N42" i="10"/>
  <c r="BB41" i="10"/>
  <c r="AY41" i="10"/>
  <c r="AX41" i="10"/>
  <c r="AW41" i="10"/>
  <c r="AV41" i="10"/>
  <c r="AU41" i="10"/>
  <c r="AT41" i="10"/>
  <c r="AS41" i="10"/>
  <c r="AR41" i="10"/>
  <c r="AQ41" i="10"/>
  <c r="X41" i="10"/>
  <c r="U41" i="10"/>
  <c r="T41" i="10"/>
  <c r="S41" i="10"/>
  <c r="R41" i="10"/>
  <c r="Q41" i="10"/>
  <c r="P41" i="10"/>
  <c r="O41" i="10"/>
  <c r="N41" i="10"/>
  <c r="BB40" i="10"/>
  <c r="AY40" i="10"/>
  <c r="AX40" i="10"/>
  <c r="AW40" i="10"/>
  <c r="AV40" i="10"/>
  <c r="AU40" i="10"/>
  <c r="AT40" i="10"/>
  <c r="AS40" i="10"/>
  <c r="AR40" i="10"/>
  <c r="AQ40" i="10"/>
  <c r="X40" i="10"/>
  <c r="U40" i="10"/>
  <c r="T40" i="10"/>
  <c r="S40" i="10"/>
  <c r="R40" i="10"/>
  <c r="Q40" i="10"/>
  <c r="P40" i="10"/>
  <c r="O40" i="10"/>
  <c r="N40" i="10"/>
  <c r="BB39" i="10"/>
  <c r="AY39" i="10"/>
  <c r="AX39" i="10"/>
  <c r="AW39" i="10"/>
  <c r="AV39" i="10"/>
  <c r="AU39" i="10"/>
  <c r="AT39" i="10"/>
  <c r="AS39" i="10"/>
  <c r="AR39" i="10"/>
  <c r="AQ39" i="10"/>
  <c r="X39" i="10"/>
  <c r="U39" i="10"/>
  <c r="T39" i="10"/>
  <c r="S39" i="10"/>
  <c r="R39" i="10"/>
  <c r="Q39" i="10"/>
  <c r="P39" i="10"/>
  <c r="O39" i="10"/>
  <c r="N39" i="10"/>
  <c r="BB38" i="10"/>
  <c r="AY38" i="10"/>
  <c r="AX38" i="10"/>
  <c r="AW38" i="10"/>
  <c r="AV38" i="10"/>
  <c r="AU38" i="10"/>
  <c r="AT38" i="10"/>
  <c r="AS38" i="10"/>
  <c r="AR38" i="10"/>
  <c r="AQ38" i="10"/>
  <c r="X38" i="10"/>
  <c r="U38" i="10"/>
  <c r="T38" i="10"/>
  <c r="S38" i="10"/>
  <c r="R38" i="10"/>
  <c r="Q38" i="10"/>
  <c r="P38" i="10"/>
  <c r="O38" i="10"/>
  <c r="N38" i="10"/>
  <c r="BB37" i="10"/>
  <c r="AY37" i="10"/>
  <c r="AX37" i="10"/>
  <c r="AW37" i="10"/>
  <c r="AV37" i="10"/>
  <c r="AU37" i="10"/>
  <c r="AT37" i="10"/>
  <c r="AS37" i="10"/>
  <c r="AR37" i="10"/>
  <c r="AQ37" i="10"/>
  <c r="X37" i="10"/>
  <c r="U37" i="10"/>
  <c r="T37" i="10"/>
  <c r="S37" i="10"/>
  <c r="R37" i="10"/>
  <c r="Q37" i="10"/>
  <c r="P37" i="10"/>
  <c r="O37" i="10"/>
  <c r="N37" i="10"/>
  <c r="BB36" i="10"/>
  <c r="AY36" i="10"/>
  <c r="AX36" i="10"/>
  <c r="AW36" i="10"/>
  <c r="AV36" i="10"/>
  <c r="AU36" i="10"/>
  <c r="AT36" i="10"/>
  <c r="AS36" i="10"/>
  <c r="AR36" i="10"/>
  <c r="AQ36" i="10"/>
  <c r="X36" i="10"/>
  <c r="U36" i="10"/>
  <c r="T36" i="10"/>
  <c r="S36" i="10"/>
  <c r="R36" i="10"/>
  <c r="Q36" i="10"/>
  <c r="P36" i="10"/>
  <c r="O36" i="10"/>
  <c r="N36" i="10"/>
  <c r="BB35" i="10"/>
  <c r="AY35" i="10"/>
  <c r="AX35" i="10"/>
  <c r="AW35" i="10"/>
  <c r="AV35" i="10"/>
  <c r="AU35" i="10"/>
  <c r="AT35" i="10"/>
  <c r="AS35" i="10"/>
  <c r="AR35" i="10"/>
  <c r="AQ35" i="10"/>
  <c r="X35" i="10"/>
  <c r="U35" i="10"/>
  <c r="T35" i="10"/>
  <c r="S35" i="10"/>
  <c r="R35" i="10"/>
  <c r="Q35" i="10"/>
  <c r="P35" i="10"/>
  <c r="O35" i="10"/>
  <c r="N35" i="10"/>
  <c r="BB34" i="10"/>
  <c r="AY34" i="10"/>
  <c r="AX34" i="10"/>
  <c r="AW34" i="10"/>
  <c r="AV34" i="10"/>
  <c r="AU34" i="10"/>
  <c r="AT34" i="10"/>
  <c r="AS34" i="10"/>
  <c r="AR34" i="10"/>
  <c r="AQ34" i="10"/>
  <c r="X34" i="10"/>
  <c r="U34" i="10"/>
  <c r="T34" i="10"/>
  <c r="S34" i="10"/>
  <c r="R34" i="10"/>
  <c r="Q34" i="10"/>
  <c r="P34" i="10"/>
  <c r="O34" i="10"/>
  <c r="N34" i="10"/>
  <c r="BB33" i="10"/>
  <c r="AY33" i="10"/>
  <c r="AX33" i="10"/>
  <c r="AW33" i="10"/>
  <c r="AV33" i="10"/>
  <c r="AU33" i="10"/>
  <c r="AT33" i="10"/>
  <c r="AS33" i="10"/>
  <c r="AR33" i="10"/>
  <c r="AQ33" i="10"/>
  <c r="X33" i="10"/>
  <c r="U33" i="10"/>
  <c r="T33" i="10"/>
  <c r="S33" i="10"/>
  <c r="R33" i="10"/>
  <c r="Q33" i="10"/>
  <c r="P33" i="10"/>
  <c r="O33" i="10"/>
  <c r="N33" i="10"/>
  <c r="BB32" i="10"/>
  <c r="AY32" i="10"/>
  <c r="AX32" i="10"/>
  <c r="AW32" i="10"/>
  <c r="AV32" i="10"/>
  <c r="AU32" i="10"/>
  <c r="AT32" i="10"/>
  <c r="AS32" i="10"/>
  <c r="AR32" i="10"/>
  <c r="AQ32" i="10"/>
  <c r="X32" i="10"/>
  <c r="U32" i="10"/>
  <c r="T32" i="10"/>
  <c r="S32" i="10"/>
  <c r="R32" i="10"/>
  <c r="Q32" i="10"/>
  <c r="P32" i="10"/>
  <c r="O32" i="10"/>
  <c r="N32" i="10"/>
  <c r="BB31" i="10"/>
  <c r="AY31" i="10"/>
  <c r="AX31" i="10"/>
  <c r="AW31" i="10"/>
  <c r="AV31" i="10"/>
  <c r="AU31" i="10"/>
  <c r="AT31" i="10"/>
  <c r="AS31" i="10"/>
  <c r="AR31" i="10"/>
  <c r="AQ31" i="10"/>
  <c r="X31" i="10"/>
  <c r="U31" i="10"/>
  <c r="T31" i="10"/>
  <c r="S31" i="10"/>
  <c r="R31" i="10"/>
  <c r="Q31" i="10"/>
  <c r="P31" i="10"/>
  <c r="O31" i="10"/>
  <c r="N31" i="10"/>
  <c r="BB30" i="10"/>
  <c r="AY30" i="10"/>
  <c r="AX30" i="10"/>
  <c r="AW30" i="10"/>
  <c r="AV30" i="10"/>
  <c r="AU30" i="10"/>
  <c r="AT30" i="10"/>
  <c r="AS30" i="10"/>
  <c r="AR30" i="10"/>
  <c r="AQ30" i="10"/>
  <c r="X30" i="10"/>
  <c r="U30" i="10"/>
  <c r="T30" i="10"/>
  <c r="S30" i="10"/>
  <c r="R30" i="10"/>
  <c r="Q30" i="10"/>
  <c r="P30" i="10"/>
  <c r="O30" i="10"/>
  <c r="N30" i="10"/>
  <c r="BB29" i="10"/>
  <c r="AY29" i="10"/>
  <c r="AX29" i="10"/>
  <c r="AW29" i="10"/>
  <c r="AV29" i="10"/>
  <c r="AU29" i="10"/>
  <c r="AT29" i="10"/>
  <c r="AS29" i="10"/>
  <c r="AR29" i="10"/>
  <c r="AQ29" i="10"/>
  <c r="X29" i="10"/>
  <c r="U29" i="10"/>
  <c r="T29" i="10"/>
  <c r="S29" i="10"/>
  <c r="R29" i="10"/>
  <c r="Q29" i="10"/>
  <c r="P29" i="10"/>
  <c r="O29" i="10"/>
  <c r="N29" i="10"/>
  <c r="BB28" i="10"/>
  <c r="AY28" i="10"/>
  <c r="AX28" i="10"/>
  <c r="AW28" i="10"/>
  <c r="AV28" i="10"/>
  <c r="AU28" i="10"/>
  <c r="AT28" i="10"/>
  <c r="AS28" i="10"/>
  <c r="AR28" i="10"/>
  <c r="AQ28" i="10"/>
  <c r="X28" i="10"/>
  <c r="U28" i="10"/>
  <c r="T28" i="10"/>
  <c r="S28" i="10"/>
  <c r="R28" i="10"/>
  <c r="Q28" i="10"/>
  <c r="P28" i="10"/>
  <c r="O28" i="10"/>
  <c r="N28" i="10"/>
  <c r="BB27" i="10"/>
  <c r="AY27" i="10"/>
  <c r="AX27" i="10"/>
  <c r="AW27" i="10"/>
  <c r="AV27" i="10"/>
  <c r="AU27" i="10"/>
  <c r="AT27" i="10"/>
  <c r="AS27" i="10"/>
  <c r="AR27" i="10"/>
  <c r="AQ27" i="10"/>
  <c r="X27" i="10"/>
  <c r="U27" i="10"/>
  <c r="T27" i="10"/>
  <c r="S27" i="10"/>
  <c r="R27" i="10"/>
  <c r="Q27" i="10"/>
  <c r="P27" i="10"/>
  <c r="O27" i="10"/>
  <c r="N27" i="10"/>
  <c r="BB26" i="10"/>
  <c r="AY26" i="10"/>
  <c r="AX26" i="10"/>
  <c r="AW26" i="10"/>
  <c r="AV26" i="10"/>
  <c r="AU26" i="10"/>
  <c r="AT26" i="10"/>
  <c r="AS26" i="10"/>
  <c r="AR26" i="10"/>
  <c r="AQ26" i="10"/>
  <c r="X26" i="10"/>
  <c r="U26" i="10"/>
  <c r="T26" i="10"/>
  <c r="S26" i="10"/>
  <c r="R26" i="10"/>
  <c r="Q26" i="10"/>
  <c r="P26" i="10"/>
  <c r="O26" i="10"/>
  <c r="N26" i="10"/>
  <c r="BB25" i="10"/>
  <c r="AY25" i="10"/>
  <c r="AX25" i="10"/>
  <c r="AW25" i="10"/>
  <c r="AV25" i="10"/>
  <c r="AU25" i="10"/>
  <c r="AT25" i="10"/>
  <c r="AS25" i="10"/>
  <c r="AR25" i="10"/>
  <c r="AQ25" i="10"/>
  <c r="X25" i="10"/>
  <c r="U25" i="10"/>
  <c r="T25" i="10"/>
  <c r="S25" i="10"/>
  <c r="R25" i="10"/>
  <c r="Q25" i="10"/>
  <c r="P25" i="10"/>
  <c r="O25" i="10"/>
  <c r="N25" i="10"/>
  <c r="BB24" i="10"/>
  <c r="AY24" i="10"/>
  <c r="AX24" i="10"/>
  <c r="AW24" i="10"/>
  <c r="AV24" i="10"/>
  <c r="AU24" i="10"/>
  <c r="AT24" i="10"/>
  <c r="AS24" i="10"/>
  <c r="AR24" i="10"/>
  <c r="AQ24" i="10"/>
  <c r="X24" i="10"/>
  <c r="U24" i="10"/>
  <c r="T24" i="10"/>
  <c r="S24" i="10"/>
  <c r="R24" i="10"/>
  <c r="Q24" i="10"/>
  <c r="P24" i="10"/>
  <c r="O24" i="10"/>
  <c r="N24" i="10"/>
  <c r="BB23" i="10"/>
  <c r="AY23" i="10"/>
  <c r="AX23" i="10"/>
  <c r="AW23" i="10"/>
  <c r="AV23" i="10"/>
  <c r="AU23" i="10"/>
  <c r="AT23" i="10"/>
  <c r="AS23" i="10"/>
  <c r="AR23" i="10"/>
  <c r="AQ23" i="10"/>
  <c r="X23" i="10"/>
  <c r="U23" i="10"/>
  <c r="T23" i="10"/>
  <c r="S23" i="10"/>
  <c r="R23" i="10"/>
  <c r="Q23" i="10"/>
  <c r="P23" i="10"/>
  <c r="O23" i="10"/>
  <c r="N23" i="10"/>
  <c r="BB22" i="10"/>
  <c r="AY22" i="10"/>
  <c r="AX22" i="10"/>
  <c r="AW22" i="10"/>
  <c r="AV22" i="10"/>
  <c r="AU22" i="10"/>
  <c r="AT22" i="10"/>
  <c r="AS22" i="10"/>
  <c r="AR22" i="10"/>
  <c r="AQ22" i="10"/>
  <c r="X22" i="10"/>
  <c r="U22" i="10"/>
  <c r="T22" i="10"/>
  <c r="S22" i="10"/>
  <c r="R22" i="10"/>
  <c r="Q22" i="10"/>
  <c r="P22" i="10"/>
  <c r="O22" i="10"/>
  <c r="N22" i="10"/>
  <c r="BB21" i="10"/>
  <c r="AY21" i="10"/>
  <c r="AX21" i="10"/>
  <c r="AW21" i="10"/>
  <c r="AV21" i="10"/>
  <c r="AU21" i="10"/>
  <c r="AT21" i="10"/>
  <c r="AS21" i="10"/>
  <c r="AR21" i="10"/>
  <c r="AQ21" i="10"/>
  <c r="X21" i="10"/>
  <c r="U21" i="10"/>
  <c r="T21" i="10"/>
  <c r="S21" i="10"/>
  <c r="R21" i="10"/>
  <c r="Q21" i="10"/>
  <c r="P21" i="10"/>
  <c r="O21" i="10"/>
  <c r="N21" i="10"/>
  <c r="BB20" i="10"/>
  <c r="AY20" i="10"/>
  <c r="AX20" i="10"/>
  <c r="AW20" i="10"/>
  <c r="AV20" i="10"/>
  <c r="AU20" i="10"/>
  <c r="AT20" i="10"/>
  <c r="AS20" i="10"/>
  <c r="AR20" i="10"/>
  <c r="AQ20" i="10"/>
  <c r="X20" i="10"/>
  <c r="U20" i="10"/>
  <c r="T20" i="10"/>
  <c r="S20" i="10"/>
  <c r="R20" i="10"/>
  <c r="Q20" i="10"/>
  <c r="P20" i="10"/>
  <c r="O20" i="10"/>
  <c r="N20" i="10"/>
  <c r="BB19" i="10"/>
  <c r="AY19" i="10"/>
  <c r="AX19" i="10"/>
  <c r="AW19" i="10"/>
  <c r="AV19" i="10"/>
  <c r="AU19" i="10"/>
  <c r="AT19" i="10"/>
  <c r="AS19" i="10"/>
  <c r="AR19" i="10"/>
  <c r="AQ19" i="10"/>
  <c r="X19" i="10"/>
  <c r="U19" i="10"/>
  <c r="T19" i="10"/>
  <c r="S19" i="10"/>
  <c r="R19" i="10"/>
  <c r="Q19" i="10"/>
  <c r="P19" i="10"/>
  <c r="O19" i="10"/>
  <c r="N19" i="10"/>
  <c r="BB18" i="10"/>
  <c r="AY18" i="10"/>
  <c r="AX18" i="10"/>
  <c r="AW18" i="10"/>
  <c r="AV18" i="10"/>
  <c r="AU18" i="10"/>
  <c r="AT18" i="10"/>
  <c r="AS18" i="10"/>
  <c r="AR18" i="10"/>
  <c r="AQ18" i="10"/>
  <c r="X18" i="10"/>
  <c r="U18" i="10"/>
  <c r="T18" i="10"/>
  <c r="S18" i="10"/>
  <c r="R18" i="10"/>
  <c r="Q18" i="10"/>
  <c r="P18" i="10"/>
  <c r="O18" i="10"/>
  <c r="N18" i="10"/>
  <c r="BB17" i="10"/>
  <c r="AY17" i="10"/>
  <c r="AX17" i="10"/>
  <c r="AW17" i="10"/>
  <c r="AV17" i="10"/>
  <c r="AU17" i="10"/>
  <c r="AT17" i="10"/>
  <c r="AS17" i="10"/>
  <c r="AR17" i="10"/>
  <c r="AQ17" i="10"/>
  <c r="X17" i="10"/>
  <c r="U17" i="10"/>
  <c r="T17" i="10"/>
  <c r="S17" i="10"/>
  <c r="R17" i="10"/>
  <c r="Q17" i="10"/>
  <c r="P17" i="10"/>
  <c r="O17" i="10"/>
  <c r="N17" i="10"/>
  <c r="BB16" i="10"/>
  <c r="AY16" i="10"/>
  <c r="AX16" i="10"/>
  <c r="AW16" i="10"/>
  <c r="AV16" i="10"/>
  <c r="AU16" i="10"/>
  <c r="AT16" i="10"/>
  <c r="AS16" i="10"/>
  <c r="AR16" i="10"/>
  <c r="AQ16" i="10"/>
  <c r="AN12" i="10"/>
  <c r="AB12" i="10"/>
  <c r="X16" i="10"/>
  <c r="U16" i="10"/>
  <c r="T16" i="10"/>
  <c r="S16" i="10"/>
  <c r="R16" i="10"/>
  <c r="Q16" i="10"/>
  <c r="P16" i="10"/>
  <c r="O16" i="10"/>
  <c r="N16" i="10"/>
  <c r="BB15" i="10"/>
  <c r="AY15" i="10"/>
  <c r="AX15" i="10"/>
  <c r="AW15" i="10"/>
  <c r="AV15" i="10"/>
  <c r="AU15" i="10"/>
  <c r="AT15" i="10"/>
  <c r="AS15" i="10"/>
  <c r="AR15" i="10"/>
  <c r="AQ15" i="10"/>
  <c r="X15" i="10"/>
  <c r="U15" i="10"/>
  <c r="T15" i="10"/>
  <c r="S15" i="10"/>
  <c r="R15" i="10"/>
  <c r="Q15" i="10"/>
  <c r="P15" i="10"/>
  <c r="O15" i="10"/>
  <c r="N15" i="10"/>
  <c r="BB14" i="10"/>
  <c r="AY14" i="10"/>
  <c r="AX14" i="10"/>
  <c r="AW14" i="10"/>
  <c r="AV14" i="10"/>
  <c r="AU14" i="10"/>
  <c r="AT14" i="10"/>
  <c r="AS14" i="10"/>
  <c r="AR14" i="10"/>
  <c r="AQ14" i="10"/>
  <c r="AN11" i="10"/>
  <c r="AB11" i="10"/>
  <c r="X14" i="10"/>
  <c r="U14" i="10"/>
  <c r="T14" i="10"/>
  <c r="S14" i="10"/>
  <c r="R14" i="10"/>
  <c r="Q14" i="10"/>
  <c r="P14" i="10"/>
  <c r="O14" i="10"/>
  <c r="N14" i="10"/>
  <c r="BB13" i="10"/>
  <c r="AY13" i="10"/>
  <c r="AX13" i="10"/>
  <c r="AW13" i="10"/>
  <c r="AV13" i="10"/>
  <c r="AU13" i="10"/>
  <c r="AT13" i="10"/>
  <c r="AS13" i="10"/>
  <c r="AR13" i="10"/>
  <c r="AQ13" i="10"/>
  <c r="AN10" i="10"/>
  <c r="AB10" i="10"/>
  <c r="X13" i="10"/>
  <c r="U13" i="10"/>
  <c r="T13" i="10"/>
  <c r="S13" i="10"/>
  <c r="R13" i="10"/>
  <c r="Q13" i="10"/>
  <c r="P13" i="10"/>
  <c r="O13" i="10"/>
  <c r="N13" i="10"/>
  <c r="BB12" i="10"/>
  <c r="AY12" i="10"/>
  <c r="AX12" i="10"/>
  <c r="AW12" i="10"/>
  <c r="AV12" i="10"/>
  <c r="AU12" i="10"/>
  <c r="AT12" i="10"/>
  <c r="AS12" i="10"/>
  <c r="AR12" i="10"/>
  <c r="AQ12" i="10"/>
  <c r="X12" i="10"/>
  <c r="U12" i="10"/>
  <c r="T12" i="10"/>
  <c r="S12" i="10"/>
  <c r="R12" i="10"/>
  <c r="Q12" i="10"/>
  <c r="P12" i="10"/>
  <c r="O12" i="10"/>
  <c r="N12" i="10"/>
  <c r="BB11" i="10"/>
  <c r="AY11" i="10"/>
  <c r="AX11" i="10"/>
  <c r="AW11" i="10"/>
  <c r="AV11" i="10"/>
  <c r="AU11" i="10"/>
  <c r="AT11" i="10"/>
  <c r="AS11" i="10"/>
  <c r="AR11" i="10"/>
  <c r="AQ11" i="10"/>
  <c r="X11" i="10"/>
  <c r="U11" i="10"/>
  <c r="T11" i="10"/>
  <c r="S11" i="10"/>
  <c r="R11" i="10"/>
  <c r="Q11" i="10"/>
  <c r="P11" i="10"/>
  <c r="O11" i="10"/>
  <c r="N11" i="10"/>
  <c r="BB10" i="10"/>
  <c r="AY10" i="10"/>
  <c r="AX10" i="10"/>
  <c r="AW10" i="10"/>
  <c r="AV10" i="10"/>
  <c r="AU10" i="10"/>
  <c r="AT10" i="10"/>
  <c r="AS10" i="10"/>
  <c r="AR10" i="10"/>
  <c r="AQ10" i="10"/>
  <c r="X10" i="10"/>
  <c r="U10" i="10"/>
  <c r="T10" i="10"/>
  <c r="S10" i="10"/>
  <c r="R10" i="10"/>
  <c r="Q10" i="10"/>
  <c r="P10" i="10"/>
  <c r="O10" i="10"/>
  <c r="N10" i="10"/>
  <c r="BB9" i="10"/>
  <c r="AY9" i="10"/>
  <c r="AX9" i="10"/>
  <c r="AW9" i="10"/>
  <c r="AV9" i="10"/>
  <c r="AU9" i="10"/>
  <c r="AT9" i="10"/>
  <c r="AS9" i="10"/>
  <c r="AR9" i="10"/>
  <c r="AQ9" i="10"/>
  <c r="AN9" i="10"/>
  <c r="AB9" i="10"/>
  <c r="X9" i="10"/>
  <c r="U9" i="10"/>
  <c r="T9" i="10"/>
  <c r="S9" i="10"/>
  <c r="R9" i="10"/>
  <c r="Q9" i="10"/>
  <c r="P9" i="10"/>
  <c r="O9" i="10"/>
  <c r="N9" i="10"/>
  <c r="BB8" i="10"/>
  <c r="AY8" i="10"/>
  <c r="AX8" i="10"/>
  <c r="AW8" i="10"/>
  <c r="AV8" i="10"/>
  <c r="AU8" i="10"/>
  <c r="AT8" i="10"/>
  <c r="AS8" i="10"/>
  <c r="AR8" i="10"/>
  <c r="AQ8" i="10"/>
  <c r="AN8" i="10"/>
  <c r="AB8" i="10"/>
  <c r="X8" i="10"/>
  <c r="U8" i="10"/>
  <c r="T8" i="10"/>
  <c r="S8" i="10"/>
  <c r="R8" i="10"/>
  <c r="Q8" i="10"/>
  <c r="P8" i="10"/>
  <c r="O8" i="10"/>
  <c r="N8" i="10"/>
  <c r="BB7" i="10"/>
  <c r="AY7" i="10"/>
  <c r="AX7" i="10"/>
  <c r="AW7" i="10"/>
  <c r="AV7" i="10"/>
  <c r="AU7" i="10"/>
  <c r="AT7" i="10"/>
  <c r="AS7" i="10"/>
  <c r="AR7" i="10"/>
  <c r="AQ7" i="10"/>
  <c r="AN7" i="10"/>
  <c r="AB7" i="10"/>
  <c r="X7" i="10"/>
  <c r="U7" i="10"/>
  <c r="T7" i="10"/>
  <c r="S7" i="10"/>
  <c r="R7" i="10"/>
  <c r="Q7" i="10"/>
  <c r="P7" i="10"/>
  <c r="O7" i="10"/>
  <c r="N7" i="10"/>
  <c r="BB6" i="10"/>
  <c r="AY6" i="10"/>
  <c r="AX6" i="10"/>
  <c r="AW6" i="10"/>
  <c r="AV6" i="10"/>
  <c r="AU6" i="10"/>
  <c r="AT6" i="10"/>
  <c r="AS6" i="10"/>
  <c r="AR6" i="10"/>
  <c r="AQ6" i="10"/>
  <c r="AN6" i="10"/>
  <c r="AM6" i="10"/>
  <c r="AM7" i="10" s="1"/>
  <c r="AI6" i="10"/>
  <c r="AI7" i="10" s="1"/>
  <c r="AB6" i="10"/>
  <c r="X6" i="10"/>
  <c r="U6" i="10"/>
  <c r="T6" i="10"/>
  <c r="S6" i="10"/>
  <c r="R6" i="10"/>
  <c r="Q6" i="10"/>
  <c r="P6" i="10"/>
  <c r="O6" i="10"/>
  <c r="N6" i="10"/>
  <c r="BB5" i="10"/>
  <c r="AY5" i="10"/>
  <c r="AX5" i="10"/>
  <c r="AW5" i="10"/>
  <c r="AV5" i="10"/>
  <c r="AU5" i="10"/>
  <c r="AT5" i="10"/>
  <c r="AS5" i="10"/>
  <c r="AR5" i="10"/>
  <c r="AQ5" i="10"/>
  <c r="AO5" i="10"/>
  <c r="AO6" i="10" s="1"/>
  <c r="AN5" i="10"/>
  <c r="AK5" i="10"/>
  <c r="AK6" i="10" s="1"/>
  <c r="AG6" i="10"/>
  <c r="AE5" i="10"/>
  <c r="AE6" i="10" s="1"/>
  <c r="AC5" i="10"/>
  <c r="AC6" i="10" s="1"/>
  <c r="AB5" i="10"/>
  <c r="X5" i="10"/>
  <c r="U5" i="10"/>
  <c r="T5" i="10"/>
  <c r="S5" i="10"/>
  <c r="R5" i="10"/>
  <c r="Q5" i="10"/>
  <c r="P5" i="10"/>
  <c r="O5" i="10"/>
  <c r="N5" i="10"/>
  <c r="BB4" i="10"/>
  <c r="AY4" i="10"/>
  <c r="AX4" i="10"/>
  <c r="AW4" i="10"/>
  <c r="AV4" i="10"/>
  <c r="AU4" i="10"/>
  <c r="AT4" i="10"/>
  <c r="AS4" i="10"/>
  <c r="AR4" i="10"/>
  <c r="AQ4" i="10"/>
  <c r="X4" i="10"/>
  <c r="U4" i="10"/>
  <c r="T4" i="10"/>
  <c r="S4" i="10"/>
  <c r="R4" i="10"/>
  <c r="Q4" i="10"/>
  <c r="P4" i="10"/>
  <c r="O4" i="10"/>
  <c r="N4" i="10"/>
  <c r="BB3" i="10"/>
  <c r="AY3" i="10"/>
  <c r="AX3" i="10"/>
  <c r="AW3" i="10"/>
  <c r="AV3" i="10"/>
  <c r="AU3" i="10"/>
  <c r="AT3" i="10"/>
  <c r="AS3" i="10"/>
  <c r="AR3" i="10"/>
  <c r="AQ3" i="10"/>
  <c r="AN3" i="10"/>
  <c r="AJ3" i="10"/>
  <c r="AF3" i="10"/>
  <c r="AD3" i="10"/>
  <c r="AB3" i="10"/>
  <c r="X3" i="10"/>
  <c r="U3" i="10"/>
  <c r="T3" i="10"/>
  <c r="S3" i="10"/>
  <c r="R3" i="10"/>
  <c r="Q3" i="10"/>
  <c r="P3" i="10"/>
  <c r="O3" i="10"/>
  <c r="N3" i="10"/>
  <c r="BB2" i="10"/>
  <c r="AY2" i="10"/>
  <c r="AX2" i="10"/>
  <c r="AW2" i="10"/>
  <c r="AV2" i="10"/>
  <c r="AU2" i="10"/>
  <c r="AT2" i="10"/>
  <c r="AS2" i="10"/>
  <c r="AR2" i="10"/>
  <c r="AQ2" i="10"/>
  <c r="CC130" i="8"/>
  <c r="BU130" i="8"/>
  <c r="BT130" i="8"/>
  <c r="BS130" i="8"/>
  <c r="BR130" i="8"/>
  <c r="BQ130" i="8"/>
  <c r="BP130" i="8"/>
  <c r="BO130" i="8"/>
  <c r="BN130" i="8"/>
  <c r="BM130" i="8"/>
  <c r="BL130" i="8"/>
  <c r="BK130" i="8"/>
  <c r="BJ130" i="8"/>
  <c r="BI130" i="8"/>
  <c r="CC129" i="8"/>
  <c r="BU129" i="8"/>
  <c r="BT129" i="8"/>
  <c r="BS129" i="8"/>
  <c r="BR129" i="8"/>
  <c r="BQ129" i="8"/>
  <c r="BP129" i="8"/>
  <c r="BO129" i="8"/>
  <c r="BN129" i="8"/>
  <c r="BM129" i="8"/>
  <c r="BL129" i="8"/>
  <c r="BK129" i="8"/>
  <c r="BJ129" i="8"/>
  <c r="BI129" i="8"/>
  <c r="CC128" i="8"/>
  <c r="BU128" i="8"/>
  <c r="BT128" i="8"/>
  <c r="BS128" i="8"/>
  <c r="BR128" i="8"/>
  <c r="BQ128" i="8"/>
  <c r="BP128" i="8"/>
  <c r="BO128" i="8"/>
  <c r="BN128" i="8"/>
  <c r="BM128" i="8"/>
  <c r="BL128" i="8"/>
  <c r="BK128" i="8"/>
  <c r="BJ128" i="8"/>
  <c r="BI128" i="8"/>
  <c r="CC127" i="8"/>
  <c r="BU127" i="8"/>
  <c r="BT127" i="8"/>
  <c r="BS127" i="8"/>
  <c r="BR127" i="8"/>
  <c r="BQ127" i="8"/>
  <c r="BP127" i="8"/>
  <c r="BO127" i="8"/>
  <c r="BN127" i="8"/>
  <c r="BM127" i="8"/>
  <c r="BL127" i="8"/>
  <c r="BK127" i="8"/>
  <c r="BJ127" i="8"/>
  <c r="BI127" i="8"/>
  <c r="CC126" i="8"/>
  <c r="BU126" i="8"/>
  <c r="BT126" i="8"/>
  <c r="BS126" i="8"/>
  <c r="BR126" i="8"/>
  <c r="BQ126" i="8"/>
  <c r="BP126" i="8"/>
  <c r="BO126" i="8"/>
  <c r="BN126" i="8"/>
  <c r="BM126" i="8"/>
  <c r="BL126" i="8"/>
  <c r="BK126" i="8"/>
  <c r="BJ126" i="8"/>
  <c r="BI126" i="8"/>
  <c r="CC125" i="8"/>
  <c r="BU125" i="8"/>
  <c r="BT125" i="8"/>
  <c r="BS125" i="8"/>
  <c r="BR125" i="8"/>
  <c r="BQ125" i="8"/>
  <c r="BP125" i="8"/>
  <c r="BO125" i="8"/>
  <c r="BN125" i="8"/>
  <c r="BM125" i="8"/>
  <c r="BL125" i="8"/>
  <c r="BK125" i="8"/>
  <c r="BJ125" i="8"/>
  <c r="BI125" i="8"/>
  <c r="CC124" i="8"/>
  <c r="BU124" i="8"/>
  <c r="BT124" i="8"/>
  <c r="BS124" i="8"/>
  <c r="BR124" i="8"/>
  <c r="BQ124" i="8"/>
  <c r="BP124" i="8"/>
  <c r="BO124" i="8"/>
  <c r="BN124" i="8"/>
  <c r="BM124" i="8"/>
  <c r="BL124" i="8"/>
  <c r="BK124" i="8"/>
  <c r="BJ124" i="8"/>
  <c r="BI124" i="8"/>
  <c r="CC123" i="8"/>
  <c r="BU123" i="8"/>
  <c r="BT123" i="8"/>
  <c r="BS123" i="8"/>
  <c r="BR123" i="8"/>
  <c r="BQ123" i="8"/>
  <c r="BP123" i="8"/>
  <c r="BO123" i="8"/>
  <c r="BN123" i="8"/>
  <c r="BM123" i="8"/>
  <c r="BL123" i="8"/>
  <c r="BK123" i="8"/>
  <c r="BJ123" i="8"/>
  <c r="BI123" i="8"/>
  <c r="CC122" i="8"/>
  <c r="BU122" i="8"/>
  <c r="BT122" i="8"/>
  <c r="BS122" i="8"/>
  <c r="BR122" i="8"/>
  <c r="BQ122" i="8"/>
  <c r="BP122" i="8"/>
  <c r="BO122" i="8"/>
  <c r="BN122" i="8"/>
  <c r="BM122" i="8"/>
  <c r="BL122" i="8"/>
  <c r="BK122" i="8"/>
  <c r="BJ122" i="8"/>
  <c r="BI122" i="8"/>
  <c r="CC121" i="8"/>
  <c r="BU121" i="8"/>
  <c r="BT121" i="8"/>
  <c r="BS121" i="8"/>
  <c r="BR121" i="8"/>
  <c r="BQ121" i="8"/>
  <c r="BP121" i="8"/>
  <c r="BO121" i="8"/>
  <c r="BN121" i="8"/>
  <c r="BM121" i="8"/>
  <c r="BL121" i="8"/>
  <c r="BK121" i="8"/>
  <c r="BJ121" i="8"/>
  <c r="BI121" i="8"/>
  <c r="CC120" i="8"/>
  <c r="BU120" i="8"/>
  <c r="BT120" i="8"/>
  <c r="BS120" i="8"/>
  <c r="BR120" i="8"/>
  <c r="BQ120" i="8"/>
  <c r="BP120" i="8"/>
  <c r="BO120" i="8"/>
  <c r="BN120" i="8"/>
  <c r="BM120" i="8"/>
  <c r="BL120" i="8"/>
  <c r="BK120" i="8"/>
  <c r="BJ120" i="8"/>
  <c r="BI120" i="8"/>
  <c r="CC119" i="8"/>
  <c r="BU119" i="8"/>
  <c r="BT119" i="8"/>
  <c r="BS119" i="8"/>
  <c r="BR119" i="8"/>
  <c r="BQ119" i="8"/>
  <c r="BP119" i="8"/>
  <c r="BO119" i="8"/>
  <c r="BN119" i="8"/>
  <c r="BM119" i="8"/>
  <c r="BL119" i="8"/>
  <c r="BK119" i="8"/>
  <c r="BJ119" i="8"/>
  <c r="BI119" i="8"/>
  <c r="CC118" i="8"/>
  <c r="BU118" i="8"/>
  <c r="BT118" i="8"/>
  <c r="BS118" i="8"/>
  <c r="BR118" i="8"/>
  <c r="BQ118" i="8"/>
  <c r="BP118" i="8"/>
  <c r="BO118" i="8"/>
  <c r="BN118" i="8"/>
  <c r="BM118" i="8"/>
  <c r="BL118" i="8"/>
  <c r="BK118" i="8"/>
  <c r="BJ118" i="8"/>
  <c r="BI118" i="8"/>
  <c r="CC117" i="8"/>
  <c r="BU117" i="8"/>
  <c r="BT117" i="8"/>
  <c r="BS117" i="8"/>
  <c r="BR117" i="8"/>
  <c r="BQ117" i="8"/>
  <c r="BP117" i="8"/>
  <c r="BO117" i="8"/>
  <c r="BN117" i="8"/>
  <c r="BM117" i="8"/>
  <c r="BL117" i="8"/>
  <c r="BK117" i="8"/>
  <c r="BJ117" i="8"/>
  <c r="BI117" i="8"/>
  <c r="CC116" i="8"/>
  <c r="BU116" i="8"/>
  <c r="BT116" i="8"/>
  <c r="BS116" i="8"/>
  <c r="BR116" i="8"/>
  <c r="BQ116" i="8"/>
  <c r="BP116" i="8"/>
  <c r="BO116" i="8"/>
  <c r="BN116" i="8"/>
  <c r="BM116" i="8"/>
  <c r="BL116" i="8"/>
  <c r="BK116" i="8"/>
  <c r="BJ116" i="8"/>
  <c r="BI116" i="8"/>
  <c r="CC115" i="8"/>
  <c r="BU115" i="8"/>
  <c r="BT115" i="8"/>
  <c r="BS115" i="8"/>
  <c r="BR115" i="8"/>
  <c r="BQ115" i="8"/>
  <c r="BP115" i="8"/>
  <c r="BO115" i="8"/>
  <c r="BN115" i="8"/>
  <c r="BM115" i="8"/>
  <c r="BL115" i="8"/>
  <c r="BK115" i="8"/>
  <c r="BJ115" i="8"/>
  <c r="BI115" i="8"/>
  <c r="CC114" i="8"/>
  <c r="BU114" i="8"/>
  <c r="BT114" i="8"/>
  <c r="BS114" i="8"/>
  <c r="BR114" i="8"/>
  <c r="BQ114" i="8"/>
  <c r="BP114" i="8"/>
  <c r="BO114" i="8"/>
  <c r="BN114" i="8"/>
  <c r="BM114" i="8"/>
  <c r="BL114" i="8"/>
  <c r="BK114" i="8"/>
  <c r="BJ114" i="8"/>
  <c r="BI114" i="8"/>
  <c r="CC113" i="8"/>
  <c r="BU113" i="8"/>
  <c r="BT113" i="8"/>
  <c r="BS113" i="8"/>
  <c r="BR113" i="8"/>
  <c r="BQ113" i="8"/>
  <c r="BP113" i="8"/>
  <c r="BO113" i="8"/>
  <c r="BN113" i="8"/>
  <c r="BM113" i="8"/>
  <c r="BL113" i="8"/>
  <c r="BK113" i="8"/>
  <c r="BJ113" i="8"/>
  <c r="BI113" i="8"/>
  <c r="CC112" i="8"/>
  <c r="BU112" i="8"/>
  <c r="BT112" i="8"/>
  <c r="BS112" i="8"/>
  <c r="BR112" i="8"/>
  <c r="BQ112" i="8"/>
  <c r="BP112" i="8"/>
  <c r="BO112" i="8"/>
  <c r="BN112" i="8"/>
  <c r="BM112" i="8"/>
  <c r="BL112" i="8"/>
  <c r="BK112" i="8"/>
  <c r="BJ112" i="8"/>
  <c r="BI112" i="8"/>
  <c r="CC111" i="8"/>
  <c r="BU111" i="8"/>
  <c r="BT111" i="8"/>
  <c r="BS111" i="8"/>
  <c r="BR111" i="8"/>
  <c r="BQ111" i="8"/>
  <c r="BP111" i="8"/>
  <c r="BO111" i="8"/>
  <c r="BN111" i="8"/>
  <c r="BM111" i="8"/>
  <c r="BL111" i="8"/>
  <c r="BK111" i="8"/>
  <c r="BJ111" i="8"/>
  <c r="BI111" i="8"/>
  <c r="CC110" i="8"/>
  <c r="BU110" i="8"/>
  <c r="BT110" i="8"/>
  <c r="BS110" i="8"/>
  <c r="BR110" i="8"/>
  <c r="BQ110" i="8"/>
  <c r="BP110" i="8"/>
  <c r="BO110" i="8"/>
  <c r="BN110" i="8"/>
  <c r="BM110" i="8"/>
  <c r="BL110" i="8"/>
  <c r="BK110" i="8"/>
  <c r="BJ110" i="8"/>
  <c r="BI110" i="8"/>
  <c r="CC109" i="8"/>
  <c r="BU109" i="8"/>
  <c r="BT109" i="8"/>
  <c r="BS109" i="8"/>
  <c r="BR109" i="8"/>
  <c r="BQ109" i="8"/>
  <c r="BP109" i="8"/>
  <c r="BO109" i="8"/>
  <c r="BN109" i="8"/>
  <c r="BM109" i="8"/>
  <c r="BL109" i="8"/>
  <c r="BK109" i="8"/>
  <c r="BJ109" i="8"/>
  <c r="BI109" i="8"/>
  <c r="CC108" i="8"/>
  <c r="BU108" i="8"/>
  <c r="BT108" i="8"/>
  <c r="BS108" i="8"/>
  <c r="BR108" i="8"/>
  <c r="BQ108" i="8"/>
  <c r="BP108" i="8"/>
  <c r="BO108" i="8"/>
  <c r="BN108" i="8"/>
  <c r="BM108" i="8"/>
  <c r="BL108" i="8"/>
  <c r="BK108" i="8"/>
  <c r="BJ108" i="8"/>
  <c r="BI108" i="8"/>
  <c r="CC107" i="8"/>
  <c r="BU107" i="8"/>
  <c r="BT107" i="8"/>
  <c r="BS107" i="8"/>
  <c r="BR107" i="8"/>
  <c r="BQ107" i="8"/>
  <c r="BP107" i="8"/>
  <c r="BO107" i="8"/>
  <c r="BN107" i="8"/>
  <c r="BM107" i="8"/>
  <c r="BL107" i="8"/>
  <c r="BK107" i="8"/>
  <c r="BJ107" i="8"/>
  <c r="BI107" i="8"/>
  <c r="CC106" i="8"/>
  <c r="BU106" i="8"/>
  <c r="BT106" i="8"/>
  <c r="BS106" i="8"/>
  <c r="BR106" i="8"/>
  <c r="BQ106" i="8"/>
  <c r="BP106" i="8"/>
  <c r="BO106" i="8"/>
  <c r="BN106" i="8"/>
  <c r="BM106" i="8"/>
  <c r="BL106" i="8"/>
  <c r="BK106" i="8"/>
  <c r="BJ106" i="8"/>
  <c r="BI106" i="8"/>
  <c r="CC105" i="8"/>
  <c r="BU105" i="8"/>
  <c r="BT105" i="8"/>
  <c r="BS105" i="8"/>
  <c r="BR105" i="8"/>
  <c r="BQ105" i="8"/>
  <c r="BP105" i="8"/>
  <c r="BO105" i="8"/>
  <c r="BN105" i="8"/>
  <c r="BM105" i="8"/>
  <c r="BL105" i="8"/>
  <c r="BK105" i="8"/>
  <c r="BJ105" i="8"/>
  <c r="BI105" i="8"/>
  <c r="CC104" i="8"/>
  <c r="BU104" i="8"/>
  <c r="BT104" i="8"/>
  <c r="BS104" i="8"/>
  <c r="BR104" i="8"/>
  <c r="BQ104" i="8"/>
  <c r="BP104" i="8"/>
  <c r="BO104" i="8"/>
  <c r="BN104" i="8"/>
  <c r="BM104" i="8"/>
  <c r="BL104" i="8"/>
  <c r="BK104" i="8"/>
  <c r="BJ104" i="8"/>
  <c r="BI104" i="8"/>
  <c r="CC103" i="8"/>
  <c r="BU103" i="8"/>
  <c r="BT103" i="8"/>
  <c r="BS103" i="8"/>
  <c r="BR103" i="8"/>
  <c r="BQ103" i="8"/>
  <c r="BP103" i="8"/>
  <c r="BO103" i="8"/>
  <c r="BN103" i="8"/>
  <c r="BM103" i="8"/>
  <c r="BL103" i="8"/>
  <c r="BK103" i="8"/>
  <c r="BJ103" i="8"/>
  <c r="BI103" i="8"/>
  <c r="CC102" i="8"/>
  <c r="BU102" i="8"/>
  <c r="BT102" i="8"/>
  <c r="BS102" i="8"/>
  <c r="BR102" i="8"/>
  <c r="BQ102" i="8"/>
  <c r="BP102" i="8"/>
  <c r="BO102" i="8"/>
  <c r="BN102" i="8"/>
  <c r="BM102" i="8"/>
  <c r="BL102" i="8"/>
  <c r="BK102" i="8"/>
  <c r="BJ102" i="8"/>
  <c r="BI102" i="8"/>
  <c r="CC101" i="8"/>
  <c r="BU101" i="8"/>
  <c r="BT101" i="8"/>
  <c r="BS101" i="8"/>
  <c r="BR101" i="8"/>
  <c r="BQ101" i="8"/>
  <c r="BP101" i="8"/>
  <c r="BO101" i="8"/>
  <c r="BN101" i="8"/>
  <c r="BM101" i="8"/>
  <c r="BL101" i="8"/>
  <c r="BK101" i="8"/>
  <c r="BJ101" i="8"/>
  <c r="BI101" i="8"/>
  <c r="CC100" i="8"/>
  <c r="BU100" i="8"/>
  <c r="BT100" i="8"/>
  <c r="BS100" i="8"/>
  <c r="BR100" i="8"/>
  <c r="BQ100" i="8"/>
  <c r="BP100" i="8"/>
  <c r="BO100" i="8"/>
  <c r="BN100" i="8"/>
  <c r="BM100" i="8"/>
  <c r="BL100" i="8"/>
  <c r="BK100" i="8"/>
  <c r="BJ100" i="8"/>
  <c r="BI100" i="8"/>
  <c r="CC99" i="8"/>
  <c r="BU99" i="8"/>
  <c r="BT99" i="8"/>
  <c r="BS99" i="8"/>
  <c r="BR99" i="8"/>
  <c r="BQ99" i="8"/>
  <c r="BP99" i="8"/>
  <c r="BO99" i="8"/>
  <c r="BN99" i="8"/>
  <c r="BM99" i="8"/>
  <c r="BL99" i="8"/>
  <c r="BK99" i="8"/>
  <c r="BJ99" i="8"/>
  <c r="BI99" i="8"/>
  <c r="CC98" i="8"/>
  <c r="BU98" i="8"/>
  <c r="BT98" i="8"/>
  <c r="BS98" i="8"/>
  <c r="BR98" i="8"/>
  <c r="BQ98" i="8"/>
  <c r="BP98" i="8"/>
  <c r="BO98" i="8"/>
  <c r="BN98" i="8"/>
  <c r="BM98" i="8"/>
  <c r="BL98" i="8"/>
  <c r="BK98" i="8"/>
  <c r="BJ98" i="8"/>
  <c r="BI98" i="8"/>
  <c r="CC97" i="8"/>
  <c r="BU97" i="8"/>
  <c r="BT97" i="8"/>
  <c r="BS97" i="8"/>
  <c r="BR97" i="8"/>
  <c r="BQ97" i="8"/>
  <c r="BP97" i="8"/>
  <c r="BO97" i="8"/>
  <c r="BN97" i="8"/>
  <c r="BM97" i="8"/>
  <c r="BL97" i="8"/>
  <c r="BK97" i="8"/>
  <c r="BJ97" i="8"/>
  <c r="BI97" i="8"/>
  <c r="CC96" i="8"/>
  <c r="BU96" i="8"/>
  <c r="BT96" i="8"/>
  <c r="BS96" i="8"/>
  <c r="BR96" i="8"/>
  <c r="BQ96" i="8"/>
  <c r="BP96" i="8"/>
  <c r="BO96" i="8"/>
  <c r="BN96" i="8"/>
  <c r="BM96" i="8"/>
  <c r="BL96" i="8"/>
  <c r="BK96" i="8"/>
  <c r="BJ96" i="8"/>
  <c r="BI96" i="8"/>
  <c r="CC95" i="8"/>
  <c r="BU95" i="8"/>
  <c r="BT95" i="8"/>
  <c r="BS95" i="8"/>
  <c r="BR95" i="8"/>
  <c r="BQ95" i="8"/>
  <c r="BP95" i="8"/>
  <c r="BO95" i="8"/>
  <c r="BN95" i="8"/>
  <c r="BM95" i="8"/>
  <c r="BL95" i="8"/>
  <c r="BK95" i="8"/>
  <c r="BJ95" i="8"/>
  <c r="BI95" i="8"/>
  <c r="CC94" i="8"/>
  <c r="BU94" i="8"/>
  <c r="BT94" i="8"/>
  <c r="BS94" i="8"/>
  <c r="BR94" i="8"/>
  <c r="BQ94" i="8"/>
  <c r="BP94" i="8"/>
  <c r="BO94" i="8"/>
  <c r="BN94" i="8"/>
  <c r="BM94" i="8"/>
  <c r="BL94" i="8"/>
  <c r="BK94" i="8"/>
  <c r="BJ94" i="8"/>
  <c r="BI94" i="8"/>
  <c r="CC93" i="8"/>
  <c r="BU93" i="8"/>
  <c r="BT93" i="8"/>
  <c r="BS93" i="8"/>
  <c r="BR93" i="8"/>
  <c r="BQ93" i="8"/>
  <c r="BP93" i="8"/>
  <c r="BO93" i="8"/>
  <c r="BN93" i="8"/>
  <c r="BM93" i="8"/>
  <c r="BL93" i="8"/>
  <c r="BK93" i="8"/>
  <c r="BJ93" i="8"/>
  <c r="BI93" i="8"/>
  <c r="CC92" i="8"/>
  <c r="BU92" i="8"/>
  <c r="BT92" i="8"/>
  <c r="BS92" i="8"/>
  <c r="BR92" i="8"/>
  <c r="BQ92" i="8"/>
  <c r="BP92" i="8"/>
  <c r="BO92" i="8"/>
  <c r="BN92" i="8"/>
  <c r="BM92" i="8"/>
  <c r="BL92" i="8"/>
  <c r="BK92" i="8"/>
  <c r="BJ92" i="8"/>
  <c r="BI92" i="8"/>
  <c r="CC91" i="8"/>
  <c r="BU91" i="8"/>
  <c r="BT91" i="8"/>
  <c r="BS91" i="8"/>
  <c r="BR91" i="8"/>
  <c r="BQ91" i="8"/>
  <c r="BP91" i="8"/>
  <c r="BO91" i="8"/>
  <c r="BN91" i="8"/>
  <c r="BM91" i="8"/>
  <c r="BL91" i="8"/>
  <c r="BK91" i="8"/>
  <c r="BJ91" i="8"/>
  <c r="BI91" i="8"/>
  <c r="CC90" i="8"/>
  <c r="BU90" i="8"/>
  <c r="BT90" i="8"/>
  <c r="BS90" i="8"/>
  <c r="BR90" i="8"/>
  <c r="BQ90" i="8"/>
  <c r="BP90" i="8"/>
  <c r="BO90" i="8"/>
  <c r="BN90" i="8"/>
  <c r="BM90" i="8"/>
  <c r="BL90" i="8"/>
  <c r="BK90" i="8"/>
  <c r="BJ90" i="8"/>
  <c r="BI90" i="8"/>
  <c r="CC89" i="8"/>
  <c r="BU89" i="8"/>
  <c r="BT89" i="8"/>
  <c r="BS89" i="8"/>
  <c r="BR89" i="8"/>
  <c r="BQ89" i="8"/>
  <c r="BP89" i="8"/>
  <c r="BO89" i="8"/>
  <c r="BN89" i="8"/>
  <c r="BM89" i="8"/>
  <c r="BL89" i="8"/>
  <c r="BK89" i="8"/>
  <c r="BJ89" i="8"/>
  <c r="BI89" i="8"/>
  <c r="CC88" i="8"/>
  <c r="BU88" i="8"/>
  <c r="BT88" i="8"/>
  <c r="BS88" i="8"/>
  <c r="BR88" i="8"/>
  <c r="BQ88" i="8"/>
  <c r="BP88" i="8"/>
  <c r="BO88" i="8"/>
  <c r="BN88" i="8"/>
  <c r="BM88" i="8"/>
  <c r="BL88" i="8"/>
  <c r="BK88" i="8"/>
  <c r="BJ88" i="8"/>
  <c r="BI88" i="8"/>
  <c r="CC87" i="8"/>
  <c r="BU87" i="8"/>
  <c r="BT87" i="8"/>
  <c r="BS87" i="8"/>
  <c r="BR87" i="8"/>
  <c r="BQ87" i="8"/>
  <c r="BP87" i="8"/>
  <c r="BO87" i="8"/>
  <c r="BN87" i="8"/>
  <c r="BM87" i="8"/>
  <c r="BL87" i="8"/>
  <c r="BK87" i="8"/>
  <c r="BJ87" i="8"/>
  <c r="BI87" i="8"/>
  <c r="CC86" i="8"/>
  <c r="BU86" i="8"/>
  <c r="BT86" i="8"/>
  <c r="BS86" i="8"/>
  <c r="BR86" i="8"/>
  <c r="BQ86" i="8"/>
  <c r="BP86" i="8"/>
  <c r="BO86" i="8"/>
  <c r="BN86" i="8"/>
  <c r="BM86" i="8"/>
  <c r="BL86" i="8"/>
  <c r="BK86" i="8"/>
  <c r="BJ86" i="8"/>
  <c r="BI86" i="8"/>
  <c r="CC85" i="8"/>
  <c r="BU85" i="8"/>
  <c r="BT85" i="8"/>
  <c r="BS85" i="8"/>
  <c r="BR85" i="8"/>
  <c r="BQ85" i="8"/>
  <c r="BP85" i="8"/>
  <c r="BO85" i="8"/>
  <c r="BN85" i="8"/>
  <c r="BM85" i="8"/>
  <c r="BL85" i="8"/>
  <c r="BK85" i="8"/>
  <c r="BJ85" i="8"/>
  <c r="BI85" i="8"/>
  <c r="CC84" i="8"/>
  <c r="BU84" i="8"/>
  <c r="BT84" i="8"/>
  <c r="BS84" i="8"/>
  <c r="BR84" i="8"/>
  <c r="BQ84" i="8"/>
  <c r="BP84" i="8"/>
  <c r="BO84" i="8"/>
  <c r="BN84" i="8"/>
  <c r="BM84" i="8"/>
  <c r="BL84" i="8"/>
  <c r="BK84" i="8"/>
  <c r="BJ84" i="8"/>
  <c r="BI84" i="8"/>
  <c r="CC83" i="8"/>
  <c r="BU83" i="8"/>
  <c r="BT83" i="8"/>
  <c r="BS83" i="8"/>
  <c r="BR83" i="8"/>
  <c r="BQ83" i="8"/>
  <c r="BP83" i="8"/>
  <c r="BO83" i="8"/>
  <c r="BN83" i="8"/>
  <c r="BM83" i="8"/>
  <c r="BL83" i="8"/>
  <c r="BK83" i="8"/>
  <c r="BJ83" i="8"/>
  <c r="BI83" i="8"/>
  <c r="CC82" i="8"/>
  <c r="BU82" i="8"/>
  <c r="BT82" i="8"/>
  <c r="BS82" i="8"/>
  <c r="BR82" i="8"/>
  <c r="BQ82" i="8"/>
  <c r="BP82" i="8"/>
  <c r="BO82" i="8"/>
  <c r="BN82" i="8"/>
  <c r="BM82" i="8"/>
  <c r="BL82" i="8"/>
  <c r="BK82" i="8"/>
  <c r="BJ82" i="8"/>
  <c r="BI82" i="8"/>
  <c r="CC81" i="8"/>
  <c r="BU81" i="8"/>
  <c r="BT81" i="8"/>
  <c r="BS81" i="8"/>
  <c r="BR81" i="8"/>
  <c r="BQ81" i="8"/>
  <c r="BP81" i="8"/>
  <c r="BO81" i="8"/>
  <c r="BN81" i="8"/>
  <c r="BM81" i="8"/>
  <c r="BL81" i="8"/>
  <c r="BK81" i="8"/>
  <c r="BJ81" i="8"/>
  <c r="BI81" i="8"/>
  <c r="CC80" i="8"/>
  <c r="BU80" i="8"/>
  <c r="BT80" i="8"/>
  <c r="BS80" i="8"/>
  <c r="BR80" i="8"/>
  <c r="BQ80" i="8"/>
  <c r="BP80" i="8"/>
  <c r="BO80" i="8"/>
  <c r="BN80" i="8"/>
  <c r="BM80" i="8"/>
  <c r="BL80" i="8"/>
  <c r="BK80" i="8"/>
  <c r="BJ80" i="8"/>
  <c r="BI80" i="8"/>
  <c r="CC79" i="8"/>
  <c r="BU79" i="8"/>
  <c r="BT79" i="8"/>
  <c r="BS79" i="8"/>
  <c r="BR79" i="8"/>
  <c r="BQ79" i="8"/>
  <c r="BP79" i="8"/>
  <c r="BO79" i="8"/>
  <c r="BN79" i="8"/>
  <c r="BM79" i="8"/>
  <c r="BL79" i="8"/>
  <c r="BK79" i="8"/>
  <c r="BJ79" i="8"/>
  <c r="BI79" i="8"/>
  <c r="CC78" i="8"/>
  <c r="BU78" i="8"/>
  <c r="BT78" i="8"/>
  <c r="BS78" i="8"/>
  <c r="BR78" i="8"/>
  <c r="BQ78" i="8"/>
  <c r="BP78" i="8"/>
  <c r="BO78" i="8"/>
  <c r="BN78" i="8"/>
  <c r="BM78" i="8"/>
  <c r="BL78" i="8"/>
  <c r="BK78" i="8"/>
  <c r="BJ78" i="8"/>
  <c r="BI78" i="8"/>
  <c r="CC77" i="8"/>
  <c r="BU77" i="8"/>
  <c r="BT77" i="8"/>
  <c r="BS77" i="8"/>
  <c r="BR77" i="8"/>
  <c r="BQ77" i="8"/>
  <c r="BP77" i="8"/>
  <c r="BO77" i="8"/>
  <c r="BN77" i="8"/>
  <c r="BM77" i="8"/>
  <c r="BL77" i="8"/>
  <c r="BK77" i="8"/>
  <c r="BJ77" i="8"/>
  <c r="BI77" i="8"/>
  <c r="CC76" i="8"/>
  <c r="BU76" i="8"/>
  <c r="BT76" i="8"/>
  <c r="BS76" i="8"/>
  <c r="BR76" i="8"/>
  <c r="BQ76" i="8"/>
  <c r="BP76" i="8"/>
  <c r="BO76" i="8"/>
  <c r="BN76" i="8"/>
  <c r="BM76" i="8"/>
  <c r="BL76" i="8"/>
  <c r="BK76" i="8"/>
  <c r="BJ76" i="8"/>
  <c r="BI76" i="8"/>
  <c r="CC75" i="8"/>
  <c r="BU75" i="8"/>
  <c r="BT75" i="8"/>
  <c r="BS75" i="8"/>
  <c r="BR75" i="8"/>
  <c r="BQ75" i="8"/>
  <c r="BP75" i="8"/>
  <c r="BO75" i="8"/>
  <c r="BN75" i="8"/>
  <c r="BM75" i="8"/>
  <c r="BL75" i="8"/>
  <c r="BK75" i="8"/>
  <c r="BJ75" i="8"/>
  <c r="BI75" i="8"/>
  <c r="CC74" i="8"/>
  <c r="BU74" i="8"/>
  <c r="BT74" i="8"/>
  <c r="BS74" i="8"/>
  <c r="BR74" i="8"/>
  <c r="BQ74" i="8"/>
  <c r="BP74" i="8"/>
  <c r="BO74" i="8"/>
  <c r="BN74" i="8"/>
  <c r="BM74" i="8"/>
  <c r="BL74" i="8"/>
  <c r="BK74" i="8"/>
  <c r="BJ74" i="8"/>
  <c r="BI74" i="8"/>
  <c r="CC73" i="8"/>
  <c r="BU73" i="8"/>
  <c r="BT73" i="8"/>
  <c r="BS73" i="8"/>
  <c r="BR73" i="8"/>
  <c r="BQ73" i="8"/>
  <c r="BP73" i="8"/>
  <c r="BO73" i="8"/>
  <c r="BN73" i="8"/>
  <c r="BM73" i="8"/>
  <c r="BL73" i="8"/>
  <c r="BK73" i="8"/>
  <c r="BJ73" i="8"/>
  <c r="BI73" i="8"/>
  <c r="CC72" i="8"/>
  <c r="BU72" i="8"/>
  <c r="BT72" i="8"/>
  <c r="BS72" i="8"/>
  <c r="BR72" i="8"/>
  <c r="BQ72" i="8"/>
  <c r="BP72" i="8"/>
  <c r="BO72" i="8"/>
  <c r="BN72" i="8"/>
  <c r="BM72" i="8"/>
  <c r="BL72" i="8"/>
  <c r="BK72" i="8"/>
  <c r="BJ72" i="8"/>
  <c r="BI72" i="8"/>
  <c r="CC71" i="8"/>
  <c r="BU71" i="8"/>
  <c r="BT71" i="8"/>
  <c r="BS71" i="8"/>
  <c r="BR71" i="8"/>
  <c r="BQ71" i="8"/>
  <c r="BP71" i="8"/>
  <c r="BO71" i="8"/>
  <c r="BN71" i="8"/>
  <c r="BM71" i="8"/>
  <c r="BL71" i="8"/>
  <c r="BK71" i="8"/>
  <c r="BJ71" i="8"/>
  <c r="BI71" i="8"/>
  <c r="CC70" i="8"/>
  <c r="BU70" i="8"/>
  <c r="BT70" i="8"/>
  <c r="BS70" i="8"/>
  <c r="BR70" i="8"/>
  <c r="BQ70" i="8"/>
  <c r="BP70" i="8"/>
  <c r="BO70" i="8"/>
  <c r="BN70" i="8"/>
  <c r="BM70" i="8"/>
  <c r="BL70" i="8"/>
  <c r="BK70" i="8"/>
  <c r="BJ70" i="8"/>
  <c r="BI70" i="8"/>
  <c r="CC69" i="8"/>
  <c r="BU69" i="8"/>
  <c r="BT69" i="8"/>
  <c r="BS69" i="8"/>
  <c r="BR69" i="8"/>
  <c r="BQ69" i="8"/>
  <c r="BP69" i="8"/>
  <c r="BO69" i="8"/>
  <c r="BN69" i="8"/>
  <c r="BM69" i="8"/>
  <c r="BL69" i="8"/>
  <c r="BK69" i="8"/>
  <c r="BJ69" i="8"/>
  <c r="BI69" i="8"/>
  <c r="CC68" i="8"/>
  <c r="BU68" i="8"/>
  <c r="BT68" i="8"/>
  <c r="BS68" i="8"/>
  <c r="BR68" i="8"/>
  <c r="BQ68" i="8"/>
  <c r="BP68" i="8"/>
  <c r="BO68" i="8"/>
  <c r="BN68" i="8"/>
  <c r="BM68" i="8"/>
  <c r="BL68" i="8"/>
  <c r="BK68" i="8"/>
  <c r="BJ68" i="8"/>
  <c r="BI68" i="8"/>
  <c r="CC67" i="8"/>
  <c r="BU67" i="8"/>
  <c r="BT67" i="8"/>
  <c r="BS67" i="8"/>
  <c r="BR67" i="8"/>
  <c r="BQ67" i="8"/>
  <c r="BP67" i="8"/>
  <c r="BO67" i="8"/>
  <c r="BN67" i="8"/>
  <c r="BM67" i="8"/>
  <c r="BL67" i="8"/>
  <c r="BK67" i="8"/>
  <c r="BJ67" i="8"/>
  <c r="BI67" i="8"/>
  <c r="CC66" i="8"/>
  <c r="BU66" i="8"/>
  <c r="BT66" i="8"/>
  <c r="BS66" i="8"/>
  <c r="BR66" i="8"/>
  <c r="BQ66" i="8"/>
  <c r="BP66" i="8"/>
  <c r="BO66" i="8"/>
  <c r="BN66" i="8"/>
  <c r="BM66" i="8"/>
  <c r="BL66" i="8"/>
  <c r="BK66" i="8"/>
  <c r="BJ66" i="8"/>
  <c r="BI66" i="8"/>
  <c r="CC65" i="8"/>
  <c r="BU65" i="8"/>
  <c r="BT65" i="8"/>
  <c r="BS65" i="8"/>
  <c r="BR65" i="8"/>
  <c r="BQ65" i="8"/>
  <c r="BP65" i="8"/>
  <c r="BO65" i="8"/>
  <c r="BN65" i="8"/>
  <c r="BM65" i="8"/>
  <c r="BL65" i="8"/>
  <c r="BK65" i="8"/>
  <c r="BJ65" i="8"/>
  <c r="BI65" i="8"/>
  <c r="CC64" i="8"/>
  <c r="BU64" i="8"/>
  <c r="BT64" i="8"/>
  <c r="BS64" i="8"/>
  <c r="BR64" i="8"/>
  <c r="BQ64" i="8"/>
  <c r="BP64" i="8"/>
  <c r="BO64" i="8"/>
  <c r="BN64" i="8"/>
  <c r="BM64" i="8"/>
  <c r="BL64" i="8"/>
  <c r="BK64" i="8"/>
  <c r="BJ64" i="8"/>
  <c r="BI64" i="8"/>
  <c r="CC63" i="8"/>
  <c r="BU63" i="8"/>
  <c r="BT63" i="8"/>
  <c r="BS63" i="8"/>
  <c r="BR63" i="8"/>
  <c r="BQ63" i="8"/>
  <c r="BP63" i="8"/>
  <c r="BO63" i="8"/>
  <c r="BN63" i="8"/>
  <c r="BM63" i="8"/>
  <c r="BL63" i="8"/>
  <c r="BK63" i="8"/>
  <c r="BJ63" i="8"/>
  <c r="BI63" i="8"/>
  <c r="CC62" i="8"/>
  <c r="BU62" i="8"/>
  <c r="BT62" i="8"/>
  <c r="BS62" i="8"/>
  <c r="BR62" i="8"/>
  <c r="BQ62" i="8"/>
  <c r="BP62" i="8"/>
  <c r="BO62" i="8"/>
  <c r="BN62" i="8"/>
  <c r="BM62" i="8"/>
  <c r="BL62" i="8"/>
  <c r="BK62" i="8"/>
  <c r="BJ62" i="8"/>
  <c r="BI62" i="8"/>
  <c r="CC61" i="8"/>
  <c r="BU61" i="8"/>
  <c r="BT61" i="8"/>
  <c r="BS61" i="8"/>
  <c r="BR61" i="8"/>
  <c r="BQ61" i="8"/>
  <c r="BP61" i="8"/>
  <c r="BO61" i="8"/>
  <c r="BN61" i="8"/>
  <c r="BM61" i="8"/>
  <c r="BL61" i="8"/>
  <c r="BK61" i="8"/>
  <c r="BJ61" i="8"/>
  <c r="BI61" i="8"/>
  <c r="CC60" i="8"/>
  <c r="BU60" i="8"/>
  <c r="BT60" i="8"/>
  <c r="BS60" i="8"/>
  <c r="BR60" i="8"/>
  <c r="BQ60" i="8"/>
  <c r="BP60" i="8"/>
  <c r="BO60" i="8"/>
  <c r="BN60" i="8"/>
  <c r="BM60" i="8"/>
  <c r="BL60" i="8"/>
  <c r="BK60" i="8"/>
  <c r="BJ60" i="8"/>
  <c r="BI60" i="8"/>
  <c r="CC59" i="8"/>
  <c r="BU59" i="8"/>
  <c r="BT59" i="8"/>
  <c r="BS59" i="8"/>
  <c r="BR59" i="8"/>
  <c r="BQ59" i="8"/>
  <c r="BP59" i="8"/>
  <c r="BO59" i="8"/>
  <c r="BN59" i="8"/>
  <c r="BM59" i="8"/>
  <c r="BL59" i="8"/>
  <c r="BK59" i="8"/>
  <c r="BJ59" i="8"/>
  <c r="BI59" i="8"/>
  <c r="CC58" i="8"/>
  <c r="BU58" i="8"/>
  <c r="BT58" i="8"/>
  <c r="BS58" i="8"/>
  <c r="BR58" i="8"/>
  <c r="BQ58" i="8"/>
  <c r="BP58" i="8"/>
  <c r="BO58" i="8"/>
  <c r="BN58" i="8"/>
  <c r="BM58" i="8"/>
  <c r="BL58" i="8"/>
  <c r="BK58" i="8"/>
  <c r="BJ58" i="8"/>
  <c r="BI58" i="8"/>
  <c r="CC57" i="8"/>
  <c r="BU57" i="8"/>
  <c r="BT57" i="8"/>
  <c r="BS57" i="8"/>
  <c r="BR57" i="8"/>
  <c r="BQ57" i="8"/>
  <c r="BP57" i="8"/>
  <c r="BO57" i="8"/>
  <c r="BN57" i="8"/>
  <c r="BM57" i="8"/>
  <c r="BL57" i="8"/>
  <c r="BK57" i="8"/>
  <c r="BJ57" i="8"/>
  <c r="BI57" i="8"/>
  <c r="CC56" i="8"/>
  <c r="BU56" i="8"/>
  <c r="BT56" i="8"/>
  <c r="BS56" i="8"/>
  <c r="BR56" i="8"/>
  <c r="BQ56" i="8"/>
  <c r="BP56" i="8"/>
  <c r="BO56" i="8"/>
  <c r="BN56" i="8"/>
  <c r="BM56" i="8"/>
  <c r="BL56" i="8"/>
  <c r="BK56" i="8"/>
  <c r="BJ56" i="8"/>
  <c r="BI56" i="8"/>
  <c r="CC55" i="8"/>
  <c r="BU55" i="8"/>
  <c r="BT55" i="8"/>
  <c r="BS55" i="8"/>
  <c r="BR55" i="8"/>
  <c r="BQ55" i="8"/>
  <c r="BP55" i="8"/>
  <c r="BO55" i="8"/>
  <c r="BN55" i="8"/>
  <c r="BM55" i="8"/>
  <c r="BL55" i="8"/>
  <c r="BK55" i="8"/>
  <c r="BJ55" i="8"/>
  <c r="BI55" i="8"/>
  <c r="CC54" i="8"/>
  <c r="BU54" i="8"/>
  <c r="BT54" i="8"/>
  <c r="BS54" i="8"/>
  <c r="BR54" i="8"/>
  <c r="BQ54" i="8"/>
  <c r="BP54" i="8"/>
  <c r="BO54" i="8"/>
  <c r="BN54" i="8"/>
  <c r="BM54" i="8"/>
  <c r="BL54" i="8"/>
  <c r="BK54" i="8"/>
  <c r="BJ54" i="8"/>
  <c r="BI54" i="8"/>
  <c r="CC53" i="8"/>
  <c r="BU53" i="8"/>
  <c r="BT53" i="8"/>
  <c r="BS53" i="8"/>
  <c r="BR53" i="8"/>
  <c r="BQ53" i="8"/>
  <c r="BP53" i="8"/>
  <c r="BO53" i="8"/>
  <c r="BN53" i="8"/>
  <c r="BM53" i="8"/>
  <c r="BL53" i="8"/>
  <c r="BK53" i="8"/>
  <c r="BJ53" i="8"/>
  <c r="BI53" i="8"/>
  <c r="CC52" i="8"/>
  <c r="BU52" i="8"/>
  <c r="BT52" i="8"/>
  <c r="BS52" i="8"/>
  <c r="BR52" i="8"/>
  <c r="BQ52" i="8"/>
  <c r="BP52" i="8"/>
  <c r="BO52" i="8"/>
  <c r="BN52" i="8"/>
  <c r="BM52" i="8"/>
  <c r="BL52" i="8"/>
  <c r="BK52" i="8"/>
  <c r="BJ52" i="8"/>
  <c r="BI52" i="8"/>
  <c r="CC51" i="8"/>
  <c r="BU51" i="8"/>
  <c r="BT51" i="8"/>
  <c r="BS51" i="8"/>
  <c r="BR51" i="8"/>
  <c r="BQ51" i="8"/>
  <c r="BP51" i="8"/>
  <c r="BO51" i="8"/>
  <c r="BN51" i="8"/>
  <c r="BM51" i="8"/>
  <c r="BL51" i="8"/>
  <c r="BK51" i="8"/>
  <c r="BJ51" i="8"/>
  <c r="BI51" i="8"/>
  <c r="CC50" i="8"/>
  <c r="BU50" i="8"/>
  <c r="BT50" i="8"/>
  <c r="BS50" i="8"/>
  <c r="BR50" i="8"/>
  <c r="BQ50" i="8"/>
  <c r="BP50" i="8"/>
  <c r="BO50" i="8"/>
  <c r="BN50" i="8"/>
  <c r="BM50" i="8"/>
  <c r="BL50" i="8"/>
  <c r="BK50" i="8"/>
  <c r="BJ50" i="8"/>
  <c r="BI50" i="8"/>
  <c r="CC49" i="8"/>
  <c r="BU49" i="8"/>
  <c r="BT49" i="8"/>
  <c r="BS49" i="8"/>
  <c r="BR49" i="8"/>
  <c r="BQ49" i="8"/>
  <c r="BP49" i="8"/>
  <c r="BO49" i="8"/>
  <c r="BN49" i="8"/>
  <c r="BM49" i="8"/>
  <c r="BL49" i="8"/>
  <c r="BK49" i="8"/>
  <c r="BJ49" i="8"/>
  <c r="BI49" i="8"/>
  <c r="CC48" i="8"/>
  <c r="BU48" i="8"/>
  <c r="BT48" i="8"/>
  <c r="BS48" i="8"/>
  <c r="BR48" i="8"/>
  <c r="BQ48" i="8"/>
  <c r="BP48" i="8"/>
  <c r="BO48" i="8"/>
  <c r="BN48" i="8"/>
  <c r="BM48" i="8"/>
  <c r="BL48" i="8"/>
  <c r="BK48" i="8"/>
  <c r="BJ48" i="8"/>
  <c r="BI48" i="8"/>
  <c r="CC47" i="8"/>
  <c r="BU47" i="8"/>
  <c r="BT47" i="8"/>
  <c r="BS47" i="8"/>
  <c r="BR47" i="8"/>
  <c r="BQ47" i="8"/>
  <c r="BP47" i="8"/>
  <c r="BO47" i="8"/>
  <c r="BN47" i="8"/>
  <c r="BM47" i="8"/>
  <c r="BL47" i="8"/>
  <c r="BK47" i="8"/>
  <c r="BJ47" i="8"/>
  <c r="BI47" i="8"/>
  <c r="CC46" i="8"/>
  <c r="BU46" i="8"/>
  <c r="BT46" i="8"/>
  <c r="BS46" i="8"/>
  <c r="BR46" i="8"/>
  <c r="BQ46" i="8"/>
  <c r="BP46" i="8"/>
  <c r="BO46" i="8"/>
  <c r="BN46" i="8"/>
  <c r="BM46" i="8"/>
  <c r="BL46" i="8"/>
  <c r="BK46" i="8"/>
  <c r="BJ46" i="8"/>
  <c r="BI46" i="8"/>
  <c r="CC45" i="8"/>
  <c r="BU45" i="8"/>
  <c r="BT45" i="8"/>
  <c r="BS45" i="8"/>
  <c r="BR45" i="8"/>
  <c r="BQ45" i="8"/>
  <c r="BP45" i="8"/>
  <c r="BO45" i="8"/>
  <c r="BN45" i="8"/>
  <c r="BM45" i="8"/>
  <c r="BL45" i="8"/>
  <c r="BK45" i="8"/>
  <c r="BJ45" i="8"/>
  <c r="BI45" i="8"/>
  <c r="CC44" i="8"/>
  <c r="BU44" i="8"/>
  <c r="BT44" i="8"/>
  <c r="BS44" i="8"/>
  <c r="BR44" i="8"/>
  <c r="BQ44" i="8"/>
  <c r="BP44" i="8"/>
  <c r="BO44" i="8"/>
  <c r="BN44" i="8"/>
  <c r="BM44" i="8"/>
  <c r="BL44" i="8"/>
  <c r="BK44" i="8"/>
  <c r="BJ44" i="8"/>
  <c r="BI44" i="8"/>
  <c r="CC43" i="8"/>
  <c r="BU43" i="8"/>
  <c r="BT43" i="8"/>
  <c r="BS43" i="8"/>
  <c r="BR43" i="8"/>
  <c r="BQ43" i="8"/>
  <c r="BP43" i="8"/>
  <c r="BO43" i="8"/>
  <c r="BN43" i="8"/>
  <c r="BM43" i="8"/>
  <c r="BL43" i="8"/>
  <c r="BK43" i="8"/>
  <c r="BJ43" i="8"/>
  <c r="BI43" i="8"/>
  <c r="CC42" i="8"/>
  <c r="BU42" i="8"/>
  <c r="BT42" i="8"/>
  <c r="BS42" i="8"/>
  <c r="BR42" i="8"/>
  <c r="BQ42" i="8"/>
  <c r="BP42" i="8"/>
  <c r="BO42" i="8"/>
  <c r="BN42" i="8"/>
  <c r="BM42" i="8"/>
  <c r="BL42" i="8"/>
  <c r="BK42" i="8"/>
  <c r="BJ42" i="8"/>
  <c r="BI42" i="8"/>
  <c r="CC41" i="8"/>
  <c r="BU41" i="8"/>
  <c r="BT41" i="8"/>
  <c r="BS41" i="8"/>
  <c r="BR41" i="8"/>
  <c r="BQ41" i="8"/>
  <c r="BP41" i="8"/>
  <c r="BO41" i="8"/>
  <c r="BN41" i="8"/>
  <c r="BM41" i="8"/>
  <c r="BL41" i="8"/>
  <c r="BK41" i="8"/>
  <c r="BJ41" i="8"/>
  <c r="BI41" i="8"/>
  <c r="CC40" i="8"/>
  <c r="BU40" i="8"/>
  <c r="BT40" i="8"/>
  <c r="BS40" i="8"/>
  <c r="BR40" i="8"/>
  <c r="BQ40" i="8"/>
  <c r="BP40" i="8"/>
  <c r="BO40" i="8"/>
  <c r="BN40" i="8"/>
  <c r="BM40" i="8"/>
  <c r="BL40" i="8"/>
  <c r="BK40" i="8"/>
  <c r="BJ40" i="8"/>
  <c r="BI40" i="8"/>
  <c r="CC39" i="8"/>
  <c r="BU39" i="8"/>
  <c r="BT39" i="8"/>
  <c r="BS39" i="8"/>
  <c r="BR39" i="8"/>
  <c r="BQ39" i="8"/>
  <c r="BP39" i="8"/>
  <c r="BO39" i="8"/>
  <c r="BN39" i="8"/>
  <c r="BM39" i="8"/>
  <c r="BL39" i="8"/>
  <c r="BK39" i="8"/>
  <c r="BJ39" i="8"/>
  <c r="BI39" i="8"/>
  <c r="CC38" i="8"/>
  <c r="BU38" i="8"/>
  <c r="BT38" i="8"/>
  <c r="BS38" i="8"/>
  <c r="BR38" i="8"/>
  <c r="BQ38" i="8"/>
  <c r="BP38" i="8"/>
  <c r="BO38" i="8"/>
  <c r="BN38" i="8"/>
  <c r="BM38" i="8"/>
  <c r="BL38" i="8"/>
  <c r="BK38" i="8"/>
  <c r="BJ38" i="8"/>
  <c r="BI38" i="8"/>
  <c r="CC37" i="8"/>
  <c r="BU37" i="8"/>
  <c r="BT37" i="8"/>
  <c r="BS37" i="8"/>
  <c r="BR37" i="8"/>
  <c r="BQ37" i="8"/>
  <c r="BP37" i="8"/>
  <c r="BO37" i="8"/>
  <c r="BN37" i="8"/>
  <c r="BM37" i="8"/>
  <c r="BL37" i="8"/>
  <c r="BK37" i="8"/>
  <c r="BJ37" i="8"/>
  <c r="BI37" i="8"/>
  <c r="CC36" i="8"/>
  <c r="BU36" i="8"/>
  <c r="BT36" i="8"/>
  <c r="BS36" i="8"/>
  <c r="BR36" i="8"/>
  <c r="BQ36" i="8"/>
  <c r="BP36" i="8"/>
  <c r="BO36" i="8"/>
  <c r="BN36" i="8"/>
  <c r="BM36" i="8"/>
  <c r="BL36" i="8"/>
  <c r="BK36" i="8"/>
  <c r="BJ36" i="8"/>
  <c r="BI36" i="8"/>
  <c r="CC35" i="8"/>
  <c r="BU35" i="8"/>
  <c r="BT35" i="8"/>
  <c r="BS35" i="8"/>
  <c r="BR35" i="8"/>
  <c r="BQ35" i="8"/>
  <c r="BP35" i="8"/>
  <c r="BO35" i="8"/>
  <c r="BN35" i="8"/>
  <c r="BM35" i="8"/>
  <c r="BL35" i="8"/>
  <c r="BK35" i="8"/>
  <c r="BJ35" i="8"/>
  <c r="BI35" i="8"/>
  <c r="CC34" i="8"/>
  <c r="BU34" i="8"/>
  <c r="BT34" i="8"/>
  <c r="BS34" i="8"/>
  <c r="BR34" i="8"/>
  <c r="BQ34" i="8"/>
  <c r="BP34" i="8"/>
  <c r="BO34" i="8"/>
  <c r="BN34" i="8"/>
  <c r="BM34" i="8"/>
  <c r="BL34" i="8"/>
  <c r="BK34" i="8"/>
  <c r="BJ34" i="8"/>
  <c r="BI34" i="8"/>
  <c r="CC33" i="8"/>
  <c r="BU33" i="8"/>
  <c r="BT33" i="8"/>
  <c r="BS33" i="8"/>
  <c r="BR33" i="8"/>
  <c r="BQ33" i="8"/>
  <c r="BP33" i="8"/>
  <c r="BO33" i="8"/>
  <c r="BN33" i="8"/>
  <c r="BM33" i="8"/>
  <c r="BL33" i="8"/>
  <c r="BK33" i="8"/>
  <c r="BJ33" i="8"/>
  <c r="BI33" i="8"/>
  <c r="CC32" i="8"/>
  <c r="BU32" i="8"/>
  <c r="BT32" i="8"/>
  <c r="BS32" i="8"/>
  <c r="BR32" i="8"/>
  <c r="BQ32" i="8"/>
  <c r="BP32" i="8"/>
  <c r="BO32" i="8"/>
  <c r="BN32" i="8"/>
  <c r="BM32" i="8"/>
  <c r="BL32" i="8"/>
  <c r="BK32" i="8"/>
  <c r="BJ32" i="8"/>
  <c r="BI32" i="8"/>
  <c r="CC31" i="8"/>
  <c r="BU31" i="8"/>
  <c r="BT31" i="8"/>
  <c r="BS31" i="8"/>
  <c r="BR31" i="8"/>
  <c r="BQ31" i="8"/>
  <c r="BP31" i="8"/>
  <c r="BO31" i="8"/>
  <c r="BN31" i="8"/>
  <c r="BM31" i="8"/>
  <c r="BL31" i="8"/>
  <c r="BK31" i="8"/>
  <c r="BJ31" i="8"/>
  <c r="BI31" i="8"/>
  <c r="CC30" i="8"/>
  <c r="BU30" i="8"/>
  <c r="BT30" i="8"/>
  <c r="BS30" i="8"/>
  <c r="BR30" i="8"/>
  <c r="BQ30" i="8"/>
  <c r="BP30" i="8"/>
  <c r="BO30" i="8"/>
  <c r="BN30" i="8"/>
  <c r="BM30" i="8"/>
  <c r="BL30" i="8"/>
  <c r="BK30" i="8"/>
  <c r="BJ30" i="8"/>
  <c r="BI30" i="8"/>
  <c r="CC29" i="8"/>
  <c r="BU29" i="8"/>
  <c r="BT29" i="8"/>
  <c r="BS29" i="8"/>
  <c r="BR29" i="8"/>
  <c r="BQ29" i="8"/>
  <c r="BP29" i="8"/>
  <c r="BO29" i="8"/>
  <c r="BN29" i="8"/>
  <c r="BM29" i="8"/>
  <c r="BL29" i="8"/>
  <c r="BK29" i="8"/>
  <c r="BJ29" i="8"/>
  <c r="BI29" i="8"/>
  <c r="CC28" i="8"/>
  <c r="BU28" i="8"/>
  <c r="BT28" i="8"/>
  <c r="BS28" i="8"/>
  <c r="BR28" i="8"/>
  <c r="BQ28" i="8"/>
  <c r="BP28" i="8"/>
  <c r="BO28" i="8"/>
  <c r="BN28" i="8"/>
  <c r="BM28" i="8"/>
  <c r="BL28" i="8"/>
  <c r="BK28" i="8"/>
  <c r="BJ28" i="8"/>
  <c r="BI28" i="8"/>
  <c r="CC27" i="8"/>
  <c r="BU27" i="8"/>
  <c r="BT27" i="8"/>
  <c r="BS27" i="8"/>
  <c r="BR27" i="8"/>
  <c r="BQ27" i="8"/>
  <c r="BP27" i="8"/>
  <c r="BO27" i="8"/>
  <c r="BN27" i="8"/>
  <c r="BM27" i="8"/>
  <c r="BL27" i="8"/>
  <c r="BK27" i="8"/>
  <c r="BJ27" i="8"/>
  <c r="BI27" i="8"/>
  <c r="CC26" i="8"/>
  <c r="BU26" i="8"/>
  <c r="BT26" i="8"/>
  <c r="BS26" i="8"/>
  <c r="BR26" i="8"/>
  <c r="BQ26" i="8"/>
  <c r="BP26" i="8"/>
  <c r="BO26" i="8"/>
  <c r="BN26" i="8"/>
  <c r="BM26" i="8"/>
  <c r="BL26" i="8"/>
  <c r="BK26" i="8"/>
  <c r="BJ26" i="8"/>
  <c r="BI26" i="8"/>
  <c r="CC25" i="8"/>
  <c r="BU25" i="8"/>
  <c r="BT25" i="8"/>
  <c r="BS25" i="8"/>
  <c r="BR25" i="8"/>
  <c r="BQ25" i="8"/>
  <c r="BP25" i="8"/>
  <c r="BO25" i="8"/>
  <c r="BN25" i="8"/>
  <c r="BM25" i="8"/>
  <c r="BL25" i="8"/>
  <c r="BK25" i="8"/>
  <c r="BJ25" i="8"/>
  <c r="BI25" i="8"/>
  <c r="CC24" i="8"/>
  <c r="BU24" i="8"/>
  <c r="BT24" i="8"/>
  <c r="BS24" i="8"/>
  <c r="BR24" i="8"/>
  <c r="BQ24" i="8"/>
  <c r="BP24" i="8"/>
  <c r="BO24" i="8"/>
  <c r="BN24" i="8"/>
  <c r="BM24" i="8"/>
  <c r="BL24" i="8"/>
  <c r="BK24" i="8"/>
  <c r="BJ24" i="8"/>
  <c r="BI24" i="8"/>
  <c r="CC23" i="8"/>
  <c r="BU23" i="8"/>
  <c r="BT23" i="8"/>
  <c r="BS23" i="8"/>
  <c r="BR23" i="8"/>
  <c r="BQ23" i="8"/>
  <c r="BP23" i="8"/>
  <c r="BO23" i="8"/>
  <c r="BN23" i="8"/>
  <c r="BM23" i="8"/>
  <c r="BL23" i="8"/>
  <c r="BK23" i="8"/>
  <c r="BJ23" i="8"/>
  <c r="BI23" i="8"/>
  <c r="CC22" i="8"/>
  <c r="BU22" i="8"/>
  <c r="BT22" i="8"/>
  <c r="BS22" i="8"/>
  <c r="BR22" i="8"/>
  <c r="BQ22" i="8"/>
  <c r="BP22" i="8"/>
  <c r="BO22" i="8"/>
  <c r="BN22" i="8"/>
  <c r="BM22" i="8"/>
  <c r="BL22" i="8"/>
  <c r="BK22" i="8"/>
  <c r="BJ22" i="8"/>
  <c r="BI22" i="8"/>
  <c r="CC21" i="8"/>
  <c r="BU21" i="8"/>
  <c r="BT21" i="8"/>
  <c r="BS21" i="8"/>
  <c r="BR21" i="8"/>
  <c r="BQ21" i="8"/>
  <c r="BP21" i="8"/>
  <c r="BO21" i="8"/>
  <c r="BN21" i="8"/>
  <c r="BM21" i="8"/>
  <c r="BL21" i="8"/>
  <c r="BK21" i="8"/>
  <c r="BJ21" i="8"/>
  <c r="BI21" i="8"/>
  <c r="CC20" i="8"/>
  <c r="BU20" i="8"/>
  <c r="BT20" i="8"/>
  <c r="BS20" i="8"/>
  <c r="BR20" i="8"/>
  <c r="BQ20" i="8"/>
  <c r="BP20" i="8"/>
  <c r="BO20" i="8"/>
  <c r="BN20" i="8"/>
  <c r="BM20" i="8"/>
  <c r="BL20" i="8"/>
  <c r="BK20" i="8"/>
  <c r="BJ20" i="8"/>
  <c r="BI20" i="8"/>
  <c r="CC19" i="8"/>
  <c r="BU19" i="8"/>
  <c r="BT19" i="8"/>
  <c r="BS19" i="8"/>
  <c r="BR19" i="8"/>
  <c r="BQ19" i="8"/>
  <c r="BP19" i="8"/>
  <c r="BO19" i="8"/>
  <c r="BN19" i="8"/>
  <c r="BM19" i="8"/>
  <c r="BL19" i="8"/>
  <c r="BK19" i="8"/>
  <c r="BJ19" i="8"/>
  <c r="BI19" i="8"/>
  <c r="CC18" i="8"/>
  <c r="BU18" i="8"/>
  <c r="BT18" i="8"/>
  <c r="BS18" i="8"/>
  <c r="BR18" i="8"/>
  <c r="BQ18" i="8"/>
  <c r="BP18" i="8"/>
  <c r="BO18" i="8"/>
  <c r="BN18" i="8"/>
  <c r="BM18" i="8"/>
  <c r="BL18" i="8"/>
  <c r="BK18" i="8"/>
  <c r="BJ18" i="8"/>
  <c r="BI18" i="8"/>
  <c r="BF16" i="8"/>
  <c r="AT16" i="8"/>
  <c r="CC17" i="8"/>
  <c r="BU17" i="8"/>
  <c r="BT17" i="8"/>
  <c r="BS17" i="8"/>
  <c r="BR17" i="8"/>
  <c r="BQ17" i="8"/>
  <c r="BP17" i="8"/>
  <c r="BO17" i="8"/>
  <c r="BN17" i="8"/>
  <c r="BM17" i="8"/>
  <c r="BL17" i="8"/>
  <c r="BK17" i="8"/>
  <c r="BJ17" i="8"/>
  <c r="BI17" i="8"/>
  <c r="CC16" i="8"/>
  <c r="BU16" i="8"/>
  <c r="BT16" i="8"/>
  <c r="BS16" i="8"/>
  <c r="BR16" i="8"/>
  <c r="BQ16" i="8"/>
  <c r="BP16" i="8"/>
  <c r="BO16" i="8"/>
  <c r="BN16" i="8"/>
  <c r="BM16" i="8"/>
  <c r="BL16" i="8"/>
  <c r="BK16" i="8"/>
  <c r="BJ16" i="8"/>
  <c r="BI16" i="8"/>
  <c r="BF15" i="8"/>
  <c r="AT15" i="8"/>
  <c r="CC15" i="8"/>
  <c r="BU15" i="8"/>
  <c r="BT15" i="8"/>
  <c r="BS15" i="8"/>
  <c r="BR15" i="8"/>
  <c r="BQ15" i="8"/>
  <c r="BP15" i="8"/>
  <c r="BO15" i="8"/>
  <c r="BN15" i="8"/>
  <c r="BM15" i="8"/>
  <c r="BL15" i="8"/>
  <c r="BK15" i="8"/>
  <c r="BJ15" i="8"/>
  <c r="BI15" i="8"/>
  <c r="BF14" i="8"/>
  <c r="AT14" i="8"/>
  <c r="CC14" i="8"/>
  <c r="BU14" i="8"/>
  <c r="BT14" i="8"/>
  <c r="BS14" i="8"/>
  <c r="BR14" i="8"/>
  <c r="BQ14" i="8"/>
  <c r="BP14" i="8"/>
  <c r="BO14" i="8"/>
  <c r="BN14" i="8"/>
  <c r="BM14" i="8"/>
  <c r="BL14" i="8"/>
  <c r="BK14" i="8"/>
  <c r="BJ14" i="8"/>
  <c r="BI14" i="8"/>
  <c r="BF13" i="8"/>
  <c r="AT13" i="8"/>
  <c r="CC13" i="8"/>
  <c r="BU13" i="8"/>
  <c r="BT13" i="8"/>
  <c r="BS13" i="8"/>
  <c r="BR13" i="8"/>
  <c r="BQ13" i="8"/>
  <c r="BP13" i="8"/>
  <c r="BO13" i="8"/>
  <c r="BN13" i="8"/>
  <c r="BM13" i="8"/>
  <c r="BL13" i="8"/>
  <c r="BK13" i="8"/>
  <c r="BJ13" i="8"/>
  <c r="BI13" i="8"/>
  <c r="BF12" i="8"/>
  <c r="AT12" i="8"/>
  <c r="CC12" i="8"/>
  <c r="BU12" i="8"/>
  <c r="BT12" i="8"/>
  <c r="BS12" i="8"/>
  <c r="BR12" i="8"/>
  <c r="BQ12" i="8"/>
  <c r="BP12" i="8"/>
  <c r="BO12" i="8"/>
  <c r="BN12" i="8"/>
  <c r="BM12" i="8"/>
  <c r="BL12" i="8"/>
  <c r="BK12" i="8"/>
  <c r="BJ12" i="8"/>
  <c r="BI12" i="8"/>
  <c r="CC11" i="8"/>
  <c r="BU11" i="8"/>
  <c r="BT11" i="8"/>
  <c r="BS11" i="8"/>
  <c r="BR11" i="8"/>
  <c r="BQ11" i="8"/>
  <c r="BP11" i="8"/>
  <c r="BO11" i="8"/>
  <c r="BN11" i="8"/>
  <c r="BM11" i="8"/>
  <c r="BL11" i="8"/>
  <c r="BK11" i="8"/>
  <c r="BJ11" i="8"/>
  <c r="BI11" i="8"/>
  <c r="BF11" i="8"/>
  <c r="AT11" i="8"/>
  <c r="CC10" i="8"/>
  <c r="BU10" i="8"/>
  <c r="BT10" i="8"/>
  <c r="BS10" i="8"/>
  <c r="BR10" i="8"/>
  <c r="BQ10" i="8"/>
  <c r="BP10" i="8"/>
  <c r="BO10" i="8"/>
  <c r="BN10" i="8"/>
  <c r="BM10" i="8"/>
  <c r="BL10" i="8"/>
  <c r="BK10" i="8"/>
  <c r="BJ10" i="8"/>
  <c r="BI10" i="8"/>
  <c r="BF10" i="8"/>
  <c r="AT10" i="8"/>
  <c r="CC9" i="8"/>
  <c r="BU9" i="8"/>
  <c r="BT9" i="8"/>
  <c r="BS9" i="8"/>
  <c r="BR9" i="8"/>
  <c r="BQ9" i="8"/>
  <c r="BP9" i="8"/>
  <c r="BO9" i="8"/>
  <c r="BN9" i="8"/>
  <c r="BM9" i="8"/>
  <c r="BL9" i="8"/>
  <c r="BK9" i="8"/>
  <c r="BJ9" i="8"/>
  <c r="BI9" i="8"/>
  <c r="BF9" i="8"/>
  <c r="AT9" i="8"/>
  <c r="CC8" i="8"/>
  <c r="BU8" i="8"/>
  <c r="BT8" i="8"/>
  <c r="BS8" i="8"/>
  <c r="BR8" i="8"/>
  <c r="BQ8" i="8"/>
  <c r="BP8" i="8"/>
  <c r="BO8" i="8"/>
  <c r="BN8" i="8"/>
  <c r="BM8" i="8"/>
  <c r="BL8" i="8"/>
  <c r="BK8" i="8"/>
  <c r="BJ8" i="8"/>
  <c r="BI8" i="8"/>
  <c r="BF8" i="8"/>
  <c r="AT8" i="8"/>
  <c r="CC7" i="8"/>
  <c r="BU7" i="8"/>
  <c r="BT7" i="8"/>
  <c r="BS7" i="8"/>
  <c r="BR7" i="8"/>
  <c r="BQ7" i="8"/>
  <c r="BP7" i="8"/>
  <c r="BO7" i="8"/>
  <c r="BN7" i="8"/>
  <c r="BM7" i="8"/>
  <c r="BL7" i="8"/>
  <c r="BK7" i="8"/>
  <c r="BJ7" i="8"/>
  <c r="BI7" i="8"/>
  <c r="BF7" i="8"/>
  <c r="AT7" i="8"/>
  <c r="CC6" i="8"/>
  <c r="BU6" i="8"/>
  <c r="BT6" i="8"/>
  <c r="BS6" i="8"/>
  <c r="BR6" i="8"/>
  <c r="BQ6" i="8"/>
  <c r="BP6" i="8"/>
  <c r="BO6" i="8"/>
  <c r="BN6" i="8"/>
  <c r="BM6" i="8"/>
  <c r="BL6" i="8"/>
  <c r="BK6" i="8"/>
  <c r="BJ6" i="8"/>
  <c r="BI6" i="8"/>
  <c r="BF6" i="8"/>
  <c r="AT6" i="8"/>
  <c r="CC5" i="8"/>
  <c r="BU5" i="8"/>
  <c r="BT5" i="8"/>
  <c r="BS5" i="8"/>
  <c r="BR5" i="8"/>
  <c r="BQ5" i="8"/>
  <c r="BP5" i="8"/>
  <c r="BO5" i="8"/>
  <c r="BN5" i="8"/>
  <c r="BM5" i="8"/>
  <c r="BL5" i="8"/>
  <c r="BK5" i="8"/>
  <c r="BJ5" i="8"/>
  <c r="BI5" i="8"/>
  <c r="BF5" i="8"/>
  <c r="AT5" i="8"/>
  <c r="CC4" i="8"/>
  <c r="BU4" i="8"/>
  <c r="BT4" i="8"/>
  <c r="BS4" i="8"/>
  <c r="BR4" i="8"/>
  <c r="BQ4" i="8"/>
  <c r="BP4" i="8"/>
  <c r="BO4" i="8"/>
  <c r="BN4" i="8"/>
  <c r="BM4" i="8"/>
  <c r="BL4" i="8"/>
  <c r="BK4" i="8"/>
  <c r="BJ4" i="8"/>
  <c r="BI4" i="8"/>
  <c r="CC3" i="8"/>
  <c r="BU3" i="8"/>
  <c r="BT3" i="8"/>
  <c r="BS3" i="8"/>
  <c r="BR3" i="8"/>
  <c r="BQ3" i="8"/>
  <c r="BP3" i="8"/>
  <c r="BO3" i="8"/>
  <c r="BN3" i="8"/>
  <c r="BM3" i="8"/>
  <c r="BL3" i="8"/>
  <c r="BK3" i="8"/>
  <c r="BJ3" i="8"/>
  <c r="BI3" i="8"/>
  <c r="BF3" i="8"/>
  <c r="BB3" i="8"/>
  <c r="AX3" i="8"/>
  <c r="AV3" i="8"/>
  <c r="AT3" i="8"/>
  <c r="BU2" i="8"/>
  <c r="BT2" i="8"/>
  <c r="BS2" i="8"/>
  <c r="BR2" i="8"/>
  <c r="BQ2" i="8"/>
  <c r="BP2" i="8"/>
  <c r="BO2" i="8"/>
  <c r="BN2" i="8"/>
  <c r="BM2" i="8"/>
  <c r="BL2" i="8"/>
  <c r="BK2" i="8"/>
  <c r="BJ2" i="8"/>
  <c r="BI2" i="8"/>
  <c r="CX130" i="7"/>
  <c r="CU130" i="7"/>
  <c r="CT130" i="7"/>
  <c r="CS130" i="7"/>
  <c r="CR130" i="7"/>
  <c r="CQ130" i="7"/>
  <c r="CP130" i="7"/>
  <c r="CO130" i="7"/>
  <c r="CN130" i="7"/>
  <c r="CM130" i="7"/>
  <c r="CL130" i="7"/>
  <c r="CK130" i="7"/>
  <c r="CJ130" i="7"/>
  <c r="CI130" i="7"/>
  <c r="CH130" i="7"/>
  <c r="CG130" i="7"/>
  <c r="CF130" i="7"/>
  <c r="CE130" i="7"/>
  <c r="CD130" i="7"/>
  <c r="CC130" i="7"/>
  <c r="CB130" i="7"/>
  <c r="CA130" i="7"/>
  <c r="BZ130" i="7"/>
  <c r="BY130" i="7"/>
  <c r="BX130" i="7"/>
  <c r="BW130" i="7"/>
  <c r="CX129" i="7"/>
  <c r="CU129" i="7"/>
  <c r="CT129" i="7"/>
  <c r="CS129" i="7"/>
  <c r="CR129" i="7"/>
  <c r="CQ129" i="7"/>
  <c r="CP129" i="7"/>
  <c r="CO129" i="7"/>
  <c r="CN129" i="7"/>
  <c r="CM129" i="7"/>
  <c r="CL129" i="7"/>
  <c r="CK129" i="7"/>
  <c r="CJ129" i="7"/>
  <c r="CI129" i="7"/>
  <c r="CH129" i="7"/>
  <c r="CG129" i="7"/>
  <c r="CF129" i="7"/>
  <c r="CE129" i="7"/>
  <c r="CD129" i="7"/>
  <c r="CC129" i="7"/>
  <c r="CB129" i="7"/>
  <c r="CA129" i="7"/>
  <c r="BZ129" i="7"/>
  <c r="BY129" i="7"/>
  <c r="BX129" i="7"/>
  <c r="BW129" i="7"/>
  <c r="BD129" i="7"/>
  <c r="BA129" i="7"/>
  <c r="AZ129" i="7"/>
  <c r="AY129" i="7"/>
  <c r="AX129" i="7"/>
  <c r="AW129" i="7"/>
  <c r="AV129" i="7"/>
  <c r="AU129" i="7"/>
  <c r="AT129" i="7"/>
  <c r="AS129" i="7"/>
  <c r="AR129" i="7"/>
  <c r="AQ129" i="7"/>
  <c r="AP129" i="7"/>
  <c r="AO129" i="7"/>
  <c r="AN129" i="7"/>
  <c r="AM129" i="7"/>
  <c r="AL129" i="7"/>
  <c r="AK129" i="7"/>
  <c r="AJ129" i="7"/>
  <c r="AI129" i="7"/>
  <c r="AH129" i="7"/>
  <c r="AG129" i="7"/>
  <c r="AF129" i="7"/>
  <c r="AE129" i="7"/>
  <c r="AD129" i="7"/>
  <c r="CX128" i="7"/>
  <c r="CU128" i="7"/>
  <c r="CT128" i="7"/>
  <c r="CS128" i="7"/>
  <c r="CR128" i="7"/>
  <c r="CQ128" i="7"/>
  <c r="CP128" i="7"/>
  <c r="CO128" i="7"/>
  <c r="CN128" i="7"/>
  <c r="CM128" i="7"/>
  <c r="CL128" i="7"/>
  <c r="CK128" i="7"/>
  <c r="CJ128" i="7"/>
  <c r="CI128" i="7"/>
  <c r="CH128" i="7"/>
  <c r="CG128" i="7"/>
  <c r="CF128" i="7"/>
  <c r="CE128" i="7"/>
  <c r="CD128" i="7"/>
  <c r="CC128" i="7"/>
  <c r="CB128" i="7"/>
  <c r="CA128" i="7"/>
  <c r="BZ128" i="7"/>
  <c r="BY128" i="7"/>
  <c r="BX128" i="7"/>
  <c r="BW128" i="7"/>
  <c r="BD128" i="7"/>
  <c r="BA128" i="7"/>
  <c r="AZ128" i="7"/>
  <c r="AY128" i="7"/>
  <c r="AX128" i="7"/>
  <c r="AW128" i="7"/>
  <c r="AV128" i="7"/>
  <c r="AU128" i="7"/>
  <c r="AT128" i="7"/>
  <c r="AS128" i="7"/>
  <c r="AR128" i="7"/>
  <c r="AQ128" i="7"/>
  <c r="AP128" i="7"/>
  <c r="AO128" i="7"/>
  <c r="AN128" i="7"/>
  <c r="AM128" i="7"/>
  <c r="AL128" i="7"/>
  <c r="AK128" i="7"/>
  <c r="AJ128" i="7"/>
  <c r="AI128" i="7"/>
  <c r="AH128" i="7"/>
  <c r="AG128" i="7"/>
  <c r="AF128" i="7"/>
  <c r="AE128" i="7"/>
  <c r="AD128" i="7"/>
  <c r="CX127" i="7"/>
  <c r="CU127" i="7"/>
  <c r="CT127" i="7"/>
  <c r="CS127" i="7"/>
  <c r="CR127" i="7"/>
  <c r="CQ127" i="7"/>
  <c r="CP127" i="7"/>
  <c r="CO127" i="7"/>
  <c r="CN127" i="7"/>
  <c r="CM127" i="7"/>
  <c r="CL127" i="7"/>
  <c r="CK127" i="7"/>
  <c r="CJ127" i="7"/>
  <c r="CI127" i="7"/>
  <c r="CH127" i="7"/>
  <c r="CG127" i="7"/>
  <c r="CF127" i="7"/>
  <c r="CE127" i="7"/>
  <c r="CD127" i="7"/>
  <c r="CC127" i="7"/>
  <c r="CB127" i="7"/>
  <c r="CA127" i="7"/>
  <c r="BZ127" i="7"/>
  <c r="BY127" i="7"/>
  <c r="BX127" i="7"/>
  <c r="BW127" i="7"/>
  <c r="BD127" i="7"/>
  <c r="BA127" i="7"/>
  <c r="AZ127" i="7"/>
  <c r="AY127" i="7"/>
  <c r="AX127" i="7"/>
  <c r="AW127" i="7"/>
  <c r="AV127" i="7"/>
  <c r="AU127" i="7"/>
  <c r="AT127" i="7"/>
  <c r="AS127" i="7"/>
  <c r="AR127" i="7"/>
  <c r="AQ127" i="7"/>
  <c r="AP127" i="7"/>
  <c r="AO127" i="7"/>
  <c r="AN127" i="7"/>
  <c r="AM127" i="7"/>
  <c r="AL127" i="7"/>
  <c r="AK127" i="7"/>
  <c r="AJ127" i="7"/>
  <c r="AI127" i="7"/>
  <c r="AH127" i="7"/>
  <c r="AG127" i="7"/>
  <c r="AF127" i="7"/>
  <c r="AE127" i="7"/>
  <c r="AD127" i="7"/>
  <c r="CX126" i="7"/>
  <c r="CU126" i="7"/>
  <c r="CT126" i="7"/>
  <c r="CS126" i="7"/>
  <c r="CR126" i="7"/>
  <c r="CQ126" i="7"/>
  <c r="CP126" i="7"/>
  <c r="CO126" i="7"/>
  <c r="CN126" i="7"/>
  <c r="CM126" i="7"/>
  <c r="CL126" i="7"/>
  <c r="CK126" i="7"/>
  <c r="CJ126" i="7"/>
  <c r="CI126" i="7"/>
  <c r="CH126" i="7"/>
  <c r="CG126" i="7"/>
  <c r="CF126" i="7"/>
  <c r="CE126" i="7"/>
  <c r="CD126" i="7"/>
  <c r="CC126" i="7"/>
  <c r="CB126" i="7"/>
  <c r="CA126" i="7"/>
  <c r="BZ126" i="7"/>
  <c r="BY126" i="7"/>
  <c r="BX126" i="7"/>
  <c r="BW126" i="7"/>
  <c r="BD126" i="7"/>
  <c r="BA126" i="7"/>
  <c r="AZ126" i="7"/>
  <c r="AY126" i="7"/>
  <c r="AX126" i="7"/>
  <c r="AW126" i="7"/>
  <c r="AV126" i="7"/>
  <c r="AU126" i="7"/>
  <c r="AT126" i="7"/>
  <c r="AS126" i="7"/>
  <c r="AR126" i="7"/>
  <c r="AQ126" i="7"/>
  <c r="AP126" i="7"/>
  <c r="AO126" i="7"/>
  <c r="AN126" i="7"/>
  <c r="AM126" i="7"/>
  <c r="AL126" i="7"/>
  <c r="AK126" i="7"/>
  <c r="AJ126" i="7"/>
  <c r="AI126" i="7"/>
  <c r="AH126" i="7"/>
  <c r="AG126" i="7"/>
  <c r="AF126" i="7"/>
  <c r="AE126" i="7"/>
  <c r="AD126" i="7"/>
  <c r="CX125" i="7"/>
  <c r="CU125" i="7"/>
  <c r="CT125" i="7"/>
  <c r="CS125" i="7"/>
  <c r="CR125" i="7"/>
  <c r="CQ125" i="7"/>
  <c r="CP125" i="7"/>
  <c r="CO125" i="7"/>
  <c r="CN125" i="7"/>
  <c r="CM125" i="7"/>
  <c r="CL125" i="7"/>
  <c r="CK125" i="7"/>
  <c r="CJ125" i="7"/>
  <c r="CI125" i="7"/>
  <c r="CH125" i="7"/>
  <c r="CG125" i="7"/>
  <c r="CF125" i="7"/>
  <c r="CE125" i="7"/>
  <c r="CD125" i="7"/>
  <c r="CC125" i="7"/>
  <c r="CB125" i="7"/>
  <c r="CA125" i="7"/>
  <c r="BZ125" i="7"/>
  <c r="BY125" i="7"/>
  <c r="BX125" i="7"/>
  <c r="BW125" i="7"/>
  <c r="BD125" i="7"/>
  <c r="BA125" i="7"/>
  <c r="AZ125" i="7"/>
  <c r="AY125" i="7"/>
  <c r="AX125" i="7"/>
  <c r="AW125" i="7"/>
  <c r="AV125" i="7"/>
  <c r="AU125" i="7"/>
  <c r="AT125" i="7"/>
  <c r="AS125" i="7"/>
  <c r="AR125" i="7"/>
  <c r="AQ125" i="7"/>
  <c r="AP125" i="7"/>
  <c r="AO125" i="7"/>
  <c r="AN125" i="7"/>
  <c r="AM125" i="7"/>
  <c r="AL125" i="7"/>
  <c r="AK125" i="7"/>
  <c r="AJ125" i="7"/>
  <c r="AI125" i="7"/>
  <c r="AH125" i="7"/>
  <c r="AG125" i="7"/>
  <c r="AF125" i="7"/>
  <c r="AE125" i="7"/>
  <c r="AD125" i="7"/>
  <c r="CX124" i="7"/>
  <c r="CU124" i="7"/>
  <c r="CT124" i="7"/>
  <c r="CS124" i="7"/>
  <c r="CR124" i="7"/>
  <c r="CQ124" i="7"/>
  <c r="CP124" i="7"/>
  <c r="CO124" i="7"/>
  <c r="CN124" i="7"/>
  <c r="CM124" i="7"/>
  <c r="CL124" i="7"/>
  <c r="CK124" i="7"/>
  <c r="CJ124" i="7"/>
  <c r="CI124" i="7"/>
  <c r="CH124" i="7"/>
  <c r="CG124" i="7"/>
  <c r="CF124" i="7"/>
  <c r="CE124" i="7"/>
  <c r="CD124" i="7"/>
  <c r="CC124" i="7"/>
  <c r="CB124" i="7"/>
  <c r="CA124" i="7"/>
  <c r="BZ124" i="7"/>
  <c r="BY124" i="7"/>
  <c r="BX124" i="7"/>
  <c r="BW124" i="7"/>
  <c r="BD124" i="7"/>
  <c r="BA124" i="7"/>
  <c r="AZ124" i="7"/>
  <c r="AY124" i="7"/>
  <c r="AX124" i="7"/>
  <c r="AW124" i="7"/>
  <c r="AV124" i="7"/>
  <c r="AU124" i="7"/>
  <c r="AT124" i="7"/>
  <c r="AS124" i="7"/>
  <c r="AR124" i="7"/>
  <c r="AQ124" i="7"/>
  <c r="AP124" i="7"/>
  <c r="AO124" i="7"/>
  <c r="AN124" i="7"/>
  <c r="AM124" i="7"/>
  <c r="AL124" i="7"/>
  <c r="AK124" i="7"/>
  <c r="AJ124" i="7"/>
  <c r="AI124" i="7"/>
  <c r="AH124" i="7"/>
  <c r="AG124" i="7"/>
  <c r="AF124" i="7"/>
  <c r="AE124" i="7"/>
  <c r="AD124" i="7"/>
  <c r="CX123" i="7"/>
  <c r="CU123" i="7"/>
  <c r="CT123" i="7"/>
  <c r="CS123" i="7"/>
  <c r="CR123" i="7"/>
  <c r="CQ123" i="7"/>
  <c r="CP123" i="7"/>
  <c r="CO123" i="7"/>
  <c r="CN123" i="7"/>
  <c r="CM123" i="7"/>
  <c r="CL123" i="7"/>
  <c r="CK123" i="7"/>
  <c r="CJ123" i="7"/>
  <c r="CI123" i="7"/>
  <c r="CH123" i="7"/>
  <c r="CG123" i="7"/>
  <c r="CF123" i="7"/>
  <c r="CE123" i="7"/>
  <c r="CD123" i="7"/>
  <c r="CC123" i="7"/>
  <c r="CB123" i="7"/>
  <c r="CA123" i="7"/>
  <c r="BZ123" i="7"/>
  <c r="BY123" i="7"/>
  <c r="BX123" i="7"/>
  <c r="BW123" i="7"/>
  <c r="BD123" i="7"/>
  <c r="BA123" i="7"/>
  <c r="AZ123" i="7"/>
  <c r="AY123" i="7"/>
  <c r="AX123" i="7"/>
  <c r="AW123" i="7"/>
  <c r="AV123" i="7"/>
  <c r="AU123" i="7"/>
  <c r="AT123" i="7"/>
  <c r="AS123" i="7"/>
  <c r="AR123" i="7"/>
  <c r="AQ123" i="7"/>
  <c r="AP123" i="7"/>
  <c r="AO123" i="7"/>
  <c r="AN123" i="7"/>
  <c r="AM123" i="7"/>
  <c r="AL123" i="7"/>
  <c r="AK123" i="7"/>
  <c r="AJ123" i="7"/>
  <c r="AI123" i="7"/>
  <c r="AH123" i="7"/>
  <c r="AG123" i="7"/>
  <c r="AF123" i="7"/>
  <c r="AE123" i="7"/>
  <c r="AD123" i="7"/>
  <c r="CX122" i="7"/>
  <c r="CU122" i="7"/>
  <c r="CT122" i="7"/>
  <c r="CS122" i="7"/>
  <c r="CR122" i="7"/>
  <c r="CQ122" i="7"/>
  <c r="CP122" i="7"/>
  <c r="CO122" i="7"/>
  <c r="CN122" i="7"/>
  <c r="CM122" i="7"/>
  <c r="CL122" i="7"/>
  <c r="CK122" i="7"/>
  <c r="CJ122" i="7"/>
  <c r="CI122" i="7"/>
  <c r="CH122" i="7"/>
  <c r="CG122" i="7"/>
  <c r="CF122" i="7"/>
  <c r="CE122" i="7"/>
  <c r="CD122" i="7"/>
  <c r="CC122" i="7"/>
  <c r="CB122" i="7"/>
  <c r="CA122" i="7"/>
  <c r="BZ122" i="7"/>
  <c r="BY122" i="7"/>
  <c r="BX122" i="7"/>
  <c r="BW122" i="7"/>
  <c r="BD122" i="7"/>
  <c r="BA122" i="7"/>
  <c r="AZ122" i="7"/>
  <c r="AY122" i="7"/>
  <c r="AX122" i="7"/>
  <c r="AW122" i="7"/>
  <c r="AV122" i="7"/>
  <c r="AU122" i="7"/>
  <c r="AT122" i="7"/>
  <c r="AS122" i="7"/>
  <c r="AR122" i="7"/>
  <c r="AQ122" i="7"/>
  <c r="AP122" i="7"/>
  <c r="AO122" i="7"/>
  <c r="AN122" i="7"/>
  <c r="AM122" i="7"/>
  <c r="AL122" i="7"/>
  <c r="AK122" i="7"/>
  <c r="AJ122" i="7"/>
  <c r="AI122" i="7"/>
  <c r="AH122" i="7"/>
  <c r="AG122" i="7"/>
  <c r="AF122" i="7"/>
  <c r="AE122" i="7"/>
  <c r="AD122" i="7"/>
  <c r="CX121" i="7"/>
  <c r="CU121" i="7"/>
  <c r="CT121" i="7"/>
  <c r="CS121" i="7"/>
  <c r="CR121" i="7"/>
  <c r="CQ121" i="7"/>
  <c r="CP121" i="7"/>
  <c r="CO121" i="7"/>
  <c r="CN121" i="7"/>
  <c r="CM121" i="7"/>
  <c r="CL121" i="7"/>
  <c r="CK121" i="7"/>
  <c r="CJ121" i="7"/>
  <c r="CI121" i="7"/>
  <c r="CH121" i="7"/>
  <c r="CG121" i="7"/>
  <c r="CF121" i="7"/>
  <c r="CE121" i="7"/>
  <c r="CD121" i="7"/>
  <c r="CC121" i="7"/>
  <c r="CB121" i="7"/>
  <c r="CA121" i="7"/>
  <c r="BZ121" i="7"/>
  <c r="BY121" i="7"/>
  <c r="BX121" i="7"/>
  <c r="BW121" i="7"/>
  <c r="BD121" i="7"/>
  <c r="BA121" i="7"/>
  <c r="AZ121" i="7"/>
  <c r="AY121" i="7"/>
  <c r="AX121" i="7"/>
  <c r="AW121" i="7"/>
  <c r="AV121" i="7"/>
  <c r="AU121" i="7"/>
  <c r="AT121" i="7"/>
  <c r="AS121" i="7"/>
  <c r="AR121" i="7"/>
  <c r="AQ121" i="7"/>
  <c r="AP121" i="7"/>
  <c r="AO121" i="7"/>
  <c r="AN121" i="7"/>
  <c r="AM121" i="7"/>
  <c r="AL121" i="7"/>
  <c r="AK121" i="7"/>
  <c r="AJ121" i="7"/>
  <c r="AI121" i="7"/>
  <c r="AH121" i="7"/>
  <c r="AG121" i="7"/>
  <c r="AF121" i="7"/>
  <c r="AE121" i="7"/>
  <c r="AD121" i="7"/>
  <c r="CX120" i="7"/>
  <c r="CU120" i="7"/>
  <c r="CT120" i="7"/>
  <c r="CS120" i="7"/>
  <c r="CR120" i="7"/>
  <c r="CQ120" i="7"/>
  <c r="CP120" i="7"/>
  <c r="CO120" i="7"/>
  <c r="CN120" i="7"/>
  <c r="CM120" i="7"/>
  <c r="CL120" i="7"/>
  <c r="CK120" i="7"/>
  <c r="CJ120" i="7"/>
  <c r="CI120" i="7"/>
  <c r="CH120" i="7"/>
  <c r="CG120" i="7"/>
  <c r="CF120" i="7"/>
  <c r="CE120" i="7"/>
  <c r="CD120" i="7"/>
  <c r="CC120" i="7"/>
  <c r="CB120" i="7"/>
  <c r="CA120" i="7"/>
  <c r="BZ120" i="7"/>
  <c r="BY120" i="7"/>
  <c r="BX120" i="7"/>
  <c r="BW120" i="7"/>
  <c r="BD120" i="7"/>
  <c r="BA120" i="7"/>
  <c r="AZ120" i="7"/>
  <c r="AY120" i="7"/>
  <c r="AX120" i="7"/>
  <c r="AW120" i="7"/>
  <c r="AV120" i="7"/>
  <c r="AU120" i="7"/>
  <c r="AT120" i="7"/>
  <c r="AS120" i="7"/>
  <c r="AR120" i="7"/>
  <c r="AQ120" i="7"/>
  <c r="AP120" i="7"/>
  <c r="AO120" i="7"/>
  <c r="AN120" i="7"/>
  <c r="AM120" i="7"/>
  <c r="AL120" i="7"/>
  <c r="AK120" i="7"/>
  <c r="AJ120" i="7"/>
  <c r="AI120" i="7"/>
  <c r="AH120" i="7"/>
  <c r="AG120" i="7"/>
  <c r="AF120" i="7"/>
  <c r="AE120" i="7"/>
  <c r="AD120" i="7"/>
  <c r="CX119" i="7"/>
  <c r="CU119" i="7"/>
  <c r="CT119" i="7"/>
  <c r="CS119" i="7"/>
  <c r="CR119" i="7"/>
  <c r="CQ119" i="7"/>
  <c r="CP119" i="7"/>
  <c r="CO119" i="7"/>
  <c r="CN119" i="7"/>
  <c r="CM119" i="7"/>
  <c r="CL119" i="7"/>
  <c r="CK119" i="7"/>
  <c r="CJ119" i="7"/>
  <c r="CI119" i="7"/>
  <c r="CH119" i="7"/>
  <c r="CG119" i="7"/>
  <c r="CF119" i="7"/>
  <c r="CE119" i="7"/>
  <c r="CD119" i="7"/>
  <c r="CC119" i="7"/>
  <c r="CB119" i="7"/>
  <c r="CA119" i="7"/>
  <c r="BZ119" i="7"/>
  <c r="BY119" i="7"/>
  <c r="BX119" i="7"/>
  <c r="BW119" i="7"/>
  <c r="BD119" i="7"/>
  <c r="BA119" i="7"/>
  <c r="AZ119" i="7"/>
  <c r="AY119" i="7"/>
  <c r="AX119" i="7"/>
  <c r="AW119" i="7"/>
  <c r="AV119" i="7"/>
  <c r="AU119" i="7"/>
  <c r="AT119" i="7"/>
  <c r="AS119" i="7"/>
  <c r="AR119" i="7"/>
  <c r="AQ119" i="7"/>
  <c r="AP119" i="7"/>
  <c r="AO119" i="7"/>
  <c r="AN119" i="7"/>
  <c r="AM119" i="7"/>
  <c r="AL119" i="7"/>
  <c r="AK119" i="7"/>
  <c r="AJ119" i="7"/>
  <c r="AI119" i="7"/>
  <c r="AH119" i="7"/>
  <c r="AG119" i="7"/>
  <c r="AF119" i="7"/>
  <c r="AE119" i="7"/>
  <c r="AD119" i="7"/>
  <c r="CX118" i="7"/>
  <c r="CU118" i="7"/>
  <c r="CT118" i="7"/>
  <c r="CS118" i="7"/>
  <c r="CR118" i="7"/>
  <c r="CQ118" i="7"/>
  <c r="CP118" i="7"/>
  <c r="CO118" i="7"/>
  <c r="CN118" i="7"/>
  <c r="CM118" i="7"/>
  <c r="CL118" i="7"/>
  <c r="CK118" i="7"/>
  <c r="CJ118" i="7"/>
  <c r="CI118" i="7"/>
  <c r="CH118" i="7"/>
  <c r="CG118" i="7"/>
  <c r="CF118" i="7"/>
  <c r="CE118" i="7"/>
  <c r="CD118" i="7"/>
  <c r="CC118" i="7"/>
  <c r="CB118" i="7"/>
  <c r="CA118" i="7"/>
  <c r="BZ118" i="7"/>
  <c r="BY118" i="7"/>
  <c r="BX118" i="7"/>
  <c r="BW118" i="7"/>
  <c r="BD118" i="7"/>
  <c r="BA118" i="7"/>
  <c r="AZ118" i="7"/>
  <c r="AY118" i="7"/>
  <c r="AX118" i="7"/>
  <c r="AW118" i="7"/>
  <c r="AV118" i="7"/>
  <c r="AU118" i="7"/>
  <c r="AT118" i="7"/>
  <c r="AS118" i="7"/>
  <c r="AR118" i="7"/>
  <c r="AQ118" i="7"/>
  <c r="AP118" i="7"/>
  <c r="AO118" i="7"/>
  <c r="AN118" i="7"/>
  <c r="AM118" i="7"/>
  <c r="AL118" i="7"/>
  <c r="AK118" i="7"/>
  <c r="AJ118" i="7"/>
  <c r="AI118" i="7"/>
  <c r="AH118" i="7"/>
  <c r="AG118" i="7"/>
  <c r="AF118" i="7"/>
  <c r="AE118" i="7"/>
  <c r="AD118" i="7"/>
  <c r="CX117" i="7"/>
  <c r="CU117" i="7"/>
  <c r="CT117" i="7"/>
  <c r="CS117" i="7"/>
  <c r="CR117" i="7"/>
  <c r="CQ117" i="7"/>
  <c r="CP117" i="7"/>
  <c r="CO117" i="7"/>
  <c r="CN117" i="7"/>
  <c r="CM117" i="7"/>
  <c r="CL117" i="7"/>
  <c r="CK117" i="7"/>
  <c r="CJ117" i="7"/>
  <c r="CI117" i="7"/>
  <c r="CH117" i="7"/>
  <c r="CG117" i="7"/>
  <c r="CF117" i="7"/>
  <c r="CE117" i="7"/>
  <c r="CD117" i="7"/>
  <c r="CC117" i="7"/>
  <c r="CB117" i="7"/>
  <c r="CA117" i="7"/>
  <c r="BZ117" i="7"/>
  <c r="BY117" i="7"/>
  <c r="BX117" i="7"/>
  <c r="BW117" i="7"/>
  <c r="BD117" i="7"/>
  <c r="BA117" i="7"/>
  <c r="AZ117" i="7"/>
  <c r="AY117" i="7"/>
  <c r="AX117" i="7"/>
  <c r="AW117" i="7"/>
  <c r="AV117" i="7"/>
  <c r="AU117" i="7"/>
  <c r="AT117" i="7"/>
  <c r="AS117" i="7"/>
  <c r="AR117" i="7"/>
  <c r="AQ117" i="7"/>
  <c r="AP117" i="7"/>
  <c r="AO117" i="7"/>
  <c r="AN117" i="7"/>
  <c r="AM117" i="7"/>
  <c r="AL117" i="7"/>
  <c r="AK117" i="7"/>
  <c r="AJ117" i="7"/>
  <c r="AI117" i="7"/>
  <c r="AH117" i="7"/>
  <c r="AG117" i="7"/>
  <c r="AF117" i="7"/>
  <c r="AE117" i="7"/>
  <c r="AD117" i="7"/>
  <c r="CX116" i="7"/>
  <c r="CU116" i="7"/>
  <c r="CT116" i="7"/>
  <c r="CS116" i="7"/>
  <c r="CR116" i="7"/>
  <c r="CQ116" i="7"/>
  <c r="CP116" i="7"/>
  <c r="CO116" i="7"/>
  <c r="CN116" i="7"/>
  <c r="CM116" i="7"/>
  <c r="CL116" i="7"/>
  <c r="CK116" i="7"/>
  <c r="CJ116" i="7"/>
  <c r="CI116" i="7"/>
  <c r="CH116" i="7"/>
  <c r="CG116" i="7"/>
  <c r="CF116" i="7"/>
  <c r="CE116" i="7"/>
  <c r="CD116" i="7"/>
  <c r="CC116" i="7"/>
  <c r="CB116" i="7"/>
  <c r="CA116" i="7"/>
  <c r="BZ116" i="7"/>
  <c r="BY116" i="7"/>
  <c r="BX116" i="7"/>
  <c r="BW116" i="7"/>
  <c r="BD116" i="7"/>
  <c r="BA116" i="7"/>
  <c r="AZ116" i="7"/>
  <c r="AY116" i="7"/>
  <c r="AX116" i="7"/>
  <c r="AW116" i="7"/>
  <c r="AV116" i="7"/>
  <c r="AU116" i="7"/>
  <c r="AT116" i="7"/>
  <c r="AS116" i="7"/>
  <c r="AR116" i="7"/>
  <c r="AQ116" i="7"/>
  <c r="AP116" i="7"/>
  <c r="AO116" i="7"/>
  <c r="AN116" i="7"/>
  <c r="AM116" i="7"/>
  <c r="AL116" i="7"/>
  <c r="AK116" i="7"/>
  <c r="AJ116" i="7"/>
  <c r="AI116" i="7"/>
  <c r="AH116" i="7"/>
  <c r="AG116" i="7"/>
  <c r="AF116" i="7"/>
  <c r="AE116" i="7"/>
  <c r="AD116" i="7"/>
  <c r="CX115" i="7"/>
  <c r="CU115" i="7"/>
  <c r="CT115" i="7"/>
  <c r="CS115" i="7"/>
  <c r="CR115" i="7"/>
  <c r="CQ115" i="7"/>
  <c r="CP115" i="7"/>
  <c r="CO115" i="7"/>
  <c r="CN115" i="7"/>
  <c r="CM115" i="7"/>
  <c r="CL115" i="7"/>
  <c r="CK115" i="7"/>
  <c r="CJ115" i="7"/>
  <c r="CI115" i="7"/>
  <c r="CH115" i="7"/>
  <c r="CG115" i="7"/>
  <c r="CF115" i="7"/>
  <c r="CE115" i="7"/>
  <c r="CD115" i="7"/>
  <c r="CC115" i="7"/>
  <c r="CB115" i="7"/>
  <c r="CA115" i="7"/>
  <c r="BZ115" i="7"/>
  <c r="BY115" i="7"/>
  <c r="BX115" i="7"/>
  <c r="BW115" i="7"/>
  <c r="BD115" i="7"/>
  <c r="BA115" i="7"/>
  <c r="AZ115" i="7"/>
  <c r="AY115" i="7"/>
  <c r="AX115" i="7"/>
  <c r="AW115" i="7"/>
  <c r="AV115" i="7"/>
  <c r="AU115" i="7"/>
  <c r="AT115" i="7"/>
  <c r="AS115" i="7"/>
  <c r="AR115" i="7"/>
  <c r="AQ115" i="7"/>
  <c r="AP115" i="7"/>
  <c r="AO115" i="7"/>
  <c r="AN115" i="7"/>
  <c r="AM115" i="7"/>
  <c r="AL115" i="7"/>
  <c r="AK115" i="7"/>
  <c r="AJ115" i="7"/>
  <c r="AI115" i="7"/>
  <c r="AH115" i="7"/>
  <c r="AG115" i="7"/>
  <c r="AF115" i="7"/>
  <c r="AE115" i="7"/>
  <c r="AD115" i="7"/>
  <c r="CX114" i="7"/>
  <c r="CU114" i="7"/>
  <c r="CT114" i="7"/>
  <c r="CS114" i="7"/>
  <c r="CR114" i="7"/>
  <c r="CQ114" i="7"/>
  <c r="CP114" i="7"/>
  <c r="CO114" i="7"/>
  <c r="CN114" i="7"/>
  <c r="CM114" i="7"/>
  <c r="CL114" i="7"/>
  <c r="CK114" i="7"/>
  <c r="CJ114" i="7"/>
  <c r="CI114" i="7"/>
  <c r="CH114" i="7"/>
  <c r="CG114" i="7"/>
  <c r="CF114" i="7"/>
  <c r="CE114" i="7"/>
  <c r="CD114" i="7"/>
  <c r="CC114" i="7"/>
  <c r="CB114" i="7"/>
  <c r="CA114" i="7"/>
  <c r="BZ114" i="7"/>
  <c r="BY114" i="7"/>
  <c r="BX114" i="7"/>
  <c r="BW114" i="7"/>
  <c r="BD114" i="7"/>
  <c r="BA114" i="7"/>
  <c r="AZ114" i="7"/>
  <c r="AY114" i="7"/>
  <c r="AX114" i="7"/>
  <c r="AW114" i="7"/>
  <c r="AV114" i="7"/>
  <c r="AU114" i="7"/>
  <c r="AT114" i="7"/>
  <c r="AS114" i="7"/>
  <c r="AR114" i="7"/>
  <c r="AQ114" i="7"/>
  <c r="AP114" i="7"/>
  <c r="AO114" i="7"/>
  <c r="AN114" i="7"/>
  <c r="AM114" i="7"/>
  <c r="AL114" i="7"/>
  <c r="AK114" i="7"/>
  <c r="AJ114" i="7"/>
  <c r="AI114" i="7"/>
  <c r="AH114" i="7"/>
  <c r="AG114" i="7"/>
  <c r="AF114" i="7"/>
  <c r="AE114" i="7"/>
  <c r="AD114" i="7"/>
  <c r="CX113" i="7"/>
  <c r="CU113" i="7"/>
  <c r="CT113" i="7"/>
  <c r="CS113" i="7"/>
  <c r="CR113" i="7"/>
  <c r="CQ113" i="7"/>
  <c r="CP113" i="7"/>
  <c r="CO113" i="7"/>
  <c r="CN113" i="7"/>
  <c r="CM113" i="7"/>
  <c r="CL113" i="7"/>
  <c r="CK113" i="7"/>
  <c r="CJ113" i="7"/>
  <c r="CI113" i="7"/>
  <c r="CH113" i="7"/>
  <c r="CG113" i="7"/>
  <c r="CF113" i="7"/>
  <c r="CE113" i="7"/>
  <c r="CD113" i="7"/>
  <c r="CC113" i="7"/>
  <c r="CB113" i="7"/>
  <c r="CA113" i="7"/>
  <c r="BZ113" i="7"/>
  <c r="BY113" i="7"/>
  <c r="BX113" i="7"/>
  <c r="BW113" i="7"/>
  <c r="BD113" i="7"/>
  <c r="BA113" i="7"/>
  <c r="AZ113" i="7"/>
  <c r="AY113" i="7"/>
  <c r="AX113" i="7"/>
  <c r="AW113" i="7"/>
  <c r="AV113" i="7"/>
  <c r="AU113" i="7"/>
  <c r="AT113" i="7"/>
  <c r="AS113" i="7"/>
  <c r="AR113" i="7"/>
  <c r="AQ113" i="7"/>
  <c r="AP113" i="7"/>
  <c r="AO113" i="7"/>
  <c r="AN113" i="7"/>
  <c r="AM113" i="7"/>
  <c r="AL113" i="7"/>
  <c r="AK113" i="7"/>
  <c r="AJ113" i="7"/>
  <c r="AI113" i="7"/>
  <c r="AH113" i="7"/>
  <c r="AG113" i="7"/>
  <c r="AF113" i="7"/>
  <c r="AE113" i="7"/>
  <c r="AD113" i="7"/>
  <c r="CX112" i="7"/>
  <c r="CU112" i="7"/>
  <c r="CT112" i="7"/>
  <c r="CS112" i="7"/>
  <c r="CR112" i="7"/>
  <c r="CQ112" i="7"/>
  <c r="CP112" i="7"/>
  <c r="CO112" i="7"/>
  <c r="CN112" i="7"/>
  <c r="CM112" i="7"/>
  <c r="CL112" i="7"/>
  <c r="CK112" i="7"/>
  <c r="CJ112" i="7"/>
  <c r="CI112" i="7"/>
  <c r="CH112" i="7"/>
  <c r="CG112" i="7"/>
  <c r="CF112" i="7"/>
  <c r="CE112" i="7"/>
  <c r="CD112" i="7"/>
  <c r="CC112" i="7"/>
  <c r="CB112" i="7"/>
  <c r="CA112" i="7"/>
  <c r="BZ112" i="7"/>
  <c r="BY112" i="7"/>
  <c r="BX112" i="7"/>
  <c r="BW112" i="7"/>
  <c r="BD112" i="7"/>
  <c r="BA112" i="7"/>
  <c r="AZ112" i="7"/>
  <c r="AY112" i="7"/>
  <c r="AX112" i="7"/>
  <c r="AW112" i="7"/>
  <c r="AV112" i="7"/>
  <c r="AU112" i="7"/>
  <c r="AT112" i="7"/>
  <c r="AS112" i="7"/>
  <c r="AR112" i="7"/>
  <c r="AQ112" i="7"/>
  <c r="AP112" i="7"/>
  <c r="AO112" i="7"/>
  <c r="AN112" i="7"/>
  <c r="AM112" i="7"/>
  <c r="AL112" i="7"/>
  <c r="AK112" i="7"/>
  <c r="AJ112" i="7"/>
  <c r="AI112" i="7"/>
  <c r="AH112" i="7"/>
  <c r="AG112" i="7"/>
  <c r="AF112" i="7"/>
  <c r="AE112" i="7"/>
  <c r="AD112" i="7"/>
  <c r="CX111" i="7"/>
  <c r="CU111" i="7"/>
  <c r="CT111" i="7"/>
  <c r="CS111" i="7"/>
  <c r="CR111" i="7"/>
  <c r="CQ111" i="7"/>
  <c r="CP111" i="7"/>
  <c r="CO111" i="7"/>
  <c r="CN111" i="7"/>
  <c r="CM111" i="7"/>
  <c r="CL111" i="7"/>
  <c r="CK111" i="7"/>
  <c r="CJ111" i="7"/>
  <c r="CI111" i="7"/>
  <c r="CH111" i="7"/>
  <c r="CG111" i="7"/>
  <c r="CF111" i="7"/>
  <c r="CE111" i="7"/>
  <c r="CD111" i="7"/>
  <c r="CC111" i="7"/>
  <c r="CB111" i="7"/>
  <c r="CA111" i="7"/>
  <c r="BZ111" i="7"/>
  <c r="BY111" i="7"/>
  <c r="BX111" i="7"/>
  <c r="BW111" i="7"/>
  <c r="BD111" i="7"/>
  <c r="BA111" i="7"/>
  <c r="AZ111" i="7"/>
  <c r="AY111" i="7"/>
  <c r="AX111" i="7"/>
  <c r="AW111" i="7"/>
  <c r="AV111" i="7"/>
  <c r="AU111" i="7"/>
  <c r="AT111" i="7"/>
  <c r="AS111" i="7"/>
  <c r="AR111" i="7"/>
  <c r="AQ111" i="7"/>
  <c r="AP111" i="7"/>
  <c r="AO111" i="7"/>
  <c r="AN111" i="7"/>
  <c r="AM111" i="7"/>
  <c r="AL111" i="7"/>
  <c r="AK111" i="7"/>
  <c r="AJ111" i="7"/>
  <c r="AI111" i="7"/>
  <c r="AH111" i="7"/>
  <c r="AG111" i="7"/>
  <c r="AF111" i="7"/>
  <c r="AE111" i="7"/>
  <c r="AD111" i="7"/>
  <c r="CX110" i="7"/>
  <c r="CU110" i="7"/>
  <c r="CT110" i="7"/>
  <c r="CS110" i="7"/>
  <c r="CR110" i="7"/>
  <c r="CQ110" i="7"/>
  <c r="CP110" i="7"/>
  <c r="CO110" i="7"/>
  <c r="CN110" i="7"/>
  <c r="CM110" i="7"/>
  <c r="CL110" i="7"/>
  <c r="CK110" i="7"/>
  <c r="CJ110" i="7"/>
  <c r="CI110" i="7"/>
  <c r="CH110" i="7"/>
  <c r="CG110" i="7"/>
  <c r="CF110" i="7"/>
  <c r="CE110" i="7"/>
  <c r="CD110" i="7"/>
  <c r="CC110" i="7"/>
  <c r="CB110" i="7"/>
  <c r="CA110" i="7"/>
  <c r="BZ110" i="7"/>
  <c r="BY110" i="7"/>
  <c r="BX110" i="7"/>
  <c r="BW110" i="7"/>
  <c r="BD110" i="7"/>
  <c r="BA110" i="7"/>
  <c r="AZ110" i="7"/>
  <c r="AY110" i="7"/>
  <c r="AX110" i="7"/>
  <c r="AW110" i="7"/>
  <c r="AV110" i="7"/>
  <c r="AU110" i="7"/>
  <c r="AT110" i="7"/>
  <c r="AS110" i="7"/>
  <c r="AR110" i="7"/>
  <c r="AQ110" i="7"/>
  <c r="AP110" i="7"/>
  <c r="AO110" i="7"/>
  <c r="AN110" i="7"/>
  <c r="AM110" i="7"/>
  <c r="AL110" i="7"/>
  <c r="AK110" i="7"/>
  <c r="AJ110" i="7"/>
  <c r="AI110" i="7"/>
  <c r="AH110" i="7"/>
  <c r="AG110" i="7"/>
  <c r="AF110" i="7"/>
  <c r="AE110" i="7"/>
  <c r="AD110" i="7"/>
  <c r="CX109" i="7"/>
  <c r="CU109" i="7"/>
  <c r="CT109" i="7"/>
  <c r="CS109" i="7"/>
  <c r="CR109" i="7"/>
  <c r="CQ109" i="7"/>
  <c r="CP109" i="7"/>
  <c r="CO109" i="7"/>
  <c r="CN109" i="7"/>
  <c r="CM109" i="7"/>
  <c r="CL109" i="7"/>
  <c r="CK109" i="7"/>
  <c r="CJ109" i="7"/>
  <c r="CI109" i="7"/>
  <c r="CH109" i="7"/>
  <c r="CG109" i="7"/>
  <c r="CF109" i="7"/>
  <c r="CE109" i="7"/>
  <c r="CD109" i="7"/>
  <c r="CC109" i="7"/>
  <c r="CB109" i="7"/>
  <c r="CA109" i="7"/>
  <c r="BZ109" i="7"/>
  <c r="BY109" i="7"/>
  <c r="BX109" i="7"/>
  <c r="BW109" i="7"/>
  <c r="BD109" i="7"/>
  <c r="BA109" i="7"/>
  <c r="AZ109" i="7"/>
  <c r="AY109" i="7"/>
  <c r="AX109" i="7"/>
  <c r="AW109" i="7"/>
  <c r="AV109" i="7"/>
  <c r="AU109" i="7"/>
  <c r="AT109" i="7"/>
  <c r="AS109" i="7"/>
  <c r="AR109" i="7"/>
  <c r="AQ109" i="7"/>
  <c r="AP109" i="7"/>
  <c r="AO109" i="7"/>
  <c r="AN109" i="7"/>
  <c r="AM109" i="7"/>
  <c r="AL109" i="7"/>
  <c r="AK109" i="7"/>
  <c r="AJ109" i="7"/>
  <c r="AI109" i="7"/>
  <c r="AH109" i="7"/>
  <c r="AG109" i="7"/>
  <c r="AF109" i="7"/>
  <c r="AE109" i="7"/>
  <c r="AD109" i="7"/>
  <c r="CX108" i="7"/>
  <c r="CU108" i="7"/>
  <c r="CT108" i="7"/>
  <c r="CS108" i="7"/>
  <c r="CR108" i="7"/>
  <c r="CQ108" i="7"/>
  <c r="CP108" i="7"/>
  <c r="CO108" i="7"/>
  <c r="CN108" i="7"/>
  <c r="CM108" i="7"/>
  <c r="CL108" i="7"/>
  <c r="CK108" i="7"/>
  <c r="CJ108" i="7"/>
  <c r="CI108" i="7"/>
  <c r="CH108" i="7"/>
  <c r="CG108" i="7"/>
  <c r="CF108" i="7"/>
  <c r="CE108" i="7"/>
  <c r="CD108" i="7"/>
  <c r="CC108" i="7"/>
  <c r="CB108" i="7"/>
  <c r="CA108" i="7"/>
  <c r="BZ108" i="7"/>
  <c r="BY108" i="7"/>
  <c r="BX108" i="7"/>
  <c r="BW108" i="7"/>
  <c r="BD108" i="7"/>
  <c r="BA108" i="7"/>
  <c r="AZ108" i="7"/>
  <c r="AY108" i="7"/>
  <c r="AX108" i="7"/>
  <c r="AW108" i="7"/>
  <c r="AV108" i="7"/>
  <c r="AU108" i="7"/>
  <c r="AT108" i="7"/>
  <c r="AS108" i="7"/>
  <c r="AR108" i="7"/>
  <c r="AQ108" i="7"/>
  <c r="AP108" i="7"/>
  <c r="AO108" i="7"/>
  <c r="AN108" i="7"/>
  <c r="AM108" i="7"/>
  <c r="AL108" i="7"/>
  <c r="AK108" i="7"/>
  <c r="AJ108" i="7"/>
  <c r="AI108" i="7"/>
  <c r="AH108" i="7"/>
  <c r="AG108" i="7"/>
  <c r="AF108" i="7"/>
  <c r="AE108" i="7"/>
  <c r="AD108" i="7"/>
  <c r="CX107" i="7"/>
  <c r="CU107" i="7"/>
  <c r="CT107" i="7"/>
  <c r="CS107" i="7"/>
  <c r="CR107" i="7"/>
  <c r="CQ107" i="7"/>
  <c r="CP107" i="7"/>
  <c r="CO107" i="7"/>
  <c r="CN107" i="7"/>
  <c r="CM107" i="7"/>
  <c r="CL107" i="7"/>
  <c r="CK107" i="7"/>
  <c r="CJ107" i="7"/>
  <c r="CI107" i="7"/>
  <c r="CH107" i="7"/>
  <c r="CG107" i="7"/>
  <c r="CF107" i="7"/>
  <c r="CE107" i="7"/>
  <c r="CD107" i="7"/>
  <c r="CC107" i="7"/>
  <c r="CB107" i="7"/>
  <c r="CA107" i="7"/>
  <c r="BZ107" i="7"/>
  <c r="BY107" i="7"/>
  <c r="BX107" i="7"/>
  <c r="BW107" i="7"/>
  <c r="BD107" i="7"/>
  <c r="BA107" i="7"/>
  <c r="AZ107" i="7"/>
  <c r="AY107" i="7"/>
  <c r="AX107" i="7"/>
  <c r="AW107" i="7"/>
  <c r="AV107" i="7"/>
  <c r="AU107" i="7"/>
  <c r="AT107" i="7"/>
  <c r="AS107" i="7"/>
  <c r="AR107" i="7"/>
  <c r="AQ107" i="7"/>
  <c r="AP107" i="7"/>
  <c r="AO107" i="7"/>
  <c r="AN107" i="7"/>
  <c r="AM107" i="7"/>
  <c r="AL107" i="7"/>
  <c r="AK107" i="7"/>
  <c r="AJ107" i="7"/>
  <c r="AI107" i="7"/>
  <c r="AH107" i="7"/>
  <c r="AG107" i="7"/>
  <c r="AF107" i="7"/>
  <c r="AE107" i="7"/>
  <c r="AD107" i="7"/>
  <c r="CX106" i="7"/>
  <c r="CU106" i="7"/>
  <c r="CT106" i="7"/>
  <c r="CS106" i="7"/>
  <c r="CR106" i="7"/>
  <c r="CQ106" i="7"/>
  <c r="CP106" i="7"/>
  <c r="CO106" i="7"/>
  <c r="CN106" i="7"/>
  <c r="CM106" i="7"/>
  <c r="CL106" i="7"/>
  <c r="CK106" i="7"/>
  <c r="CJ106" i="7"/>
  <c r="CI106" i="7"/>
  <c r="CH106" i="7"/>
  <c r="CG106" i="7"/>
  <c r="CF106" i="7"/>
  <c r="CE106" i="7"/>
  <c r="CD106" i="7"/>
  <c r="CC106" i="7"/>
  <c r="CB106" i="7"/>
  <c r="CA106" i="7"/>
  <c r="BZ106" i="7"/>
  <c r="BY106" i="7"/>
  <c r="BX106" i="7"/>
  <c r="BW106" i="7"/>
  <c r="BD106" i="7"/>
  <c r="BA106" i="7"/>
  <c r="AZ106" i="7"/>
  <c r="AY106" i="7"/>
  <c r="AX106" i="7"/>
  <c r="AW106" i="7"/>
  <c r="AV106" i="7"/>
  <c r="AU106" i="7"/>
  <c r="AT106" i="7"/>
  <c r="AS106" i="7"/>
  <c r="AR106" i="7"/>
  <c r="AQ106" i="7"/>
  <c r="AP106" i="7"/>
  <c r="AO106" i="7"/>
  <c r="AN106" i="7"/>
  <c r="AM106" i="7"/>
  <c r="AL106" i="7"/>
  <c r="AK106" i="7"/>
  <c r="AJ106" i="7"/>
  <c r="AI106" i="7"/>
  <c r="AH106" i="7"/>
  <c r="AG106" i="7"/>
  <c r="AF106" i="7"/>
  <c r="AE106" i="7"/>
  <c r="AD106" i="7"/>
  <c r="CX105" i="7"/>
  <c r="CU105" i="7"/>
  <c r="CT105" i="7"/>
  <c r="CS105" i="7"/>
  <c r="CR105" i="7"/>
  <c r="CQ105" i="7"/>
  <c r="CP105" i="7"/>
  <c r="CO105" i="7"/>
  <c r="CN105" i="7"/>
  <c r="CM105" i="7"/>
  <c r="CL105" i="7"/>
  <c r="CK105" i="7"/>
  <c r="CJ105" i="7"/>
  <c r="CI105" i="7"/>
  <c r="CH105" i="7"/>
  <c r="CG105" i="7"/>
  <c r="CF105" i="7"/>
  <c r="CE105" i="7"/>
  <c r="CD105" i="7"/>
  <c r="CC105" i="7"/>
  <c r="CB105" i="7"/>
  <c r="CA105" i="7"/>
  <c r="BZ105" i="7"/>
  <c r="BY105" i="7"/>
  <c r="BX105" i="7"/>
  <c r="BW105" i="7"/>
  <c r="BD105" i="7"/>
  <c r="BA105" i="7"/>
  <c r="AZ105" i="7"/>
  <c r="AY105" i="7"/>
  <c r="AX105" i="7"/>
  <c r="AW105" i="7"/>
  <c r="AV105" i="7"/>
  <c r="AU105" i="7"/>
  <c r="AT105" i="7"/>
  <c r="AS105" i="7"/>
  <c r="AR105" i="7"/>
  <c r="AQ105" i="7"/>
  <c r="AP105" i="7"/>
  <c r="AO105" i="7"/>
  <c r="AN105" i="7"/>
  <c r="AM105" i="7"/>
  <c r="AL105" i="7"/>
  <c r="AK105" i="7"/>
  <c r="AJ105" i="7"/>
  <c r="AI105" i="7"/>
  <c r="AH105" i="7"/>
  <c r="AG105" i="7"/>
  <c r="AF105" i="7"/>
  <c r="AE105" i="7"/>
  <c r="AD105" i="7"/>
  <c r="CX104" i="7"/>
  <c r="CU104" i="7"/>
  <c r="CT104" i="7"/>
  <c r="CS104" i="7"/>
  <c r="CR104" i="7"/>
  <c r="CQ104" i="7"/>
  <c r="CP104" i="7"/>
  <c r="CO104" i="7"/>
  <c r="CN104" i="7"/>
  <c r="CM104" i="7"/>
  <c r="CL104" i="7"/>
  <c r="CK104" i="7"/>
  <c r="CJ104" i="7"/>
  <c r="CI104" i="7"/>
  <c r="CH104" i="7"/>
  <c r="CG104" i="7"/>
  <c r="CF104" i="7"/>
  <c r="CE104" i="7"/>
  <c r="CD104" i="7"/>
  <c r="CC104" i="7"/>
  <c r="CB104" i="7"/>
  <c r="CA104" i="7"/>
  <c r="BZ104" i="7"/>
  <c r="BY104" i="7"/>
  <c r="BX104" i="7"/>
  <c r="BW104" i="7"/>
  <c r="BD104" i="7"/>
  <c r="BA104" i="7"/>
  <c r="AZ104" i="7"/>
  <c r="AY104" i="7"/>
  <c r="AX104" i="7"/>
  <c r="AW104" i="7"/>
  <c r="AV104" i="7"/>
  <c r="AU104" i="7"/>
  <c r="AT104" i="7"/>
  <c r="AS104" i="7"/>
  <c r="AR104" i="7"/>
  <c r="AQ104" i="7"/>
  <c r="AP104" i="7"/>
  <c r="AO104" i="7"/>
  <c r="AN104" i="7"/>
  <c r="AM104" i="7"/>
  <c r="AL104" i="7"/>
  <c r="AK104" i="7"/>
  <c r="AJ104" i="7"/>
  <c r="AI104" i="7"/>
  <c r="AH104" i="7"/>
  <c r="AG104" i="7"/>
  <c r="AF104" i="7"/>
  <c r="AE104" i="7"/>
  <c r="AD104" i="7"/>
  <c r="CX103" i="7"/>
  <c r="CU103" i="7"/>
  <c r="CT103" i="7"/>
  <c r="CS103" i="7"/>
  <c r="CR103" i="7"/>
  <c r="CQ103" i="7"/>
  <c r="CP103" i="7"/>
  <c r="CO103" i="7"/>
  <c r="CN103" i="7"/>
  <c r="CM103" i="7"/>
  <c r="CL103" i="7"/>
  <c r="CK103" i="7"/>
  <c r="CJ103" i="7"/>
  <c r="CI103" i="7"/>
  <c r="CH103" i="7"/>
  <c r="CG103" i="7"/>
  <c r="CF103" i="7"/>
  <c r="CE103" i="7"/>
  <c r="CD103" i="7"/>
  <c r="CC103" i="7"/>
  <c r="CB103" i="7"/>
  <c r="CA103" i="7"/>
  <c r="BZ103" i="7"/>
  <c r="BY103" i="7"/>
  <c r="BX103" i="7"/>
  <c r="BW103" i="7"/>
  <c r="BD103" i="7"/>
  <c r="BA103" i="7"/>
  <c r="AZ103" i="7"/>
  <c r="AY103" i="7"/>
  <c r="AX103" i="7"/>
  <c r="AW103" i="7"/>
  <c r="AV103" i="7"/>
  <c r="AU103" i="7"/>
  <c r="AT103" i="7"/>
  <c r="AS103" i="7"/>
  <c r="AR103" i="7"/>
  <c r="AQ103" i="7"/>
  <c r="AP103" i="7"/>
  <c r="AO103" i="7"/>
  <c r="AN103" i="7"/>
  <c r="AM103" i="7"/>
  <c r="AL103" i="7"/>
  <c r="AK103" i="7"/>
  <c r="AJ103" i="7"/>
  <c r="AI103" i="7"/>
  <c r="AH103" i="7"/>
  <c r="AG103" i="7"/>
  <c r="AF103" i="7"/>
  <c r="AE103" i="7"/>
  <c r="AD103" i="7"/>
  <c r="CX102" i="7"/>
  <c r="CU102" i="7"/>
  <c r="CT102" i="7"/>
  <c r="CS102" i="7"/>
  <c r="CR102" i="7"/>
  <c r="CQ102" i="7"/>
  <c r="CP102" i="7"/>
  <c r="CO102" i="7"/>
  <c r="CN102" i="7"/>
  <c r="CM102" i="7"/>
  <c r="CL102" i="7"/>
  <c r="CK102" i="7"/>
  <c r="CJ102" i="7"/>
  <c r="CI102" i="7"/>
  <c r="CH102" i="7"/>
  <c r="CG102" i="7"/>
  <c r="CF102" i="7"/>
  <c r="CE102" i="7"/>
  <c r="CD102" i="7"/>
  <c r="CC102" i="7"/>
  <c r="CB102" i="7"/>
  <c r="CA102" i="7"/>
  <c r="BZ102" i="7"/>
  <c r="BY102" i="7"/>
  <c r="BX102" i="7"/>
  <c r="BW102" i="7"/>
  <c r="BD102" i="7"/>
  <c r="BA102" i="7"/>
  <c r="AZ102" i="7"/>
  <c r="AY102" i="7"/>
  <c r="AX102" i="7"/>
  <c r="AW102" i="7"/>
  <c r="AV102" i="7"/>
  <c r="AU102" i="7"/>
  <c r="AT102" i="7"/>
  <c r="AS102" i="7"/>
  <c r="AR102" i="7"/>
  <c r="AQ102" i="7"/>
  <c r="AP102" i="7"/>
  <c r="AO102" i="7"/>
  <c r="AN102" i="7"/>
  <c r="AM102" i="7"/>
  <c r="AL102" i="7"/>
  <c r="AK102" i="7"/>
  <c r="AJ102" i="7"/>
  <c r="AI102" i="7"/>
  <c r="AH102" i="7"/>
  <c r="AG102" i="7"/>
  <c r="AF102" i="7"/>
  <c r="AE102" i="7"/>
  <c r="AD102" i="7"/>
  <c r="CX101" i="7"/>
  <c r="CU101" i="7"/>
  <c r="CT101" i="7"/>
  <c r="CS101" i="7"/>
  <c r="CR101" i="7"/>
  <c r="CQ101" i="7"/>
  <c r="CP101" i="7"/>
  <c r="CO101" i="7"/>
  <c r="CN101" i="7"/>
  <c r="CM101" i="7"/>
  <c r="CL101" i="7"/>
  <c r="CK101" i="7"/>
  <c r="CJ101" i="7"/>
  <c r="CI101" i="7"/>
  <c r="CH101" i="7"/>
  <c r="CG101" i="7"/>
  <c r="CF101" i="7"/>
  <c r="CE101" i="7"/>
  <c r="CD101" i="7"/>
  <c r="CC101" i="7"/>
  <c r="CB101" i="7"/>
  <c r="CA101" i="7"/>
  <c r="BZ101" i="7"/>
  <c r="BY101" i="7"/>
  <c r="BX101" i="7"/>
  <c r="BW101" i="7"/>
  <c r="BD101" i="7"/>
  <c r="BA101" i="7"/>
  <c r="AZ101" i="7"/>
  <c r="AY101" i="7"/>
  <c r="AX101" i="7"/>
  <c r="AW101" i="7"/>
  <c r="AV101" i="7"/>
  <c r="AU101" i="7"/>
  <c r="AT101" i="7"/>
  <c r="AS101" i="7"/>
  <c r="AR101" i="7"/>
  <c r="AQ101" i="7"/>
  <c r="AP101" i="7"/>
  <c r="AO101" i="7"/>
  <c r="AN101" i="7"/>
  <c r="AM101" i="7"/>
  <c r="AL101" i="7"/>
  <c r="AK101" i="7"/>
  <c r="AJ101" i="7"/>
  <c r="AI101" i="7"/>
  <c r="AH101" i="7"/>
  <c r="AG101" i="7"/>
  <c r="AF101" i="7"/>
  <c r="AE101" i="7"/>
  <c r="AD101" i="7"/>
  <c r="CX100" i="7"/>
  <c r="CU100" i="7"/>
  <c r="CT100" i="7"/>
  <c r="CS100" i="7"/>
  <c r="CR100" i="7"/>
  <c r="CQ100" i="7"/>
  <c r="CP100" i="7"/>
  <c r="CO100" i="7"/>
  <c r="CN100" i="7"/>
  <c r="CM100" i="7"/>
  <c r="CL100" i="7"/>
  <c r="CK100" i="7"/>
  <c r="CJ100" i="7"/>
  <c r="CI100" i="7"/>
  <c r="CH100" i="7"/>
  <c r="CG100" i="7"/>
  <c r="CF100" i="7"/>
  <c r="CE100" i="7"/>
  <c r="CD100" i="7"/>
  <c r="CC100" i="7"/>
  <c r="CB100" i="7"/>
  <c r="CA100" i="7"/>
  <c r="BZ100" i="7"/>
  <c r="BY100" i="7"/>
  <c r="BX100" i="7"/>
  <c r="BW100" i="7"/>
  <c r="BD100" i="7"/>
  <c r="BA100" i="7"/>
  <c r="AZ100" i="7"/>
  <c r="AY100" i="7"/>
  <c r="AX100" i="7"/>
  <c r="AW100" i="7"/>
  <c r="AV100" i="7"/>
  <c r="AU100" i="7"/>
  <c r="AT100" i="7"/>
  <c r="AS100" i="7"/>
  <c r="AR100" i="7"/>
  <c r="AQ100" i="7"/>
  <c r="AP100" i="7"/>
  <c r="AO100" i="7"/>
  <c r="AN100" i="7"/>
  <c r="AM100" i="7"/>
  <c r="AL100" i="7"/>
  <c r="AK100" i="7"/>
  <c r="AJ100" i="7"/>
  <c r="AI100" i="7"/>
  <c r="AH100" i="7"/>
  <c r="AG100" i="7"/>
  <c r="AF100" i="7"/>
  <c r="AE100" i="7"/>
  <c r="AD100" i="7"/>
  <c r="CX99" i="7"/>
  <c r="CU99" i="7"/>
  <c r="CT99" i="7"/>
  <c r="CS99" i="7"/>
  <c r="CR99" i="7"/>
  <c r="CQ99" i="7"/>
  <c r="CP99" i="7"/>
  <c r="CO99" i="7"/>
  <c r="CN99" i="7"/>
  <c r="CM99" i="7"/>
  <c r="CL99" i="7"/>
  <c r="CK99" i="7"/>
  <c r="CJ99" i="7"/>
  <c r="CI99" i="7"/>
  <c r="CH99" i="7"/>
  <c r="CG99" i="7"/>
  <c r="CF99" i="7"/>
  <c r="CE99" i="7"/>
  <c r="CD99" i="7"/>
  <c r="CC99" i="7"/>
  <c r="CB99" i="7"/>
  <c r="CA99" i="7"/>
  <c r="BZ99" i="7"/>
  <c r="BY99" i="7"/>
  <c r="BX99" i="7"/>
  <c r="BW99" i="7"/>
  <c r="BD99" i="7"/>
  <c r="BA99" i="7"/>
  <c r="AZ99" i="7"/>
  <c r="AY99" i="7"/>
  <c r="AX99" i="7"/>
  <c r="AW99" i="7"/>
  <c r="AV99" i="7"/>
  <c r="AU99" i="7"/>
  <c r="AT99" i="7"/>
  <c r="AS99" i="7"/>
  <c r="AR99" i="7"/>
  <c r="AQ99" i="7"/>
  <c r="AP99" i="7"/>
  <c r="AO99" i="7"/>
  <c r="AN99" i="7"/>
  <c r="AM99" i="7"/>
  <c r="AL99" i="7"/>
  <c r="AK99" i="7"/>
  <c r="AJ99" i="7"/>
  <c r="AI99" i="7"/>
  <c r="AH99" i="7"/>
  <c r="AG99" i="7"/>
  <c r="AF99" i="7"/>
  <c r="AE99" i="7"/>
  <c r="AD99" i="7"/>
  <c r="CX98" i="7"/>
  <c r="CU98" i="7"/>
  <c r="CT98" i="7"/>
  <c r="CS98" i="7"/>
  <c r="CR98" i="7"/>
  <c r="CQ98" i="7"/>
  <c r="CP98" i="7"/>
  <c r="CO98" i="7"/>
  <c r="CN98" i="7"/>
  <c r="CM98" i="7"/>
  <c r="CL98" i="7"/>
  <c r="CK98" i="7"/>
  <c r="CJ98" i="7"/>
  <c r="CI98" i="7"/>
  <c r="CH98" i="7"/>
  <c r="CG98" i="7"/>
  <c r="CF98" i="7"/>
  <c r="CE98" i="7"/>
  <c r="CD98" i="7"/>
  <c r="CC98" i="7"/>
  <c r="CB98" i="7"/>
  <c r="CA98" i="7"/>
  <c r="BZ98" i="7"/>
  <c r="BY98" i="7"/>
  <c r="BX98" i="7"/>
  <c r="BW98" i="7"/>
  <c r="BD98" i="7"/>
  <c r="BA98" i="7"/>
  <c r="AZ98" i="7"/>
  <c r="AY98" i="7"/>
  <c r="AX98" i="7"/>
  <c r="AW98" i="7"/>
  <c r="AV98" i="7"/>
  <c r="AU98" i="7"/>
  <c r="AT98" i="7"/>
  <c r="AS98" i="7"/>
  <c r="AR98" i="7"/>
  <c r="AQ98" i="7"/>
  <c r="AP98" i="7"/>
  <c r="AO98" i="7"/>
  <c r="AN98" i="7"/>
  <c r="AM98" i="7"/>
  <c r="AL98" i="7"/>
  <c r="AK98" i="7"/>
  <c r="AJ98" i="7"/>
  <c r="AI98" i="7"/>
  <c r="AH98" i="7"/>
  <c r="AG98" i="7"/>
  <c r="AF98" i="7"/>
  <c r="AE98" i="7"/>
  <c r="AD98" i="7"/>
  <c r="CX97" i="7"/>
  <c r="CU97" i="7"/>
  <c r="CT97" i="7"/>
  <c r="CS97" i="7"/>
  <c r="CR97" i="7"/>
  <c r="CQ97" i="7"/>
  <c r="CP97" i="7"/>
  <c r="CO97" i="7"/>
  <c r="CN97" i="7"/>
  <c r="CM97" i="7"/>
  <c r="CL97" i="7"/>
  <c r="CK97" i="7"/>
  <c r="CJ97" i="7"/>
  <c r="CI97" i="7"/>
  <c r="CH97" i="7"/>
  <c r="CG97" i="7"/>
  <c r="CF97" i="7"/>
  <c r="CE97" i="7"/>
  <c r="CD97" i="7"/>
  <c r="CC97" i="7"/>
  <c r="CB97" i="7"/>
  <c r="CA97" i="7"/>
  <c r="BZ97" i="7"/>
  <c r="BY97" i="7"/>
  <c r="BX97" i="7"/>
  <c r="BW97" i="7"/>
  <c r="BD97" i="7"/>
  <c r="BA97" i="7"/>
  <c r="AZ97" i="7"/>
  <c r="AY97" i="7"/>
  <c r="AX97" i="7"/>
  <c r="AW97" i="7"/>
  <c r="AV97" i="7"/>
  <c r="AU97" i="7"/>
  <c r="AT97" i="7"/>
  <c r="AS97" i="7"/>
  <c r="AR97" i="7"/>
  <c r="AQ97" i="7"/>
  <c r="AP97" i="7"/>
  <c r="AO97" i="7"/>
  <c r="AN97" i="7"/>
  <c r="AM97" i="7"/>
  <c r="AL97" i="7"/>
  <c r="AK97" i="7"/>
  <c r="AJ97" i="7"/>
  <c r="AI97" i="7"/>
  <c r="AH97" i="7"/>
  <c r="AG97" i="7"/>
  <c r="AF97" i="7"/>
  <c r="AE97" i="7"/>
  <c r="AD97" i="7"/>
  <c r="CX96" i="7"/>
  <c r="CU96" i="7"/>
  <c r="CT96" i="7"/>
  <c r="CS96" i="7"/>
  <c r="CR96" i="7"/>
  <c r="CQ96" i="7"/>
  <c r="CP96" i="7"/>
  <c r="CO96" i="7"/>
  <c r="CN96" i="7"/>
  <c r="CM96" i="7"/>
  <c r="CL96" i="7"/>
  <c r="CK96" i="7"/>
  <c r="CJ96" i="7"/>
  <c r="CI96" i="7"/>
  <c r="CH96" i="7"/>
  <c r="CG96" i="7"/>
  <c r="CF96" i="7"/>
  <c r="CE96" i="7"/>
  <c r="CD96" i="7"/>
  <c r="CC96" i="7"/>
  <c r="CB96" i="7"/>
  <c r="CA96" i="7"/>
  <c r="BZ96" i="7"/>
  <c r="BY96" i="7"/>
  <c r="BX96" i="7"/>
  <c r="BW96" i="7"/>
  <c r="BD96" i="7"/>
  <c r="BA96" i="7"/>
  <c r="AZ96" i="7"/>
  <c r="AY96" i="7"/>
  <c r="AX96" i="7"/>
  <c r="AW96" i="7"/>
  <c r="AV96" i="7"/>
  <c r="AU96" i="7"/>
  <c r="AT96" i="7"/>
  <c r="AS96" i="7"/>
  <c r="AR96" i="7"/>
  <c r="AQ96" i="7"/>
  <c r="AP96" i="7"/>
  <c r="AO96" i="7"/>
  <c r="AN96" i="7"/>
  <c r="AM96" i="7"/>
  <c r="AL96" i="7"/>
  <c r="AK96" i="7"/>
  <c r="AJ96" i="7"/>
  <c r="AI96" i="7"/>
  <c r="AH96" i="7"/>
  <c r="AG96" i="7"/>
  <c r="AF96" i="7"/>
  <c r="AE96" i="7"/>
  <c r="AD96" i="7"/>
  <c r="CX95" i="7"/>
  <c r="CU95" i="7"/>
  <c r="CT95" i="7"/>
  <c r="CS95" i="7"/>
  <c r="CR95" i="7"/>
  <c r="CQ95" i="7"/>
  <c r="CP95" i="7"/>
  <c r="CO95" i="7"/>
  <c r="CN95" i="7"/>
  <c r="CM95" i="7"/>
  <c r="CL95" i="7"/>
  <c r="CK95" i="7"/>
  <c r="CJ95" i="7"/>
  <c r="CI95" i="7"/>
  <c r="CH95" i="7"/>
  <c r="CG95" i="7"/>
  <c r="CF95" i="7"/>
  <c r="CE95" i="7"/>
  <c r="CD95" i="7"/>
  <c r="CC95" i="7"/>
  <c r="CB95" i="7"/>
  <c r="CA95" i="7"/>
  <c r="BZ95" i="7"/>
  <c r="BY95" i="7"/>
  <c r="BX95" i="7"/>
  <c r="BW95" i="7"/>
  <c r="BD95" i="7"/>
  <c r="BA95" i="7"/>
  <c r="AZ95" i="7"/>
  <c r="AY95" i="7"/>
  <c r="AX95" i="7"/>
  <c r="AW95" i="7"/>
  <c r="AV95" i="7"/>
  <c r="AU95" i="7"/>
  <c r="AT95" i="7"/>
  <c r="AS95" i="7"/>
  <c r="AR95" i="7"/>
  <c r="AQ95" i="7"/>
  <c r="AP95" i="7"/>
  <c r="AO95" i="7"/>
  <c r="AN95" i="7"/>
  <c r="AM95" i="7"/>
  <c r="AL95" i="7"/>
  <c r="AK95" i="7"/>
  <c r="AJ95" i="7"/>
  <c r="AI95" i="7"/>
  <c r="AH95" i="7"/>
  <c r="AG95" i="7"/>
  <c r="AF95" i="7"/>
  <c r="AE95" i="7"/>
  <c r="AD95" i="7"/>
  <c r="CX94" i="7"/>
  <c r="CU94" i="7"/>
  <c r="CT94" i="7"/>
  <c r="CS94" i="7"/>
  <c r="CR94" i="7"/>
  <c r="CQ94" i="7"/>
  <c r="CP94" i="7"/>
  <c r="CO94" i="7"/>
  <c r="CN94" i="7"/>
  <c r="CM94" i="7"/>
  <c r="CL94" i="7"/>
  <c r="CK94" i="7"/>
  <c r="CJ94" i="7"/>
  <c r="CI94" i="7"/>
  <c r="CH94" i="7"/>
  <c r="CG94" i="7"/>
  <c r="CF94" i="7"/>
  <c r="CE94" i="7"/>
  <c r="CD94" i="7"/>
  <c r="CC94" i="7"/>
  <c r="CB94" i="7"/>
  <c r="CA94" i="7"/>
  <c r="BZ94" i="7"/>
  <c r="BY94" i="7"/>
  <c r="BX94" i="7"/>
  <c r="BW94" i="7"/>
  <c r="BD94" i="7"/>
  <c r="BA94" i="7"/>
  <c r="AZ94" i="7"/>
  <c r="AY94" i="7"/>
  <c r="AX94" i="7"/>
  <c r="AW94" i="7"/>
  <c r="AV94" i="7"/>
  <c r="AU94" i="7"/>
  <c r="AT94" i="7"/>
  <c r="AS94" i="7"/>
  <c r="AR94" i="7"/>
  <c r="AQ94" i="7"/>
  <c r="AP94" i="7"/>
  <c r="AO94" i="7"/>
  <c r="AN94" i="7"/>
  <c r="AM94" i="7"/>
  <c r="AL94" i="7"/>
  <c r="AK94" i="7"/>
  <c r="AJ94" i="7"/>
  <c r="AI94" i="7"/>
  <c r="AH94" i="7"/>
  <c r="AG94" i="7"/>
  <c r="AF94" i="7"/>
  <c r="AE94" i="7"/>
  <c r="AD94" i="7"/>
  <c r="CX93" i="7"/>
  <c r="CU93" i="7"/>
  <c r="CT93" i="7"/>
  <c r="CS93" i="7"/>
  <c r="CR93" i="7"/>
  <c r="CQ93" i="7"/>
  <c r="CP93" i="7"/>
  <c r="CO93" i="7"/>
  <c r="CN93" i="7"/>
  <c r="CM93" i="7"/>
  <c r="CL93" i="7"/>
  <c r="CK93" i="7"/>
  <c r="CJ93" i="7"/>
  <c r="CI93" i="7"/>
  <c r="CH93" i="7"/>
  <c r="CG93" i="7"/>
  <c r="CF93" i="7"/>
  <c r="CE93" i="7"/>
  <c r="CD93" i="7"/>
  <c r="CC93" i="7"/>
  <c r="CB93" i="7"/>
  <c r="CA93" i="7"/>
  <c r="BZ93" i="7"/>
  <c r="BY93" i="7"/>
  <c r="BX93" i="7"/>
  <c r="BW93" i="7"/>
  <c r="BD93" i="7"/>
  <c r="BA93" i="7"/>
  <c r="AZ93" i="7"/>
  <c r="AY93" i="7"/>
  <c r="AX93" i="7"/>
  <c r="AW93" i="7"/>
  <c r="AV93" i="7"/>
  <c r="AU93" i="7"/>
  <c r="AT93" i="7"/>
  <c r="AS93" i="7"/>
  <c r="AR93" i="7"/>
  <c r="AQ93" i="7"/>
  <c r="AP93" i="7"/>
  <c r="AO93" i="7"/>
  <c r="AN93" i="7"/>
  <c r="AM93" i="7"/>
  <c r="AL93" i="7"/>
  <c r="AK93" i="7"/>
  <c r="AJ93" i="7"/>
  <c r="AI93" i="7"/>
  <c r="AH93" i="7"/>
  <c r="AG93" i="7"/>
  <c r="AF93" i="7"/>
  <c r="AE93" i="7"/>
  <c r="AD93" i="7"/>
  <c r="CX92" i="7"/>
  <c r="CU92" i="7"/>
  <c r="CT92" i="7"/>
  <c r="CS92" i="7"/>
  <c r="CR92" i="7"/>
  <c r="CQ92" i="7"/>
  <c r="CP92" i="7"/>
  <c r="CO92" i="7"/>
  <c r="CN92" i="7"/>
  <c r="CM92" i="7"/>
  <c r="CL92" i="7"/>
  <c r="CK92" i="7"/>
  <c r="CJ92" i="7"/>
  <c r="CI92" i="7"/>
  <c r="CH92" i="7"/>
  <c r="CG92" i="7"/>
  <c r="CF92" i="7"/>
  <c r="CE92" i="7"/>
  <c r="CD92" i="7"/>
  <c r="CC92" i="7"/>
  <c r="CB92" i="7"/>
  <c r="CA92" i="7"/>
  <c r="BZ92" i="7"/>
  <c r="BY92" i="7"/>
  <c r="BX92" i="7"/>
  <c r="BW92" i="7"/>
  <c r="BD92" i="7"/>
  <c r="BA92" i="7"/>
  <c r="AZ92" i="7"/>
  <c r="AY92" i="7"/>
  <c r="AX92" i="7"/>
  <c r="AW92" i="7"/>
  <c r="AV92" i="7"/>
  <c r="AU92" i="7"/>
  <c r="AT92" i="7"/>
  <c r="AS92" i="7"/>
  <c r="AR92" i="7"/>
  <c r="AQ92" i="7"/>
  <c r="AP92" i="7"/>
  <c r="AO92" i="7"/>
  <c r="AN92" i="7"/>
  <c r="AM92" i="7"/>
  <c r="AL92" i="7"/>
  <c r="AK92" i="7"/>
  <c r="AJ92" i="7"/>
  <c r="AI92" i="7"/>
  <c r="AH92" i="7"/>
  <c r="AG92" i="7"/>
  <c r="AF92" i="7"/>
  <c r="AE92" i="7"/>
  <c r="AD92" i="7"/>
  <c r="CX91" i="7"/>
  <c r="CU91" i="7"/>
  <c r="CT91" i="7"/>
  <c r="CS91" i="7"/>
  <c r="CR91" i="7"/>
  <c r="CQ91" i="7"/>
  <c r="CP91" i="7"/>
  <c r="CO91" i="7"/>
  <c r="CN91" i="7"/>
  <c r="CM91" i="7"/>
  <c r="CL91" i="7"/>
  <c r="CK91" i="7"/>
  <c r="CJ91" i="7"/>
  <c r="CI91" i="7"/>
  <c r="CH91" i="7"/>
  <c r="CG91" i="7"/>
  <c r="CF91" i="7"/>
  <c r="CE91" i="7"/>
  <c r="CD91" i="7"/>
  <c r="CC91" i="7"/>
  <c r="CB91" i="7"/>
  <c r="CA91" i="7"/>
  <c r="BZ91" i="7"/>
  <c r="BY91" i="7"/>
  <c r="BX91" i="7"/>
  <c r="BW91" i="7"/>
  <c r="BD91" i="7"/>
  <c r="BA91" i="7"/>
  <c r="AZ91" i="7"/>
  <c r="AY91" i="7"/>
  <c r="AX91" i="7"/>
  <c r="AW91" i="7"/>
  <c r="AV91" i="7"/>
  <c r="AU91" i="7"/>
  <c r="AT91" i="7"/>
  <c r="AS91" i="7"/>
  <c r="AR91" i="7"/>
  <c r="AQ91" i="7"/>
  <c r="AP91" i="7"/>
  <c r="AO91" i="7"/>
  <c r="AN91" i="7"/>
  <c r="AM91" i="7"/>
  <c r="AL91" i="7"/>
  <c r="AK91" i="7"/>
  <c r="AJ91" i="7"/>
  <c r="AI91" i="7"/>
  <c r="AH91" i="7"/>
  <c r="AG91" i="7"/>
  <c r="AF91" i="7"/>
  <c r="AE91" i="7"/>
  <c r="AD91" i="7"/>
  <c r="CX90" i="7"/>
  <c r="CU90" i="7"/>
  <c r="CT90" i="7"/>
  <c r="CS90" i="7"/>
  <c r="CR90" i="7"/>
  <c r="CQ90" i="7"/>
  <c r="CP90" i="7"/>
  <c r="CO90" i="7"/>
  <c r="CN90" i="7"/>
  <c r="CM90" i="7"/>
  <c r="CL90" i="7"/>
  <c r="CK90" i="7"/>
  <c r="CJ90" i="7"/>
  <c r="CI90" i="7"/>
  <c r="CH90" i="7"/>
  <c r="CG90" i="7"/>
  <c r="CF90" i="7"/>
  <c r="CE90" i="7"/>
  <c r="CD90" i="7"/>
  <c r="CC90" i="7"/>
  <c r="CB90" i="7"/>
  <c r="CA90" i="7"/>
  <c r="BZ90" i="7"/>
  <c r="BY90" i="7"/>
  <c r="BX90" i="7"/>
  <c r="BW90" i="7"/>
  <c r="BD90" i="7"/>
  <c r="BA90" i="7"/>
  <c r="AZ90" i="7"/>
  <c r="AY90" i="7"/>
  <c r="AX90" i="7"/>
  <c r="AW90" i="7"/>
  <c r="AV90" i="7"/>
  <c r="AU90" i="7"/>
  <c r="AT90" i="7"/>
  <c r="AS90" i="7"/>
  <c r="AR90" i="7"/>
  <c r="AQ90" i="7"/>
  <c r="AP90" i="7"/>
  <c r="AO90" i="7"/>
  <c r="AN90" i="7"/>
  <c r="AM90" i="7"/>
  <c r="AL90" i="7"/>
  <c r="AK90" i="7"/>
  <c r="AJ90" i="7"/>
  <c r="AI90" i="7"/>
  <c r="AH90" i="7"/>
  <c r="AG90" i="7"/>
  <c r="AF90" i="7"/>
  <c r="AE90" i="7"/>
  <c r="AD90" i="7"/>
  <c r="CX89" i="7"/>
  <c r="CU89" i="7"/>
  <c r="CT89" i="7"/>
  <c r="CS89" i="7"/>
  <c r="CR89" i="7"/>
  <c r="CQ89" i="7"/>
  <c r="CP89" i="7"/>
  <c r="CO89" i="7"/>
  <c r="CN89" i="7"/>
  <c r="CM89" i="7"/>
  <c r="CL89" i="7"/>
  <c r="CK89" i="7"/>
  <c r="CJ89" i="7"/>
  <c r="CI89" i="7"/>
  <c r="CH89" i="7"/>
  <c r="CG89" i="7"/>
  <c r="CF89" i="7"/>
  <c r="CE89" i="7"/>
  <c r="CD89" i="7"/>
  <c r="CC89" i="7"/>
  <c r="CB89" i="7"/>
  <c r="CA89" i="7"/>
  <c r="BZ89" i="7"/>
  <c r="BY89" i="7"/>
  <c r="BX89" i="7"/>
  <c r="BW89" i="7"/>
  <c r="BD89" i="7"/>
  <c r="BA89" i="7"/>
  <c r="AZ89" i="7"/>
  <c r="AY89" i="7"/>
  <c r="AX89" i="7"/>
  <c r="AW89" i="7"/>
  <c r="AV89" i="7"/>
  <c r="AU89" i="7"/>
  <c r="AT89" i="7"/>
  <c r="AS89" i="7"/>
  <c r="AR89" i="7"/>
  <c r="AQ89" i="7"/>
  <c r="AP89" i="7"/>
  <c r="AO89" i="7"/>
  <c r="AN89" i="7"/>
  <c r="AM89" i="7"/>
  <c r="AL89" i="7"/>
  <c r="AK89" i="7"/>
  <c r="AJ89" i="7"/>
  <c r="AI89" i="7"/>
  <c r="AH89" i="7"/>
  <c r="AG89" i="7"/>
  <c r="AF89" i="7"/>
  <c r="AE89" i="7"/>
  <c r="AD89" i="7"/>
  <c r="CX88" i="7"/>
  <c r="CU88" i="7"/>
  <c r="CT88" i="7"/>
  <c r="CS88" i="7"/>
  <c r="CR88" i="7"/>
  <c r="CQ88" i="7"/>
  <c r="CP88" i="7"/>
  <c r="CO88" i="7"/>
  <c r="CN88" i="7"/>
  <c r="CM88" i="7"/>
  <c r="CL88" i="7"/>
  <c r="CK88" i="7"/>
  <c r="CJ88" i="7"/>
  <c r="CI88" i="7"/>
  <c r="CH88" i="7"/>
  <c r="CG88" i="7"/>
  <c r="CF88" i="7"/>
  <c r="CE88" i="7"/>
  <c r="CD88" i="7"/>
  <c r="CC88" i="7"/>
  <c r="CB88" i="7"/>
  <c r="CA88" i="7"/>
  <c r="BZ88" i="7"/>
  <c r="BY88" i="7"/>
  <c r="BX88" i="7"/>
  <c r="BW88" i="7"/>
  <c r="BD88" i="7"/>
  <c r="BA88" i="7"/>
  <c r="AZ88" i="7"/>
  <c r="AY88" i="7"/>
  <c r="AX88" i="7"/>
  <c r="AW88" i="7"/>
  <c r="AV88" i="7"/>
  <c r="AU88" i="7"/>
  <c r="AT88" i="7"/>
  <c r="AS88" i="7"/>
  <c r="AR88" i="7"/>
  <c r="AQ88" i="7"/>
  <c r="AP88" i="7"/>
  <c r="AO88" i="7"/>
  <c r="AN88" i="7"/>
  <c r="AM88" i="7"/>
  <c r="AL88" i="7"/>
  <c r="AK88" i="7"/>
  <c r="AJ88" i="7"/>
  <c r="AI88" i="7"/>
  <c r="AH88" i="7"/>
  <c r="AG88" i="7"/>
  <c r="AF88" i="7"/>
  <c r="AE88" i="7"/>
  <c r="AD88" i="7"/>
  <c r="CX87" i="7"/>
  <c r="CU87" i="7"/>
  <c r="CT87" i="7"/>
  <c r="CS87" i="7"/>
  <c r="CR87" i="7"/>
  <c r="CQ87" i="7"/>
  <c r="CP87" i="7"/>
  <c r="CO87" i="7"/>
  <c r="CN87" i="7"/>
  <c r="CM87" i="7"/>
  <c r="CL87" i="7"/>
  <c r="CK87" i="7"/>
  <c r="CJ87" i="7"/>
  <c r="CI87" i="7"/>
  <c r="CH87" i="7"/>
  <c r="CG87" i="7"/>
  <c r="CF87" i="7"/>
  <c r="CE87" i="7"/>
  <c r="CD87" i="7"/>
  <c r="CC87" i="7"/>
  <c r="CB87" i="7"/>
  <c r="CA87" i="7"/>
  <c r="BZ87" i="7"/>
  <c r="BY87" i="7"/>
  <c r="BX87" i="7"/>
  <c r="BW87" i="7"/>
  <c r="BD87" i="7"/>
  <c r="BA87" i="7"/>
  <c r="AZ87" i="7"/>
  <c r="AY87" i="7"/>
  <c r="AX87" i="7"/>
  <c r="AW87" i="7"/>
  <c r="AV87" i="7"/>
  <c r="AU87" i="7"/>
  <c r="AT87" i="7"/>
  <c r="AS87" i="7"/>
  <c r="AR87" i="7"/>
  <c r="AQ87" i="7"/>
  <c r="AP87" i="7"/>
  <c r="AO87" i="7"/>
  <c r="AN87" i="7"/>
  <c r="AM87" i="7"/>
  <c r="AL87" i="7"/>
  <c r="AK87" i="7"/>
  <c r="AJ87" i="7"/>
  <c r="AI87" i="7"/>
  <c r="AH87" i="7"/>
  <c r="AG87" i="7"/>
  <c r="AF87" i="7"/>
  <c r="AE87" i="7"/>
  <c r="AD87" i="7"/>
  <c r="CX86" i="7"/>
  <c r="CU86" i="7"/>
  <c r="CT86" i="7"/>
  <c r="CS86" i="7"/>
  <c r="CR86" i="7"/>
  <c r="CQ86" i="7"/>
  <c r="CP86" i="7"/>
  <c r="CO86" i="7"/>
  <c r="CN86" i="7"/>
  <c r="CM86" i="7"/>
  <c r="CL86" i="7"/>
  <c r="CK86" i="7"/>
  <c r="CJ86" i="7"/>
  <c r="CI86" i="7"/>
  <c r="CH86" i="7"/>
  <c r="CG86" i="7"/>
  <c r="CF86" i="7"/>
  <c r="CE86" i="7"/>
  <c r="CD86" i="7"/>
  <c r="CC86" i="7"/>
  <c r="CB86" i="7"/>
  <c r="CA86" i="7"/>
  <c r="BZ86" i="7"/>
  <c r="BY86" i="7"/>
  <c r="BX86" i="7"/>
  <c r="BW86" i="7"/>
  <c r="BD86" i="7"/>
  <c r="BA86" i="7"/>
  <c r="AZ86" i="7"/>
  <c r="AY86" i="7"/>
  <c r="AX86" i="7"/>
  <c r="AW86" i="7"/>
  <c r="AV86" i="7"/>
  <c r="AU86" i="7"/>
  <c r="AT86" i="7"/>
  <c r="AS86" i="7"/>
  <c r="AR86" i="7"/>
  <c r="AQ86" i="7"/>
  <c r="AP86" i="7"/>
  <c r="AO86" i="7"/>
  <c r="AN86" i="7"/>
  <c r="AM86" i="7"/>
  <c r="AL86" i="7"/>
  <c r="AK86" i="7"/>
  <c r="AJ86" i="7"/>
  <c r="AI86" i="7"/>
  <c r="AH86" i="7"/>
  <c r="AG86" i="7"/>
  <c r="AF86" i="7"/>
  <c r="AE86" i="7"/>
  <c r="AD86" i="7"/>
  <c r="CX85" i="7"/>
  <c r="CU85" i="7"/>
  <c r="CT85" i="7"/>
  <c r="CS85" i="7"/>
  <c r="CR85" i="7"/>
  <c r="CQ85" i="7"/>
  <c r="CP85" i="7"/>
  <c r="CO85" i="7"/>
  <c r="CN85" i="7"/>
  <c r="CM85" i="7"/>
  <c r="CL85" i="7"/>
  <c r="CK85" i="7"/>
  <c r="CJ85" i="7"/>
  <c r="CI85" i="7"/>
  <c r="CH85" i="7"/>
  <c r="CG85" i="7"/>
  <c r="CF85" i="7"/>
  <c r="CE85" i="7"/>
  <c r="CD85" i="7"/>
  <c r="CC85" i="7"/>
  <c r="CB85" i="7"/>
  <c r="CA85" i="7"/>
  <c r="BZ85" i="7"/>
  <c r="BY85" i="7"/>
  <c r="BX85" i="7"/>
  <c r="BW85" i="7"/>
  <c r="BD85" i="7"/>
  <c r="BA85" i="7"/>
  <c r="AZ85" i="7"/>
  <c r="AY85" i="7"/>
  <c r="AX85" i="7"/>
  <c r="AW85" i="7"/>
  <c r="AV85" i="7"/>
  <c r="AU85" i="7"/>
  <c r="AT85" i="7"/>
  <c r="AS85" i="7"/>
  <c r="AR85" i="7"/>
  <c r="AQ85" i="7"/>
  <c r="AP85" i="7"/>
  <c r="AO85" i="7"/>
  <c r="AN85" i="7"/>
  <c r="AM85" i="7"/>
  <c r="AL85" i="7"/>
  <c r="AK85" i="7"/>
  <c r="AJ85" i="7"/>
  <c r="AI85" i="7"/>
  <c r="AH85" i="7"/>
  <c r="AG85" i="7"/>
  <c r="AF85" i="7"/>
  <c r="AE85" i="7"/>
  <c r="AD85" i="7"/>
  <c r="CX84" i="7"/>
  <c r="CU84" i="7"/>
  <c r="CT84" i="7"/>
  <c r="CS84" i="7"/>
  <c r="CR84" i="7"/>
  <c r="CQ84" i="7"/>
  <c r="CP84" i="7"/>
  <c r="CO84" i="7"/>
  <c r="CN84" i="7"/>
  <c r="CM84" i="7"/>
  <c r="CL84" i="7"/>
  <c r="CK84" i="7"/>
  <c r="CJ84" i="7"/>
  <c r="CI84" i="7"/>
  <c r="CH84" i="7"/>
  <c r="CG84" i="7"/>
  <c r="CF84" i="7"/>
  <c r="CE84" i="7"/>
  <c r="CD84" i="7"/>
  <c r="CC84" i="7"/>
  <c r="CB84" i="7"/>
  <c r="CA84" i="7"/>
  <c r="BZ84" i="7"/>
  <c r="BY84" i="7"/>
  <c r="BX84" i="7"/>
  <c r="BW84" i="7"/>
  <c r="BD84" i="7"/>
  <c r="BA84" i="7"/>
  <c r="AZ84" i="7"/>
  <c r="AY84" i="7"/>
  <c r="AX84" i="7"/>
  <c r="AW84" i="7"/>
  <c r="AV84" i="7"/>
  <c r="AU84" i="7"/>
  <c r="AT84" i="7"/>
  <c r="AS84" i="7"/>
  <c r="AR84" i="7"/>
  <c r="AQ84" i="7"/>
  <c r="AP84" i="7"/>
  <c r="AO84" i="7"/>
  <c r="AN84" i="7"/>
  <c r="AM84" i="7"/>
  <c r="AL84" i="7"/>
  <c r="AK84" i="7"/>
  <c r="AJ84" i="7"/>
  <c r="AI84" i="7"/>
  <c r="AH84" i="7"/>
  <c r="AG84" i="7"/>
  <c r="AF84" i="7"/>
  <c r="AE84" i="7"/>
  <c r="AD84" i="7"/>
  <c r="CX83" i="7"/>
  <c r="CU83" i="7"/>
  <c r="CT83" i="7"/>
  <c r="CS83" i="7"/>
  <c r="CR83" i="7"/>
  <c r="CQ83" i="7"/>
  <c r="CP83" i="7"/>
  <c r="CO83" i="7"/>
  <c r="CN83" i="7"/>
  <c r="CM83" i="7"/>
  <c r="CL83" i="7"/>
  <c r="CK83" i="7"/>
  <c r="CJ83" i="7"/>
  <c r="CI83" i="7"/>
  <c r="CH83" i="7"/>
  <c r="CG83" i="7"/>
  <c r="CF83" i="7"/>
  <c r="CE83" i="7"/>
  <c r="CD83" i="7"/>
  <c r="CC83" i="7"/>
  <c r="CB83" i="7"/>
  <c r="CA83" i="7"/>
  <c r="BZ83" i="7"/>
  <c r="BY83" i="7"/>
  <c r="BX83" i="7"/>
  <c r="BW83" i="7"/>
  <c r="BD83" i="7"/>
  <c r="BA83" i="7"/>
  <c r="AZ83" i="7"/>
  <c r="AY83" i="7"/>
  <c r="AX83" i="7"/>
  <c r="AW83" i="7"/>
  <c r="AV83" i="7"/>
  <c r="AU83" i="7"/>
  <c r="AT83" i="7"/>
  <c r="AS83" i="7"/>
  <c r="AR83" i="7"/>
  <c r="AQ83" i="7"/>
  <c r="AP83" i="7"/>
  <c r="AO83" i="7"/>
  <c r="AN83" i="7"/>
  <c r="AM83" i="7"/>
  <c r="AL83" i="7"/>
  <c r="AK83" i="7"/>
  <c r="AJ83" i="7"/>
  <c r="AI83" i="7"/>
  <c r="AH83" i="7"/>
  <c r="AG83" i="7"/>
  <c r="AF83" i="7"/>
  <c r="AE83" i="7"/>
  <c r="AD83" i="7"/>
  <c r="CX82" i="7"/>
  <c r="CU82" i="7"/>
  <c r="CT82" i="7"/>
  <c r="CS82" i="7"/>
  <c r="CR82" i="7"/>
  <c r="CQ82" i="7"/>
  <c r="CP82" i="7"/>
  <c r="CO82" i="7"/>
  <c r="CN82" i="7"/>
  <c r="CM82" i="7"/>
  <c r="CL82" i="7"/>
  <c r="CK82" i="7"/>
  <c r="CJ82" i="7"/>
  <c r="CI82" i="7"/>
  <c r="CH82" i="7"/>
  <c r="CG82" i="7"/>
  <c r="CF82" i="7"/>
  <c r="CE82" i="7"/>
  <c r="CD82" i="7"/>
  <c r="CC82" i="7"/>
  <c r="CB82" i="7"/>
  <c r="CA82" i="7"/>
  <c r="BZ82" i="7"/>
  <c r="BY82" i="7"/>
  <c r="BX82" i="7"/>
  <c r="BW82" i="7"/>
  <c r="BD82" i="7"/>
  <c r="BA82" i="7"/>
  <c r="AZ82" i="7"/>
  <c r="AY82" i="7"/>
  <c r="AX82" i="7"/>
  <c r="AW82" i="7"/>
  <c r="AV82" i="7"/>
  <c r="AU82" i="7"/>
  <c r="AT82" i="7"/>
  <c r="AS82" i="7"/>
  <c r="AR82" i="7"/>
  <c r="AQ82" i="7"/>
  <c r="AP82" i="7"/>
  <c r="AO82" i="7"/>
  <c r="AN82" i="7"/>
  <c r="AM82" i="7"/>
  <c r="AL82" i="7"/>
  <c r="AK82" i="7"/>
  <c r="AJ82" i="7"/>
  <c r="AI82" i="7"/>
  <c r="AH82" i="7"/>
  <c r="AG82" i="7"/>
  <c r="AF82" i="7"/>
  <c r="AE82" i="7"/>
  <c r="AD82" i="7"/>
  <c r="CX81" i="7"/>
  <c r="CU81" i="7"/>
  <c r="CT81" i="7"/>
  <c r="CS81" i="7"/>
  <c r="CR81" i="7"/>
  <c r="CQ81" i="7"/>
  <c r="CP81" i="7"/>
  <c r="CO81" i="7"/>
  <c r="CN81" i="7"/>
  <c r="CM81" i="7"/>
  <c r="CL81" i="7"/>
  <c r="CK81" i="7"/>
  <c r="CJ81" i="7"/>
  <c r="CI81" i="7"/>
  <c r="CH81" i="7"/>
  <c r="CG81" i="7"/>
  <c r="CF81" i="7"/>
  <c r="CE81" i="7"/>
  <c r="CD81" i="7"/>
  <c r="CC81" i="7"/>
  <c r="CB81" i="7"/>
  <c r="CA81" i="7"/>
  <c r="BZ81" i="7"/>
  <c r="BY81" i="7"/>
  <c r="BX81" i="7"/>
  <c r="BW81" i="7"/>
  <c r="BD81" i="7"/>
  <c r="BA81" i="7"/>
  <c r="AZ81" i="7"/>
  <c r="AY81" i="7"/>
  <c r="AX81" i="7"/>
  <c r="AW81" i="7"/>
  <c r="AV81" i="7"/>
  <c r="AU81" i="7"/>
  <c r="AT81" i="7"/>
  <c r="AS81" i="7"/>
  <c r="AR81" i="7"/>
  <c r="AQ81" i="7"/>
  <c r="AP81" i="7"/>
  <c r="AO81" i="7"/>
  <c r="AN81" i="7"/>
  <c r="AM81" i="7"/>
  <c r="AL81" i="7"/>
  <c r="AK81" i="7"/>
  <c r="AJ81" i="7"/>
  <c r="AI81" i="7"/>
  <c r="AH81" i="7"/>
  <c r="AG81" i="7"/>
  <c r="AF81" i="7"/>
  <c r="AE81" i="7"/>
  <c r="AD81" i="7"/>
  <c r="CX80" i="7"/>
  <c r="CU80" i="7"/>
  <c r="CT80" i="7"/>
  <c r="CS80" i="7"/>
  <c r="CR80" i="7"/>
  <c r="CQ80" i="7"/>
  <c r="CP80" i="7"/>
  <c r="CO80" i="7"/>
  <c r="CN80" i="7"/>
  <c r="CM80" i="7"/>
  <c r="CL80" i="7"/>
  <c r="CK80" i="7"/>
  <c r="CJ80" i="7"/>
  <c r="CI80" i="7"/>
  <c r="CH80" i="7"/>
  <c r="CG80" i="7"/>
  <c r="CF80" i="7"/>
  <c r="CE80" i="7"/>
  <c r="CD80" i="7"/>
  <c r="CC80" i="7"/>
  <c r="CB80" i="7"/>
  <c r="CA80" i="7"/>
  <c r="BZ80" i="7"/>
  <c r="BY80" i="7"/>
  <c r="BX80" i="7"/>
  <c r="BW80" i="7"/>
  <c r="BD80" i="7"/>
  <c r="BA80" i="7"/>
  <c r="AZ80" i="7"/>
  <c r="AY80" i="7"/>
  <c r="AX80" i="7"/>
  <c r="AW80" i="7"/>
  <c r="AV80" i="7"/>
  <c r="AU80" i="7"/>
  <c r="AT80" i="7"/>
  <c r="AS80" i="7"/>
  <c r="AR80" i="7"/>
  <c r="AQ80" i="7"/>
  <c r="AP80" i="7"/>
  <c r="AO80" i="7"/>
  <c r="AN80" i="7"/>
  <c r="AM80" i="7"/>
  <c r="AL80" i="7"/>
  <c r="AK80" i="7"/>
  <c r="AJ80" i="7"/>
  <c r="AI80" i="7"/>
  <c r="AH80" i="7"/>
  <c r="AG80" i="7"/>
  <c r="AF80" i="7"/>
  <c r="AE80" i="7"/>
  <c r="AD80" i="7"/>
  <c r="CX79" i="7"/>
  <c r="CU79" i="7"/>
  <c r="CT79" i="7"/>
  <c r="CS79" i="7"/>
  <c r="CR79" i="7"/>
  <c r="CQ79" i="7"/>
  <c r="CP79" i="7"/>
  <c r="CO79" i="7"/>
  <c r="CN79" i="7"/>
  <c r="CM79" i="7"/>
  <c r="CL79" i="7"/>
  <c r="CK79" i="7"/>
  <c r="CJ79" i="7"/>
  <c r="CI79" i="7"/>
  <c r="CH79" i="7"/>
  <c r="CG79" i="7"/>
  <c r="CF79" i="7"/>
  <c r="CE79" i="7"/>
  <c r="CD79" i="7"/>
  <c r="CC79" i="7"/>
  <c r="CB79" i="7"/>
  <c r="CA79" i="7"/>
  <c r="BZ79" i="7"/>
  <c r="BY79" i="7"/>
  <c r="BX79" i="7"/>
  <c r="BW79" i="7"/>
  <c r="BD79" i="7"/>
  <c r="BA79" i="7"/>
  <c r="AZ79" i="7"/>
  <c r="AY79" i="7"/>
  <c r="AX79" i="7"/>
  <c r="AW79" i="7"/>
  <c r="AV79" i="7"/>
  <c r="AU79" i="7"/>
  <c r="AT79" i="7"/>
  <c r="AS79" i="7"/>
  <c r="AR79" i="7"/>
  <c r="AQ79" i="7"/>
  <c r="AP79" i="7"/>
  <c r="AO79" i="7"/>
  <c r="AN79" i="7"/>
  <c r="AM79" i="7"/>
  <c r="AL79" i="7"/>
  <c r="AK79" i="7"/>
  <c r="AJ79" i="7"/>
  <c r="AI79" i="7"/>
  <c r="AH79" i="7"/>
  <c r="AG79" i="7"/>
  <c r="AF79" i="7"/>
  <c r="AE79" i="7"/>
  <c r="AD79" i="7"/>
  <c r="CX78" i="7"/>
  <c r="CU78" i="7"/>
  <c r="CT78" i="7"/>
  <c r="CS78" i="7"/>
  <c r="CR78" i="7"/>
  <c r="CQ78" i="7"/>
  <c r="CP78" i="7"/>
  <c r="CO78" i="7"/>
  <c r="CN78" i="7"/>
  <c r="CM78" i="7"/>
  <c r="CL78" i="7"/>
  <c r="CK78" i="7"/>
  <c r="CJ78" i="7"/>
  <c r="CI78" i="7"/>
  <c r="CH78" i="7"/>
  <c r="CG78" i="7"/>
  <c r="CF78" i="7"/>
  <c r="CE78" i="7"/>
  <c r="CD78" i="7"/>
  <c r="CC78" i="7"/>
  <c r="CB78" i="7"/>
  <c r="CA78" i="7"/>
  <c r="BZ78" i="7"/>
  <c r="BY78" i="7"/>
  <c r="BX78" i="7"/>
  <c r="BW78" i="7"/>
  <c r="BD78" i="7"/>
  <c r="BA78" i="7"/>
  <c r="AZ78" i="7"/>
  <c r="AY78" i="7"/>
  <c r="AX78" i="7"/>
  <c r="AW78" i="7"/>
  <c r="AV78" i="7"/>
  <c r="AU78" i="7"/>
  <c r="AT78" i="7"/>
  <c r="AS78" i="7"/>
  <c r="AR78" i="7"/>
  <c r="AQ78" i="7"/>
  <c r="AP78" i="7"/>
  <c r="AO78" i="7"/>
  <c r="AN78" i="7"/>
  <c r="AM78" i="7"/>
  <c r="AL78" i="7"/>
  <c r="AK78" i="7"/>
  <c r="AJ78" i="7"/>
  <c r="AI78" i="7"/>
  <c r="AH78" i="7"/>
  <c r="AG78" i="7"/>
  <c r="AF78" i="7"/>
  <c r="AE78" i="7"/>
  <c r="AD78" i="7"/>
  <c r="CX77" i="7"/>
  <c r="CU77" i="7"/>
  <c r="CT77" i="7"/>
  <c r="CS77" i="7"/>
  <c r="CR77" i="7"/>
  <c r="CQ77" i="7"/>
  <c r="CP77" i="7"/>
  <c r="CO77" i="7"/>
  <c r="CN77" i="7"/>
  <c r="CM77" i="7"/>
  <c r="CL77" i="7"/>
  <c r="CK77" i="7"/>
  <c r="CJ77" i="7"/>
  <c r="CI77" i="7"/>
  <c r="CH77" i="7"/>
  <c r="CG77" i="7"/>
  <c r="CF77" i="7"/>
  <c r="CE77" i="7"/>
  <c r="CD77" i="7"/>
  <c r="CC77" i="7"/>
  <c r="CB77" i="7"/>
  <c r="CA77" i="7"/>
  <c r="BZ77" i="7"/>
  <c r="BY77" i="7"/>
  <c r="BX77" i="7"/>
  <c r="BW77" i="7"/>
  <c r="BD77" i="7"/>
  <c r="BA77" i="7"/>
  <c r="AZ77" i="7"/>
  <c r="AY77" i="7"/>
  <c r="AX77" i="7"/>
  <c r="AW77" i="7"/>
  <c r="AV77" i="7"/>
  <c r="AU77" i="7"/>
  <c r="AT77" i="7"/>
  <c r="AS77" i="7"/>
  <c r="AR77" i="7"/>
  <c r="AQ77" i="7"/>
  <c r="AP77" i="7"/>
  <c r="AO77" i="7"/>
  <c r="AN77" i="7"/>
  <c r="AM77" i="7"/>
  <c r="AL77" i="7"/>
  <c r="AK77" i="7"/>
  <c r="AJ77" i="7"/>
  <c r="AI77" i="7"/>
  <c r="AH77" i="7"/>
  <c r="AG77" i="7"/>
  <c r="AF77" i="7"/>
  <c r="AE77" i="7"/>
  <c r="AD77" i="7"/>
  <c r="CX76" i="7"/>
  <c r="CU76" i="7"/>
  <c r="CT76" i="7"/>
  <c r="CS76" i="7"/>
  <c r="CR76" i="7"/>
  <c r="CQ76" i="7"/>
  <c r="CP76" i="7"/>
  <c r="CO76" i="7"/>
  <c r="CN76" i="7"/>
  <c r="CM76" i="7"/>
  <c r="CL76" i="7"/>
  <c r="CK76" i="7"/>
  <c r="CJ76" i="7"/>
  <c r="CI76" i="7"/>
  <c r="CH76" i="7"/>
  <c r="CG76" i="7"/>
  <c r="CF76" i="7"/>
  <c r="CE76" i="7"/>
  <c r="CD76" i="7"/>
  <c r="CC76" i="7"/>
  <c r="CB76" i="7"/>
  <c r="CA76" i="7"/>
  <c r="BZ76" i="7"/>
  <c r="BY76" i="7"/>
  <c r="BX76" i="7"/>
  <c r="BW76" i="7"/>
  <c r="BD76" i="7"/>
  <c r="BA76" i="7"/>
  <c r="AZ76" i="7"/>
  <c r="AY76" i="7"/>
  <c r="AX76" i="7"/>
  <c r="AW76" i="7"/>
  <c r="AV76" i="7"/>
  <c r="AU76" i="7"/>
  <c r="AT76" i="7"/>
  <c r="AS76" i="7"/>
  <c r="AR76" i="7"/>
  <c r="AQ76" i="7"/>
  <c r="AP76" i="7"/>
  <c r="AO76" i="7"/>
  <c r="AN76" i="7"/>
  <c r="AM76" i="7"/>
  <c r="AL76" i="7"/>
  <c r="AK76" i="7"/>
  <c r="AJ76" i="7"/>
  <c r="AI76" i="7"/>
  <c r="AH76" i="7"/>
  <c r="AG76" i="7"/>
  <c r="AF76" i="7"/>
  <c r="AE76" i="7"/>
  <c r="AD76" i="7"/>
  <c r="CX75" i="7"/>
  <c r="CU75" i="7"/>
  <c r="CT75" i="7"/>
  <c r="CS75" i="7"/>
  <c r="CR75" i="7"/>
  <c r="CQ75" i="7"/>
  <c r="CP75" i="7"/>
  <c r="CO75" i="7"/>
  <c r="CN75" i="7"/>
  <c r="CM75" i="7"/>
  <c r="CL75" i="7"/>
  <c r="CK75" i="7"/>
  <c r="CJ75" i="7"/>
  <c r="CI75" i="7"/>
  <c r="CH75" i="7"/>
  <c r="CG75" i="7"/>
  <c r="CF75" i="7"/>
  <c r="CE75" i="7"/>
  <c r="CD75" i="7"/>
  <c r="CC75" i="7"/>
  <c r="CB75" i="7"/>
  <c r="CA75" i="7"/>
  <c r="BZ75" i="7"/>
  <c r="BY75" i="7"/>
  <c r="BX75" i="7"/>
  <c r="BW75" i="7"/>
  <c r="BD75" i="7"/>
  <c r="BA75" i="7"/>
  <c r="AZ75" i="7"/>
  <c r="AY75" i="7"/>
  <c r="AX75" i="7"/>
  <c r="AW75" i="7"/>
  <c r="AV75" i="7"/>
  <c r="AU75" i="7"/>
  <c r="AT75" i="7"/>
  <c r="AS75" i="7"/>
  <c r="AR75" i="7"/>
  <c r="AQ75" i="7"/>
  <c r="AP75" i="7"/>
  <c r="AO75" i="7"/>
  <c r="AN75" i="7"/>
  <c r="AM75" i="7"/>
  <c r="AL75" i="7"/>
  <c r="AK75" i="7"/>
  <c r="AJ75" i="7"/>
  <c r="AI75" i="7"/>
  <c r="AH75" i="7"/>
  <c r="AG75" i="7"/>
  <c r="AF75" i="7"/>
  <c r="AE75" i="7"/>
  <c r="AD75" i="7"/>
  <c r="CX74" i="7"/>
  <c r="CU74" i="7"/>
  <c r="CT74" i="7"/>
  <c r="CS74" i="7"/>
  <c r="CR74" i="7"/>
  <c r="CQ74" i="7"/>
  <c r="CP74" i="7"/>
  <c r="CO74" i="7"/>
  <c r="CN74" i="7"/>
  <c r="CM74" i="7"/>
  <c r="CL74" i="7"/>
  <c r="CK74" i="7"/>
  <c r="CJ74" i="7"/>
  <c r="CI74" i="7"/>
  <c r="CH74" i="7"/>
  <c r="CG74" i="7"/>
  <c r="CF74" i="7"/>
  <c r="CE74" i="7"/>
  <c r="CD74" i="7"/>
  <c r="CC74" i="7"/>
  <c r="CB74" i="7"/>
  <c r="CA74" i="7"/>
  <c r="BZ74" i="7"/>
  <c r="BY74" i="7"/>
  <c r="BX74" i="7"/>
  <c r="BW74" i="7"/>
  <c r="BD74" i="7"/>
  <c r="BA74" i="7"/>
  <c r="AZ74" i="7"/>
  <c r="AY74" i="7"/>
  <c r="AX74" i="7"/>
  <c r="AW74" i="7"/>
  <c r="AV74" i="7"/>
  <c r="AU74" i="7"/>
  <c r="AT74" i="7"/>
  <c r="AS74" i="7"/>
  <c r="AR74" i="7"/>
  <c r="AQ74" i="7"/>
  <c r="AP74" i="7"/>
  <c r="AO74" i="7"/>
  <c r="AN74" i="7"/>
  <c r="AM74" i="7"/>
  <c r="AL74" i="7"/>
  <c r="AK74" i="7"/>
  <c r="AJ74" i="7"/>
  <c r="AI74" i="7"/>
  <c r="AH74" i="7"/>
  <c r="AG74" i="7"/>
  <c r="AF74" i="7"/>
  <c r="AE74" i="7"/>
  <c r="AD74" i="7"/>
  <c r="CX73" i="7"/>
  <c r="CU73" i="7"/>
  <c r="CT73" i="7"/>
  <c r="CS73" i="7"/>
  <c r="CR73" i="7"/>
  <c r="CQ73" i="7"/>
  <c r="CP73" i="7"/>
  <c r="CO73" i="7"/>
  <c r="CN73" i="7"/>
  <c r="CM73" i="7"/>
  <c r="CL73" i="7"/>
  <c r="CK73" i="7"/>
  <c r="CJ73" i="7"/>
  <c r="CI73" i="7"/>
  <c r="CH73" i="7"/>
  <c r="CG73" i="7"/>
  <c r="CF73" i="7"/>
  <c r="CE73" i="7"/>
  <c r="CD73" i="7"/>
  <c r="CC73" i="7"/>
  <c r="CB73" i="7"/>
  <c r="CA73" i="7"/>
  <c r="BZ73" i="7"/>
  <c r="BY73" i="7"/>
  <c r="BX73" i="7"/>
  <c r="BW73" i="7"/>
  <c r="BD73" i="7"/>
  <c r="BA73" i="7"/>
  <c r="AZ73" i="7"/>
  <c r="AY73" i="7"/>
  <c r="AX73" i="7"/>
  <c r="AW73" i="7"/>
  <c r="AV73" i="7"/>
  <c r="AU73" i="7"/>
  <c r="AT73" i="7"/>
  <c r="AS73" i="7"/>
  <c r="AR73" i="7"/>
  <c r="AQ73" i="7"/>
  <c r="AP73" i="7"/>
  <c r="AO73" i="7"/>
  <c r="AN73" i="7"/>
  <c r="AM73" i="7"/>
  <c r="AL73" i="7"/>
  <c r="AK73" i="7"/>
  <c r="AJ73" i="7"/>
  <c r="AI73" i="7"/>
  <c r="AH73" i="7"/>
  <c r="AG73" i="7"/>
  <c r="AF73" i="7"/>
  <c r="AE73" i="7"/>
  <c r="AD73" i="7"/>
  <c r="CX72" i="7"/>
  <c r="CU72" i="7"/>
  <c r="CT72" i="7"/>
  <c r="CS72" i="7"/>
  <c r="CR72" i="7"/>
  <c r="CQ72" i="7"/>
  <c r="CP72" i="7"/>
  <c r="CO72" i="7"/>
  <c r="CN72" i="7"/>
  <c r="CM72" i="7"/>
  <c r="CL72" i="7"/>
  <c r="CK72" i="7"/>
  <c r="CJ72" i="7"/>
  <c r="CI72" i="7"/>
  <c r="CH72" i="7"/>
  <c r="CG72" i="7"/>
  <c r="CF72" i="7"/>
  <c r="CE72" i="7"/>
  <c r="CD72" i="7"/>
  <c r="CC72" i="7"/>
  <c r="CB72" i="7"/>
  <c r="CA72" i="7"/>
  <c r="BZ72" i="7"/>
  <c r="BY72" i="7"/>
  <c r="BX72" i="7"/>
  <c r="BW72" i="7"/>
  <c r="BD72" i="7"/>
  <c r="BA72" i="7"/>
  <c r="AZ72" i="7"/>
  <c r="AY72" i="7"/>
  <c r="AX72" i="7"/>
  <c r="AW72" i="7"/>
  <c r="AV72" i="7"/>
  <c r="AU72" i="7"/>
  <c r="AT72" i="7"/>
  <c r="AS72" i="7"/>
  <c r="AR72" i="7"/>
  <c r="AQ72" i="7"/>
  <c r="AP72" i="7"/>
  <c r="AO72" i="7"/>
  <c r="AN72" i="7"/>
  <c r="AM72" i="7"/>
  <c r="AL72" i="7"/>
  <c r="AK72" i="7"/>
  <c r="AJ72" i="7"/>
  <c r="AI72" i="7"/>
  <c r="AH72" i="7"/>
  <c r="AG72" i="7"/>
  <c r="AF72" i="7"/>
  <c r="AE72" i="7"/>
  <c r="AD72" i="7"/>
  <c r="CX71" i="7"/>
  <c r="CU71" i="7"/>
  <c r="CT71" i="7"/>
  <c r="CS71" i="7"/>
  <c r="CR71" i="7"/>
  <c r="CQ71" i="7"/>
  <c r="CP71" i="7"/>
  <c r="CO71" i="7"/>
  <c r="CN71" i="7"/>
  <c r="CM71" i="7"/>
  <c r="CL71" i="7"/>
  <c r="CK71" i="7"/>
  <c r="CJ71" i="7"/>
  <c r="CI71" i="7"/>
  <c r="CH71" i="7"/>
  <c r="CG71" i="7"/>
  <c r="CF71" i="7"/>
  <c r="CE71" i="7"/>
  <c r="CD71" i="7"/>
  <c r="CC71" i="7"/>
  <c r="CB71" i="7"/>
  <c r="CA71" i="7"/>
  <c r="BZ71" i="7"/>
  <c r="BY71" i="7"/>
  <c r="BX71" i="7"/>
  <c r="BW71" i="7"/>
  <c r="BD71" i="7"/>
  <c r="BA71" i="7"/>
  <c r="AZ71" i="7"/>
  <c r="AY71" i="7"/>
  <c r="AX71" i="7"/>
  <c r="AW71" i="7"/>
  <c r="AV71" i="7"/>
  <c r="AU71" i="7"/>
  <c r="AT71" i="7"/>
  <c r="AS71" i="7"/>
  <c r="AR71" i="7"/>
  <c r="AQ71" i="7"/>
  <c r="AP71" i="7"/>
  <c r="AO71" i="7"/>
  <c r="AN71" i="7"/>
  <c r="AM71" i="7"/>
  <c r="AL71" i="7"/>
  <c r="AK71" i="7"/>
  <c r="AJ71" i="7"/>
  <c r="AI71" i="7"/>
  <c r="AH71" i="7"/>
  <c r="AG71" i="7"/>
  <c r="AF71" i="7"/>
  <c r="AE71" i="7"/>
  <c r="AD71" i="7"/>
  <c r="CX70" i="7"/>
  <c r="CU70" i="7"/>
  <c r="CT70" i="7"/>
  <c r="CS70" i="7"/>
  <c r="CR70" i="7"/>
  <c r="CQ70" i="7"/>
  <c r="CP70" i="7"/>
  <c r="CO70" i="7"/>
  <c r="CN70" i="7"/>
  <c r="CM70" i="7"/>
  <c r="CL70" i="7"/>
  <c r="CK70" i="7"/>
  <c r="CJ70" i="7"/>
  <c r="CI70" i="7"/>
  <c r="CH70" i="7"/>
  <c r="CG70" i="7"/>
  <c r="CF70" i="7"/>
  <c r="CE70" i="7"/>
  <c r="CD70" i="7"/>
  <c r="CC70" i="7"/>
  <c r="CB70" i="7"/>
  <c r="CA70" i="7"/>
  <c r="BZ70" i="7"/>
  <c r="BY70" i="7"/>
  <c r="BX70" i="7"/>
  <c r="BW70" i="7"/>
  <c r="BD70" i="7"/>
  <c r="BA70" i="7"/>
  <c r="AZ70" i="7"/>
  <c r="AY70" i="7"/>
  <c r="AX70" i="7"/>
  <c r="AW70" i="7"/>
  <c r="AV70" i="7"/>
  <c r="AU70" i="7"/>
  <c r="AT70" i="7"/>
  <c r="AS70" i="7"/>
  <c r="AR70" i="7"/>
  <c r="AQ70" i="7"/>
  <c r="AP70" i="7"/>
  <c r="AO70" i="7"/>
  <c r="AN70" i="7"/>
  <c r="AM70" i="7"/>
  <c r="AL70" i="7"/>
  <c r="AK70" i="7"/>
  <c r="AJ70" i="7"/>
  <c r="AI70" i="7"/>
  <c r="AH70" i="7"/>
  <c r="AG70" i="7"/>
  <c r="AF70" i="7"/>
  <c r="AE70" i="7"/>
  <c r="AD70" i="7"/>
  <c r="CX69" i="7"/>
  <c r="CU69" i="7"/>
  <c r="CT69" i="7"/>
  <c r="CS69" i="7"/>
  <c r="CR69" i="7"/>
  <c r="CQ69" i="7"/>
  <c r="CP69" i="7"/>
  <c r="CO69" i="7"/>
  <c r="CN69" i="7"/>
  <c r="CM69" i="7"/>
  <c r="CL69" i="7"/>
  <c r="CK69" i="7"/>
  <c r="CJ69" i="7"/>
  <c r="CI69" i="7"/>
  <c r="CH69" i="7"/>
  <c r="CG69" i="7"/>
  <c r="CF69" i="7"/>
  <c r="CE69" i="7"/>
  <c r="CD69" i="7"/>
  <c r="CC69" i="7"/>
  <c r="CB69" i="7"/>
  <c r="CA69" i="7"/>
  <c r="BZ69" i="7"/>
  <c r="BY69" i="7"/>
  <c r="BX69" i="7"/>
  <c r="BW69" i="7"/>
  <c r="BD69" i="7"/>
  <c r="BA69" i="7"/>
  <c r="AZ69" i="7"/>
  <c r="AY69" i="7"/>
  <c r="AX69" i="7"/>
  <c r="AW69" i="7"/>
  <c r="AV69" i="7"/>
  <c r="AU69" i="7"/>
  <c r="AT69" i="7"/>
  <c r="AS69" i="7"/>
  <c r="AR69" i="7"/>
  <c r="AQ69" i="7"/>
  <c r="AP69" i="7"/>
  <c r="AO69" i="7"/>
  <c r="AN69" i="7"/>
  <c r="AM69" i="7"/>
  <c r="AL69" i="7"/>
  <c r="AK69" i="7"/>
  <c r="AJ69" i="7"/>
  <c r="AI69" i="7"/>
  <c r="AH69" i="7"/>
  <c r="AG69" i="7"/>
  <c r="AF69" i="7"/>
  <c r="AE69" i="7"/>
  <c r="AD69" i="7"/>
  <c r="CX68" i="7"/>
  <c r="CU68" i="7"/>
  <c r="CT68" i="7"/>
  <c r="CS68" i="7"/>
  <c r="CR68" i="7"/>
  <c r="CQ68" i="7"/>
  <c r="CP68" i="7"/>
  <c r="CO68" i="7"/>
  <c r="CN68" i="7"/>
  <c r="CM68" i="7"/>
  <c r="CL68" i="7"/>
  <c r="CK68" i="7"/>
  <c r="CJ68" i="7"/>
  <c r="CI68" i="7"/>
  <c r="CH68" i="7"/>
  <c r="CG68" i="7"/>
  <c r="CF68" i="7"/>
  <c r="CE68" i="7"/>
  <c r="CD68" i="7"/>
  <c r="CC68" i="7"/>
  <c r="CB68" i="7"/>
  <c r="CA68" i="7"/>
  <c r="BZ68" i="7"/>
  <c r="BY68" i="7"/>
  <c r="BX68" i="7"/>
  <c r="BW68" i="7"/>
  <c r="BD68" i="7"/>
  <c r="BA68" i="7"/>
  <c r="AZ68" i="7"/>
  <c r="AY68" i="7"/>
  <c r="AX68" i="7"/>
  <c r="AW68" i="7"/>
  <c r="AV68" i="7"/>
  <c r="AU68" i="7"/>
  <c r="AT68" i="7"/>
  <c r="AS68" i="7"/>
  <c r="AR68" i="7"/>
  <c r="AQ68" i="7"/>
  <c r="AP68" i="7"/>
  <c r="AO68" i="7"/>
  <c r="AN68" i="7"/>
  <c r="AM68" i="7"/>
  <c r="AL68" i="7"/>
  <c r="AK68" i="7"/>
  <c r="AJ68" i="7"/>
  <c r="AI68" i="7"/>
  <c r="AH68" i="7"/>
  <c r="AG68" i="7"/>
  <c r="AF68" i="7"/>
  <c r="AE68" i="7"/>
  <c r="AD68" i="7"/>
  <c r="CX67" i="7"/>
  <c r="CU67" i="7"/>
  <c r="CT67" i="7"/>
  <c r="CS67" i="7"/>
  <c r="CR67" i="7"/>
  <c r="CQ67" i="7"/>
  <c r="CP67" i="7"/>
  <c r="CO67" i="7"/>
  <c r="CN67" i="7"/>
  <c r="CM67" i="7"/>
  <c r="CL67" i="7"/>
  <c r="CK67" i="7"/>
  <c r="CJ67" i="7"/>
  <c r="CI67" i="7"/>
  <c r="CH67" i="7"/>
  <c r="CG67" i="7"/>
  <c r="CF67" i="7"/>
  <c r="CE67" i="7"/>
  <c r="CD67" i="7"/>
  <c r="CC67" i="7"/>
  <c r="CB67" i="7"/>
  <c r="CA67" i="7"/>
  <c r="BZ67" i="7"/>
  <c r="BY67" i="7"/>
  <c r="BX67" i="7"/>
  <c r="BW67" i="7"/>
  <c r="BD67" i="7"/>
  <c r="BA67" i="7"/>
  <c r="AZ67" i="7"/>
  <c r="AY67" i="7"/>
  <c r="AX67" i="7"/>
  <c r="AW67" i="7"/>
  <c r="AV67" i="7"/>
  <c r="AU67" i="7"/>
  <c r="AT67" i="7"/>
  <c r="AS67" i="7"/>
  <c r="AR67" i="7"/>
  <c r="AQ67" i="7"/>
  <c r="AP67" i="7"/>
  <c r="AO67" i="7"/>
  <c r="AN67" i="7"/>
  <c r="AM67" i="7"/>
  <c r="AL67" i="7"/>
  <c r="AK67" i="7"/>
  <c r="AJ67" i="7"/>
  <c r="AI67" i="7"/>
  <c r="AH67" i="7"/>
  <c r="AG67" i="7"/>
  <c r="AF67" i="7"/>
  <c r="AE67" i="7"/>
  <c r="AD67" i="7"/>
  <c r="CX66" i="7"/>
  <c r="CU66" i="7"/>
  <c r="CT66" i="7"/>
  <c r="CS66" i="7"/>
  <c r="CR66" i="7"/>
  <c r="CQ66" i="7"/>
  <c r="CP66" i="7"/>
  <c r="CO66" i="7"/>
  <c r="CN66" i="7"/>
  <c r="CM66" i="7"/>
  <c r="CL66" i="7"/>
  <c r="CK66" i="7"/>
  <c r="CJ66" i="7"/>
  <c r="CI66" i="7"/>
  <c r="CH66" i="7"/>
  <c r="CG66" i="7"/>
  <c r="CF66" i="7"/>
  <c r="CE66" i="7"/>
  <c r="CD66" i="7"/>
  <c r="CC66" i="7"/>
  <c r="CB66" i="7"/>
  <c r="CA66" i="7"/>
  <c r="BZ66" i="7"/>
  <c r="BY66" i="7"/>
  <c r="BX66" i="7"/>
  <c r="BW66" i="7"/>
  <c r="BD66" i="7"/>
  <c r="BA66" i="7"/>
  <c r="AZ66" i="7"/>
  <c r="AY66" i="7"/>
  <c r="AX66" i="7"/>
  <c r="AW66" i="7"/>
  <c r="AV66" i="7"/>
  <c r="AU66" i="7"/>
  <c r="AT66" i="7"/>
  <c r="AS66" i="7"/>
  <c r="AR66" i="7"/>
  <c r="AQ66" i="7"/>
  <c r="AP66" i="7"/>
  <c r="AO66" i="7"/>
  <c r="AN66" i="7"/>
  <c r="AM66" i="7"/>
  <c r="AL66" i="7"/>
  <c r="AK66" i="7"/>
  <c r="AJ66" i="7"/>
  <c r="AI66" i="7"/>
  <c r="AH66" i="7"/>
  <c r="AG66" i="7"/>
  <c r="AF66" i="7"/>
  <c r="AE66" i="7"/>
  <c r="AD66" i="7"/>
  <c r="CX65" i="7"/>
  <c r="CU65" i="7"/>
  <c r="CT65" i="7"/>
  <c r="CS65" i="7"/>
  <c r="CR65" i="7"/>
  <c r="CQ65" i="7"/>
  <c r="CP65" i="7"/>
  <c r="CO65" i="7"/>
  <c r="CN65" i="7"/>
  <c r="CM65" i="7"/>
  <c r="CL65" i="7"/>
  <c r="CK65" i="7"/>
  <c r="CJ65" i="7"/>
  <c r="CI65" i="7"/>
  <c r="CH65" i="7"/>
  <c r="CG65" i="7"/>
  <c r="CF65" i="7"/>
  <c r="CE65" i="7"/>
  <c r="CD65" i="7"/>
  <c r="CC65" i="7"/>
  <c r="CB65" i="7"/>
  <c r="CA65" i="7"/>
  <c r="BZ65" i="7"/>
  <c r="BY65" i="7"/>
  <c r="BX65" i="7"/>
  <c r="BW65" i="7"/>
  <c r="BD65" i="7"/>
  <c r="BA65" i="7"/>
  <c r="AZ65" i="7"/>
  <c r="AY65" i="7"/>
  <c r="AX65" i="7"/>
  <c r="AW65" i="7"/>
  <c r="AV65" i="7"/>
  <c r="AU65" i="7"/>
  <c r="AT65" i="7"/>
  <c r="AS65" i="7"/>
  <c r="AR65" i="7"/>
  <c r="AQ65" i="7"/>
  <c r="AP65" i="7"/>
  <c r="AO65" i="7"/>
  <c r="AN65" i="7"/>
  <c r="AM65" i="7"/>
  <c r="AL65" i="7"/>
  <c r="AK65" i="7"/>
  <c r="AJ65" i="7"/>
  <c r="AI65" i="7"/>
  <c r="AH65" i="7"/>
  <c r="AG65" i="7"/>
  <c r="AF65" i="7"/>
  <c r="AE65" i="7"/>
  <c r="AD65" i="7"/>
  <c r="CX64" i="7"/>
  <c r="CU64" i="7"/>
  <c r="CT64" i="7"/>
  <c r="CS64" i="7"/>
  <c r="CR64" i="7"/>
  <c r="CQ64" i="7"/>
  <c r="CP64" i="7"/>
  <c r="CO64" i="7"/>
  <c r="CN64" i="7"/>
  <c r="CM64" i="7"/>
  <c r="CL64" i="7"/>
  <c r="CK64" i="7"/>
  <c r="CJ64" i="7"/>
  <c r="CI64" i="7"/>
  <c r="CH64" i="7"/>
  <c r="CG64" i="7"/>
  <c r="CF64" i="7"/>
  <c r="CE64" i="7"/>
  <c r="CD64" i="7"/>
  <c r="CC64" i="7"/>
  <c r="CB64" i="7"/>
  <c r="CA64" i="7"/>
  <c r="BZ64" i="7"/>
  <c r="BY64" i="7"/>
  <c r="BX64" i="7"/>
  <c r="BW64" i="7"/>
  <c r="BD64" i="7"/>
  <c r="BA64" i="7"/>
  <c r="AZ64" i="7"/>
  <c r="AY64" i="7"/>
  <c r="AX64" i="7"/>
  <c r="AW64" i="7"/>
  <c r="AV64" i="7"/>
  <c r="AU64" i="7"/>
  <c r="AT64" i="7"/>
  <c r="AS64" i="7"/>
  <c r="AR64" i="7"/>
  <c r="AQ64" i="7"/>
  <c r="AP64" i="7"/>
  <c r="AO64" i="7"/>
  <c r="AN64" i="7"/>
  <c r="AM64" i="7"/>
  <c r="AL64" i="7"/>
  <c r="AK64" i="7"/>
  <c r="AJ64" i="7"/>
  <c r="AI64" i="7"/>
  <c r="AH64" i="7"/>
  <c r="AG64" i="7"/>
  <c r="AF64" i="7"/>
  <c r="AE64" i="7"/>
  <c r="AD64" i="7"/>
  <c r="CX63" i="7"/>
  <c r="CU63" i="7"/>
  <c r="CT63" i="7"/>
  <c r="CS63" i="7"/>
  <c r="CR63" i="7"/>
  <c r="CQ63" i="7"/>
  <c r="CP63" i="7"/>
  <c r="CO63" i="7"/>
  <c r="CN63" i="7"/>
  <c r="CM63" i="7"/>
  <c r="CL63" i="7"/>
  <c r="CK63" i="7"/>
  <c r="CJ63" i="7"/>
  <c r="CI63" i="7"/>
  <c r="CH63" i="7"/>
  <c r="CG63" i="7"/>
  <c r="CF63" i="7"/>
  <c r="CE63" i="7"/>
  <c r="CD63" i="7"/>
  <c r="CC63" i="7"/>
  <c r="CB63" i="7"/>
  <c r="CA63" i="7"/>
  <c r="BZ63" i="7"/>
  <c r="BY63" i="7"/>
  <c r="BX63" i="7"/>
  <c r="BW63" i="7"/>
  <c r="BD63" i="7"/>
  <c r="BA63" i="7"/>
  <c r="AZ63" i="7"/>
  <c r="AY63" i="7"/>
  <c r="AX63" i="7"/>
  <c r="AW63" i="7"/>
  <c r="AV63" i="7"/>
  <c r="AU63" i="7"/>
  <c r="AT63" i="7"/>
  <c r="AS63" i="7"/>
  <c r="AR63" i="7"/>
  <c r="AQ63" i="7"/>
  <c r="AP63" i="7"/>
  <c r="AO63" i="7"/>
  <c r="AN63" i="7"/>
  <c r="AM63" i="7"/>
  <c r="AL63" i="7"/>
  <c r="AK63" i="7"/>
  <c r="AJ63" i="7"/>
  <c r="AI63" i="7"/>
  <c r="AH63" i="7"/>
  <c r="AG63" i="7"/>
  <c r="AF63" i="7"/>
  <c r="AE63" i="7"/>
  <c r="AD63" i="7"/>
  <c r="CX62" i="7"/>
  <c r="CU62" i="7"/>
  <c r="CT62" i="7"/>
  <c r="CS62" i="7"/>
  <c r="CR62" i="7"/>
  <c r="CQ62" i="7"/>
  <c r="CP62" i="7"/>
  <c r="CO62" i="7"/>
  <c r="CN62" i="7"/>
  <c r="CM62" i="7"/>
  <c r="CL62" i="7"/>
  <c r="CK62" i="7"/>
  <c r="CJ62" i="7"/>
  <c r="CI62" i="7"/>
  <c r="CH62" i="7"/>
  <c r="CG62" i="7"/>
  <c r="CF62" i="7"/>
  <c r="CE62" i="7"/>
  <c r="CD62" i="7"/>
  <c r="CC62" i="7"/>
  <c r="CB62" i="7"/>
  <c r="CA62" i="7"/>
  <c r="BZ62" i="7"/>
  <c r="BY62" i="7"/>
  <c r="BX62" i="7"/>
  <c r="BW62" i="7"/>
  <c r="BD62" i="7"/>
  <c r="BA62" i="7"/>
  <c r="AZ62" i="7"/>
  <c r="AY62" i="7"/>
  <c r="AX62" i="7"/>
  <c r="AW62" i="7"/>
  <c r="AV62" i="7"/>
  <c r="AU62" i="7"/>
  <c r="AT62" i="7"/>
  <c r="AS62" i="7"/>
  <c r="AR62" i="7"/>
  <c r="AQ62" i="7"/>
  <c r="AP62" i="7"/>
  <c r="AO62" i="7"/>
  <c r="AN62" i="7"/>
  <c r="AM62" i="7"/>
  <c r="AL62" i="7"/>
  <c r="AK62" i="7"/>
  <c r="AJ62" i="7"/>
  <c r="AI62" i="7"/>
  <c r="AH62" i="7"/>
  <c r="AG62" i="7"/>
  <c r="AF62" i="7"/>
  <c r="AE62" i="7"/>
  <c r="AD62" i="7"/>
  <c r="CX61" i="7"/>
  <c r="CU61" i="7"/>
  <c r="CT61" i="7"/>
  <c r="CS61" i="7"/>
  <c r="CR61" i="7"/>
  <c r="CQ61" i="7"/>
  <c r="CP61" i="7"/>
  <c r="CO61" i="7"/>
  <c r="CN61" i="7"/>
  <c r="CM61" i="7"/>
  <c r="CL61" i="7"/>
  <c r="CK61" i="7"/>
  <c r="CJ61" i="7"/>
  <c r="CI61" i="7"/>
  <c r="CH61" i="7"/>
  <c r="CG61" i="7"/>
  <c r="CF61" i="7"/>
  <c r="CE61" i="7"/>
  <c r="CD61" i="7"/>
  <c r="CC61" i="7"/>
  <c r="CB61" i="7"/>
  <c r="CA61" i="7"/>
  <c r="BZ61" i="7"/>
  <c r="BY61" i="7"/>
  <c r="BX61" i="7"/>
  <c r="BW61" i="7"/>
  <c r="BD61" i="7"/>
  <c r="BA61" i="7"/>
  <c r="AZ61" i="7"/>
  <c r="AY61" i="7"/>
  <c r="AX61" i="7"/>
  <c r="AW61" i="7"/>
  <c r="AV61" i="7"/>
  <c r="AU61" i="7"/>
  <c r="AT61" i="7"/>
  <c r="AS61" i="7"/>
  <c r="AR61" i="7"/>
  <c r="AQ61" i="7"/>
  <c r="AP61" i="7"/>
  <c r="AO61" i="7"/>
  <c r="AN61" i="7"/>
  <c r="AM61" i="7"/>
  <c r="AL61" i="7"/>
  <c r="AK61" i="7"/>
  <c r="AJ61" i="7"/>
  <c r="AI61" i="7"/>
  <c r="AH61" i="7"/>
  <c r="AG61" i="7"/>
  <c r="AF61" i="7"/>
  <c r="AE61" i="7"/>
  <c r="AD61" i="7"/>
  <c r="CX60" i="7"/>
  <c r="CU60" i="7"/>
  <c r="CT60" i="7"/>
  <c r="CS60" i="7"/>
  <c r="CR60" i="7"/>
  <c r="CQ60" i="7"/>
  <c r="CP60" i="7"/>
  <c r="CO60" i="7"/>
  <c r="CN60" i="7"/>
  <c r="CM60" i="7"/>
  <c r="CL60" i="7"/>
  <c r="CK60" i="7"/>
  <c r="CJ60" i="7"/>
  <c r="CI60" i="7"/>
  <c r="CH60" i="7"/>
  <c r="CG60" i="7"/>
  <c r="CF60" i="7"/>
  <c r="CE60" i="7"/>
  <c r="CD60" i="7"/>
  <c r="CC60" i="7"/>
  <c r="CB60" i="7"/>
  <c r="CA60" i="7"/>
  <c r="BZ60" i="7"/>
  <c r="BY60" i="7"/>
  <c r="BX60" i="7"/>
  <c r="BW60" i="7"/>
  <c r="BD60" i="7"/>
  <c r="BA60" i="7"/>
  <c r="AZ60" i="7"/>
  <c r="AY60" i="7"/>
  <c r="AX60" i="7"/>
  <c r="AW60" i="7"/>
  <c r="AV60" i="7"/>
  <c r="AU60" i="7"/>
  <c r="AT60" i="7"/>
  <c r="AS60" i="7"/>
  <c r="AR60" i="7"/>
  <c r="AQ60" i="7"/>
  <c r="AP60" i="7"/>
  <c r="AO60" i="7"/>
  <c r="AN60" i="7"/>
  <c r="AM60" i="7"/>
  <c r="AL60" i="7"/>
  <c r="AK60" i="7"/>
  <c r="AJ60" i="7"/>
  <c r="AI60" i="7"/>
  <c r="AH60" i="7"/>
  <c r="AG60" i="7"/>
  <c r="AF60" i="7"/>
  <c r="AE60" i="7"/>
  <c r="AD60" i="7"/>
  <c r="CX59" i="7"/>
  <c r="CU59" i="7"/>
  <c r="CT59" i="7"/>
  <c r="CS59" i="7"/>
  <c r="CR59" i="7"/>
  <c r="CQ59" i="7"/>
  <c r="CP59" i="7"/>
  <c r="CO59" i="7"/>
  <c r="CN59" i="7"/>
  <c r="CM59" i="7"/>
  <c r="CL59" i="7"/>
  <c r="CK59" i="7"/>
  <c r="CJ59" i="7"/>
  <c r="CI59" i="7"/>
  <c r="CH59" i="7"/>
  <c r="CG59" i="7"/>
  <c r="CF59" i="7"/>
  <c r="CE59" i="7"/>
  <c r="CD59" i="7"/>
  <c r="CC59" i="7"/>
  <c r="CB59" i="7"/>
  <c r="CA59" i="7"/>
  <c r="BZ59" i="7"/>
  <c r="BY59" i="7"/>
  <c r="BX59" i="7"/>
  <c r="BW59" i="7"/>
  <c r="BD59" i="7"/>
  <c r="BA59" i="7"/>
  <c r="AZ59" i="7"/>
  <c r="AY59" i="7"/>
  <c r="AX59" i="7"/>
  <c r="AW59" i="7"/>
  <c r="AV59" i="7"/>
  <c r="AU59" i="7"/>
  <c r="AT59" i="7"/>
  <c r="AS59" i="7"/>
  <c r="AR59" i="7"/>
  <c r="AQ59" i="7"/>
  <c r="AP59" i="7"/>
  <c r="AO59" i="7"/>
  <c r="AN59" i="7"/>
  <c r="AM59" i="7"/>
  <c r="AL59" i="7"/>
  <c r="AK59" i="7"/>
  <c r="AJ59" i="7"/>
  <c r="AI59" i="7"/>
  <c r="AH59" i="7"/>
  <c r="AG59" i="7"/>
  <c r="AF59" i="7"/>
  <c r="AE59" i="7"/>
  <c r="AD59" i="7"/>
  <c r="CX58" i="7"/>
  <c r="CU58" i="7"/>
  <c r="CT58" i="7"/>
  <c r="CS58" i="7"/>
  <c r="CR58" i="7"/>
  <c r="CQ58" i="7"/>
  <c r="CP58" i="7"/>
  <c r="CO58" i="7"/>
  <c r="CN58" i="7"/>
  <c r="CM58" i="7"/>
  <c r="CL58" i="7"/>
  <c r="CK58" i="7"/>
  <c r="CJ58" i="7"/>
  <c r="CI58" i="7"/>
  <c r="CH58" i="7"/>
  <c r="CG58" i="7"/>
  <c r="CF58" i="7"/>
  <c r="CE58" i="7"/>
  <c r="CD58" i="7"/>
  <c r="CC58" i="7"/>
  <c r="CB58" i="7"/>
  <c r="CA58" i="7"/>
  <c r="BZ58" i="7"/>
  <c r="BY58" i="7"/>
  <c r="BX58" i="7"/>
  <c r="BW58" i="7"/>
  <c r="BD58" i="7"/>
  <c r="BA58" i="7"/>
  <c r="AZ58" i="7"/>
  <c r="AY58" i="7"/>
  <c r="AX58" i="7"/>
  <c r="AW58" i="7"/>
  <c r="AV58" i="7"/>
  <c r="AU58" i="7"/>
  <c r="AT58" i="7"/>
  <c r="AS58" i="7"/>
  <c r="AR58" i="7"/>
  <c r="AQ58" i="7"/>
  <c r="AP58" i="7"/>
  <c r="AO58" i="7"/>
  <c r="AN58" i="7"/>
  <c r="AM58" i="7"/>
  <c r="AL58" i="7"/>
  <c r="AK58" i="7"/>
  <c r="AJ58" i="7"/>
  <c r="AI58" i="7"/>
  <c r="AH58" i="7"/>
  <c r="AG58" i="7"/>
  <c r="AF58" i="7"/>
  <c r="AE58" i="7"/>
  <c r="AD58" i="7"/>
  <c r="CX57" i="7"/>
  <c r="CU57" i="7"/>
  <c r="CT57" i="7"/>
  <c r="CS57" i="7"/>
  <c r="CR57" i="7"/>
  <c r="CQ57" i="7"/>
  <c r="CP57" i="7"/>
  <c r="CO57" i="7"/>
  <c r="CN57" i="7"/>
  <c r="CM57" i="7"/>
  <c r="CL57" i="7"/>
  <c r="CK57" i="7"/>
  <c r="CJ57" i="7"/>
  <c r="CI57" i="7"/>
  <c r="CH57" i="7"/>
  <c r="CG57" i="7"/>
  <c r="CF57" i="7"/>
  <c r="CE57" i="7"/>
  <c r="CD57" i="7"/>
  <c r="CC57" i="7"/>
  <c r="CB57" i="7"/>
  <c r="CA57" i="7"/>
  <c r="BZ57" i="7"/>
  <c r="BY57" i="7"/>
  <c r="BX57" i="7"/>
  <c r="BW57" i="7"/>
  <c r="BD57" i="7"/>
  <c r="BA57" i="7"/>
  <c r="AZ57" i="7"/>
  <c r="AY57" i="7"/>
  <c r="AX57" i="7"/>
  <c r="AW57" i="7"/>
  <c r="AV57" i="7"/>
  <c r="AU57" i="7"/>
  <c r="AT57" i="7"/>
  <c r="AS57" i="7"/>
  <c r="AR57" i="7"/>
  <c r="AQ57" i="7"/>
  <c r="AP57" i="7"/>
  <c r="AO57" i="7"/>
  <c r="AN57" i="7"/>
  <c r="AM57" i="7"/>
  <c r="AL57" i="7"/>
  <c r="AK57" i="7"/>
  <c r="AJ57" i="7"/>
  <c r="AI57" i="7"/>
  <c r="AH57" i="7"/>
  <c r="AG57" i="7"/>
  <c r="AF57" i="7"/>
  <c r="AE57" i="7"/>
  <c r="AD57" i="7"/>
  <c r="CX56" i="7"/>
  <c r="CU56" i="7"/>
  <c r="CT56" i="7"/>
  <c r="CS56" i="7"/>
  <c r="CR56" i="7"/>
  <c r="CQ56" i="7"/>
  <c r="CP56" i="7"/>
  <c r="CO56" i="7"/>
  <c r="CN56" i="7"/>
  <c r="CM56" i="7"/>
  <c r="CL56" i="7"/>
  <c r="CK56" i="7"/>
  <c r="CJ56" i="7"/>
  <c r="CI56" i="7"/>
  <c r="CH56" i="7"/>
  <c r="CG56" i="7"/>
  <c r="CF56" i="7"/>
  <c r="CE56" i="7"/>
  <c r="CD56" i="7"/>
  <c r="CC56" i="7"/>
  <c r="CB56" i="7"/>
  <c r="CA56" i="7"/>
  <c r="BZ56" i="7"/>
  <c r="BY56" i="7"/>
  <c r="BX56" i="7"/>
  <c r="BW56" i="7"/>
  <c r="BD56" i="7"/>
  <c r="BA56" i="7"/>
  <c r="AZ56" i="7"/>
  <c r="AY56" i="7"/>
  <c r="AX56" i="7"/>
  <c r="AW56" i="7"/>
  <c r="AV56" i="7"/>
  <c r="AU56" i="7"/>
  <c r="AT56" i="7"/>
  <c r="AS56" i="7"/>
  <c r="AR56" i="7"/>
  <c r="AQ56" i="7"/>
  <c r="AP56" i="7"/>
  <c r="AO56" i="7"/>
  <c r="AN56" i="7"/>
  <c r="AM56" i="7"/>
  <c r="AL56" i="7"/>
  <c r="AK56" i="7"/>
  <c r="AJ56" i="7"/>
  <c r="AI56" i="7"/>
  <c r="AH56" i="7"/>
  <c r="AG56" i="7"/>
  <c r="AF56" i="7"/>
  <c r="AE56" i="7"/>
  <c r="AD56" i="7"/>
  <c r="CX55" i="7"/>
  <c r="CU55" i="7"/>
  <c r="CT55" i="7"/>
  <c r="CS55" i="7"/>
  <c r="CR55" i="7"/>
  <c r="CQ55" i="7"/>
  <c r="CP55" i="7"/>
  <c r="CO55" i="7"/>
  <c r="CN55" i="7"/>
  <c r="CM55" i="7"/>
  <c r="CL55" i="7"/>
  <c r="CK55" i="7"/>
  <c r="CJ55" i="7"/>
  <c r="CI55" i="7"/>
  <c r="CH55" i="7"/>
  <c r="CG55" i="7"/>
  <c r="CF55" i="7"/>
  <c r="CE55" i="7"/>
  <c r="CD55" i="7"/>
  <c r="CC55" i="7"/>
  <c r="CB55" i="7"/>
  <c r="CA55" i="7"/>
  <c r="BZ55" i="7"/>
  <c r="BY55" i="7"/>
  <c r="BX55" i="7"/>
  <c r="BW55" i="7"/>
  <c r="BD55" i="7"/>
  <c r="BA55" i="7"/>
  <c r="AZ55" i="7"/>
  <c r="AY55" i="7"/>
  <c r="AX55" i="7"/>
  <c r="AW55" i="7"/>
  <c r="AV55" i="7"/>
  <c r="AU55" i="7"/>
  <c r="AT55" i="7"/>
  <c r="AS55" i="7"/>
  <c r="AR55" i="7"/>
  <c r="AQ55" i="7"/>
  <c r="AP55" i="7"/>
  <c r="AO55" i="7"/>
  <c r="AN55" i="7"/>
  <c r="AM55" i="7"/>
  <c r="AL55" i="7"/>
  <c r="AK55" i="7"/>
  <c r="AJ55" i="7"/>
  <c r="AI55" i="7"/>
  <c r="AH55" i="7"/>
  <c r="AG55" i="7"/>
  <c r="AF55" i="7"/>
  <c r="AE55" i="7"/>
  <c r="AD55" i="7"/>
  <c r="CX54" i="7"/>
  <c r="CU54" i="7"/>
  <c r="CT54" i="7"/>
  <c r="CS54" i="7"/>
  <c r="CR54" i="7"/>
  <c r="CQ54" i="7"/>
  <c r="CP54" i="7"/>
  <c r="CO54" i="7"/>
  <c r="CN54" i="7"/>
  <c r="CM54" i="7"/>
  <c r="CL54" i="7"/>
  <c r="CK54" i="7"/>
  <c r="CJ54" i="7"/>
  <c r="CI54" i="7"/>
  <c r="CH54" i="7"/>
  <c r="CG54" i="7"/>
  <c r="CF54" i="7"/>
  <c r="CE54" i="7"/>
  <c r="CD54" i="7"/>
  <c r="CC54" i="7"/>
  <c r="CB54" i="7"/>
  <c r="CA54" i="7"/>
  <c r="BZ54" i="7"/>
  <c r="BY54" i="7"/>
  <c r="BX54" i="7"/>
  <c r="BW54" i="7"/>
  <c r="BD54" i="7"/>
  <c r="BA54" i="7"/>
  <c r="AZ54" i="7"/>
  <c r="AY54" i="7"/>
  <c r="AX54" i="7"/>
  <c r="AW54" i="7"/>
  <c r="AV54" i="7"/>
  <c r="AU54" i="7"/>
  <c r="AT54" i="7"/>
  <c r="AS54" i="7"/>
  <c r="AR54" i="7"/>
  <c r="AQ54" i="7"/>
  <c r="AP54" i="7"/>
  <c r="AO54" i="7"/>
  <c r="AN54" i="7"/>
  <c r="AM54" i="7"/>
  <c r="AL54" i="7"/>
  <c r="AK54" i="7"/>
  <c r="AJ54" i="7"/>
  <c r="AI54" i="7"/>
  <c r="AH54" i="7"/>
  <c r="AG54" i="7"/>
  <c r="AF54" i="7"/>
  <c r="AE54" i="7"/>
  <c r="AD54" i="7"/>
  <c r="CX53" i="7"/>
  <c r="CU53" i="7"/>
  <c r="CT53" i="7"/>
  <c r="CS53" i="7"/>
  <c r="CR53" i="7"/>
  <c r="CQ53" i="7"/>
  <c r="CP53" i="7"/>
  <c r="CO53" i="7"/>
  <c r="CN53" i="7"/>
  <c r="CM53" i="7"/>
  <c r="CL53" i="7"/>
  <c r="CK53" i="7"/>
  <c r="CJ53" i="7"/>
  <c r="CI53" i="7"/>
  <c r="CH53" i="7"/>
  <c r="CG53" i="7"/>
  <c r="CF53" i="7"/>
  <c r="CE53" i="7"/>
  <c r="CD53" i="7"/>
  <c r="CC53" i="7"/>
  <c r="CB53" i="7"/>
  <c r="CA53" i="7"/>
  <c r="BZ53" i="7"/>
  <c r="BY53" i="7"/>
  <c r="BX53" i="7"/>
  <c r="BW53" i="7"/>
  <c r="BD53" i="7"/>
  <c r="BA53" i="7"/>
  <c r="AZ53" i="7"/>
  <c r="AY53" i="7"/>
  <c r="AX53" i="7"/>
  <c r="AW53" i="7"/>
  <c r="AV53" i="7"/>
  <c r="AU53" i="7"/>
  <c r="AT53" i="7"/>
  <c r="AS53" i="7"/>
  <c r="AR53" i="7"/>
  <c r="AQ53" i="7"/>
  <c r="AP53" i="7"/>
  <c r="AO53" i="7"/>
  <c r="AN53" i="7"/>
  <c r="AM53" i="7"/>
  <c r="AL53" i="7"/>
  <c r="AK53" i="7"/>
  <c r="AJ53" i="7"/>
  <c r="AI53" i="7"/>
  <c r="AH53" i="7"/>
  <c r="AG53" i="7"/>
  <c r="AF53" i="7"/>
  <c r="AE53" i="7"/>
  <c r="AD53" i="7"/>
  <c r="CX52" i="7"/>
  <c r="CU52" i="7"/>
  <c r="CT52" i="7"/>
  <c r="CS52" i="7"/>
  <c r="CR52" i="7"/>
  <c r="CQ52" i="7"/>
  <c r="CP52" i="7"/>
  <c r="CO52" i="7"/>
  <c r="CN52" i="7"/>
  <c r="CM52" i="7"/>
  <c r="CL52" i="7"/>
  <c r="CK52" i="7"/>
  <c r="CJ52" i="7"/>
  <c r="CI52" i="7"/>
  <c r="CH52" i="7"/>
  <c r="CG52" i="7"/>
  <c r="CF52" i="7"/>
  <c r="CE52" i="7"/>
  <c r="CD52" i="7"/>
  <c r="CC52" i="7"/>
  <c r="CB52" i="7"/>
  <c r="CA52" i="7"/>
  <c r="BZ52" i="7"/>
  <c r="BY52" i="7"/>
  <c r="BX52" i="7"/>
  <c r="BW52" i="7"/>
  <c r="BD52" i="7"/>
  <c r="BA52" i="7"/>
  <c r="AZ52" i="7"/>
  <c r="AY52" i="7"/>
  <c r="AX52" i="7"/>
  <c r="AW52" i="7"/>
  <c r="AV52" i="7"/>
  <c r="AU52" i="7"/>
  <c r="AT52" i="7"/>
  <c r="AS52" i="7"/>
  <c r="AR52" i="7"/>
  <c r="AQ52" i="7"/>
  <c r="AP52" i="7"/>
  <c r="AO52" i="7"/>
  <c r="AN52" i="7"/>
  <c r="AM52" i="7"/>
  <c r="AL52" i="7"/>
  <c r="AK52" i="7"/>
  <c r="AJ52" i="7"/>
  <c r="AI52" i="7"/>
  <c r="AH52" i="7"/>
  <c r="AG52" i="7"/>
  <c r="AF52" i="7"/>
  <c r="AE52" i="7"/>
  <c r="AD52" i="7"/>
  <c r="CX51" i="7"/>
  <c r="CU51" i="7"/>
  <c r="CT51" i="7"/>
  <c r="CS51" i="7"/>
  <c r="CR51" i="7"/>
  <c r="CQ51" i="7"/>
  <c r="CP51" i="7"/>
  <c r="CO51" i="7"/>
  <c r="CN51" i="7"/>
  <c r="CM51" i="7"/>
  <c r="CL51" i="7"/>
  <c r="CK51" i="7"/>
  <c r="CJ51" i="7"/>
  <c r="CI51" i="7"/>
  <c r="CH51" i="7"/>
  <c r="CG51" i="7"/>
  <c r="CF51" i="7"/>
  <c r="CE51" i="7"/>
  <c r="CD51" i="7"/>
  <c r="CC51" i="7"/>
  <c r="CB51" i="7"/>
  <c r="CA51" i="7"/>
  <c r="BZ51" i="7"/>
  <c r="BY51" i="7"/>
  <c r="BX51" i="7"/>
  <c r="BW51" i="7"/>
  <c r="BD51" i="7"/>
  <c r="BA51" i="7"/>
  <c r="AZ51" i="7"/>
  <c r="AY51" i="7"/>
  <c r="AX51" i="7"/>
  <c r="AW51" i="7"/>
  <c r="AV51" i="7"/>
  <c r="AU51" i="7"/>
  <c r="AT51" i="7"/>
  <c r="AS51" i="7"/>
  <c r="AR51" i="7"/>
  <c r="AQ51" i="7"/>
  <c r="AP51" i="7"/>
  <c r="AO51" i="7"/>
  <c r="AN51" i="7"/>
  <c r="AM51" i="7"/>
  <c r="AL51" i="7"/>
  <c r="AK51" i="7"/>
  <c r="AJ51" i="7"/>
  <c r="AI51" i="7"/>
  <c r="AH51" i="7"/>
  <c r="AG51" i="7"/>
  <c r="AF51" i="7"/>
  <c r="AE51" i="7"/>
  <c r="AD51" i="7"/>
  <c r="CX50" i="7"/>
  <c r="CU50" i="7"/>
  <c r="CT50" i="7"/>
  <c r="CS50" i="7"/>
  <c r="CR50" i="7"/>
  <c r="CQ50" i="7"/>
  <c r="CP50" i="7"/>
  <c r="CO50" i="7"/>
  <c r="CN50" i="7"/>
  <c r="CM50" i="7"/>
  <c r="CL50" i="7"/>
  <c r="CK50" i="7"/>
  <c r="CJ50" i="7"/>
  <c r="CI50" i="7"/>
  <c r="CH50" i="7"/>
  <c r="CG50" i="7"/>
  <c r="CF50" i="7"/>
  <c r="CE50" i="7"/>
  <c r="CD50" i="7"/>
  <c r="CC50" i="7"/>
  <c r="CB50" i="7"/>
  <c r="CA50" i="7"/>
  <c r="BZ50" i="7"/>
  <c r="BY50" i="7"/>
  <c r="BX50" i="7"/>
  <c r="BW50" i="7"/>
  <c r="BD50" i="7"/>
  <c r="BA50" i="7"/>
  <c r="AZ50" i="7"/>
  <c r="AY50" i="7"/>
  <c r="AX50" i="7"/>
  <c r="AW50" i="7"/>
  <c r="AV50" i="7"/>
  <c r="AU50" i="7"/>
  <c r="AT50" i="7"/>
  <c r="AS50" i="7"/>
  <c r="AR50" i="7"/>
  <c r="AQ50" i="7"/>
  <c r="AP50" i="7"/>
  <c r="AO50" i="7"/>
  <c r="AN50" i="7"/>
  <c r="AM50" i="7"/>
  <c r="AL50" i="7"/>
  <c r="AK50" i="7"/>
  <c r="AJ50" i="7"/>
  <c r="AI50" i="7"/>
  <c r="AH50" i="7"/>
  <c r="AG50" i="7"/>
  <c r="AF50" i="7"/>
  <c r="AE50" i="7"/>
  <c r="AD50" i="7"/>
  <c r="CX49" i="7"/>
  <c r="CU49" i="7"/>
  <c r="CT49" i="7"/>
  <c r="CS49" i="7"/>
  <c r="CR49" i="7"/>
  <c r="CQ49" i="7"/>
  <c r="CP49" i="7"/>
  <c r="CO49" i="7"/>
  <c r="CN49" i="7"/>
  <c r="CM49" i="7"/>
  <c r="CL49" i="7"/>
  <c r="CK49" i="7"/>
  <c r="CJ49" i="7"/>
  <c r="CI49" i="7"/>
  <c r="CH49" i="7"/>
  <c r="CG49" i="7"/>
  <c r="CF49" i="7"/>
  <c r="CE49" i="7"/>
  <c r="CD49" i="7"/>
  <c r="CC49" i="7"/>
  <c r="CB49" i="7"/>
  <c r="CA49" i="7"/>
  <c r="BZ49" i="7"/>
  <c r="BY49" i="7"/>
  <c r="BX49" i="7"/>
  <c r="BW49" i="7"/>
  <c r="BD49" i="7"/>
  <c r="BA49" i="7"/>
  <c r="AZ49" i="7"/>
  <c r="AY49" i="7"/>
  <c r="AX49" i="7"/>
  <c r="AW49" i="7"/>
  <c r="AV49" i="7"/>
  <c r="AU49" i="7"/>
  <c r="AT49" i="7"/>
  <c r="AS49" i="7"/>
  <c r="AR49" i="7"/>
  <c r="AQ49" i="7"/>
  <c r="AP49" i="7"/>
  <c r="AO49" i="7"/>
  <c r="AN49" i="7"/>
  <c r="AM49" i="7"/>
  <c r="AL49" i="7"/>
  <c r="AK49" i="7"/>
  <c r="AJ49" i="7"/>
  <c r="AI49" i="7"/>
  <c r="AH49" i="7"/>
  <c r="AG49" i="7"/>
  <c r="AF49" i="7"/>
  <c r="AE49" i="7"/>
  <c r="AD49" i="7"/>
  <c r="CX48" i="7"/>
  <c r="CU48" i="7"/>
  <c r="CT48" i="7"/>
  <c r="CS48" i="7"/>
  <c r="CR48" i="7"/>
  <c r="CQ48" i="7"/>
  <c r="CP48" i="7"/>
  <c r="CO48" i="7"/>
  <c r="CN48" i="7"/>
  <c r="CM48" i="7"/>
  <c r="CL48" i="7"/>
  <c r="CK48" i="7"/>
  <c r="CJ48" i="7"/>
  <c r="CI48" i="7"/>
  <c r="CH48" i="7"/>
  <c r="CG48" i="7"/>
  <c r="CF48" i="7"/>
  <c r="CE48" i="7"/>
  <c r="CD48" i="7"/>
  <c r="CC48" i="7"/>
  <c r="CB48" i="7"/>
  <c r="CA48" i="7"/>
  <c r="BZ48" i="7"/>
  <c r="BY48" i="7"/>
  <c r="BX48" i="7"/>
  <c r="BW48" i="7"/>
  <c r="BD48" i="7"/>
  <c r="BA48" i="7"/>
  <c r="AZ48" i="7"/>
  <c r="AY48" i="7"/>
  <c r="AX48" i="7"/>
  <c r="AW48" i="7"/>
  <c r="AV48" i="7"/>
  <c r="AU48" i="7"/>
  <c r="AT48" i="7"/>
  <c r="AS48" i="7"/>
  <c r="AR48" i="7"/>
  <c r="AQ48" i="7"/>
  <c r="AP48" i="7"/>
  <c r="AO48" i="7"/>
  <c r="AN48" i="7"/>
  <c r="AM48" i="7"/>
  <c r="AL48" i="7"/>
  <c r="AK48" i="7"/>
  <c r="AJ48" i="7"/>
  <c r="AI48" i="7"/>
  <c r="AH48" i="7"/>
  <c r="AG48" i="7"/>
  <c r="AF48" i="7"/>
  <c r="AE48" i="7"/>
  <c r="AD48" i="7"/>
  <c r="CX47" i="7"/>
  <c r="CU47" i="7"/>
  <c r="CT47" i="7"/>
  <c r="CS47" i="7"/>
  <c r="CR47" i="7"/>
  <c r="CQ47" i="7"/>
  <c r="CP47" i="7"/>
  <c r="CO47" i="7"/>
  <c r="CN47" i="7"/>
  <c r="CM47" i="7"/>
  <c r="CL47" i="7"/>
  <c r="CK47" i="7"/>
  <c r="CJ47" i="7"/>
  <c r="CI47" i="7"/>
  <c r="CH47" i="7"/>
  <c r="CG47" i="7"/>
  <c r="CF47" i="7"/>
  <c r="CE47" i="7"/>
  <c r="CD47" i="7"/>
  <c r="CC47" i="7"/>
  <c r="CB47" i="7"/>
  <c r="CA47" i="7"/>
  <c r="BZ47" i="7"/>
  <c r="BY47" i="7"/>
  <c r="BX47" i="7"/>
  <c r="BW47" i="7"/>
  <c r="BD47" i="7"/>
  <c r="BA47" i="7"/>
  <c r="AZ47" i="7"/>
  <c r="AY47" i="7"/>
  <c r="AX47" i="7"/>
  <c r="AW47" i="7"/>
  <c r="AV47" i="7"/>
  <c r="AU47" i="7"/>
  <c r="AT47" i="7"/>
  <c r="AS47" i="7"/>
  <c r="AR47" i="7"/>
  <c r="AQ47" i="7"/>
  <c r="AP47" i="7"/>
  <c r="AO47" i="7"/>
  <c r="AN47" i="7"/>
  <c r="AM47" i="7"/>
  <c r="AL47" i="7"/>
  <c r="AK47" i="7"/>
  <c r="AJ47" i="7"/>
  <c r="AI47" i="7"/>
  <c r="AH47" i="7"/>
  <c r="AG47" i="7"/>
  <c r="AF47" i="7"/>
  <c r="AE47" i="7"/>
  <c r="AD47" i="7"/>
  <c r="CX46" i="7"/>
  <c r="CU46" i="7"/>
  <c r="CT46" i="7"/>
  <c r="CS46" i="7"/>
  <c r="CR46" i="7"/>
  <c r="CQ46" i="7"/>
  <c r="CP46" i="7"/>
  <c r="CO46" i="7"/>
  <c r="CN46" i="7"/>
  <c r="CM46" i="7"/>
  <c r="CL46" i="7"/>
  <c r="CK46" i="7"/>
  <c r="CJ46" i="7"/>
  <c r="CI46" i="7"/>
  <c r="CH46" i="7"/>
  <c r="CG46" i="7"/>
  <c r="CF46" i="7"/>
  <c r="CE46" i="7"/>
  <c r="CD46" i="7"/>
  <c r="CC46" i="7"/>
  <c r="CB46" i="7"/>
  <c r="CA46" i="7"/>
  <c r="BZ46" i="7"/>
  <c r="BY46" i="7"/>
  <c r="BX46" i="7"/>
  <c r="BW46" i="7"/>
  <c r="BD46" i="7"/>
  <c r="BA46" i="7"/>
  <c r="AZ46" i="7"/>
  <c r="AY46" i="7"/>
  <c r="AX46" i="7"/>
  <c r="AW46" i="7"/>
  <c r="AV46" i="7"/>
  <c r="AU46" i="7"/>
  <c r="AT46" i="7"/>
  <c r="AS46" i="7"/>
  <c r="AR46" i="7"/>
  <c r="AQ46" i="7"/>
  <c r="AP46" i="7"/>
  <c r="AO46" i="7"/>
  <c r="AN46" i="7"/>
  <c r="AM46" i="7"/>
  <c r="AL46" i="7"/>
  <c r="AK46" i="7"/>
  <c r="AJ46" i="7"/>
  <c r="AI46" i="7"/>
  <c r="AH46" i="7"/>
  <c r="AG46" i="7"/>
  <c r="AF46" i="7"/>
  <c r="AE46" i="7"/>
  <c r="AD46" i="7"/>
  <c r="CX45" i="7"/>
  <c r="CU45" i="7"/>
  <c r="CT45" i="7"/>
  <c r="CS45" i="7"/>
  <c r="CR45" i="7"/>
  <c r="CQ45" i="7"/>
  <c r="CP45" i="7"/>
  <c r="CO45" i="7"/>
  <c r="CN45" i="7"/>
  <c r="CM45" i="7"/>
  <c r="CL45" i="7"/>
  <c r="CK45" i="7"/>
  <c r="CJ45" i="7"/>
  <c r="CI45" i="7"/>
  <c r="CH45" i="7"/>
  <c r="CG45" i="7"/>
  <c r="CF45" i="7"/>
  <c r="CE45" i="7"/>
  <c r="CD45" i="7"/>
  <c r="CC45" i="7"/>
  <c r="CB45" i="7"/>
  <c r="CA45" i="7"/>
  <c r="BZ45" i="7"/>
  <c r="BY45" i="7"/>
  <c r="BX45" i="7"/>
  <c r="BW45" i="7"/>
  <c r="BD45" i="7"/>
  <c r="BA45" i="7"/>
  <c r="AZ45" i="7"/>
  <c r="AY45" i="7"/>
  <c r="AX45" i="7"/>
  <c r="AW45" i="7"/>
  <c r="AV45" i="7"/>
  <c r="AU45" i="7"/>
  <c r="AT45" i="7"/>
  <c r="AS45" i="7"/>
  <c r="AR45" i="7"/>
  <c r="AQ45" i="7"/>
  <c r="AP45" i="7"/>
  <c r="AO45" i="7"/>
  <c r="AN45" i="7"/>
  <c r="AM45" i="7"/>
  <c r="AL45" i="7"/>
  <c r="AK45" i="7"/>
  <c r="AJ45" i="7"/>
  <c r="AI45" i="7"/>
  <c r="AH45" i="7"/>
  <c r="AG45" i="7"/>
  <c r="AF45" i="7"/>
  <c r="AE45" i="7"/>
  <c r="AD45" i="7"/>
  <c r="CX44" i="7"/>
  <c r="CU44" i="7"/>
  <c r="CT44" i="7"/>
  <c r="CS44" i="7"/>
  <c r="CR44" i="7"/>
  <c r="CQ44" i="7"/>
  <c r="CP44" i="7"/>
  <c r="CO44" i="7"/>
  <c r="CN44" i="7"/>
  <c r="CM44" i="7"/>
  <c r="CL44" i="7"/>
  <c r="CK44" i="7"/>
  <c r="CJ44" i="7"/>
  <c r="CI44" i="7"/>
  <c r="CH44" i="7"/>
  <c r="CG44" i="7"/>
  <c r="CF44" i="7"/>
  <c r="CE44" i="7"/>
  <c r="CD44" i="7"/>
  <c r="CC44" i="7"/>
  <c r="CB44" i="7"/>
  <c r="CA44" i="7"/>
  <c r="BZ44" i="7"/>
  <c r="BY44" i="7"/>
  <c r="BX44" i="7"/>
  <c r="BW44" i="7"/>
  <c r="BD44" i="7"/>
  <c r="BA44" i="7"/>
  <c r="AZ44" i="7"/>
  <c r="AY44" i="7"/>
  <c r="AX44" i="7"/>
  <c r="AW44" i="7"/>
  <c r="AV44" i="7"/>
  <c r="AU44" i="7"/>
  <c r="AT44" i="7"/>
  <c r="AS44" i="7"/>
  <c r="AR44" i="7"/>
  <c r="AQ44" i="7"/>
  <c r="AP44" i="7"/>
  <c r="AO44" i="7"/>
  <c r="AN44" i="7"/>
  <c r="AM44" i="7"/>
  <c r="AL44" i="7"/>
  <c r="AK44" i="7"/>
  <c r="AJ44" i="7"/>
  <c r="AI44" i="7"/>
  <c r="AH44" i="7"/>
  <c r="AG44" i="7"/>
  <c r="AF44" i="7"/>
  <c r="AE44" i="7"/>
  <c r="AD44" i="7"/>
  <c r="CX43" i="7"/>
  <c r="CU43" i="7"/>
  <c r="CT43" i="7"/>
  <c r="CS43" i="7"/>
  <c r="CR43" i="7"/>
  <c r="CQ43" i="7"/>
  <c r="CP43" i="7"/>
  <c r="CO43" i="7"/>
  <c r="CN43" i="7"/>
  <c r="CM43" i="7"/>
  <c r="CL43" i="7"/>
  <c r="CK43" i="7"/>
  <c r="CJ43" i="7"/>
  <c r="CI43" i="7"/>
  <c r="CH43" i="7"/>
  <c r="CG43" i="7"/>
  <c r="CF43" i="7"/>
  <c r="CE43" i="7"/>
  <c r="CD43" i="7"/>
  <c r="CC43" i="7"/>
  <c r="CB43" i="7"/>
  <c r="CA43" i="7"/>
  <c r="BZ43" i="7"/>
  <c r="BY43" i="7"/>
  <c r="BX43" i="7"/>
  <c r="BW43" i="7"/>
  <c r="BD43" i="7"/>
  <c r="BA43" i="7"/>
  <c r="AZ43" i="7"/>
  <c r="AY43" i="7"/>
  <c r="AX43" i="7"/>
  <c r="AW43" i="7"/>
  <c r="AV43" i="7"/>
  <c r="AU43" i="7"/>
  <c r="AT43" i="7"/>
  <c r="AS43" i="7"/>
  <c r="AR43" i="7"/>
  <c r="AQ43" i="7"/>
  <c r="AP43" i="7"/>
  <c r="AO43" i="7"/>
  <c r="AN43" i="7"/>
  <c r="AM43" i="7"/>
  <c r="AL43" i="7"/>
  <c r="AK43" i="7"/>
  <c r="AJ43" i="7"/>
  <c r="AI43" i="7"/>
  <c r="AH43" i="7"/>
  <c r="AG43" i="7"/>
  <c r="AF43" i="7"/>
  <c r="AE43" i="7"/>
  <c r="AD43" i="7"/>
  <c r="CX42" i="7"/>
  <c r="CU42" i="7"/>
  <c r="CT42" i="7"/>
  <c r="CS42" i="7"/>
  <c r="CR42" i="7"/>
  <c r="CQ42" i="7"/>
  <c r="CP42" i="7"/>
  <c r="CO42" i="7"/>
  <c r="CN42" i="7"/>
  <c r="CM42" i="7"/>
  <c r="CL42" i="7"/>
  <c r="CK42" i="7"/>
  <c r="CJ42" i="7"/>
  <c r="CI42" i="7"/>
  <c r="CH42" i="7"/>
  <c r="CG42" i="7"/>
  <c r="CF42" i="7"/>
  <c r="CE42" i="7"/>
  <c r="CD42" i="7"/>
  <c r="CC42" i="7"/>
  <c r="CB42" i="7"/>
  <c r="CA42" i="7"/>
  <c r="BZ42" i="7"/>
  <c r="BY42" i="7"/>
  <c r="BX42" i="7"/>
  <c r="BW42" i="7"/>
  <c r="BD42" i="7"/>
  <c r="BA42" i="7"/>
  <c r="AZ42" i="7"/>
  <c r="AY42" i="7"/>
  <c r="AX42" i="7"/>
  <c r="AW42" i="7"/>
  <c r="AV42" i="7"/>
  <c r="AU42" i="7"/>
  <c r="AT42" i="7"/>
  <c r="AS42" i="7"/>
  <c r="AR42" i="7"/>
  <c r="AQ42" i="7"/>
  <c r="AP42" i="7"/>
  <c r="AO42" i="7"/>
  <c r="AN42" i="7"/>
  <c r="AM42" i="7"/>
  <c r="AL42" i="7"/>
  <c r="AK42" i="7"/>
  <c r="AJ42" i="7"/>
  <c r="AI42" i="7"/>
  <c r="AH42" i="7"/>
  <c r="AG42" i="7"/>
  <c r="AF42" i="7"/>
  <c r="AE42" i="7"/>
  <c r="AD42" i="7"/>
  <c r="CX41" i="7"/>
  <c r="CU41" i="7"/>
  <c r="CT41" i="7"/>
  <c r="CS41" i="7"/>
  <c r="CR41" i="7"/>
  <c r="CQ41" i="7"/>
  <c r="CP41" i="7"/>
  <c r="CO41" i="7"/>
  <c r="CN41" i="7"/>
  <c r="CM41" i="7"/>
  <c r="CL41" i="7"/>
  <c r="CK41" i="7"/>
  <c r="CJ41" i="7"/>
  <c r="CI41" i="7"/>
  <c r="CH41" i="7"/>
  <c r="CG41" i="7"/>
  <c r="CF41" i="7"/>
  <c r="CE41" i="7"/>
  <c r="CD41" i="7"/>
  <c r="CC41" i="7"/>
  <c r="CB41" i="7"/>
  <c r="CA41" i="7"/>
  <c r="BZ41" i="7"/>
  <c r="BY41" i="7"/>
  <c r="BX41" i="7"/>
  <c r="BW41" i="7"/>
  <c r="BD41" i="7"/>
  <c r="BA41" i="7"/>
  <c r="AZ41" i="7"/>
  <c r="AY41" i="7"/>
  <c r="AX41" i="7"/>
  <c r="AW41" i="7"/>
  <c r="AV41" i="7"/>
  <c r="AU41" i="7"/>
  <c r="AT41" i="7"/>
  <c r="AS41" i="7"/>
  <c r="AR41" i="7"/>
  <c r="AQ41" i="7"/>
  <c r="AP41" i="7"/>
  <c r="AO41" i="7"/>
  <c r="AN41" i="7"/>
  <c r="AM41" i="7"/>
  <c r="AL41" i="7"/>
  <c r="AK41" i="7"/>
  <c r="AJ41" i="7"/>
  <c r="AI41" i="7"/>
  <c r="AH41" i="7"/>
  <c r="AG41" i="7"/>
  <c r="AF41" i="7"/>
  <c r="AE41" i="7"/>
  <c r="AD41" i="7"/>
  <c r="CX40" i="7"/>
  <c r="CU40" i="7"/>
  <c r="CT40" i="7"/>
  <c r="CS40" i="7"/>
  <c r="CR40" i="7"/>
  <c r="CQ40" i="7"/>
  <c r="CP40" i="7"/>
  <c r="CO40" i="7"/>
  <c r="CN40" i="7"/>
  <c r="CM40" i="7"/>
  <c r="CL40" i="7"/>
  <c r="CK40" i="7"/>
  <c r="CJ40" i="7"/>
  <c r="CI40" i="7"/>
  <c r="CH40" i="7"/>
  <c r="CG40" i="7"/>
  <c r="CF40" i="7"/>
  <c r="CE40" i="7"/>
  <c r="CD40" i="7"/>
  <c r="CC40" i="7"/>
  <c r="CB40" i="7"/>
  <c r="CA40" i="7"/>
  <c r="BZ40" i="7"/>
  <c r="BY40" i="7"/>
  <c r="BX40" i="7"/>
  <c r="BW40" i="7"/>
  <c r="BD40" i="7"/>
  <c r="BA40" i="7"/>
  <c r="AZ40" i="7"/>
  <c r="AY40" i="7"/>
  <c r="AX40" i="7"/>
  <c r="AW40" i="7"/>
  <c r="AV40" i="7"/>
  <c r="AU40" i="7"/>
  <c r="AT40" i="7"/>
  <c r="AS40" i="7"/>
  <c r="AR40" i="7"/>
  <c r="AQ40" i="7"/>
  <c r="AP40" i="7"/>
  <c r="AO40" i="7"/>
  <c r="AN40" i="7"/>
  <c r="AM40" i="7"/>
  <c r="AL40" i="7"/>
  <c r="AK40" i="7"/>
  <c r="AJ40" i="7"/>
  <c r="AI40" i="7"/>
  <c r="AH40" i="7"/>
  <c r="AG40" i="7"/>
  <c r="AF40" i="7"/>
  <c r="AE40" i="7"/>
  <c r="AD40" i="7"/>
  <c r="CX39" i="7"/>
  <c r="CU39" i="7"/>
  <c r="CT39" i="7"/>
  <c r="CS39" i="7"/>
  <c r="CR39" i="7"/>
  <c r="CQ39" i="7"/>
  <c r="CP39" i="7"/>
  <c r="CO39" i="7"/>
  <c r="CN39" i="7"/>
  <c r="CM39" i="7"/>
  <c r="CL39" i="7"/>
  <c r="CK39" i="7"/>
  <c r="CJ39" i="7"/>
  <c r="CI39" i="7"/>
  <c r="CH39" i="7"/>
  <c r="CG39" i="7"/>
  <c r="CF39" i="7"/>
  <c r="CE39" i="7"/>
  <c r="CD39" i="7"/>
  <c r="CC39" i="7"/>
  <c r="CB39" i="7"/>
  <c r="CA39" i="7"/>
  <c r="BZ39" i="7"/>
  <c r="BY39" i="7"/>
  <c r="BX39" i="7"/>
  <c r="BW39" i="7"/>
  <c r="BD39" i="7"/>
  <c r="BA39" i="7"/>
  <c r="AZ39" i="7"/>
  <c r="AY39" i="7"/>
  <c r="AX39" i="7"/>
  <c r="AW39" i="7"/>
  <c r="AV39" i="7"/>
  <c r="AU39" i="7"/>
  <c r="AT39" i="7"/>
  <c r="AS39" i="7"/>
  <c r="AR39" i="7"/>
  <c r="AQ39" i="7"/>
  <c r="AP39" i="7"/>
  <c r="AO39" i="7"/>
  <c r="AN39" i="7"/>
  <c r="AM39" i="7"/>
  <c r="AL39" i="7"/>
  <c r="AK39" i="7"/>
  <c r="AJ39" i="7"/>
  <c r="AI39" i="7"/>
  <c r="AH39" i="7"/>
  <c r="AG39" i="7"/>
  <c r="AF39" i="7"/>
  <c r="AE39" i="7"/>
  <c r="AD39" i="7"/>
  <c r="CX38" i="7"/>
  <c r="CU38" i="7"/>
  <c r="CT38" i="7"/>
  <c r="CS38" i="7"/>
  <c r="CR38" i="7"/>
  <c r="CQ38" i="7"/>
  <c r="CP38" i="7"/>
  <c r="CO38" i="7"/>
  <c r="CN38" i="7"/>
  <c r="CM38" i="7"/>
  <c r="CL38" i="7"/>
  <c r="CK38" i="7"/>
  <c r="CJ38" i="7"/>
  <c r="CI38" i="7"/>
  <c r="CH38" i="7"/>
  <c r="CG38" i="7"/>
  <c r="CF38" i="7"/>
  <c r="CE38" i="7"/>
  <c r="CD38" i="7"/>
  <c r="CC38" i="7"/>
  <c r="CB38" i="7"/>
  <c r="CA38" i="7"/>
  <c r="BZ38" i="7"/>
  <c r="BY38" i="7"/>
  <c r="BX38" i="7"/>
  <c r="BW38" i="7"/>
  <c r="BD38" i="7"/>
  <c r="BA38" i="7"/>
  <c r="AZ38" i="7"/>
  <c r="AY38" i="7"/>
  <c r="AX38" i="7"/>
  <c r="AW38" i="7"/>
  <c r="AV38" i="7"/>
  <c r="AU38" i="7"/>
  <c r="AT38" i="7"/>
  <c r="AS38" i="7"/>
  <c r="AR38" i="7"/>
  <c r="AQ38" i="7"/>
  <c r="AP38" i="7"/>
  <c r="AO38" i="7"/>
  <c r="AN38" i="7"/>
  <c r="AM38" i="7"/>
  <c r="AL38" i="7"/>
  <c r="AK38" i="7"/>
  <c r="AJ38" i="7"/>
  <c r="AI38" i="7"/>
  <c r="AH38" i="7"/>
  <c r="AG38" i="7"/>
  <c r="AF38" i="7"/>
  <c r="AE38" i="7"/>
  <c r="AD38" i="7"/>
  <c r="CX37" i="7"/>
  <c r="CU37" i="7"/>
  <c r="CT37" i="7"/>
  <c r="CS37" i="7"/>
  <c r="CR37" i="7"/>
  <c r="CQ37" i="7"/>
  <c r="CP37" i="7"/>
  <c r="CO37" i="7"/>
  <c r="CN37" i="7"/>
  <c r="CM37" i="7"/>
  <c r="CL37" i="7"/>
  <c r="CK37" i="7"/>
  <c r="CJ37" i="7"/>
  <c r="CI37" i="7"/>
  <c r="CH37" i="7"/>
  <c r="CG37" i="7"/>
  <c r="CF37" i="7"/>
  <c r="CE37" i="7"/>
  <c r="CD37" i="7"/>
  <c r="CC37" i="7"/>
  <c r="CB37" i="7"/>
  <c r="CA37" i="7"/>
  <c r="BZ37" i="7"/>
  <c r="BY37" i="7"/>
  <c r="BX37" i="7"/>
  <c r="BW37" i="7"/>
  <c r="BD37" i="7"/>
  <c r="BA37" i="7"/>
  <c r="AZ37" i="7"/>
  <c r="AY37" i="7"/>
  <c r="AX37" i="7"/>
  <c r="AW37" i="7"/>
  <c r="AV37" i="7"/>
  <c r="AU37" i="7"/>
  <c r="AT37" i="7"/>
  <c r="AS37" i="7"/>
  <c r="AR37" i="7"/>
  <c r="AQ37" i="7"/>
  <c r="AP37" i="7"/>
  <c r="AO37" i="7"/>
  <c r="AN37" i="7"/>
  <c r="AM37" i="7"/>
  <c r="AL37" i="7"/>
  <c r="AK37" i="7"/>
  <c r="AJ37" i="7"/>
  <c r="AI37" i="7"/>
  <c r="AH37" i="7"/>
  <c r="AG37" i="7"/>
  <c r="AF37" i="7"/>
  <c r="AE37" i="7"/>
  <c r="AD37" i="7"/>
  <c r="CX36" i="7"/>
  <c r="CU36" i="7"/>
  <c r="CT36" i="7"/>
  <c r="CS36" i="7"/>
  <c r="CR36" i="7"/>
  <c r="CQ36" i="7"/>
  <c r="CP36" i="7"/>
  <c r="CO36" i="7"/>
  <c r="CN36" i="7"/>
  <c r="CM36" i="7"/>
  <c r="CL36" i="7"/>
  <c r="CK36" i="7"/>
  <c r="CJ36" i="7"/>
  <c r="CI36" i="7"/>
  <c r="CH36" i="7"/>
  <c r="CG36" i="7"/>
  <c r="CF36" i="7"/>
  <c r="CE36" i="7"/>
  <c r="CD36" i="7"/>
  <c r="CC36" i="7"/>
  <c r="CB36" i="7"/>
  <c r="CA36" i="7"/>
  <c r="BZ36" i="7"/>
  <c r="BY36" i="7"/>
  <c r="BX36" i="7"/>
  <c r="BW36" i="7"/>
  <c r="BD36" i="7"/>
  <c r="BA36" i="7"/>
  <c r="AZ36" i="7"/>
  <c r="AY36" i="7"/>
  <c r="AX36" i="7"/>
  <c r="AW36" i="7"/>
  <c r="AV36" i="7"/>
  <c r="AU36" i="7"/>
  <c r="AT36" i="7"/>
  <c r="AS36" i="7"/>
  <c r="AR36" i="7"/>
  <c r="AQ36" i="7"/>
  <c r="AP36" i="7"/>
  <c r="AO36" i="7"/>
  <c r="AN36" i="7"/>
  <c r="AM36" i="7"/>
  <c r="AL36" i="7"/>
  <c r="AK36" i="7"/>
  <c r="AJ36" i="7"/>
  <c r="AI36" i="7"/>
  <c r="AH36" i="7"/>
  <c r="AG36" i="7"/>
  <c r="AF36" i="7"/>
  <c r="AE36" i="7"/>
  <c r="AD36" i="7"/>
  <c r="CX35" i="7"/>
  <c r="CU35" i="7"/>
  <c r="CT35" i="7"/>
  <c r="CS35" i="7"/>
  <c r="CR35" i="7"/>
  <c r="CQ35" i="7"/>
  <c r="CP35" i="7"/>
  <c r="CO35" i="7"/>
  <c r="CN35" i="7"/>
  <c r="CM35" i="7"/>
  <c r="CL35" i="7"/>
  <c r="CK35" i="7"/>
  <c r="CJ35" i="7"/>
  <c r="CI35" i="7"/>
  <c r="CH35" i="7"/>
  <c r="CG35" i="7"/>
  <c r="CF35" i="7"/>
  <c r="CE35" i="7"/>
  <c r="CD35" i="7"/>
  <c r="CC35" i="7"/>
  <c r="CB35" i="7"/>
  <c r="CA35" i="7"/>
  <c r="BZ35" i="7"/>
  <c r="BY35" i="7"/>
  <c r="BX35" i="7"/>
  <c r="BW35" i="7"/>
  <c r="BD35" i="7"/>
  <c r="BA35" i="7"/>
  <c r="AZ35" i="7"/>
  <c r="AY35" i="7"/>
  <c r="AX35" i="7"/>
  <c r="AW35" i="7"/>
  <c r="AV35" i="7"/>
  <c r="AU35" i="7"/>
  <c r="AT35" i="7"/>
  <c r="AS35" i="7"/>
  <c r="AR35" i="7"/>
  <c r="AQ35" i="7"/>
  <c r="AP35" i="7"/>
  <c r="AO35" i="7"/>
  <c r="AN35" i="7"/>
  <c r="AM35" i="7"/>
  <c r="AL35" i="7"/>
  <c r="AK35" i="7"/>
  <c r="AJ35" i="7"/>
  <c r="AI35" i="7"/>
  <c r="AH35" i="7"/>
  <c r="AG35" i="7"/>
  <c r="AF35" i="7"/>
  <c r="AE35" i="7"/>
  <c r="AD35" i="7"/>
  <c r="CX34" i="7"/>
  <c r="CU34" i="7"/>
  <c r="CT34" i="7"/>
  <c r="CS34" i="7"/>
  <c r="CR34" i="7"/>
  <c r="CQ34" i="7"/>
  <c r="CP34" i="7"/>
  <c r="CO34" i="7"/>
  <c r="CN34" i="7"/>
  <c r="CM34" i="7"/>
  <c r="CL34" i="7"/>
  <c r="CK34" i="7"/>
  <c r="CJ34" i="7"/>
  <c r="CI34" i="7"/>
  <c r="CH34" i="7"/>
  <c r="CG34" i="7"/>
  <c r="CF34" i="7"/>
  <c r="CE34" i="7"/>
  <c r="CD34" i="7"/>
  <c r="CC34" i="7"/>
  <c r="CB34" i="7"/>
  <c r="CA34" i="7"/>
  <c r="BZ34" i="7"/>
  <c r="BY34" i="7"/>
  <c r="BX34" i="7"/>
  <c r="BW34" i="7"/>
  <c r="BD34" i="7"/>
  <c r="BA34" i="7"/>
  <c r="AZ34" i="7"/>
  <c r="AY34" i="7"/>
  <c r="AX34" i="7"/>
  <c r="AW34" i="7"/>
  <c r="AV34" i="7"/>
  <c r="AU34" i="7"/>
  <c r="AT34" i="7"/>
  <c r="AS34" i="7"/>
  <c r="AR34" i="7"/>
  <c r="AQ34" i="7"/>
  <c r="AP34" i="7"/>
  <c r="AO34" i="7"/>
  <c r="AN34" i="7"/>
  <c r="AM34" i="7"/>
  <c r="AL34" i="7"/>
  <c r="AK34" i="7"/>
  <c r="AJ34" i="7"/>
  <c r="AI34" i="7"/>
  <c r="AH34" i="7"/>
  <c r="AG34" i="7"/>
  <c r="AF34" i="7"/>
  <c r="AE34" i="7"/>
  <c r="AD34" i="7"/>
  <c r="CX33" i="7"/>
  <c r="CU33" i="7"/>
  <c r="CT33" i="7"/>
  <c r="CS33" i="7"/>
  <c r="CR33" i="7"/>
  <c r="CQ33" i="7"/>
  <c r="CP33" i="7"/>
  <c r="CO33" i="7"/>
  <c r="CN33" i="7"/>
  <c r="CM33" i="7"/>
  <c r="CL33" i="7"/>
  <c r="CK33" i="7"/>
  <c r="CJ33" i="7"/>
  <c r="CI33" i="7"/>
  <c r="CH33" i="7"/>
  <c r="CG33" i="7"/>
  <c r="CF33" i="7"/>
  <c r="CE33" i="7"/>
  <c r="CD33" i="7"/>
  <c r="CC33" i="7"/>
  <c r="CB33" i="7"/>
  <c r="CA33" i="7"/>
  <c r="BZ33" i="7"/>
  <c r="BY33" i="7"/>
  <c r="BX33" i="7"/>
  <c r="BW33" i="7"/>
  <c r="BT28" i="7"/>
  <c r="BH28" i="7"/>
  <c r="BD33" i="7"/>
  <c r="BA33" i="7"/>
  <c r="AZ33" i="7"/>
  <c r="AY33" i="7"/>
  <c r="AX33" i="7"/>
  <c r="AW33" i="7"/>
  <c r="AV33" i="7"/>
  <c r="AU33" i="7"/>
  <c r="AT33" i="7"/>
  <c r="AS33" i="7"/>
  <c r="AR33" i="7"/>
  <c r="AQ33" i="7"/>
  <c r="AP33" i="7"/>
  <c r="AO33" i="7"/>
  <c r="AN33" i="7"/>
  <c r="AM33" i="7"/>
  <c r="AL33" i="7"/>
  <c r="AK33" i="7"/>
  <c r="AJ33" i="7"/>
  <c r="AI33" i="7"/>
  <c r="AH33" i="7"/>
  <c r="AG33" i="7"/>
  <c r="AF33" i="7"/>
  <c r="AE33" i="7"/>
  <c r="AD33" i="7"/>
  <c r="CX32" i="7"/>
  <c r="CU32" i="7"/>
  <c r="CT32" i="7"/>
  <c r="CS32" i="7"/>
  <c r="CR32" i="7"/>
  <c r="CQ32" i="7"/>
  <c r="CP32" i="7"/>
  <c r="CO32" i="7"/>
  <c r="CN32" i="7"/>
  <c r="CM32" i="7"/>
  <c r="CL32" i="7"/>
  <c r="CK32" i="7"/>
  <c r="CJ32" i="7"/>
  <c r="CI32" i="7"/>
  <c r="CH32" i="7"/>
  <c r="CG32" i="7"/>
  <c r="CF32" i="7"/>
  <c r="CE32" i="7"/>
  <c r="CD32" i="7"/>
  <c r="CC32" i="7"/>
  <c r="CB32" i="7"/>
  <c r="CA32" i="7"/>
  <c r="BZ32" i="7"/>
  <c r="BY32" i="7"/>
  <c r="BX32" i="7"/>
  <c r="BW32" i="7"/>
  <c r="BT27" i="7"/>
  <c r="BH27" i="7"/>
  <c r="BD32" i="7"/>
  <c r="BA32" i="7"/>
  <c r="AZ32" i="7"/>
  <c r="AY32" i="7"/>
  <c r="AX32" i="7"/>
  <c r="AW32" i="7"/>
  <c r="AV32" i="7"/>
  <c r="AU32" i="7"/>
  <c r="AT32" i="7"/>
  <c r="AS32" i="7"/>
  <c r="AR32" i="7"/>
  <c r="AQ32" i="7"/>
  <c r="AP32" i="7"/>
  <c r="AO32" i="7"/>
  <c r="AN32" i="7"/>
  <c r="AM32" i="7"/>
  <c r="AL32" i="7"/>
  <c r="AK32" i="7"/>
  <c r="AJ32" i="7"/>
  <c r="AI32" i="7"/>
  <c r="AH32" i="7"/>
  <c r="AG32" i="7"/>
  <c r="AF32" i="7"/>
  <c r="AE32" i="7"/>
  <c r="AD32" i="7"/>
  <c r="CX31" i="7"/>
  <c r="CU31" i="7"/>
  <c r="CT31" i="7"/>
  <c r="CS31" i="7"/>
  <c r="CR31" i="7"/>
  <c r="CQ31" i="7"/>
  <c r="CP31" i="7"/>
  <c r="CO31" i="7"/>
  <c r="CN31" i="7"/>
  <c r="CM31" i="7"/>
  <c r="CL31" i="7"/>
  <c r="CK31" i="7"/>
  <c r="CJ31" i="7"/>
  <c r="CI31" i="7"/>
  <c r="CH31" i="7"/>
  <c r="CG31" i="7"/>
  <c r="CF31" i="7"/>
  <c r="CE31" i="7"/>
  <c r="CD31" i="7"/>
  <c r="CC31" i="7"/>
  <c r="CB31" i="7"/>
  <c r="CA31" i="7"/>
  <c r="BZ31" i="7"/>
  <c r="BY31" i="7"/>
  <c r="BX31" i="7"/>
  <c r="BW31" i="7"/>
  <c r="BT26" i="7"/>
  <c r="BH26" i="7"/>
  <c r="BD31" i="7"/>
  <c r="BA31" i="7"/>
  <c r="AZ31" i="7"/>
  <c r="AY31" i="7"/>
  <c r="AX31" i="7"/>
  <c r="AW31" i="7"/>
  <c r="AV31" i="7"/>
  <c r="AU31" i="7"/>
  <c r="AT31" i="7"/>
  <c r="AS31" i="7"/>
  <c r="AR31" i="7"/>
  <c r="AQ31" i="7"/>
  <c r="AP31" i="7"/>
  <c r="AO31" i="7"/>
  <c r="AN31" i="7"/>
  <c r="AM31" i="7"/>
  <c r="AL31" i="7"/>
  <c r="AK31" i="7"/>
  <c r="AJ31" i="7"/>
  <c r="AI31" i="7"/>
  <c r="AH31" i="7"/>
  <c r="AG31" i="7"/>
  <c r="AF31" i="7"/>
  <c r="AE31" i="7"/>
  <c r="AD31" i="7"/>
  <c r="CX30" i="7"/>
  <c r="CU30" i="7"/>
  <c r="CT30" i="7"/>
  <c r="CS30" i="7"/>
  <c r="CR30" i="7"/>
  <c r="CQ30" i="7"/>
  <c r="CP30" i="7"/>
  <c r="CO30" i="7"/>
  <c r="CN30" i="7"/>
  <c r="CM30" i="7"/>
  <c r="CL30" i="7"/>
  <c r="CK30" i="7"/>
  <c r="CJ30" i="7"/>
  <c r="CI30" i="7"/>
  <c r="CH30" i="7"/>
  <c r="CG30" i="7"/>
  <c r="CF30" i="7"/>
  <c r="CE30" i="7"/>
  <c r="CD30" i="7"/>
  <c r="CC30" i="7"/>
  <c r="CB30" i="7"/>
  <c r="CA30" i="7"/>
  <c r="BZ30" i="7"/>
  <c r="BY30" i="7"/>
  <c r="BX30" i="7"/>
  <c r="BW30" i="7"/>
  <c r="BT25" i="7"/>
  <c r="BH25" i="7"/>
  <c r="BD30" i="7"/>
  <c r="BA30" i="7"/>
  <c r="AZ30" i="7"/>
  <c r="AY30" i="7"/>
  <c r="AX30" i="7"/>
  <c r="AW30" i="7"/>
  <c r="AV30" i="7"/>
  <c r="AU30" i="7"/>
  <c r="AT30" i="7"/>
  <c r="AS30" i="7"/>
  <c r="AR30" i="7"/>
  <c r="AQ30" i="7"/>
  <c r="AP30" i="7"/>
  <c r="AO30" i="7"/>
  <c r="AN30" i="7"/>
  <c r="AM30" i="7"/>
  <c r="AL30" i="7"/>
  <c r="AK30" i="7"/>
  <c r="AJ30" i="7"/>
  <c r="AI30" i="7"/>
  <c r="AH30" i="7"/>
  <c r="AG30" i="7"/>
  <c r="AF30" i="7"/>
  <c r="AE30" i="7"/>
  <c r="AD30" i="7"/>
  <c r="CX29" i="7"/>
  <c r="CU29" i="7"/>
  <c r="CT29" i="7"/>
  <c r="CS29" i="7"/>
  <c r="CR29" i="7"/>
  <c r="CQ29" i="7"/>
  <c r="CP29" i="7"/>
  <c r="CO29" i="7"/>
  <c r="CN29" i="7"/>
  <c r="CM29" i="7"/>
  <c r="CL29" i="7"/>
  <c r="CK29" i="7"/>
  <c r="CJ29" i="7"/>
  <c r="CI29" i="7"/>
  <c r="CH29" i="7"/>
  <c r="CG29" i="7"/>
  <c r="CF29" i="7"/>
  <c r="CE29" i="7"/>
  <c r="CD29" i="7"/>
  <c r="CC29" i="7"/>
  <c r="CB29" i="7"/>
  <c r="CA29" i="7"/>
  <c r="BZ29" i="7"/>
  <c r="BY29" i="7"/>
  <c r="BX29" i="7"/>
  <c r="BW29" i="7"/>
  <c r="BT24" i="7"/>
  <c r="BH24" i="7"/>
  <c r="BD29" i="7"/>
  <c r="BA29" i="7"/>
  <c r="AZ29" i="7"/>
  <c r="AY29" i="7"/>
  <c r="AX29" i="7"/>
  <c r="AW29" i="7"/>
  <c r="AV29" i="7"/>
  <c r="AU29" i="7"/>
  <c r="AT29" i="7"/>
  <c r="AS29" i="7"/>
  <c r="AR29" i="7"/>
  <c r="AQ29" i="7"/>
  <c r="AP29" i="7"/>
  <c r="AO29" i="7"/>
  <c r="AN29" i="7"/>
  <c r="AM29" i="7"/>
  <c r="AL29" i="7"/>
  <c r="AK29" i="7"/>
  <c r="AJ29" i="7"/>
  <c r="AI29" i="7"/>
  <c r="AH29" i="7"/>
  <c r="AG29" i="7"/>
  <c r="AF29" i="7"/>
  <c r="AE29" i="7"/>
  <c r="AD29" i="7"/>
  <c r="CX28" i="7"/>
  <c r="CU28" i="7"/>
  <c r="CT28" i="7"/>
  <c r="CS28" i="7"/>
  <c r="CR28" i="7"/>
  <c r="CQ28" i="7"/>
  <c r="CP28" i="7"/>
  <c r="CO28" i="7"/>
  <c r="CN28" i="7"/>
  <c r="CM28" i="7"/>
  <c r="CL28" i="7"/>
  <c r="CK28" i="7"/>
  <c r="CJ28" i="7"/>
  <c r="CI28" i="7"/>
  <c r="CH28" i="7"/>
  <c r="CG28" i="7"/>
  <c r="CF28" i="7"/>
  <c r="CE28" i="7"/>
  <c r="CD28" i="7"/>
  <c r="CC28" i="7"/>
  <c r="CB28" i="7"/>
  <c r="CA28" i="7"/>
  <c r="BZ28" i="7"/>
  <c r="BY28" i="7"/>
  <c r="BX28" i="7"/>
  <c r="BW28" i="7"/>
  <c r="BD28" i="7"/>
  <c r="BA28" i="7"/>
  <c r="AZ28" i="7"/>
  <c r="AY28" i="7"/>
  <c r="AX28" i="7"/>
  <c r="AW28" i="7"/>
  <c r="AV28" i="7"/>
  <c r="AU28" i="7"/>
  <c r="AT28" i="7"/>
  <c r="AS28" i="7"/>
  <c r="AR28" i="7"/>
  <c r="AQ28" i="7"/>
  <c r="AP28" i="7"/>
  <c r="AO28" i="7"/>
  <c r="AN28" i="7"/>
  <c r="AM28" i="7"/>
  <c r="AL28" i="7"/>
  <c r="AK28" i="7"/>
  <c r="AJ28" i="7"/>
  <c r="AI28" i="7"/>
  <c r="AH28" i="7"/>
  <c r="AG28" i="7"/>
  <c r="AF28" i="7"/>
  <c r="AE28" i="7"/>
  <c r="AD28" i="7"/>
  <c r="CX27" i="7"/>
  <c r="CU27" i="7"/>
  <c r="CT27" i="7"/>
  <c r="CS27" i="7"/>
  <c r="CR27" i="7"/>
  <c r="CQ27" i="7"/>
  <c r="CP27" i="7"/>
  <c r="CO27" i="7"/>
  <c r="CN27" i="7"/>
  <c r="CM27" i="7"/>
  <c r="CL27" i="7"/>
  <c r="CK27" i="7"/>
  <c r="CJ27" i="7"/>
  <c r="CI27" i="7"/>
  <c r="CH27" i="7"/>
  <c r="CG27" i="7"/>
  <c r="CF27" i="7"/>
  <c r="CE27" i="7"/>
  <c r="CD27" i="7"/>
  <c r="CC27" i="7"/>
  <c r="CB27" i="7"/>
  <c r="CA27" i="7"/>
  <c r="BZ27" i="7"/>
  <c r="BY27" i="7"/>
  <c r="BX27" i="7"/>
  <c r="BW27" i="7"/>
  <c r="BT23" i="7"/>
  <c r="BH23" i="7"/>
  <c r="BD27" i="7"/>
  <c r="BA27" i="7"/>
  <c r="AZ27" i="7"/>
  <c r="AY27" i="7"/>
  <c r="AX27" i="7"/>
  <c r="AW27" i="7"/>
  <c r="AV27" i="7"/>
  <c r="AU27" i="7"/>
  <c r="AT27" i="7"/>
  <c r="AS27" i="7"/>
  <c r="AR27" i="7"/>
  <c r="AQ27" i="7"/>
  <c r="AP27" i="7"/>
  <c r="AO27" i="7"/>
  <c r="AN27" i="7"/>
  <c r="AM27" i="7"/>
  <c r="AL27" i="7"/>
  <c r="AK27" i="7"/>
  <c r="AJ27" i="7"/>
  <c r="AI27" i="7"/>
  <c r="AH27" i="7"/>
  <c r="AG27" i="7"/>
  <c r="AF27" i="7"/>
  <c r="AE27" i="7"/>
  <c r="AD27" i="7"/>
  <c r="CX26" i="7"/>
  <c r="CU26" i="7"/>
  <c r="CT26" i="7"/>
  <c r="CS26" i="7"/>
  <c r="CR26" i="7"/>
  <c r="CQ26" i="7"/>
  <c r="CP26" i="7"/>
  <c r="CO26" i="7"/>
  <c r="CN26" i="7"/>
  <c r="CM26" i="7"/>
  <c r="CL26" i="7"/>
  <c r="CK26" i="7"/>
  <c r="CJ26" i="7"/>
  <c r="CI26" i="7"/>
  <c r="CH26" i="7"/>
  <c r="CG26" i="7"/>
  <c r="CF26" i="7"/>
  <c r="CE26" i="7"/>
  <c r="CD26" i="7"/>
  <c r="CC26" i="7"/>
  <c r="CB26" i="7"/>
  <c r="CA26" i="7"/>
  <c r="BZ26" i="7"/>
  <c r="BY26" i="7"/>
  <c r="BX26" i="7"/>
  <c r="BW26" i="7"/>
  <c r="BT22" i="7"/>
  <c r="BH22" i="7"/>
  <c r="BD26" i="7"/>
  <c r="BA26" i="7"/>
  <c r="AZ26" i="7"/>
  <c r="AY26" i="7"/>
  <c r="AX26" i="7"/>
  <c r="AW26" i="7"/>
  <c r="AV26" i="7"/>
  <c r="AU26" i="7"/>
  <c r="AT26" i="7"/>
  <c r="AS26" i="7"/>
  <c r="AR26" i="7"/>
  <c r="AQ26" i="7"/>
  <c r="AP26" i="7"/>
  <c r="AO26" i="7"/>
  <c r="AN26" i="7"/>
  <c r="AM26" i="7"/>
  <c r="AL26" i="7"/>
  <c r="AK26" i="7"/>
  <c r="AJ26" i="7"/>
  <c r="AI26" i="7"/>
  <c r="AH26" i="7"/>
  <c r="AG26" i="7"/>
  <c r="AF26" i="7"/>
  <c r="AE26" i="7"/>
  <c r="AD26" i="7"/>
  <c r="CX25" i="7"/>
  <c r="CU25" i="7"/>
  <c r="CT25" i="7"/>
  <c r="CS25" i="7"/>
  <c r="CR25" i="7"/>
  <c r="CQ25" i="7"/>
  <c r="CP25" i="7"/>
  <c r="CO25" i="7"/>
  <c r="CN25" i="7"/>
  <c r="CM25" i="7"/>
  <c r="CL25" i="7"/>
  <c r="CK25" i="7"/>
  <c r="CJ25" i="7"/>
  <c r="CI25" i="7"/>
  <c r="CH25" i="7"/>
  <c r="CG25" i="7"/>
  <c r="CF25" i="7"/>
  <c r="CE25" i="7"/>
  <c r="CD25" i="7"/>
  <c r="CC25" i="7"/>
  <c r="CB25" i="7"/>
  <c r="CA25" i="7"/>
  <c r="BZ25" i="7"/>
  <c r="BY25" i="7"/>
  <c r="BX25" i="7"/>
  <c r="BW25" i="7"/>
  <c r="BT21" i="7"/>
  <c r="BH21" i="7"/>
  <c r="BD25" i="7"/>
  <c r="BA25" i="7"/>
  <c r="AZ25" i="7"/>
  <c r="AY25" i="7"/>
  <c r="AX25" i="7"/>
  <c r="AW25" i="7"/>
  <c r="AV25" i="7"/>
  <c r="AU25" i="7"/>
  <c r="AT25" i="7"/>
  <c r="AS25" i="7"/>
  <c r="AR25" i="7"/>
  <c r="AQ25" i="7"/>
  <c r="AP25" i="7"/>
  <c r="AO25" i="7"/>
  <c r="AN25" i="7"/>
  <c r="AM25" i="7"/>
  <c r="AL25" i="7"/>
  <c r="AK25" i="7"/>
  <c r="AJ25" i="7"/>
  <c r="AI25" i="7"/>
  <c r="AH25" i="7"/>
  <c r="AG25" i="7"/>
  <c r="AF25" i="7"/>
  <c r="AE25" i="7"/>
  <c r="AD25" i="7"/>
  <c r="CX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D24" i="7"/>
  <c r="BA24" i="7"/>
  <c r="AZ24" i="7"/>
  <c r="AY24" i="7"/>
  <c r="AX24" i="7"/>
  <c r="AW24" i="7"/>
  <c r="AV24" i="7"/>
  <c r="AU24" i="7"/>
  <c r="AT24" i="7"/>
  <c r="AS24" i="7"/>
  <c r="AR24" i="7"/>
  <c r="AQ24" i="7"/>
  <c r="AP24" i="7"/>
  <c r="AO24" i="7"/>
  <c r="AN24" i="7"/>
  <c r="AM24" i="7"/>
  <c r="AL24" i="7"/>
  <c r="AK24" i="7"/>
  <c r="AJ24" i="7"/>
  <c r="AI24" i="7"/>
  <c r="AH24" i="7"/>
  <c r="AG24" i="7"/>
  <c r="AF24" i="7"/>
  <c r="AE24" i="7"/>
  <c r="AD24" i="7"/>
  <c r="CX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D23" i="7"/>
  <c r="BA23" i="7"/>
  <c r="AZ23" i="7"/>
  <c r="AY23" i="7"/>
  <c r="AX23" i="7"/>
  <c r="AW23" i="7"/>
  <c r="AV23" i="7"/>
  <c r="AU23" i="7"/>
  <c r="AT23" i="7"/>
  <c r="AS23" i="7"/>
  <c r="AR23" i="7"/>
  <c r="AQ23" i="7"/>
  <c r="AP23" i="7"/>
  <c r="AO23" i="7"/>
  <c r="AN23" i="7"/>
  <c r="AM23" i="7"/>
  <c r="AL23" i="7"/>
  <c r="AK23" i="7"/>
  <c r="AJ23" i="7"/>
  <c r="AI23" i="7"/>
  <c r="AH23" i="7"/>
  <c r="AG23" i="7"/>
  <c r="AF23" i="7"/>
  <c r="AE23" i="7"/>
  <c r="AD23" i="7"/>
  <c r="CX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T19" i="7"/>
  <c r="BH19" i="7"/>
  <c r="BD22" i="7"/>
  <c r="BA22" i="7"/>
  <c r="AZ22" i="7"/>
  <c r="AY22" i="7"/>
  <c r="AX22" i="7"/>
  <c r="AW22" i="7"/>
  <c r="AV22" i="7"/>
  <c r="AU22" i="7"/>
  <c r="AT22" i="7"/>
  <c r="AS22" i="7"/>
  <c r="AR22" i="7"/>
  <c r="AQ22" i="7"/>
  <c r="AP22" i="7"/>
  <c r="AO22" i="7"/>
  <c r="AN22" i="7"/>
  <c r="AM22" i="7"/>
  <c r="AL22" i="7"/>
  <c r="AK22" i="7"/>
  <c r="AJ22" i="7"/>
  <c r="AI22" i="7"/>
  <c r="AH22" i="7"/>
  <c r="AG22" i="7"/>
  <c r="AF22" i="7"/>
  <c r="AE22" i="7"/>
  <c r="AD22" i="7"/>
  <c r="CX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T18" i="7"/>
  <c r="BH18" i="7"/>
  <c r="BD21" i="7"/>
  <c r="BA21" i="7"/>
  <c r="AZ21" i="7"/>
  <c r="AY21" i="7"/>
  <c r="AX21" i="7"/>
  <c r="AW21" i="7"/>
  <c r="AV21" i="7"/>
  <c r="AU21" i="7"/>
  <c r="AT21" i="7"/>
  <c r="AS21" i="7"/>
  <c r="AR21" i="7"/>
  <c r="AQ21" i="7"/>
  <c r="AP21" i="7"/>
  <c r="AO21" i="7"/>
  <c r="AN21" i="7"/>
  <c r="AM21" i="7"/>
  <c r="AL21" i="7"/>
  <c r="AK21" i="7"/>
  <c r="AJ21" i="7"/>
  <c r="AI21" i="7"/>
  <c r="AH21" i="7"/>
  <c r="AG21" i="7"/>
  <c r="AF21" i="7"/>
  <c r="AE21" i="7"/>
  <c r="AD21" i="7"/>
  <c r="CX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T17" i="7"/>
  <c r="BH17" i="7"/>
  <c r="BD20" i="7"/>
  <c r="BA20" i="7"/>
  <c r="AZ20" i="7"/>
  <c r="AY20" i="7"/>
  <c r="AX20" i="7"/>
  <c r="AW20" i="7"/>
  <c r="AV20" i="7"/>
  <c r="AU20" i="7"/>
  <c r="AT20" i="7"/>
  <c r="AS20" i="7"/>
  <c r="AR20" i="7"/>
  <c r="AQ20" i="7"/>
  <c r="AP20" i="7"/>
  <c r="AO20" i="7"/>
  <c r="AN20" i="7"/>
  <c r="AM20" i="7"/>
  <c r="AL20" i="7"/>
  <c r="AK20" i="7"/>
  <c r="AJ20" i="7"/>
  <c r="AI20" i="7"/>
  <c r="AH20" i="7"/>
  <c r="AG20" i="7"/>
  <c r="AF20" i="7"/>
  <c r="AE20" i="7"/>
  <c r="AD20" i="7"/>
  <c r="CX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D19" i="7"/>
  <c r="BA19" i="7"/>
  <c r="AZ19" i="7"/>
  <c r="AY19" i="7"/>
  <c r="AX19" i="7"/>
  <c r="AW19" i="7"/>
  <c r="AV19" i="7"/>
  <c r="AU19" i="7"/>
  <c r="AT19" i="7"/>
  <c r="AS19" i="7"/>
  <c r="AR19" i="7"/>
  <c r="AQ19" i="7"/>
  <c r="AP19" i="7"/>
  <c r="AO19" i="7"/>
  <c r="AN19" i="7"/>
  <c r="AM19" i="7"/>
  <c r="AL19" i="7"/>
  <c r="AK19" i="7"/>
  <c r="AJ19" i="7"/>
  <c r="AI19" i="7"/>
  <c r="AH19" i="7"/>
  <c r="AG19" i="7"/>
  <c r="AF19" i="7"/>
  <c r="AE19" i="7"/>
  <c r="AD19" i="7"/>
  <c r="CX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T16" i="7"/>
  <c r="BH16" i="7"/>
  <c r="BD18" i="7"/>
  <c r="BA18" i="7"/>
  <c r="AZ18" i="7"/>
  <c r="AY18" i="7"/>
  <c r="AX18" i="7"/>
  <c r="AW18" i="7"/>
  <c r="AV18" i="7"/>
  <c r="AU18" i="7"/>
  <c r="AT18" i="7"/>
  <c r="AS18" i="7"/>
  <c r="AR18" i="7"/>
  <c r="AQ18" i="7"/>
  <c r="AP18" i="7"/>
  <c r="AO18" i="7"/>
  <c r="AN18" i="7"/>
  <c r="AM18" i="7"/>
  <c r="AL18" i="7"/>
  <c r="AK18" i="7"/>
  <c r="AJ18" i="7"/>
  <c r="AI18" i="7"/>
  <c r="AH18" i="7"/>
  <c r="AG18" i="7"/>
  <c r="AF18" i="7"/>
  <c r="AE18" i="7"/>
  <c r="AD18" i="7"/>
  <c r="CX17" i="7"/>
  <c r="CU17" i="7"/>
  <c r="CT17" i="7"/>
  <c r="CS17" i="7"/>
  <c r="CR17" i="7"/>
  <c r="CQ17" i="7"/>
  <c r="CP17" i="7"/>
  <c r="CO17" i="7"/>
  <c r="CN17" i="7"/>
  <c r="CM17" i="7"/>
  <c r="CL17" i="7"/>
  <c r="CK17" i="7"/>
  <c r="CJ17" i="7"/>
  <c r="CI17" i="7"/>
  <c r="CH17" i="7"/>
  <c r="CG17" i="7"/>
  <c r="CF17" i="7"/>
  <c r="CE17" i="7"/>
  <c r="CD17" i="7"/>
  <c r="CC17" i="7"/>
  <c r="CB17" i="7"/>
  <c r="CA17" i="7"/>
  <c r="BZ17" i="7"/>
  <c r="BY17" i="7"/>
  <c r="BX17" i="7"/>
  <c r="BW17" i="7"/>
  <c r="BT15" i="7"/>
  <c r="BH15" i="7"/>
  <c r="BD17" i="7"/>
  <c r="BA17" i="7"/>
  <c r="AZ17" i="7"/>
  <c r="AY17" i="7"/>
  <c r="AX17" i="7"/>
  <c r="AW17" i="7"/>
  <c r="AV17" i="7"/>
  <c r="AU17" i="7"/>
  <c r="AT17" i="7"/>
  <c r="AS17" i="7"/>
  <c r="AR17" i="7"/>
  <c r="AQ17" i="7"/>
  <c r="AP17" i="7"/>
  <c r="AO17" i="7"/>
  <c r="AN17" i="7"/>
  <c r="AM17" i="7"/>
  <c r="AL17" i="7"/>
  <c r="AK17" i="7"/>
  <c r="AJ17" i="7"/>
  <c r="AI17" i="7"/>
  <c r="AH17" i="7"/>
  <c r="AG17" i="7"/>
  <c r="AF17" i="7"/>
  <c r="AE17" i="7"/>
  <c r="AD17" i="7"/>
  <c r="CX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D16" i="7"/>
  <c r="BA16" i="7"/>
  <c r="AZ16" i="7"/>
  <c r="AY16" i="7"/>
  <c r="AX16" i="7"/>
  <c r="AW16" i="7"/>
  <c r="AV16" i="7"/>
  <c r="AU16" i="7"/>
  <c r="AT16" i="7"/>
  <c r="AS16" i="7"/>
  <c r="AR16" i="7"/>
  <c r="AQ16" i="7"/>
  <c r="AP16" i="7"/>
  <c r="AO16" i="7"/>
  <c r="AN16" i="7"/>
  <c r="AM16" i="7"/>
  <c r="AL16" i="7"/>
  <c r="AK16" i="7"/>
  <c r="AJ16" i="7"/>
  <c r="AI16" i="7"/>
  <c r="AH16" i="7"/>
  <c r="AG16" i="7"/>
  <c r="AF16" i="7"/>
  <c r="AE16" i="7"/>
  <c r="AD16" i="7"/>
  <c r="CX15" i="7"/>
  <c r="CU15" i="7"/>
  <c r="CT15" i="7"/>
  <c r="CS15" i="7"/>
  <c r="CR15" i="7"/>
  <c r="CQ15" i="7"/>
  <c r="CP15" i="7"/>
  <c r="CO15" i="7"/>
  <c r="CN15" i="7"/>
  <c r="CM15" i="7"/>
  <c r="CL15" i="7"/>
  <c r="CK15" i="7"/>
  <c r="CJ15" i="7"/>
  <c r="CI15" i="7"/>
  <c r="CH15" i="7"/>
  <c r="CG15" i="7"/>
  <c r="CF15" i="7"/>
  <c r="CE15" i="7"/>
  <c r="CD15" i="7"/>
  <c r="CC15" i="7"/>
  <c r="CB15" i="7"/>
  <c r="CA15" i="7"/>
  <c r="BZ15" i="7"/>
  <c r="BY15" i="7"/>
  <c r="BX15" i="7"/>
  <c r="BW15" i="7"/>
  <c r="BD15" i="7"/>
  <c r="BA15" i="7"/>
  <c r="AZ15" i="7"/>
  <c r="AY15" i="7"/>
  <c r="AX15" i="7"/>
  <c r="AW15" i="7"/>
  <c r="AV15" i="7"/>
  <c r="AU15" i="7"/>
  <c r="AT15" i="7"/>
  <c r="AS15" i="7"/>
  <c r="AR15" i="7"/>
  <c r="AQ15" i="7"/>
  <c r="AP15" i="7"/>
  <c r="AO15" i="7"/>
  <c r="AN15" i="7"/>
  <c r="AM15" i="7"/>
  <c r="AL15" i="7"/>
  <c r="AK15" i="7"/>
  <c r="AJ15" i="7"/>
  <c r="AI15" i="7"/>
  <c r="AH15" i="7"/>
  <c r="AG15" i="7"/>
  <c r="AF15" i="7"/>
  <c r="AE15" i="7"/>
  <c r="AD15" i="7"/>
  <c r="CX14" i="7"/>
  <c r="CU14" i="7"/>
  <c r="CT14" i="7"/>
  <c r="CS14" i="7"/>
  <c r="CR14" i="7"/>
  <c r="CQ14" i="7"/>
  <c r="CP14" i="7"/>
  <c r="CO14" i="7"/>
  <c r="CN14" i="7"/>
  <c r="CM14" i="7"/>
  <c r="CL14" i="7"/>
  <c r="CK14" i="7"/>
  <c r="CJ14" i="7"/>
  <c r="CI14" i="7"/>
  <c r="CH14" i="7"/>
  <c r="CG14" i="7"/>
  <c r="CF14" i="7"/>
  <c r="CE14" i="7"/>
  <c r="CD14" i="7"/>
  <c r="CC14" i="7"/>
  <c r="CB14" i="7"/>
  <c r="CA14" i="7"/>
  <c r="BZ14" i="7"/>
  <c r="BY14" i="7"/>
  <c r="BX14" i="7"/>
  <c r="BW14" i="7"/>
  <c r="BT14" i="7"/>
  <c r="BH14" i="7"/>
  <c r="BD14" i="7"/>
  <c r="BA14" i="7"/>
  <c r="AZ14" i="7"/>
  <c r="AY14" i="7"/>
  <c r="AX14" i="7"/>
  <c r="AW14" i="7"/>
  <c r="AV14" i="7"/>
  <c r="AU14" i="7"/>
  <c r="AT14" i="7"/>
  <c r="AS14" i="7"/>
  <c r="AR14" i="7"/>
  <c r="AQ14" i="7"/>
  <c r="AP14" i="7"/>
  <c r="AO14" i="7"/>
  <c r="AN14" i="7"/>
  <c r="AM14" i="7"/>
  <c r="AL14" i="7"/>
  <c r="AK14" i="7"/>
  <c r="AJ14" i="7"/>
  <c r="AI14" i="7"/>
  <c r="AH14" i="7"/>
  <c r="AG14" i="7"/>
  <c r="AF14" i="7"/>
  <c r="AE14" i="7"/>
  <c r="AD14" i="7"/>
  <c r="CX13" i="7"/>
  <c r="CU13" i="7"/>
  <c r="CT13" i="7"/>
  <c r="CS13" i="7"/>
  <c r="CR13" i="7"/>
  <c r="CQ13" i="7"/>
  <c r="CP13" i="7"/>
  <c r="CO13" i="7"/>
  <c r="CN13" i="7"/>
  <c r="CM13" i="7"/>
  <c r="CL13" i="7"/>
  <c r="CK13" i="7"/>
  <c r="CJ13" i="7"/>
  <c r="CI13" i="7"/>
  <c r="CH13" i="7"/>
  <c r="CG13" i="7"/>
  <c r="CF13" i="7"/>
  <c r="CE13" i="7"/>
  <c r="CD13" i="7"/>
  <c r="CC13" i="7"/>
  <c r="CB13" i="7"/>
  <c r="CA13" i="7"/>
  <c r="BZ13" i="7"/>
  <c r="BY13" i="7"/>
  <c r="BX13" i="7"/>
  <c r="BW13" i="7"/>
  <c r="BT13" i="7"/>
  <c r="BH13" i="7"/>
  <c r="BD13" i="7"/>
  <c r="BA13" i="7"/>
  <c r="AZ13" i="7"/>
  <c r="AY13" i="7"/>
  <c r="AX13" i="7"/>
  <c r="AW13" i="7"/>
  <c r="AV13" i="7"/>
  <c r="AU13" i="7"/>
  <c r="AT13" i="7"/>
  <c r="AS13" i="7"/>
  <c r="AR13" i="7"/>
  <c r="AQ13" i="7"/>
  <c r="AP13" i="7"/>
  <c r="AO13" i="7"/>
  <c r="AN13" i="7"/>
  <c r="AM13" i="7"/>
  <c r="AL13" i="7"/>
  <c r="AK13" i="7"/>
  <c r="AJ13" i="7"/>
  <c r="AI13" i="7"/>
  <c r="AH13" i="7"/>
  <c r="AG13" i="7"/>
  <c r="AF13" i="7"/>
  <c r="AE13" i="7"/>
  <c r="AD13" i="7"/>
  <c r="CX12" i="7"/>
  <c r="CU12" i="7"/>
  <c r="CT12" i="7"/>
  <c r="CS12" i="7"/>
  <c r="CR12" i="7"/>
  <c r="CQ12" i="7"/>
  <c r="CP12" i="7"/>
  <c r="CO12" i="7"/>
  <c r="CN12" i="7"/>
  <c r="CM12" i="7"/>
  <c r="CL12" i="7"/>
  <c r="CK12" i="7"/>
  <c r="CJ12" i="7"/>
  <c r="CI12" i="7"/>
  <c r="CH12" i="7"/>
  <c r="CG12" i="7"/>
  <c r="CF12" i="7"/>
  <c r="CE12" i="7"/>
  <c r="CD12" i="7"/>
  <c r="CC12" i="7"/>
  <c r="CB12" i="7"/>
  <c r="CA12" i="7"/>
  <c r="BZ12" i="7"/>
  <c r="BY12" i="7"/>
  <c r="BX12" i="7"/>
  <c r="BW12" i="7"/>
  <c r="BT12" i="7"/>
  <c r="BH12" i="7"/>
  <c r="BD12" i="7"/>
  <c r="BA12" i="7"/>
  <c r="AZ12" i="7"/>
  <c r="AY12" i="7"/>
  <c r="AX12" i="7"/>
  <c r="AW12" i="7"/>
  <c r="AV12" i="7"/>
  <c r="AU12" i="7"/>
  <c r="AT12" i="7"/>
  <c r="AS12" i="7"/>
  <c r="AR12" i="7"/>
  <c r="AQ12" i="7"/>
  <c r="AP12" i="7"/>
  <c r="AO12" i="7"/>
  <c r="AN12" i="7"/>
  <c r="AM12" i="7"/>
  <c r="AL12" i="7"/>
  <c r="AK12" i="7"/>
  <c r="AJ12" i="7"/>
  <c r="AI12" i="7"/>
  <c r="AH12" i="7"/>
  <c r="AG12" i="7"/>
  <c r="AF12" i="7"/>
  <c r="AE12" i="7"/>
  <c r="AD12" i="7"/>
  <c r="CX11" i="7"/>
  <c r="CU11" i="7"/>
  <c r="CT11" i="7"/>
  <c r="CS11" i="7"/>
  <c r="CR11" i="7"/>
  <c r="CQ11" i="7"/>
  <c r="CP11" i="7"/>
  <c r="CO11" i="7"/>
  <c r="CN11" i="7"/>
  <c r="CM11" i="7"/>
  <c r="CL11" i="7"/>
  <c r="CK11" i="7"/>
  <c r="CJ11" i="7"/>
  <c r="CI11" i="7"/>
  <c r="CH11" i="7"/>
  <c r="CG11" i="7"/>
  <c r="CF11" i="7"/>
  <c r="CE11" i="7"/>
  <c r="CD11" i="7"/>
  <c r="CC11" i="7"/>
  <c r="CB11" i="7"/>
  <c r="CA11" i="7"/>
  <c r="BZ11" i="7"/>
  <c r="BY11" i="7"/>
  <c r="BX11" i="7"/>
  <c r="BW11" i="7"/>
  <c r="BT11" i="7"/>
  <c r="BH11" i="7"/>
  <c r="BD11" i="7"/>
  <c r="BA11" i="7"/>
  <c r="AZ11" i="7"/>
  <c r="AY11" i="7"/>
  <c r="AX11" i="7"/>
  <c r="AW11" i="7"/>
  <c r="AV11" i="7"/>
  <c r="AU11" i="7"/>
  <c r="AT11" i="7"/>
  <c r="AS11" i="7"/>
  <c r="AR11" i="7"/>
  <c r="AQ11" i="7"/>
  <c r="AP11" i="7"/>
  <c r="AO11" i="7"/>
  <c r="AN11" i="7"/>
  <c r="AM11" i="7"/>
  <c r="AL11" i="7"/>
  <c r="AK11" i="7"/>
  <c r="AJ11" i="7"/>
  <c r="AI11" i="7"/>
  <c r="AH11" i="7"/>
  <c r="AG11" i="7"/>
  <c r="AF11" i="7"/>
  <c r="AE11" i="7"/>
  <c r="AD11" i="7"/>
  <c r="CX10" i="7"/>
  <c r="CU10" i="7"/>
  <c r="CT10" i="7"/>
  <c r="CS10" i="7"/>
  <c r="CR10" i="7"/>
  <c r="CQ10" i="7"/>
  <c r="CP10" i="7"/>
  <c r="CO10" i="7"/>
  <c r="CN10" i="7"/>
  <c r="CM10" i="7"/>
  <c r="CL10" i="7"/>
  <c r="CK10" i="7"/>
  <c r="CJ10" i="7"/>
  <c r="CI10" i="7"/>
  <c r="CH10" i="7"/>
  <c r="CG10" i="7"/>
  <c r="CF10" i="7"/>
  <c r="CE10" i="7"/>
  <c r="CD10" i="7"/>
  <c r="CC10" i="7"/>
  <c r="CB10" i="7"/>
  <c r="CA10" i="7"/>
  <c r="BZ10" i="7"/>
  <c r="BY10" i="7"/>
  <c r="BX10" i="7"/>
  <c r="BW10" i="7"/>
  <c r="BT10" i="7"/>
  <c r="BH10" i="7"/>
  <c r="BD10" i="7"/>
  <c r="BA10" i="7"/>
  <c r="AZ10" i="7"/>
  <c r="AY10" i="7"/>
  <c r="AX10" i="7"/>
  <c r="AW10" i="7"/>
  <c r="AV10" i="7"/>
  <c r="AU10" i="7"/>
  <c r="AT10" i="7"/>
  <c r="AS10" i="7"/>
  <c r="AR10" i="7"/>
  <c r="AQ10" i="7"/>
  <c r="AP10" i="7"/>
  <c r="AO10" i="7"/>
  <c r="AN10" i="7"/>
  <c r="AM10" i="7"/>
  <c r="AL10" i="7"/>
  <c r="AK10" i="7"/>
  <c r="AJ10" i="7"/>
  <c r="AI10" i="7"/>
  <c r="AH10" i="7"/>
  <c r="AG10" i="7"/>
  <c r="AF10" i="7"/>
  <c r="AE10" i="7"/>
  <c r="AD10" i="7"/>
  <c r="CX9" i="7"/>
  <c r="CU9" i="7"/>
  <c r="CT9" i="7"/>
  <c r="CS9" i="7"/>
  <c r="CR9" i="7"/>
  <c r="CQ9" i="7"/>
  <c r="CP9" i="7"/>
  <c r="CO9" i="7"/>
  <c r="CN9" i="7"/>
  <c r="CM9" i="7"/>
  <c r="CL9" i="7"/>
  <c r="CK9" i="7"/>
  <c r="CJ9" i="7"/>
  <c r="CI9" i="7"/>
  <c r="CH9" i="7"/>
  <c r="CG9" i="7"/>
  <c r="CF9" i="7"/>
  <c r="CE9" i="7"/>
  <c r="CD9" i="7"/>
  <c r="CC9" i="7"/>
  <c r="CB9" i="7"/>
  <c r="CA9" i="7"/>
  <c r="BZ9" i="7"/>
  <c r="BY9" i="7"/>
  <c r="BX9" i="7"/>
  <c r="BW9" i="7"/>
  <c r="BT9" i="7"/>
  <c r="BH9" i="7"/>
  <c r="BD9" i="7"/>
  <c r="BA9" i="7"/>
  <c r="AZ9" i="7"/>
  <c r="AY9" i="7"/>
  <c r="AX9" i="7"/>
  <c r="AW9" i="7"/>
  <c r="AV9" i="7"/>
  <c r="AU9" i="7"/>
  <c r="AT9" i="7"/>
  <c r="AS9" i="7"/>
  <c r="AR9" i="7"/>
  <c r="AQ9" i="7"/>
  <c r="AP9" i="7"/>
  <c r="AO9" i="7"/>
  <c r="AN9" i="7"/>
  <c r="AM9" i="7"/>
  <c r="AL9" i="7"/>
  <c r="AK9" i="7"/>
  <c r="AJ9" i="7"/>
  <c r="AI9" i="7"/>
  <c r="AH9" i="7"/>
  <c r="AG9" i="7"/>
  <c r="AF9" i="7"/>
  <c r="AE9" i="7"/>
  <c r="AD9" i="7"/>
  <c r="CX8" i="7"/>
  <c r="CU8" i="7"/>
  <c r="CT8" i="7"/>
  <c r="CS8" i="7"/>
  <c r="CR8" i="7"/>
  <c r="CQ8" i="7"/>
  <c r="CP8" i="7"/>
  <c r="CO8" i="7"/>
  <c r="CN8" i="7"/>
  <c r="CM8" i="7"/>
  <c r="CL8" i="7"/>
  <c r="CK8" i="7"/>
  <c r="CJ8" i="7"/>
  <c r="CI8" i="7"/>
  <c r="CH8" i="7"/>
  <c r="CG8" i="7"/>
  <c r="CF8" i="7"/>
  <c r="CE8" i="7"/>
  <c r="CD8" i="7"/>
  <c r="CC8" i="7"/>
  <c r="CB8" i="7"/>
  <c r="CA8" i="7"/>
  <c r="BZ8" i="7"/>
  <c r="BY8" i="7"/>
  <c r="BX8" i="7"/>
  <c r="BW8" i="7"/>
  <c r="BT8" i="7"/>
  <c r="BH8" i="7"/>
  <c r="BD8" i="7"/>
  <c r="BA8" i="7"/>
  <c r="AZ8" i="7"/>
  <c r="AY8" i="7"/>
  <c r="AX8" i="7"/>
  <c r="AW8" i="7"/>
  <c r="AV8" i="7"/>
  <c r="AU8" i="7"/>
  <c r="AT8" i="7"/>
  <c r="AS8" i="7"/>
  <c r="AR8" i="7"/>
  <c r="AQ8" i="7"/>
  <c r="AP8" i="7"/>
  <c r="AO8" i="7"/>
  <c r="AN8" i="7"/>
  <c r="AM8" i="7"/>
  <c r="AL8" i="7"/>
  <c r="AK8" i="7"/>
  <c r="AJ8" i="7"/>
  <c r="AI8" i="7"/>
  <c r="AH8" i="7"/>
  <c r="AG8" i="7"/>
  <c r="AF8" i="7"/>
  <c r="AE8" i="7"/>
  <c r="AD8" i="7"/>
  <c r="CX7" i="7"/>
  <c r="CU7" i="7"/>
  <c r="CT7" i="7"/>
  <c r="CS7" i="7"/>
  <c r="CR7" i="7"/>
  <c r="CQ7" i="7"/>
  <c r="CP7" i="7"/>
  <c r="CO7" i="7"/>
  <c r="CN7" i="7"/>
  <c r="CM7" i="7"/>
  <c r="CL7" i="7"/>
  <c r="CK7" i="7"/>
  <c r="CJ7" i="7"/>
  <c r="CI7" i="7"/>
  <c r="CH7" i="7"/>
  <c r="CG7" i="7"/>
  <c r="CF7" i="7"/>
  <c r="CE7" i="7"/>
  <c r="CD7" i="7"/>
  <c r="CC7" i="7"/>
  <c r="CB7" i="7"/>
  <c r="CA7" i="7"/>
  <c r="BZ7" i="7"/>
  <c r="BY7" i="7"/>
  <c r="BX7" i="7"/>
  <c r="BW7" i="7"/>
  <c r="BT7" i="7"/>
  <c r="BH7" i="7"/>
  <c r="BD7" i="7"/>
  <c r="BA7" i="7"/>
  <c r="AZ7" i="7"/>
  <c r="AY7" i="7"/>
  <c r="AX7" i="7"/>
  <c r="AW7" i="7"/>
  <c r="AV7" i="7"/>
  <c r="AU7" i="7"/>
  <c r="AT7" i="7"/>
  <c r="AS7" i="7"/>
  <c r="AR7" i="7"/>
  <c r="AQ7" i="7"/>
  <c r="AP7" i="7"/>
  <c r="AO7" i="7"/>
  <c r="AN7" i="7"/>
  <c r="AM7" i="7"/>
  <c r="AL7" i="7"/>
  <c r="AK7" i="7"/>
  <c r="AJ7" i="7"/>
  <c r="AI7" i="7"/>
  <c r="AH7" i="7"/>
  <c r="AG7" i="7"/>
  <c r="AF7" i="7"/>
  <c r="AE7" i="7"/>
  <c r="AD7" i="7"/>
  <c r="CX6" i="7"/>
  <c r="CU6" i="7"/>
  <c r="CT6" i="7"/>
  <c r="CS6" i="7"/>
  <c r="CR6" i="7"/>
  <c r="CQ6" i="7"/>
  <c r="CP6" i="7"/>
  <c r="CO6" i="7"/>
  <c r="CN6" i="7"/>
  <c r="CM6" i="7"/>
  <c r="CL6" i="7"/>
  <c r="CK6" i="7"/>
  <c r="CJ6" i="7"/>
  <c r="CI6" i="7"/>
  <c r="CH6" i="7"/>
  <c r="CG6" i="7"/>
  <c r="CF6" i="7"/>
  <c r="CE6" i="7"/>
  <c r="CD6" i="7"/>
  <c r="CC6" i="7"/>
  <c r="CB6" i="7"/>
  <c r="CA6" i="7"/>
  <c r="BZ6" i="7"/>
  <c r="BY6" i="7"/>
  <c r="BX6" i="7"/>
  <c r="BW6" i="7"/>
  <c r="BT6" i="7"/>
  <c r="BS6" i="7"/>
  <c r="BS7" i="7" s="1"/>
  <c r="BO6" i="7"/>
  <c r="BO7" i="7" s="1"/>
  <c r="BH6" i="7"/>
  <c r="BD6" i="7"/>
  <c r="BA6" i="7"/>
  <c r="AZ6" i="7"/>
  <c r="AY6" i="7"/>
  <c r="AX6" i="7"/>
  <c r="AW6" i="7"/>
  <c r="AV6" i="7"/>
  <c r="AU6" i="7"/>
  <c r="AT6" i="7"/>
  <c r="AS6" i="7"/>
  <c r="AR6" i="7"/>
  <c r="AQ6" i="7"/>
  <c r="AP6" i="7"/>
  <c r="AO6" i="7"/>
  <c r="AN6" i="7"/>
  <c r="AM6" i="7"/>
  <c r="AL6" i="7"/>
  <c r="AK6" i="7"/>
  <c r="AJ6" i="7"/>
  <c r="AI6" i="7"/>
  <c r="AH6" i="7"/>
  <c r="AG6" i="7"/>
  <c r="AF6" i="7"/>
  <c r="AE6" i="7"/>
  <c r="AD6" i="7"/>
  <c r="CX5" i="7"/>
  <c r="CU5" i="7"/>
  <c r="CT5" i="7"/>
  <c r="CS5" i="7"/>
  <c r="CR5" i="7"/>
  <c r="CQ5" i="7"/>
  <c r="CP5" i="7"/>
  <c r="CO5" i="7"/>
  <c r="CN5" i="7"/>
  <c r="CM5" i="7"/>
  <c r="CL5" i="7"/>
  <c r="CK5" i="7"/>
  <c r="CJ5" i="7"/>
  <c r="CI5" i="7"/>
  <c r="CH5" i="7"/>
  <c r="CG5" i="7"/>
  <c r="CF5" i="7"/>
  <c r="CE5" i="7"/>
  <c r="CD5" i="7"/>
  <c r="CC5" i="7"/>
  <c r="CB5" i="7"/>
  <c r="CA5" i="7"/>
  <c r="BZ5" i="7"/>
  <c r="BY5" i="7"/>
  <c r="BX5" i="7"/>
  <c r="BW5" i="7"/>
  <c r="BU5" i="7"/>
  <c r="BU6" i="7" s="1"/>
  <c r="BQ5" i="7"/>
  <c r="BQ6" i="7" s="1"/>
  <c r="BM6" i="7"/>
  <c r="BK5" i="7"/>
  <c r="BK6" i="7" s="1"/>
  <c r="BI5" i="7"/>
  <c r="BI6" i="7" s="1"/>
  <c r="BH5" i="7"/>
  <c r="BD5" i="7"/>
  <c r="BA5" i="7"/>
  <c r="AZ5" i="7"/>
  <c r="AY5" i="7"/>
  <c r="AX5" i="7"/>
  <c r="AW5" i="7"/>
  <c r="AV5" i="7"/>
  <c r="AU5" i="7"/>
  <c r="AT5" i="7"/>
  <c r="AS5" i="7"/>
  <c r="AR5" i="7"/>
  <c r="AQ5" i="7"/>
  <c r="AP5" i="7"/>
  <c r="AO5" i="7"/>
  <c r="AN5" i="7"/>
  <c r="AM5" i="7"/>
  <c r="AL5" i="7"/>
  <c r="AK5" i="7"/>
  <c r="AJ5" i="7"/>
  <c r="AI5" i="7"/>
  <c r="AH5" i="7"/>
  <c r="AG5" i="7"/>
  <c r="AF5" i="7"/>
  <c r="AE5" i="7"/>
  <c r="AD5" i="7"/>
  <c r="CX4" i="7"/>
  <c r="CU4" i="7"/>
  <c r="CT4" i="7"/>
  <c r="CS4" i="7"/>
  <c r="CR4" i="7"/>
  <c r="CQ4" i="7"/>
  <c r="CP4" i="7"/>
  <c r="CO4" i="7"/>
  <c r="CN4" i="7"/>
  <c r="CM4" i="7"/>
  <c r="CL4" i="7"/>
  <c r="CK4" i="7"/>
  <c r="CJ4" i="7"/>
  <c r="CI4" i="7"/>
  <c r="CH4" i="7"/>
  <c r="CG4" i="7"/>
  <c r="CF4" i="7"/>
  <c r="CE4" i="7"/>
  <c r="CD4" i="7"/>
  <c r="CC4" i="7"/>
  <c r="CB4" i="7"/>
  <c r="CA4" i="7"/>
  <c r="BZ4" i="7"/>
  <c r="BY4" i="7"/>
  <c r="BX4" i="7"/>
  <c r="BW4" i="7"/>
  <c r="BD4" i="7"/>
  <c r="BA4" i="7"/>
  <c r="AZ4" i="7"/>
  <c r="AY4" i="7"/>
  <c r="AX4" i="7"/>
  <c r="AW4" i="7"/>
  <c r="AV4" i="7"/>
  <c r="AU4" i="7"/>
  <c r="AT4" i="7"/>
  <c r="AS4" i="7"/>
  <c r="AR4" i="7"/>
  <c r="AQ4" i="7"/>
  <c r="AP4" i="7"/>
  <c r="AO4" i="7"/>
  <c r="AN4" i="7"/>
  <c r="AM4" i="7"/>
  <c r="AL4" i="7"/>
  <c r="AK4" i="7"/>
  <c r="AJ4" i="7"/>
  <c r="AI4" i="7"/>
  <c r="AH4" i="7"/>
  <c r="AG4" i="7"/>
  <c r="AF4" i="7"/>
  <c r="AE4" i="7"/>
  <c r="AD4" i="7"/>
  <c r="CX3" i="7"/>
  <c r="CU3" i="7"/>
  <c r="CT3" i="7"/>
  <c r="CS3" i="7"/>
  <c r="CR3" i="7"/>
  <c r="CQ3" i="7"/>
  <c r="CP3" i="7"/>
  <c r="CO3" i="7"/>
  <c r="CN3" i="7"/>
  <c r="CM3" i="7"/>
  <c r="CL3" i="7"/>
  <c r="CK3" i="7"/>
  <c r="CJ3" i="7"/>
  <c r="CI3" i="7"/>
  <c r="CH3" i="7"/>
  <c r="CG3" i="7"/>
  <c r="CF3" i="7"/>
  <c r="CE3" i="7"/>
  <c r="CD3" i="7"/>
  <c r="CC3" i="7"/>
  <c r="CB3" i="7"/>
  <c r="CA3" i="7"/>
  <c r="BZ3" i="7"/>
  <c r="BY3" i="7"/>
  <c r="BX3" i="7"/>
  <c r="BW3" i="7"/>
  <c r="BT3" i="7"/>
  <c r="BP3" i="7"/>
  <c r="BL3" i="7"/>
  <c r="BJ3" i="7"/>
  <c r="BH3" i="7"/>
  <c r="BD3" i="7"/>
  <c r="BA3" i="7"/>
  <c r="AZ3" i="7"/>
  <c r="AY3" i="7"/>
  <c r="AX3" i="7"/>
  <c r="AW3" i="7"/>
  <c r="AV3" i="7"/>
  <c r="AU3" i="7"/>
  <c r="AT3" i="7"/>
  <c r="AS3" i="7"/>
  <c r="AR3" i="7"/>
  <c r="AQ3" i="7"/>
  <c r="AP3" i="7"/>
  <c r="AO3" i="7"/>
  <c r="AN3" i="7"/>
  <c r="AM3" i="7"/>
  <c r="AL3" i="7"/>
  <c r="AK3" i="7"/>
  <c r="AJ3" i="7"/>
  <c r="AI3" i="7"/>
  <c r="AH3" i="7"/>
  <c r="AG3" i="7"/>
  <c r="AF3" i="7"/>
  <c r="AE3" i="7"/>
  <c r="AD3" i="7"/>
  <c r="CX2" i="7"/>
  <c r="CU2" i="7"/>
  <c r="CT2" i="7"/>
  <c r="CS2" i="7"/>
  <c r="CR2" i="7"/>
  <c r="CQ2" i="7"/>
  <c r="CP2" i="7"/>
  <c r="CO2" i="7"/>
  <c r="CN2" i="7"/>
  <c r="CM2" i="7"/>
  <c r="CL2" i="7"/>
  <c r="CK2" i="7"/>
  <c r="CJ2" i="7"/>
  <c r="CI2" i="7"/>
  <c r="CH2" i="7"/>
  <c r="CG2" i="7"/>
  <c r="CF2" i="7"/>
  <c r="CE2" i="7"/>
  <c r="CD2" i="7"/>
  <c r="CC2" i="7"/>
  <c r="CB2" i="7"/>
  <c r="CA2" i="7"/>
  <c r="BZ2" i="7"/>
  <c r="BY2" i="7"/>
  <c r="BX2" i="7"/>
  <c r="BW2" i="7"/>
  <c r="CZ130" i="6"/>
  <c r="CP130" i="6"/>
  <c r="CO130" i="6"/>
  <c r="CN130" i="6"/>
  <c r="CM130" i="6"/>
  <c r="CL130" i="6"/>
  <c r="CK130" i="6"/>
  <c r="CJ130" i="6"/>
  <c r="CI130" i="6"/>
  <c r="CH130" i="6"/>
  <c r="CG130" i="6"/>
  <c r="CF130" i="6"/>
  <c r="CE130" i="6"/>
  <c r="CD130" i="6"/>
  <c r="CC130" i="6"/>
  <c r="CB130" i="6"/>
  <c r="CA130" i="6"/>
  <c r="BZ130" i="6"/>
  <c r="BY130" i="6"/>
  <c r="CZ129" i="6"/>
  <c r="CP129" i="6"/>
  <c r="CO129" i="6"/>
  <c r="CN129" i="6"/>
  <c r="CM129" i="6"/>
  <c r="CL129" i="6"/>
  <c r="CK129" i="6"/>
  <c r="CJ129" i="6"/>
  <c r="CI129" i="6"/>
  <c r="CH129" i="6"/>
  <c r="CG129" i="6"/>
  <c r="CF129" i="6"/>
  <c r="CE129" i="6"/>
  <c r="CD129" i="6"/>
  <c r="CC129" i="6"/>
  <c r="CB129" i="6"/>
  <c r="CA129" i="6"/>
  <c r="BZ129" i="6"/>
  <c r="BY129" i="6"/>
  <c r="BF129" i="6"/>
  <c r="AV129" i="6"/>
  <c r="AU129" i="6"/>
  <c r="AT129" i="6"/>
  <c r="AS129" i="6"/>
  <c r="AR129" i="6"/>
  <c r="AQ129" i="6"/>
  <c r="AP129" i="6"/>
  <c r="AO129" i="6"/>
  <c r="CZ128" i="6"/>
  <c r="CP128" i="6"/>
  <c r="CO128" i="6"/>
  <c r="CN128" i="6"/>
  <c r="CM128" i="6"/>
  <c r="CL128" i="6"/>
  <c r="CK128" i="6"/>
  <c r="CJ128" i="6"/>
  <c r="CI128" i="6"/>
  <c r="CH128" i="6"/>
  <c r="CG128" i="6"/>
  <c r="CF128" i="6"/>
  <c r="CE128" i="6"/>
  <c r="CD128" i="6"/>
  <c r="CC128" i="6"/>
  <c r="CB128" i="6"/>
  <c r="CA128" i="6"/>
  <c r="BZ128" i="6"/>
  <c r="BY128" i="6"/>
  <c r="BF128" i="6"/>
  <c r="AV128" i="6"/>
  <c r="AU128" i="6"/>
  <c r="AT128" i="6"/>
  <c r="AS128" i="6"/>
  <c r="AR128" i="6"/>
  <c r="AQ128" i="6"/>
  <c r="AP128" i="6"/>
  <c r="AO128" i="6"/>
  <c r="CZ127" i="6"/>
  <c r="CP127" i="6"/>
  <c r="CO127" i="6"/>
  <c r="CN127" i="6"/>
  <c r="CM127" i="6"/>
  <c r="CL127" i="6"/>
  <c r="CK127" i="6"/>
  <c r="CJ127" i="6"/>
  <c r="CI127" i="6"/>
  <c r="CH127" i="6"/>
  <c r="CG127" i="6"/>
  <c r="CF127" i="6"/>
  <c r="CE127" i="6"/>
  <c r="CD127" i="6"/>
  <c r="CC127" i="6"/>
  <c r="CB127" i="6"/>
  <c r="CA127" i="6"/>
  <c r="BZ127" i="6"/>
  <c r="BY127" i="6"/>
  <c r="BF127" i="6"/>
  <c r="AV127" i="6"/>
  <c r="AU127" i="6"/>
  <c r="AT127" i="6"/>
  <c r="AS127" i="6"/>
  <c r="AR127" i="6"/>
  <c r="AQ127" i="6"/>
  <c r="AP127" i="6"/>
  <c r="AO127" i="6"/>
  <c r="CZ126" i="6"/>
  <c r="CP126" i="6"/>
  <c r="CO126" i="6"/>
  <c r="CN126" i="6"/>
  <c r="CM126" i="6"/>
  <c r="CL126" i="6"/>
  <c r="CK126" i="6"/>
  <c r="CJ126" i="6"/>
  <c r="CI126" i="6"/>
  <c r="CH126" i="6"/>
  <c r="CG126" i="6"/>
  <c r="CF126" i="6"/>
  <c r="CE126" i="6"/>
  <c r="CD126" i="6"/>
  <c r="CC126" i="6"/>
  <c r="CB126" i="6"/>
  <c r="CA126" i="6"/>
  <c r="BZ126" i="6"/>
  <c r="BY126" i="6"/>
  <c r="BF126" i="6"/>
  <c r="AV126" i="6"/>
  <c r="AU126" i="6"/>
  <c r="AT126" i="6"/>
  <c r="AS126" i="6"/>
  <c r="AR126" i="6"/>
  <c r="AQ126" i="6"/>
  <c r="AP126" i="6"/>
  <c r="AO126" i="6"/>
  <c r="CZ125" i="6"/>
  <c r="CP125" i="6"/>
  <c r="CO125" i="6"/>
  <c r="CN125" i="6"/>
  <c r="CM125" i="6"/>
  <c r="CL125" i="6"/>
  <c r="CK125" i="6"/>
  <c r="CJ125" i="6"/>
  <c r="CI125" i="6"/>
  <c r="CH125" i="6"/>
  <c r="CG125" i="6"/>
  <c r="CF125" i="6"/>
  <c r="CE125" i="6"/>
  <c r="CD125" i="6"/>
  <c r="CC125" i="6"/>
  <c r="CB125" i="6"/>
  <c r="CA125" i="6"/>
  <c r="BZ125" i="6"/>
  <c r="BY125" i="6"/>
  <c r="BF125" i="6"/>
  <c r="AV125" i="6"/>
  <c r="AU125" i="6"/>
  <c r="AT125" i="6"/>
  <c r="AS125" i="6"/>
  <c r="AR125" i="6"/>
  <c r="AQ125" i="6"/>
  <c r="AP125" i="6"/>
  <c r="AO125" i="6"/>
  <c r="CZ124" i="6"/>
  <c r="CP124" i="6"/>
  <c r="CO124" i="6"/>
  <c r="CN124" i="6"/>
  <c r="CM124" i="6"/>
  <c r="CL124" i="6"/>
  <c r="CK124" i="6"/>
  <c r="CJ124" i="6"/>
  <c r="CI124" i="6"/>
  <c r="CH124" i="6"/>
  <c r="CG124" i="6"/>
  <c r="CF124" i="6"/>
  <c r="CE124" i="6"/>
  <c r="CD124" i="6"/>
  <c r="CC124" i="6"/>
  <c r="CB124" i="6"/>
  <c r="CA124" i="6"/>
  <c r="BZ124" i="6"/>
  <c r="BY124" i="6"/>
  <c r="BF124" i="6"/>
  <c r="AV124" i="6"/>
  <c r="AU124" i="6"/>
  <c r="AT124" i="6"/>
  <c r="AS124" i="6"/>
  <c r="AR124" i="6"/>
  <c r="AQ124" i="6"/>
  <c r="AP124" i="6"/>
  <c r="AO124" i="6"/>
  <c r="CZ123" i="6"/>
  <c r="CP123" i="6"/>
  <c r="CO123" i="6"/>
  <c r="CN123" i="6"/>
  <c r="CM123" i="6"/>
  <c r="CL123" i="6"/>
  <c r="CK123" i="6"/>
  <c r="CJ123" i="6"/>
  <c r="CI123" i="6"/>
  <c r="CH123" i="6"/>
  <c r="CG123" i="6"/>
  <c r="CF123" i="6"/>
  <c r="CE123" i="6"/>
  <c r="CD123" i="6"/>
  <c r="CC123" i="6"/>
  <c r="CB123" i="6"/>
  <c r="CA123" i="6"/>
  <c r="BZ123" i="6"/>
  <c r="BY123" i="6"/>
  <c r="BF123" i="6"/>
  <c r="AV123" i="6"/>
  <c r="AU123" i="6"/>
  <c r="AT123" i="6"/>
  <c r="AS123" i="6"/>
  <c r="AR123" i="6"/>
  <c r="AQ123" i="6"/>
  <c r="AP123" i="6"/>
  <c r="AO123" i="6"/>
  <c r="CZ122" i="6"/>
  <c r="CP122" i="6"/>
  <c r="CO122" i="6"/>
  <c r="CN122" i="6"/>
  <c r="CM122" i="6"/>
  <c r="CL122" i="6"/>
  <c r="CK122" i="6"/>
  <c r="CJ122" i="6"/>
  <c r="CI122" i="6"/>
  <c r="CH122" i="6"/>
  <c r="CG122" i="6"/>
  <c r="CF122" i="6"/>
  <c r="CE122" i="6"/>
  <c r="CD122" i="6"/>
  <c r="CC122" i="6"/>
  <c r="CB122" i="6"/>
  <c r="CA122" i="6"/>
  <c r="BZ122" i="6"/>
  <c r="BY122" i="6"/>
  <c r="BF122" i="6"/>
  <c r="AV122" i="6"/>
  <c r="AU122" i="6"/>
  <c r="AT122" i="6"/>
  <c r="AS122" i="6"/>
  <c r="AR122" i="6"/>
  <c r="AQ122" i="6"/>
  <c r="AP122" i="6"/>
  <c r="AO122" i="6"/>
  <c r="CZ121" i="6"/>
  <c r="CP121" i="6"/>
  <c r="CO121" i="6"/>
  <c r="CN121" i="6"/>
  <c r="CM121" i="6"/>
  <c r="CL121" i="6"/>
  <c r="CK121" i="6"/>
  <c r="CJ121" i="6"/>
  <c r="CI121" i="6"/>
  <c r="CH121" i="6"/>
  <c r="CG121" i="6"/>
  <c r="CF121" i="6"/>
  <c r="CE121" i="6"/>
  <c r="CD121" i="6"/>
  <c r="CC121" i="6"/>
  <c r="CB121" i="6"/>
  <c r="CA121" i="6"/>
  <c r="BZ121" i="6"/>
  <c r="BY121" i="6"/>
  <c r="BF121" i="6"/>
  <c r="AV121" i="6"/>
  <c r="AU121" i="6"/>
  <c r="AT121" i="6"/>
  <c r="AS121" i="6"/>
  <c r="AR121" i="6"/>
  <c r="AQ121" i="6"/>
  <c r="AP121" i="6"/>
  <c r="AO121" i="6"/>
  <c r="CZ120" i="6"/>
  <c r="CP120" i="6"/>
  <c r="CO120" i="6"/>
  <c r="CN120" i="6"/>
  <c r="CM120" i="6"/>
  <c r="CL120" i="6"/>
  <c r="CK120" i="6"/>
  <c r="CJ120" i="6"/>
  <c r="CI120" i="6"/>
  <c r="CH120" i="6"/>
  <c r="CG120" i="6"/>
  <c r="CF120" i="6"/>
  <c r="CE120" i="6"/>
  <c r="CD120" i="6"/>
  <c r="CC120" i="6"/>
  <c r="CB120" i="6"/>
  <c r="CA120" i="6"/>
  <c r="BZ120" i="6"/>
  <c r="BY120" i="6"/>
  <c r="BF120" i="6"/>
  <c r="AV120" i="6"/>
  <c r="AU120" i="6"/>
  <c r="AT120" i="6"/>
  <c r="AS120" i="6"/>
  <c r="AR120" i="6"/>
  <c r="AQ120" i="6"/>
  <c r="AP120" i="6"/>
  <c r="AO120" i="6"/>
  <c r="CZ119" i="6"/>
  <c r="CP119" i="6"/>
  <c r="CO119" i="6"/>
  <c r="CN119" i="6"/>
  <c r="CM119" i="6"/>
  <c r="CL119" i="6"/>
  <c r="CK119" i="6"/>
  <c r="CJ119" i="6"/>
  <c r="CI119" i="6"/>
  <c r="CH119" i="6"/>
  <c r="CG119" i="6"/>
  <c r="CF119" i="6"/>
  <c r="CE119" i="6"/>
  <c r="CD119" i="6"/>
  <c r="CC119" i="6"/>
  <c r="CB119" i="6"/>
  <c r="CA119" i="6"/>
  <c r="BZ119" i="6"/>
  <c r="BY119" i="6"/>
  <c r="BF119" i="6"/>
  <c r="AV119" i="6"/>
  <c r="AU119" i="6"/>
  <c r="AT119" i="6"/>
  <c r="AS119" i="6"/>
  <c r="AR119" i="6"/>
  <c r="AQ119" i="6"/>
  <c r="AP119" i="6"/>
  <c r="AO119" i="6"/>
  <c r="CZ118" i="6"/>
  <c r="CP118" i="6"/>
  <c r="CO118" i="6"/>
  <c r="CN118" i="6"/>
  <c r="CM118" i="6"/>
  <c r="CL118" i="6"/>
  <c r="CK118" i="6"/>
  <c r="CJ118" i="6"/>
  <c r="CI118" i="6"/>
  <c r="CH118" i="6"/>
  <c r="CG118" i="6"/>
  <c r="CF118" i="6"/>
  <c r="CE118" i="6"/>
  <c r="CD118" i="6"/>
  <c r="CC118" i="6"/>
  <c r="CB118" i="6"/>
  <c r="CA118" i="6"/>
  <c r="BZ118" i="6"/>
  <c r="BY118" i="6"/>
  <c r="BF118" i="6"/>
  <c r="AV118" i="6"/>
  <c r="AU118" i="6"/>
  <c r="AT118" i="6"/>
  <c r="AS118" i="6"/>
  <c r="AR118" i="6"/>
  <c r="AQ118" i="6"/>
  <c r="AP118" i="6"/>
  <c r="AO118" i="6"/>
  <c r="CZ117" i="6"/>
  <c r="CP117" i="6"/>
  <c r="CO117" i="6"/>
  <c r="CN117" i="6"/>
  <c r="CM117" i="6"/>
  <c r="CL117" i="6"/>
  <c r="CK117" i="6"/>
  <c r="CJ117" i="6"/>
  <c r="CI117" i="6"/>
  <c r="CH117" i="6"/>
  <c r="CG117" i="6"/>
  <c r="CF117" i="6"/>
  <c r="CE117" i="6"/>
  <c r="CD117" i="6"/>
  <c r="CC117" i="6"/>
  <c r="CB117" i="6"/>
  <c r="CA117" i="6"/>
  <c r="BZ117" i="6"/>
  <c r="BY117" i="6"/>
  <c r="BF117" i="6"/>
  <c r="AV117" i="6"/>
  <c r="AU117" i="6"/>
  <c r="AT117" i="6"/>
  <c r="AS117" i="6"/>
  <c r="AR117" i="6"/>
  <c r="AQ117" i="6"/>
  <c r="AP117" i="6"/>
  <c r="AO117" i="6"/>
  <c r="CZ116" i="6"/>
  <c r="CP116" i="6"/>
  <c r="CO116" i="6"/>
  <c r="CN116" i="6"/>
  <c r="CM116" i="6"/>
  <c r="CL116" i="6"/>
  <c r="CK116" i="6"/>
  <c r="CJ116" i="6"/>
  <c r="CI116" i="6"/>
  <c r="CH116" i="6"/>
  <c r="CG116" i="6"/>
  <c r="CF116" i="6"/>
  <c r="CE116" i="6"/>
  <c r="CD116" i="6"/>
  <c r="CC116" i="6"/>
  <c r="CB116" i="6"/>
  <c r="CA116" i="6"/>
  <c r="BZ116" i="6"/>
  <c r="BY116" i="6"/>
  <c r="BF116" i="6"/>
  <c r="AV116" i="6"/>
  <c r="AU116" i="6"/>
  <c r="AT116" i="6"/>
  <c r="AS116" i="6"/>
  <c r="AR116" i="6"/>
  <c r="AQ116" i="6"/>
  <c r="AP116" i="6"/>
  <c r="AO116" i="6"/>
  <c r="CZ115" i="6"/>
  <c r="CP115" i="6"/>
  <c r="CO115" i="6"/>
  <c r="CN115" i="6"/>
  <c r="CM115" i="6"/>
  <c r="CL115" i="6"/>
  <c r="CK115" i="6"/>
  <c r="CJ115" i="6"/>
  <c r="CI115" i="6"/>
  <c r="CH115" i="6"/>
  <c r="CG115" i="6"/>
  <c r="CF115" i="6"/>
  <c r="CE115" i="6"/>
  <c r="CD115" i="6"/>
  <c r="CC115" i="6"/>
  <c r="CB115" i="6"/>
  <c r="CA115" i="6"/>
  <c r="BZ115" i="6"/>
  <c r="BY115" i="6"/>
  <c r="BF115" i="6"/>
  <c r="AV115" i="6"/>
  <c r="AU115" i="6"/>
  <c r="AT115" i="6"/>
  <c r="AS115" i="6"/>
  <c r="AR115" i="6"/>
  <c r="AQ115" i="6"/>
  <c r="AP115" i="6"/>
  <c r="AO115" i="6"/>
  <c r="CZ114" i="6"/>
  <c r="CP114" i="6"/>
  <c r="CO114" i="6"/>
  <c r="CN114" i="6"/>
  <c r="CM114" i="6"/>
  <c r="CL114" i="6"/>
  <c r="CK114" i="6"/>
  <c r="CJ114" i="6"/>
  <c r="CI114" i="6"/>
  <c r="CH114" i="6"/>
  <c r="CG114" i="6"/>
  <c r="CF114" i="6"/>
  <c r="CE114" i="6"/>
  <c r="CD114" i="6"/>
  <c r="CC114" i="6"/>
  <c r="CB114" i="6"/>
  <c r="CA114" i="6"/>
  <c r="BZ114" i="6"/>
  <c r="BY114" i="6"/>
  <c r="BF114" i="6"/>
  <c r="AV114" i="6"/>
  <c r="AU114" i="6"/>
  <c r="AT114" i="6"/>
  <c r="AS114" i="6"/>
  <c r="AR114" i="6"/>
  <c r="AQ114" i="6"/>
  <c r="AP114" i="6"/>
  <c r="AO114" i="6"/>
  <c r="CZ113" i="6"/>
  <c r="CP113" i="6"/>
  <c r="CO113" i="6"/>
  <c r="CN113" i="6"/>
  <c r="CM113" i="6"/>
  <c r="CL113" i="6"/>
  <c r="CK113" i="6"/>
  <c r="CJ113" i="6"/>
  <c r="CI113" i="6"/>
  <c r="CH113" i="6"/>
  <c r="CG113" i="6"/>
  <c r="CF113" i="6"/>
  <c r="CE113" i="6"/>
  <c r="CD113" i="6"/>
  <c r="CC113" i="6"/>
  <c r="CB113" i="6"/>
  <c r="CA113" i="6"/>
  <c r="BZ113" i="6"/>
  <c r="BY113" i="6"/>
  <c r="BF113" i="6"/>
  <c r="AV113" i="6"/>
  <c r="AU113" i="6"/>
  <c r="AT113" i="6"/>
  <c r="AS113" i="6"/>
  <c r="AR113" i="6"/>
  <c r="AQ113" i="6"/>
  <c r="AP113" i="6"/>
  <c r="AO113" i="6"/>
  <c r="CZ112" i="6"/>
  <c r="CP112" i="6"/>
  <c r="CO112" i="6"/>
  <c r="CN112" i="6"/>
  <c r="CM112" i="6"/>
  <c r="CL112" i="6"/>
  <c r="CK112" i="6"/>
  <c r="CJ112" i="6"/>
  <c r="CI112" i="6"/>
  <c r="CH112" i="6"/>
  <c r="CG112" i="6"/>
  <c r="CF112" i="6"/>
  <c r="CE112" i="6"/>
  <c r="CD112" i="6"/>
  <c r="CC112" i="6"/>
  <c r="CB112" i="6"/>
  <c r="CA112" i="6"/>
  <c r="BZ112" i="6"/>
  <c r="BY112" i="6"/>
  <c r="BF112" i="6"/>
  <c r="AV112" i="6"/>
  <c r="AU112" i="6"/>
  <c r="AT112" i="6"/>
  <c r="AS112" i="6"/>
  <c r="AR112" i="6"/>
  <c r="AQ112" i="6"/>
  <c r="AP112" i="6"/>
  <c r="AO112" i="6"/>
  <c r="CZ111" i="6"/>
  <c r="CP111" i="6"/>
  <c r="CO111" i="6"/>
  <c r="CN111" i="6"/>
  <c r="CM111" i="6"/>
  <c r="CL111" i="6"/>
  <c r="CK111" i="6"/>
  <c r="CJ111" i="6"/>
  <c r="CI111" i="6"/>
  <c r="CH111" i="6"/>
  <c r="CG111" i="6"/>
  <c r="CF111" i="6"/>
  <c r="CE111" i="6"/>
  <c r="CD111" i="6"/>
  <c r="CC111" i="6"/>
  <c r="CB111" i="6"/>
  <c r="CA111" i="6"/>
  <c r="BZ111" i="6"/>
  <c r="BY111" i="6"/>
  <c r="BF111" i="6"/>
  <c r="AV111" i="6"/>
  <c r="AU111" i="6"/>
  <c r="AT111" i="6"/>
  <c r="AS111" i="6"/>
  <c r="AR111" i="6"/>
  <c r="AQ111" i="6"/>
  <c r="AP111" i="6"/>
  <c r="AO111" i="6"/>
  <c r="CZ110" i="6"/>
  <c r="CP110" i="6"/>
  <c r="CO110" i="6"/>
  <c r="CN110" i="6"/>
  <c r="CM110" i="6"/>
  <c r="CL110" i="6"/>
  <c r="CK110" i="6"/>
  <c r="CJ110" i="6"/>
  <c r="CI110" i="6"/>
  <c r="CH110" i="6"/>
  <c r="CG110" i="6"/>
  <c r="CF110" i="6"/>
  <c r="CE110" i="6"/>
  <c r="CD110" i="6"/>
  <c r="CC110" i="6"/>
  <c r="CB110" i="6"/>
  <c r="CA110" i="6"/>
  <c r="BZ110" i="6"/>
  <c r="BY110" i="6"/>
  <c r="BF110" i="6"/>
  <c r="AV110" i="6"/>
  <c r="AU110" i="6"/>
  <c r="AT110" i="6"/>
  <c r="AS110" i="6"/>
  <c r="AR110" i="6"/>
  <c r="AQ110" i="6"/>
  <c r="AP110" i="6"/>
  <c r="AO110" i="6"/>
  <c r="CZ109" i="6"/>
  <c r="CP109" i="6"/>
  <c r="CO109" i="6"/>
  <c r="CN109" i="6"/>
  <c r="CM109" i="6"/>
  <c r="CL109" i="6"/>
  <c r="CK109" i="6"/>
  <c r="CJ109" i="6"/>
  <c r="CI109" i="6"/>
  <c r="CH109" i="6"/>
  <c r="CG109" i="6"/>
  <c r="CF109" i="6"/>
  <c r="CE109" i="6"/>
  <c r="CD109" i="6"/>
  <c r="CC109" i="6"/>
  <c r="CB109" i="6"/>
  <c r="CA109" i="6"/>
  <c r="BZ109" i="6"/>
  <c r="BY109" i="6"/>
  <c r="BF109" i="6"/>
  <c r="AV109" i="6"/>
  <c r="AU109" i="6"/>
  <c r="AT109" i="6"/>
  <c r="AS109" i="6"/>
  <c r="AR109" i="6"/>
  <c r="AQ109" i="6"/>
  <c r="AP109" i="6"/>
  <c r="AO109" i="6"/>
  <c r="CZ108" i="6"/>
  <c r="CP108" i="6"/>
  <c r="CO108" i="6"/>
  <c r="CN108" i="6"/>
  <c r="CM108" i="6"/>
  <c r="CL108" i="6"/>
  <c r="CK108" i="6"/>
  <c r="CJ108" i="6"/>
  <c r="CI108" i="6"/>
  <c r="CH108" i="6"/>
  <c r="CG108" i="6"/>
  <c r="CF108" i="6"/>
  <c r="CE108" i="6"/>
  <c r="CD108" i="6"/>
  <c r="CC108" i="6"/>
  <c r="CB108" i="6"/>
  <c r="CA108" i="6"/>
  <c r="BZ108" i="6"/>
  <c r="BY108" i="6"/>
  <c r="BF108" i="6"/>
  <c r="AV108" i="6"/>
  <c r="AU108" i="6"/>
  <c r="AT108" i="6"/>
  <c r="AS108" i="6"/>
  <c r="AR108" i="6"/>
  <c r="AQ108" i="6"/>
  <c r="AP108" i="6"/>
  <c r="AO108" i="6"/>
  <c r="CZ107" i="6"/>
  <c r="CP107" i="6"/>
  <c r="CO107" i="6"/>
  <c r="CN107" i="6"/>
  <c r="CM107" i="6"/>
  <c r="CL107" i="6"/>
  <c r="CK107" i="6"/>
  <c r="CJ107" i="6"/>
  <c r="CI107" i="6"/>
  <c r="CH107" i="6"/>
  <c r="CG107" i="6"/>
  <c r="CF107" i="6"/>
  <c r="CE107" i="6"/>
  <c r="CD107" i="6"/>
  <c r="CC107" i="6"/>
  <c r="CB107" i="6"/>
  <c r="CA107" i="6"/>
  <c r="BZ107" i="6"/>
  <c r="BY107" i="6"/>
  <c r="BF107" i="6"/>
  <c r="AV107" i="6"/>
  <c r="AU107" i="6"/>
  <c r="AT107" i="6"/>
  <c r="AS107" i="6"/>
  <c r="AR107" i="6"/>
  <c r="AQ107" i="6"/>
  <c r="AP107" i="6"/>
  <c r="AO107" i="6"/>
  <c r="CZ106" i="6"/>
  <c r="CP106" i="6"/>
  <c r="CO106" i="6"/>
  <c r="CN106" i="6"/>
  <c r="CM106" i="6"/>
  <c r="CL106" i="6"/>
  <c r="CK106" i="6"/>
  <c r="CJ106" i="6"/>
  <c r="CI106" i="6"/>
  <c r="CH106" i="6"/>
  <c r="CG106" i="6"/>
  <c r="CF106" i="6"/>
  <c r="CE106" i="6"/>
  <c r="CD106" i="6"/>
  <c r="CC106" i="6"/>
  <c r="CB106" i="6"/>
  <c r="CA106" i="6"/>
  <c r="BZ106" i="6"/>
  <c r="BY106" i="6"/>
  <c r="BF106" i="6"/>
  <c r="AV106" i="6"/>
  <c r="AU106" i="6"/>
  <c r="AT106" i="6"/>
  <c r="AS106" i="6"/>
  <c r="AR106" i="6"/>
  <c r="AQ106" i="6"/>
  <c r="AP106" i="6"/>
  <c r="AO106" i="6"/>
  <c r="CZ105" i="6"/>
  <c r="CP105" i="6"/>
  <c r="CO105" i="6"/>
  <c r="CN105" i="6"/>
  <c r="CM105" i="6"/>
  <c r="CL105" i="6"/>
  <c r="CK105" i="6"/>
  <c r="CJ105" i="6"/>
  <c r="CI105" i="6"/>
  <c r="CH105" i="6"/>
  <c r="CG105" i="6"/>
  <c r="CF105" i="6"/>
  <c r="CE105" i="6"/>
  <c r="CD105" i="6"/>
  <c r="CC105" i="6"/>
  <c r="CB105" i="6"/>
  <c r="CA105" i="6"/>
  <c r="BZ105" i="6"/>
  <c r="BY105" i="6"/>
  <c r="BF105" i="6"/>
  <c r="AV105" i="6"/>
  <c r="AU105" i="6"/>
  <c r="AT105" i="6"/>
  <c r="AS105" i="6"/>
  <c r="AR105" i="6"/>
  <c r="AQ105" i="6"/>
  <c r="AP105" i="6"/>
  <c r="AO105" i="6"/>
  <c r="CZ104" i="6"/>
  <c r="CP104" i="6"/>
  <c r="CO104" i="6"/>
  <c r="CN104" i="6"/>
  <c r="CM104" i="6"/>
  <c r="CL104" i="6"/>
  <c r="CK104" i="6"/>
  <c r="CJ104" i="6"/>
  <c r="CI104" i="6"/>
  <c r="CH104" i="6"/>
  <c r="CG104" i="6"/>
  <c r="CF104" i="6"/>
  <c r="CE104" i="6"/>
  <c r="CD104" i="6"/>
  <c r="CC104" i="6"/>
  <c r="CB104" i="6"/>
  <c r="CA104" i="6"/>
  <c r="BZ104" i="6"/>
  <c r="BY104" i="6"/>
  <c r="BF104" i="6"/>
  <c r="AV104" i="6"/>
  <c r="AU104" i="6"/>
  <c r="AT104" i="6"/>
  <c r="AS104" i="6"/>
  <c r="AR104" i="6"/>
  <c r="AQ104" i="6"/>
  <c r="AP104" i="6"/>
  <c r="AO104" i="6"/>
  <c r="CZ103" i="6"/>
  <c r="CP103" i="6"/>
  <c r="CO103" i="6"/>
  <c r="CN103" i="6"/>
  <c r="CM103" i="6"/>
  <c r="CL103" i="6"/>
  <c r="CK103" i="6"/>
  <c r="CJ103" i="6"/>
  <c r="CI103" i="6"/>
  <c r="CH103" i="6"/>
  <c r="CG103" i="6"/>
  <c r="CF103" i="6"/>
  <c r="CE103" i="6"/>
  <c r="CD103" i="6"/>
  <c r="CC103" i="6"/>
  <c r="CB103" i="6"/>
  <c r="CA103" i="6"/>
  <c r="BZ103" i="6"/>
  <c r="BY103" i="6"/>
  <c r="BF103" i="6"/>
  <c r="AV103" i="6"/>
  <c r="AU103" i="6"/>
  <c r="AT103" i="6"/>
  <c r="AS103" i="6"/>
  <c r="AR103" i="6"/>
  <c r="AQ103" i="6"/>
  <c r="AP103" i="6"/>
  <c r="AO103" i="6"/>
  <c r="CZ102" i="6"/>
  <c r="CP102" i="6"/>
  <c r="CO102" i="6"/>
  <c r="CN102" i="6"/>
  <c r="CM102" i="6"/>
  <c r="CL102" i="6"/>
  <c r="CK102" i="6"/>
  <c r="CJ102" i="6"/>
  <c r="CI102" i="6"/>
  <c r="CH102" i="6"/>
  <c r="CG102" i="6"/>
  <c r="CF102" i="6"/>
  <c r="CE102" i="6"/>
  <c r="CD102" i="6"/>
  <c r="CC102" i="6"/>
  <c r="CB102" i="6"/>
  <c r="CA102" i="6"/>
  <c r="BZ102" i="6"/>
  <c r="BY102" i="6"/>
  <c r="BF102" i="6"/>
  <c r="AV102" i="6"/>
  <c r="AU102" i="6"/>
  <c r="AT102" i="6"/>
  <c r="AS102" i="6"/>
  <c r="AR102" i="6"/>
  <c r="AQ102" i="6"/>
  <c r="AP102" i="6"/>
  <c r="AO102" i="6"/>
  <c r="CZ101" i="6"/>
  <c r="CP101" i="6"/>
  <c r="CO101" i="6"/>
  <c r="CN101" i="6"/>
  <c r="CM101" i="6"/>
  <c r="CL101" i="6"/>
  <c r="CK101" i="6"/>
  <c r="CJ101" i="6"/>
  <c r="CI101" i="6"/>
  <c r="CH101" i="6"/>
  <c r="CG101" i="6"/>
  <c r="CF101" i="6"/>
  <c r="CE101" i="6"/>
  <c r="CD101" i="6"/>
  <c r="CC101" i="6"/>
  <c r="CB101" i="6"/>
  <c r="CA101" i="6"/>
  <c r="BZ101" i="6"/>
  <c r="BY101" i="6"/>
  <c r="BF101" i="6"/>
  <c r="AV101" i="6"/>
  <c r="AU101" i="6"/>
  <c r="AT101" i="6"/>
  <c r="AS101" i="6"/>
  <c r="AR101" i="6"/>
  <c r="AQ101" i="6"/>
  <c r="AP101" i="6"/>
  <c r="AO101" i="6"/>
  <c r="CZ100" i="6"/>
  <c r="CP100" i="6"/>
  <c r="CO100" i="6"/>
  <c r="CN100" i="6"/>
  <c r="CM100" i="6"/>
  <c r="CL100" i="6"/>
  <c r="CK100" i="6"/>
  <c r="CJ100" i="6"/>
  <c r="CI100" i="6"/>
  <c r="CH100" i="6"/>
  <c r="CG100" i="6"/>
  <c r="CF100" i="6"/>
  <c r="CE100" i="6"/>
  <c r="CD100" i="6"/>
  <c r="CC100" i="6"/>
  <c r="CB100" i="6"/>
  <c r="CA100" i="6"/>
  <c r="BZ100" i="6"/>
  <c r="BY100" i="6"/>
  <c r="BF100" i="6"/>
  <c r="AV100" i="6"/>
  <c r="AU100" i="6"/>
  <c r="AT100" i="6"/>
  <c r="AS100" i="6"/>
  <c r="AR100" i="6"/>
  <c r="AQ100" i="6"/>
  <c r="AP100" i="6"/>
  <c r="AO100" i="6"/>
  <c r="CZ99" i="6"/>
  <c r="CP99" i="6"/>
  <c r="CO99" i="6"/>
  <c r="CN99" i="6"/>
  <c r="CM99" i="6"/>
  <c r="CL99" i="6"/>
  <c r="CK99" i="6"/>
  <c r="CJ99" i="6"/>
  <c r="CI99" i="6"/>
  <c r="CH99" i="6"/>
  <c r="CG99" i="6"/>
  <c r="CF99" i="6"/>
  <c r="CE99" i="6"/>
  <c r="CD99" i="6"/>
  <c r="CC99" i="6"/>
  <c r="CB99" i="6"/>
  <c r="CA99" i="6"/>
  <c r="BZ99" i="6"/>
  <c r="BY99" i="6"/>
  <c r="BF99" i="6"/>
  <c r="AV99" i="6"/>
  <c r="AU99" i="6"/>
  <c r="AT99" i="6"/>
  <c r="AS99" i="6"/>
  <c r="AR99" i="6"/>
  <c r="AQ99" i="6"/>
  <c r="AP99" i="6"/>
  <c r="AO99" i="6"/>
  <c r="CZ98" i="6"/>
  <c r="CP98" i="6"/>
  <c r="CO98" i="6"/>
  <c r="CN98" i="6"/>
  <c r="CM98" i="6"/>
  <c r="CL98" i="6"/>
  <c r="CK98" i="6"/>
  <c r="CJ98" i="6"/>
  <c r="CI98" i="6"/>
  <c r="CH98" i="6"/>
  <c r="CG98" i="6"/>
  <c r="CF98" i="6"/>
  <c r="CE98" i="6"/>
  <c r="CD98" i="6"/>
  <c r="CC98" i="6"/>
  <c r="CB98" i="6"/>
  <c r="CA98" i="6"/>
  <c r="BZ98" i="6"/>
  <c r="BY98" i="6"/>
  <c r="BF98" i="6"/>
  <c r="AV98" i="6"/>
  <c r="AU98" i="6"/>
  <c r="AT98" i="6"/>
  <c r="AS98" i="6"/>
  <c r="AR98" i="6"/>
  <c r="AQ98" i="6"/>
  <c r="AP98" i="6"/>
  <c r="AO98" i="6"/>
  <c r="CZ97" i="6"/>
  <c r="CP97" i="6"/>
  <c r="CO97" i="6"/>
  <c r="CN97" i="6"/>
  <c r="CM97" i="6"/>
  <c r="CL97" i="6"/>
  <c r="CK97" i="6"/>
  <c r="CJ97" i="6"/>
  <c r="CI97" i="6"/>
  <c r="CH97" i="6"/>
  <c r="CG97" i="6"/>
  <c r="CF97" i="6"/>
  <c r="CE97" i="6"/>
  <c r="CD97" i="6"/>
  <c r="CC97" i="6"/>
  <c r="CB97" i="6"/>
  <c r="CA97" i="6"/>
  <c r="BZ97" i="6"/>
  <c r="BY97" i="6"/>
  <c r="BF97" i="6"/>
  <c r="AV97" i="6"/>
  <c r="AU97" i="6"/>
  <c r="AT97" i="6"/>
  <c r="AS97" i="6"/>
  <c r="AR97" i="6"/>
  <c r="AQ97" i="6"/>
  <c r="AP97" i="6"/>
  <c r="AO97" i="6"/>
  <c r="CZ96" i="6"/>
  <c r="CP96" i="6"/>
  <c r="CO96" i="6"/>
  <c r="CN96" i="6"/>
  <c r="CM96" i="6"/>
  <c r="CL96" i="6"/>
  <c r="CK96" i="6"/>
  <c r="CJ96" i="6"/>
  <c r="CI96" i="6"/>
  <c r="CH96" i="6"/>
  <c r="CG96" i="6"/>
  <c r="CF96" i="6"/>
  <c r="CE96" i="6"/>
  <c r="CD96" i="6"/>
  <c r="CC96" i="6"/>
  <c r="CB96" i="6"/>
  <c r="CA96" i="6"/>
  <c r="BZ96" i="6"/>
  <c r="BY96" i="6"/>
  <c r="BF96" i="6"/>
  <c r="AV96" i="6"/>
  <c r="AU96" i="6"/>
  <c r="AT96" i="6"/>
  <c r="AS96" i="6"/>
  <c r="AR96" i="6"/>
  <c r="AQ96" i="6"/>
  <c r="AP96" i="6"/>
  <c r="AO96" i="6"/>
  <c r="CZ95" i="6"/>
  <c r="CP95" i="6"/>
  <c r="CO95" i="6"/>
  <c r="CN95" i="6"/>
  <c r="CM95" i="6"/>
  <c r="CL95" i="6"/>
  <c r="CK95" i="6"/>
  <c r="CJ95" i="6"/>
  <c r="CI95" i="6"/>
  <c r="CH95" i="6"/>
  <c r="CG95" i="6"/>
  <c r="CF95" i="6"/>
  <c r="CE95" i="6"/>
  <c r="CD95" i="6"/>
  <c r="CC95" i="6"/>
  <c r="CB95" i="6"/>
  <c r="CA95" i="6"/>
  <c r="BZ95" i="6"/>
  <c r="BY95" i="6"/>
  <c r="BF95" i="6"/>
  <c r="AV95" i="6"/>
  <c r="AU95" i="6"/>
  <c r="AT95" i="6"/>
  <c r="AS95" i="6"/>
  <c r="AR95" i="6"/>
  <c r="AQ95" i="6"/>
  <c r="AP95" i="6"/>
  <c r="AO95" i="6"/>
  <c r="CZ94" i="6"/>
  <c r="CP94" i="6"/>
  <c r="CO94" i="6"/>
  <c r="CN94" i="6"/>
  <c r="CM94" i="6"/>
  <c r="CL94" i="6"/>
  <c r="CK94" i="6"/>
  <c r="CJ94" i="6"/>
  <c r="CI94" i="6"/>
  <c r="CH94" i="6"/>
  <c r="CG94" i="6"/>
  <c r="CF94" i="6"/>
  <c r="CE94" i="6"/>
  <c r="CD94" i="6"/>
  <c r="CC94" i="6"/>
  <c r="CB94" i="6"/>
  <c r="CA94" i="6"/>
  <c r="BZ94" i="6"/>
  <c r="BY94" i="6"/>
  <c r="BF94" i="6"/>
  <c r="AV94" i="6"/>
  <c r="AU94" i="6"/>
  <c r="AT94" i="6"/>
  <c r="AS94" i="6"/>
  <c r="AR94" i="6"/>
  <c r="AQ94" i="6"/>
  <c r="AP94" i="6"/>
  <c r="AO94" i="6"/>
  <c r="CZ93" i="6"/>
  <c r="CP93" i="6"/>
  <c r="CO93" i="6"/>
  <c r="CN93" i="6"/>
  <c r="CM93" i="6"/>
  <c r="CL93" i="6"/>
  <c r="CK93" i="6"/>
  <c r="CJ93" i="6"/>
  <c r="CI93" i="6"/>
  <c r="CH93" i="6"/>
  <c r="CG93" i="6"/>
  <c r="CF93" i="6"/>
  <c r="CE93" i="6"/>
  <c r="CD93" i="6"/>
  <c r="CC93" i="6"/>
  <c r="CB93" i="6"/>
  <c r="CA93" i="6"/>
  <c r="BZ93" i="6"/>
  <c r="BY93" i="6"/>
  <c r="BF93" i="6"/>
  <c r="AV93" i="6"/>
  <c r="AU93" i="6"/>
  <c r="AT93" i="6"/>
  <c r="AS93" i="6"/>
  <c r="AR93" i="6"/>
  <c r="AQ93" i="6"/>
  <c r="AP93" i="6"/>
  <c r="AO93" i="6"/>
  <c r="CZ92" i="6"/>
  <c r="CP92" i="6"/>
  <c r="CO92" i="6"/>
  <c r="CN92" i="6"/>
  <c r="CM92" i="6"/>
  <c r="CL92" i="6"/>
  <c r="CK92" i="6"/>
  <c r="CJ92" i="6"/>
  <c r="CI92" i="6"/>
  <c r="CH92" i="6"/>
  <c r="CG92" i="6"/>
  <c r="CF92" i="6"/>
  <c r="CE92" i="6"/>
  <c r="CD92" i="6"/>
  <c r="CC92" i="6"/>
  <c r="CB92" i="6"/>
  <c r="CA92" i="6"/>
  <c r="BZ92" i="6"/>
  <c r="BY92" i="6"/>
  <c r="BF92" i="6"/>
  <c r="AV92" i="6"/>
  <c r="AU92" i="6"/>
  <c r="AT92" i="6"/>
  <c r="AS92" i="6"/>
  <c r="AR92" i="6"/>
  <c r="AQ92" i="6"/>
  <c r="AP92" i="6"/>
  <c r="AO92" i="6"/>
  <c r="CZ91" i="6"/>
  <c r="CP91" i="6"/>
  <c r="CO91" i="6"/>
  <c r="CN91" i="6"/>
  <c r="CM91" i="6"/>
  <c r="CL91" i="6"/>
  <c r="CK91" i="6"/>
  <c r="CJ91" i="6"/>
  <c r="CI91" i="6"/>
  <c r="CH91" i="6"/>
  <c r="CG91" i="6"/>
  <c r="CF91" i="6"/>
  <c r="CE91" i="6"/>
  <c r="CD91" i="6"/>
  <c r="CC91" i="6"/>
  <c r="CB91" i="6"/>
  <c r="CA91" i="6"/>
  <c r="BZ91" i="6"/>
  <c r="BY91" i="6"/>
  <c r="BF91" i="6"/>
  <c r="AV91" i="6"/>
  <c r="AU91" i="6"/>
  <c r="AT91" i="6"/>
  <c r="AS91" i="6"/>
  <c r="AR91" i="6"/>
  <c r="AQ91" i="6"/>
  <c r="AP91" i="6"/>
  <c r="AO91" i="6"/>
  <c r="CZ90" i="6"/>
  <c r="CP90" i="6"/>
  <c r="CO90" i="6"/>
  <c r="CN90" i="6"/>
  <c r="CM90" i="6"/>
  <c r="CL90" i="6"/>
  <c r="CK90" i="6"/>
  <c r="CJ90" i="6"/>
  <c r="CI90" i="6"/>
  <c r="CH90" i="6"/>
  <c r="CG90" i="6"/>
  <c r="CF90" i="6"/>
  <c r="CE90" i="6"/>
  <c r="CD90" i="6"/>
  <c r="CC90" i="6"/>
  <c r="CB90" i="6"/>
  <c r="CA90" i="6"/>
  <c r="BZ90" i="6"/>
  <c r="BY90" i="6"/>
  <c r="BF90" i="6"/>
  <c r="AV90" i="6"/>
  <c r="AU90" i="6"/>
  <c r="AT90" i="6"/>
  <c r="AS90" i="6"/>
  <c r="AR90" i="6"/>
  <c r="AQ90" i="6"/>
  <c r="AP90" i="6"/>
  <c r="AO90" i="6"/>
  <c r="CZ89" i="6"/>
  <c r="CP89" i="6"/>
  <c r="CO89" i="6"/>
  <c r="CN89" i="6"/>
  <c r="CM89" i="6"/>
  <c r="CL89" i="6"/>
  <c r="CK89" i="6"/>
  <c r="CJ89" i="6"/>
  <c r="CI89" i="6"/>
  <c r="CH89" i="6"/>
  <c r="CG89" i="6"/>
  <c r="CF89" i="6"/>
  <c r="CE89" i="6"/>
  <c r="CD89" i="6"/>
  <c r="CC89" i="6"/>
  <c r="CB89" i="6"/>
  <c r="CA89" i="6"/>
  <c r="BZ89" i="6"/>
  <c r="BY89" i="6"/>
  <c r="BF89" i="6"/>
  <c r="AV89" i="6"/>
  <c r="AU89" i="6"/>
  <c r="AT89" i="6"/>
  <c r="AS89" i="6"/>
  <c r="AR89" i="6"/>
  <c r="AQ89" i="6"/>
  <c r="AP89" i="6"/>
  <c r="AO89" i="6"/>
  <c r="CZ88" i="6"/>
  <c r="CP88" i="6"/>
  <c r="CO88" i="6"/>
  <c r="CN88" i="6"/>
  <c r="CM88" i="6"/>
  <c r="CL88" i="6"/>
  <c r="CK88" i="6"/>
  <c r="CJ88" i="6"/>
  <c r="CI88" i="6"/>
  <c r="CH88" i="6"/>
  <c r="CG88" i="6"/>
  <c r="CF88" i="6"/>
  <c r="CE88" i="6"/>
  <c r="CD88" i="6"/>
  <c r="CC88" i="6"/>
  <c r="CB88" i="6"/>
  <c r="CA88" i="6"/>
  <c r="BZ88" i="6"/>
  <c r="BY88" i="6"/>
  <c r="BF88" i="6"/>
  <c r="AV88" i="6"/>
  <c r="AU88" i="6"/>
  <c r="AT88" i="6"/>
  <c r="AS88" i="6"/>
  <c r="AR88" i="6"/>
  <c r="AQ88" i="6"/>
  <c r="AP88" i="6"/>
  <c r="AO88" i="6"/>
  <c r="CZ87" i="6"/>
  <c r="CP87" i="6"/>
  <c r="CO87" i="6"/>
  <c r="CN87" i="6"/>
  <c r="CM87" i="6"/>
  <c r="CL87" i="6"/>
  <c r="CK87" i="6"/>
  <c r="CJ87" i="6"/>
  <c r="CI87" i="6"/>
  <c r="CH87" i="6"/>
  <c r="CG87" i="6"/>
  <c r="CF87" i="6"/>
  <c r="CE87" i="6"/>
  <c r="CD87" i="6"/>
  <c r="CC87" i="6"/>
  <c r="CB87" i="6"/>
  <c r="CA87" i="6"/>
  <c r="BZ87" i="6"/>
  <c r="BY87" i="6"/>
  <c r="BF87" i="6"/>
  <c r="AV87" i="6"/>
  <c r="AU87" i="6"/>
  <c r="AT87" i="6"/>
  <c r="AS87" i="6"/>
  <c r="AR87" i="6"/>
  <c r="AQ87" i="6"/>
  <c r="AP87" i="6"/>
  <c r="AO87" i="6"/>
  <c r="CZ86" i="6"/>
  <c r="CP86" i="6"/>
  <c r="CO86" i="6"/>
  <c r="CN86" i="6"/>
  <c r="CM86" i="6"/>
  <c r="CL86" i="6"/>
  <c r="CK86" i="6"/>
  <c r="CJ86" i="6"/>
  <c r="CI86" i="6"/>
  <c r="CH86" i="6"/>
  <c r="CG86" i="6"/>
  <c r="CF86" i="6"/>
  <c r="CE86" i="6"/>
  <c r="CD86" i="6"/>
  <c r="CC86" i="6"/>
  <c r="CB86" i="6"/>
  <c r="CA86" i="6"/>
  <c r="BZ86" i="6"/>
  <c r="BY86" i="6"/>
  <c r="BF86" i="6"/>
  <c r="AV86" i="6"/>
  <c r="AU86" i="6"/>
  <c r="AT86" i="6"/>
  <c r="AS86" i="6"/>
  <c r="AR86" i="6"/>
  <c r="AQ86" i="6"/>
  <c r="AP86" i="6"/>
  <c r="AO86" i="6"/>
  <c r="CZ85" i="6"/>
  <c r="CP85" i="6"/>
  <c r="CO85" i="6"/>
  <c r="CN85" i="6"/>
  <c r="CM85" i="6"/>
  <c r="CL85" i="6"/>
  <c r="CK85" i="6"/>
  <c r="CJ85" i="6"/>
  <c r="CI85" i="6"/>
  <c r="CH85" i="6"/>
  <c r="CG85" i="6"/>
  <c r="CF85" i="6"/>
  <c r="CE85" i="6"/>
  <c r="CD85" i="6"/>
  <c r="CC85" i="6"/>
  <c r="CB85" i="6"/>
  <c r="CA85" i="6"/>
  <c r="BZ85" i="6"/>
  <c r="BY85" i="6"/>
  <c r="BF85" i="6"/>
  <c r="AV85" i="6"/>
  <c r="AU85" i="6"/>
  <c r="AT85" i="6"/>
  <c r="AS85" i="6"/>
  <c r="AR85" i="6"/>
  <c r="AQ85" i="6"/>
  <c r="AP85" i="6"/>
  <c r="AO85" i="6"/>
  <c r="CZ84" i="6"/>
  <c r="CP84" i="6"/>
  <c r="CO84" i="6"/>
  <c r="CN84" i="6"/>
  <c r="CM84" i="6"/>
  <c r="CL84" i="6"/>
  <c r="CK84" i="6"/>
  <c r="CJ84" i="6"/>
  <c r="CI84" i="6"/>
  <c r="CH84" i="6"/>
  <c r="CG84" i="6"/>
  <c r="CF84" i="6"/>
  <c r="CE84" i="6"/>
  <c r="CD84" i="6"/>
  <c r="CC84" i="6"/>
  <c r="CB84" i="6"/>
  <c r="CA84" i="6"/>
  <c r="BZ84" i="6"/>
  <c r="BY84" i="6"/>
  <c r="BF84" i="6"/>
  <c r="AV84" i="6"/>
  <c r="AU84" i="6"/>
  <c r="AT84" i="6"/>
  <c r="AS84" i="6"/>
  <c r="AR84" i="6"/>
  <c r="AQ84" i="6"/>
  <c r="AP84" i="6"/>
  <c r="AO84" i="6"/>
  <c r="CZ83" i="6"/>
  <c r="CP83" i="6"/>
  <c r="CO83" i="6"/>
  <c r="CN83" i="6"/>
  <c r="CM83" i="6"/>
  <c r="CL83" i="6"/>
  <c r="CK83" i="6"/>
  <c r="CJ83" i="6"/>
  <c r="CI83" i="6"/>
  <c r="CH83" i="6"/>
  <c r="CG83" i="6"/>
  <c r="CF83" i="6"/>
  <c r="CE83" i="6"/>
  <c r="CD83" i="6"/>
  <c r="CC83" i="6"/>
  <c r="CB83" i="6"/>
  <c r="CA83" i="6"/>
  <c r="BZ83" i="6"/>
  <c r="BY83" i="6"/>
  <c r="BF83" i="6"/>
  <c r="AV83" i="6"/>
  <c r="AU83" i="6"/>
  <c r="AT83" i="6"/>
  <c r="AS83" i="6"/>
  <c r="AR83" i="6"/>
  <c r="AQ83" i="6"/>
  <c r="AP83" i="6"/>
  <c r="AO83" i="6"/>
  <c r="CZ82" i="6"/>
  <c r="CP82" i="6"/>
  <c r="CO82" i="6"/>
  <c r="CN82" i="6"/>
  <c r="CM82" i="6"/>
  <c r="CL82" i="6"/>
  <c r="CK82" i="6"/>
  <c r="CJ82" i="6"/>
  <c r="CI82" i="6"/>
  <c r="CH82" i="6"/>
  <c r="CG82" i="6"/>
  <c r="CF82" i="6"/>
  <c r="CE82" i="6"/>
  <c r="CD82" i="6"/>
  <c r="CC82" i="6"/>
  <c r="CB82" i="6"/>
  <c r="CA82" i="6"/>
  <c r="BZ82" i="6"/>
  <c r="BY82" i="6"/>
  <c r="BF82" i="6"/>
  <c r="AV82" i="6"/>
  <c r="AU82" i="6"/>
  <c r="AT82" i="6"/>
  <c r="AS82" i="6"/>
  <c r="AR82" i="6"/>
  <c r="AQ82" i="6"/>
  <c r="AP82" i="6"/>
  <c r="AO82" i="6"/>
  <c r="CZ81" i="6"/>
  <c r="CP81" i="6"/>
  <c r="CO81" i="6"/>
  <c r="CN81" i="6"/>
  <c r="CM81" i="6"/>
  <c r="CL81" i="6"/>
  <c r="CK81" i="6"/>
  <c r="CJ81" i="6"/>
  <c r="CI81" i="6"/>
  <c r="CH81" i="6"/>
  <c r="CG81" i="6"/>
  <c r="CF81" i="6"/>
  <c r="CE81" i="6"/>
  <c r="CD81" i="6"/>
  <c r="CC81" i="6"/>
  <c r="CB81" i="6"/>
  <c r="CA81" i="6"/>
  <c r="BZ81" i="6"/>
  <c r="BY81" i="6"/>
  <c r="BF81" i="6"/>
  <c r="AV81" i="6"/>
  <c r="AU81" i="6"/>
  <c r="AT81" i="6"/>
  <c r="AS81" i="6"/>
  <c r="AR81" i="6"/>
  <c r="AQ81" i="6"/>
  <c r="AP81" i="6"/>
  <c r="AO81" i="6"/>
  <c r="CZ80" i="6"/>
  <c r="CP80" i="6"/>
  <c r="CO80" i="6"/>
  <c r="CN80" i="6"/>
  <c r="CM80" i="6"/>
  <c r="CL80" i="6"/>
  <c r="CK80" i="6"/>
  <c r="CJ80" i="6"/>
  <c r="CI80" i="6"/>
  <c r="CH80" i="6"/>
  <c r="CG80" i="6"/>
  <c r="CF80" i="6"/>
  <c r="CE80" i="6"/>
  <c r="CD80" i="6"/>
  <c r="CC80" i="6"/>
  <c r="CB80" i="6"/>
  <c r="CA80" i="6"/>
  <c r="BZ80" i="6"/>
  <c r="BY80" i="6"/>
  <c r="BF80" i="6"/>
  <c r="AV80" i="6"/>
  <c r="AU80" i="6"/>
  <c r="AT80" i="6"/>
  <c r="AS80" i="6"/>
  <c r="AR80" i="6"/>
  <c r="AQ80" i="6"/>
  <c r="AP80" i="6"/>
  <c r="AO80" i="6"/>
  <c r="CZ79" i="6"/>
  <c r="CP79" i="6"/>
  <c r="CO79" i="6"/>
  <c r="CN79" i="6"/>
  <c r="CM79" i="6"/>
  <c r="CL79" i="6"/>
  <c r="CK79" i="6"/>
  <c r="CJ79" i="6"/>
  <c r="CI79" i="6"/>
  <c r="CH79" i="6"/>
  <c r="CG79" i="6"/>
  <c r="CF79" i="6"/>
  <c r="CE79" i="6"/>
  <c r="CD79" i="6"/>
  <c r="CC79" i="6"/>
  <c r="CB79" i="6"/>
  <c r="CA79" i="6"/>
  <c r="BZ79" i="6"/>
  <c r="BY79" i="6"/>
  <c r="BF79" i="6"/>
  <c r="AV79" i="6"/>
  <c r="AU79" i="6"/>
  <c r="AT79" i="6"/>
  <c r="AS79" i="6"/>
  <c r="AR79" i="6"/>
  <c r="AQ79" i="6"/>
  <c r="AP79" i="6"/>
  <c r="AO79" i="6"/>
  <c r="CZ78" i="6"/>
  <c r="CP78" i="6"/>
  <c r="CO78" i="6"/>
  <c r="CN78" i="6"/>
  <c r="CM78" i="6"/>
  <c r="CL78" i="6"/>
  <c r="CK78" i="6"/>
  <c r="CJ78" i="6"/>
  <c r="CI78" i="6"/>
  <c r="CH78" i="6"/>
  <c r="CG78" i="6"/>
  <c r="CF78" i="6"/>
  <c r="CE78" i="6"/>
  <c r="CD78" i="6"/>
  <c r="CC78" i="6"/>
  <c r="CB78" i="6"/>
  <c r="CA78" i="6"/>
  <c r="BZ78" i="6"/>
  <c r="BY78" i="6"/>
  <c r="BF78" i="6"/>
  <c r="AV78" i="6"/>
  <c r="AU78" i="6"/>
  <c r="AT78" i="6"/>
  <c r="AS78" i="6"/>
  <c r="AR78" i="6"/>
  <c r="AQ78" i="6"/>
  <c r="AP78" i="6"/>
  <c r="AO78" i="6"/>
  <c r="CZ77" i="6"/>
  <c r="CP77" i="6"/>
  <c r="CO77" i="6"/>
  <c r="CN77" i="6"/>
  <c r="CM77" i="6"/>
  <c r="CL77" i="6"/>
  <c r="CK77" i="6"/>
  <c r="CJ77" i="6"/>
  <c r="CI77" i="6"/>
  <c r="CH77" i="6"/>
  <c r="CG77" i="6"/>
  <c r="CF77" i="6"/>
  <c r="CE77" i="6"/>
  <c r="CD77" i="6"/>
  <c r="CC77" i="6"/>
  <c r="CB77" i="6"/>
  <c r="CA77" i="6"/>
  <c r="BZ77" i="6"/>
  <c r="BY77" i="6"/>
  <c r="BF77" i="6"/>
  <c r="AV77" i="6"/>
  <c r="AU77" i="6"/>
  <c r="AT77" i="6"/>
  <c r="AS77" i="6"/>
  <c r="AR77" i="6"/>
  <c r="AQ77" i="6"/>
  <c r="AP77" i="6"/>
  <c r="AO77" i="6"/>
  <c r="CZ76" i="6"/>
  <c r="CP76" i="6"/>
  <c r="CO76" i="6"/>
  <c r="CN76" i="6"/>
  <c r="CM76" i="6"/>
  <c r="CL76" i="6"/>
  <c r="CK76" i="6"/>
  <c r="CJ76" i="6"/>
  <c r="CI76" i="6"/>
  <c r="CH76" i="6"/>
  <c r="CG76" i="6"/>
  <c r="CF76" i="6"/>
  <c r="CE76" i="6"/>
  <c r="CD76" i="6"/>
  <c r="CC76" i="6"/>
  <c r="CB76" i="6"/>
  <c r="CA76" i="6"/>
  <c r="BZ76" i="6"/>
  <c r="BY76" i="6"/>
  <c r="BF76" i="6"/>
  <c r="AV76" i="6"/>
  <c r="AU76" i="6"/>
  <c r="AT76" i="6"/>
  <c r="AS76" i="6"/>
  <c r="AR76" i="6"/>
  <c r="AQ76" i="6"/>
  <c r="AP76" i="6"/>
  <c r="AO76" i="6"/>
  <c r="CZ75" i="6"/>
  <c r="CP75" i="6"/>
  <c r="CO75" i="6"/>
  <c r="CN75" i="6"/>
  <c r="CM75" i="6"/>
  <c r="CL75" i="6"/>
  <c r="CK75" i="6"/>
  <c r="CJ75" i="6"/>
  <c r="CI75" i="6"/>
  <c r="CH75" i="6"/>
  <c r="CG75" i="6"/>
  <c r="CF75" i="6"/>
  <c r="CE75" i="6"/>
  <c r="CD75" i="6"/>
  <c r="CC75" i="6"/>
  <c r="CB75" i="6"/>
  <c r="CA75" i="6"/>
  <c r="BZ75" i="6"/>
  <c r="BY75" i="6"/>
  <c r="BF75" i="6"/>
  <c r="AV75" i="6"/>
  <c r="AU75" i="6"/>
  <c r="AT75" i="6"/>
  <c r="AS75" i="6"/>
  <c r="AR75" i="6"/>
  <c r="AQ75" i="6"/>
  <c r="AP75" i="6"/>
  <c r="AO75" i="6"/>
  <c r="CZ74" i="6"/>
  <c r="CP74" i="6"/>
  <c r="CO74" i="6"/>
  <c r="CN74" i="6"/>
  <c r="CM74" i="6"/>
  <c r="CL74" i="6"/>
  <c r="CK74" i="6"/>
  <c r="CJ74" i="6"/>
  <c r="CI74" i="6"/>
  <c r="CH74" i="6"/>
  <c r="CG74" i="6"/>
  <c r="CF74" i="6"/>
  <c r="CE74" i="6"/>
  <c r="CD74" i="6"/>
  <c r="CC74" i="6"/>
  <c r="CB74" i="6"/>
  <c r="CA74" i="6"/>
  <c r="BZ74" i="6"/>
  <c r="BY74" i="6"/>
  <c r="BF74" i="6"/>
  <c r="AV74" i="6"/>
  <c r="AU74" i="6"/>
  <c r="AT74" i="6"/>
  <c r="AS74" i="6"/>
  <c r="AR74" i="6"/>
  <c r="AQ74" i="6"/>
  <c r="AP74" i="6"/>
  <c r="AO74" i="6"/>
  <c r="CZ73" i="6"/>
  <c r="CP73" i="6"/>
  <c r="CO73" i="6"/>
  <c r="CN73" i="6"/>
  <c r="CM73" i="6"/>
  <c r="CL73" i="6"/>
  <c r="CK73" i="6"/>
  <c r="CJ73" i="6"/>
  <c r="CI73" i="6"/>
  <c r="CH73" i="6"/>
  <c r="CG73" i="6"/>
  <c r="CF73" i="6"/>
  <c r="CE73" i="6"/>
  <c r="CD73" i="6"/>
  <c r="CC73" i="6"/>
  <c r="CB73" i="6"/>
  <c r="CA73" i="6"/>
  <c r="BZ73" i="6"/>
  <c r="BY73" i="6"/>
  <c r="BF73" i="6"/>
  <c r="AV73" i="6"/>
  <c r="AU73" i="6"/>
  <c r="AT73" i="6"/>
  <c r="AS73" i="6"/>
  <c r="AR73" i="6"/>
  <c r="AQ73" i="6"/>
  <c r="AP73" i="6"/>
  <c r="AO73" i="6"/>
  <c r="CZ72" i="6"/>
  <c r="CP72" i="6"/>
  <c r="CO72" i="6"/>
  <c r="CN72" i="6"/>
  <c r="CM72" i="6"/>
  <c r="CL72" i="6"/>
  <c r="CK72" i="6"/>
  <c r="CJ72" i="6"/>
  <c r="CI72" i="6"/>
  <c r="CH72" i="6"/>
  <c r="CG72" i="6"/>
  <c r="CF72" i="6"/>
  <c r="CE72" i="6"/>
  <c r="CD72" i="6"/>
  <c r="CC72" i="6"/>
  <c r="CB72" i="6"/>
  <c r="CA72" i="6"/>
  <c r="BZ72" i="6"/>
  <c r="BY72" i="6"/>
  <c r="BF72" i="6"/>
  <c r="AV72" i="6"/>
  <c r="AU72" i="6"/>
  <c r="AT72" i="6"/>
  <c r="AS72" i="6"/>
  <c r="AR72" i="6"/>
  <c r="AQ72" i="6"/>
  <c r="AP72" i="6"/>
  <c r="AO72" i="6"/>
  <c r="CZ71" i="6"/>
  <c r="CP71" i="6"/>
  <c r="CO71" i="6"/>
  <c r="CN71" i="6"/>
  <c r="CM71" i="6"/>
  <c r="CL71" i="6"/>
  <c r="CK71" i="6"/>
  <c r="CJ71" i="6"/>
  <c r="CI71" i="6"/>
  <c r="CH71" i="6"/>
  <c r="CG71" i="6"/>
  <c r="CF71" i="6"/>
  <c r="CE71" i="6"/>
  <c r="CD71" i="6"/>
  <c r="CC71" i="6"/>
  <c r="CB71" i="6"/>
  <c r="CA71" i="6"/>
  <c r="BZ71" i="6"/>
  <c r="BY71" i="6"/>
  <c r="BF71" i="6"/>
  <c r="AV71" i="6"/>
  <c r="AU71" i="6"/>
  <c r="AT71" i="6"/>
  <c r="AS71" i="6"/>
  <c r="AR71" i="6"/>
  <c r="AQ71" i="6"/>
  <c r="AP71" i="6"/>
  <c r="AO71" i="6"/>
  <c r="CZ70" i="6"/>
  <c r="CP70" i="6"/>
  <c r="CO70" i="6"/>
  <c r="CN70" i="6"/>
  <c r="CM70" i="6"/>
  <c r="CL70" i="6"/>
  <c r="CK70" i="6"/>
  <c r="CJ70" i="6"/>
  <c r="CI70" i="6"/>
  <c r="CH70" i="6"/>
  <c r="CG70" i="6"/>
  <c r="CF70" i="6"/>
  <c r="CE70" i="6"/>
  <c r="CD70" i="6"/>
  <c r="CC70" i="6"/>
  <c r="CB70" i="6"/>
  <c r="CA70" i="6"/>
  <c r="BZ70" i="6"/>
  <c r="BY70" i="6"/>
  <c r="BF70" i="6"/>
  <c r="AV70" i="6"/>
  <c r="AU70" i="6"/>
  <c r="AT70" i="6"/>
  <c r="AS70" i="6"/>
  <c r="AR70" i="6"/>
  <c r="AQ70" i="6"/>
  <c r="AP70" i="6"/>
  <c r="AO70" i="6"/>
  <c r="CZ69" i="6"/>
  <c r="CP69" i="6"/>
  <c r="CO69" i="6"/>
  <c r="CN69" i="6"/>
  <c r="CM69" i="6"/>
  <c r="CL69" i="6"/>
  <c r="CK69" i="6"/>
  <c r="CJ69" i="6"/>
  <c r="CI69" i="6"/>
  <c r="CH69" i="6"/>
  <c r="CG69" i="6"/>
  <c r="CF69" i="6"/>
  <c r="CE69" i="6"/>
  <c r="CD69" i="6"/>
  <c r="CC69" i="6"/>
  <c r="CB69" i="6"/>
  <c r="CA69" i="6"/>
  <c r="BZ69" i="6"/>
  <c r="BY69" i="6"/>
  <c r="BF69" i="6"/>
  <c r="AV69" i="6"/>
  <c r="AU69" i="6"/>
  <c r="AT69" i="6"/>
  <c r="AS69" i="6"/>
  <c r="AR69" i="6"/>
  <c r="AQ69" i="6"/>
  <c r="AP69" i="6"/>
  <c r="AO69" i="6"/>
  <c r="CZ68" i="6"/>
  <c r="CP68" i="6"/>
  <c r="CO68" i="6"/>
  <c r="CN68" i="6"/>
  <c r="CM68" i="6"/>
  <c r="CL68" i="6"/>
  <c r="CK68" i="6"/>
  <c r="CJ68" i="6"/>
  <c r="CI68" i="6"/>
  <c r="CH68" i="6"/>
  <c r="CG68" i="6"/>
  <c r="CF68" i="6"/>
  <c r="CE68" i="6"/>
  <c r="CD68" i="6"/>
  <c r="CC68" i="6"/>
  <c r="CB68" i="6"/>
  <c r="CA68" i="6"/>
  <c r="BZ68" i="6"/>
  <c r="BY68" i="6"/>
  <c r="BF68" i="6"/>
  <c r="AV68" i="6"/>
  <c r="AU68" i="6"/>
  <c r="AT68" i="6"/>
  <c r="AS68" i="6"/>
  <c r="AR68" i="6"/>
  <c r="AQ68" i="6"/>
  <c r="AP68" i="6"/>
  <c r="AO68" i="6"/>
  <c r="CZ67" i="6"/>
  <c r="CP67" i="6"/>
  <c r="CO67" i="6"/>
  <c r="CN67" i="6"/>
  <c r="CM67" i="6"/>
  <c r="CL67" i="6"/>
  <c r="CK67" i="6"/>
  <c r="CJ67" i="6"/>
  <c r="CI67" i="6"/>
  <c r="CH67" i="6"/>
  <c r="CG67" i="6"/>
  <c r="CF67" i="6"/>
  <c r="CE67" i="6"/>
  <c r="CD67" i="6"/>
  <c r="CC67" i="6"/>
  <c r="CB67" i="6"/>
  <c r="CA67" i="6"/>
  <c r="BZ67" i="6"/>
  <c r="BY67" i="6"/>
  <c r="BF67" i="6"/>
  <c r="AV67" i="6"/>
  <c r="AU67" i="6"/>
  <c r="AT67" i="6"/>
  <c r="AS67" i="6"/>
  <c r="AR67" i="6"/>
  <c r="AQ67" i="6"/>
  <c r="AP67" i="6"/>
  <c r="AO67" i="6"/>
  <c r="CZ66" i="6"/>
  <c r="CP66" i="6"/>
  <c r="CO66" i="6"/>
  <c r="CN66" i="6"/>
  <c r="CM66" i="6"/>
  <c r="CL66" i="6"/>
  <c r="CK66" i="6"/>
  <c r="CJ66" i="6"/>
  <c r="CI66" i="6"/>
  <c r="CH66" i="6"/>
  <c r="CG66" i="6"/>
  <c r="CF66" i="6"/>
  <c r="CE66" i="6"/>
  <c r="CD66" i="6"/>
  <c r="CC66" i="6"/>
  <c r="CB66" i="6"/>
  <c r="CA66" i="6"/>
  <c r="BZ66" i="6"/>
  <c r="BY66" i="6"/>
  <c r="BF66" i="6"/>
  <c r="AV66" i="6"/>
  <c r="AU66" i="6"/>
  <c r="AT66" i="6"/>
  <c r="AS66" i="6"/>
  <c r="AR66" i="6"/>
  <c r="AQ66" i="6"/>
  <c r="AP66" i="6"/>
  <c r="AO66" i="6"/>
  <c r="CZ65" i="6"/>
  <c r="CP65" i="6"/>
  <c r="CO65" i="6"/>
  <c r="CN65" i="6"/>
  <c r="CM65" i="6"/>
  <c r="CL65" i="6"/>
  <c r="CK65" i="6"/>
  <c r="CJ65" i="6"/>
  <c r="CI65" i="6"/>
  <c r="CH65" i="6"/>
  <c r="CG65" i="6"/>
  <c r="CF65" i="6"/>
  <c r="CE65" i="6"/>
  <c r="CD65" i="6"/>
  <c r="CC65" i="6"/>
  <c r="CB65" i="6"/>
  <c r="CA65" i="6"/>
  <c r="BZ65" i="6"/>
  <c r="BY65" i="6"/>
  <c r="BF65" i="6"/>
  <c r="AV65" i="6"/>
  <c r="AU65" i="6"/>
  <c r="AT65" i="6"/>
  <c r="AS65" i="6"/>
  <c r="AR65" i="6"/>
  <c r="AQ65" i="6"/>
  <c r="AP65" i="6"/>
  <c r="AO65" i="6"/>
  <c r="CZ64" i="6"/>
  <c r="CP64" i="6"/>
  <c r="CO64" i="6"/>
  <c r="CN64" i="6"/>
  <c r="CM64" i="6"/>
  <c r="CL64" i="6"/>
  <c r="CK64" i="6"/>
  <c r="CJ64" i="6"/>
  <c r="CI64" i="6"/>
  <c r="CH64" i="6"/>
  <c r="CG64" i="6"/>
  <c r="CF64" i="6"/>
  <c r="CE64" i="6"/>
  <c r="CD64" i="6"/>
  <c r="CC64" i="6"/>
  <c r="CB64" i="6"/>
  <c r="CA64" i="6"/>
  <c r="BZ64" i="6"/>
  <c r="BY64" i="6"/>
  <c r="BF64" i="6"/>
  <c r="AV64" i="6"/>
  <c r="AU64" i="6"/>
  <c r="AT64" i="6"/>
  <c r="AS64" i="6"/>
  <c r="AR64" i="6"/>
  <c r="AQ64" i="6"/>
  <c r="AP64" i="6"/>
  <c r="AO64" i="6"/>
  <c r="CZ63" i="6"/>
  <c r="CP63" i="6"/>
  <c r="CO63" i="6"/>
  <c r="CN63" i="6"/>
  <c r="CM63" i="6"/>
  <c r="CL63" i="6"/>
  <c r="CK63" i="6"/>
  <c r="CJ63" i="6"/>
  <c r="CI63" i="6"/>
  <c r="CH63" i="6"/>
  <c r="CG63" i="6"/>
  <c r="CF63" i="6"/>
  <c r="CE63" i="6"/>
  <c r="CD63" i="6"/>
  <c r="CC63" i="6"/>
  <c r="CB63" i="6"/>
  <c r="CA63" i="6"/>
  <c r="BZ63" i="6"/>
  <c r="BY63" i="6"/>
  <c r="BF63" i="6"/>
  <c r="AV63" i="6"/>
  <c r="AU63" i="6"/>
  <c r="AT63" i="6"/>
  <c r="AS63" i="6"/>
  <c r="AR63" i="6"/>
  <c r="AQ63" i="6"/>
  <c r="AP63" i="6"/>
  <c r="AO63" i="6"/>
  <c r="CZ62" i="6"/>
  <c r="CP62" i="6"/>
  <c r="CO62" i="6"/>
  <c r="CN62" i="6"/>
  <c r="CM62" i="6"/>
  <c r="CL62" i="6"/>
  <c r="CK62" i="6"/>
  <c r="CJ62" i="6"/>
  <c r="CI62" i="6"/>
  <c r="CH62" i="6"/>
  <c r="CG62" i="6"/>
  <c r="CF62" i="6"/>
  <c r="CE62" i="6"/>
  <c r="CD62" i="6"/>
  <c r="CC62" i="6"/>
  <c r="CB62" i="6"/>
  <c r="CA62" i="6"/>
  <c r="BZ62" i="6"/>
  <c r="BY62" i="6"/>
  <c r="BF62" i="6"/>
  <c r="AV62" i="6"/>
  <c r="AU62" i="6"/>
  <c r="AT62" i="6"/>
  <c r="AS62" i="6"/>
  <c r="AR62" i="6"/>
  <c r="AQ62" i="6"/>
  <c r="AP62" i="6"/>
  <c r="AO62" i="6"/>
  <c r="CZ61" i="6"/>
  <c r="CP61" i="6"/>
  <c r="CO61" i="6"/>
  <c r="CN61" i="6"/>
  <c r="CM61" i="6"/>
  <c r="CL61" i="6"/>
  <c r="CK61" i="6"/>
  <c r="CJ61" i="6"/>
  <c r="CI61" i="6"/>
  <c r="CH61" i="6"/>
  <c r="CG61" i="6"/>
  <c r="CF61" i="6"/>
  <c r="CE61" i="6"/>
  <c r="CD61" i="6"/>
  <c r="CC61" i="6"/>
  <c r="CB61" i="6"/>
  <c r="CA61" i="6"/>
  <c r="BZ61" i="6"/>
  <c r="BY61" i="6"/>
  <c r="BF61" i="6"/>
  <c r="AV61" i="6"/>
  <c r="AU61" i="6"/>
  <c r="AT61" i="6"/>
  <c r="AS61" i="6"/>
  <c r="AR61" i="6"/>
  <c r="AQ61" i="6"/>
  <c r="AP61" i="6"/>
  <c r="AO61" i="6"/>
  <c r="CZ60" i="6"/>
  <c r="CP60" i="6"/>
  <c r="CO60" i="6"/>
  <c r="CN60" i="6"/>
  <c r="CM60" i="6"/>
  <c r="CL60" i="6"/>
  <c r="CK60" i="6"/>
  <c r="CJ60" i="6"/>
  <c r="CI60" i="6"/>
  <c r="CH60" i="6"/>
  <c r="CG60" i="6"/>
  <c r="CF60" i="6"/>
  <c r="CE60" i="6"/>
  <c r="CD60" i="6"/>
  <c r="CC60" i="6"/>
  <c r="CB60" i="6"/>
  <c r="CA60" i="6"/>
  <c r="BZ60" i="6"/>
  <c r="BY60" i="6"/>
  <c r="BF60" i="6"/>
  <c r="AV60" i="6"/>
  <c r="AU60" i="6"/>
  <c r="AT60" i="6"/>
  <c r="AS60" i="6"/>
  <c r="AR60" i="6"/>
  <c r="AQ60" i="6"/>
  <c r="AP60" i="6"/>
  <c r="AO60" i="6"/>
  <c r="CZ59" i="6"/>
  <c r="CP59" i="6"/>
  <c r="CO59" i="6"/>
  <c r="CN59" i="6"/>
  <c r="CM59" i="6"/>
  <c r="CL59" i="6"/>
  <c r="CK59" i="6"/>
  <c r="CJ59" i="6"/>
  <c r="CI59" i="6"/>
  <c r="CH59" i="6"/>
  <c r="CG59" i="6"/>
  <c r="CF59" i="6"/>
  <c r="CE59" i="6"/>
  <c r="CD59" i="6"/>
  <c r="CC59" i="6"/>
  <c r="CB59" i="6"/>
  <c r="CA59" i="6"/>
  <c r="BZ59" i="6"/>
  <c r="BY59" i="6"/>
  <c r="BF59" i="6"/>
  <c r="AV59" i="6"/>
  <c r="AU59" i="6"/>
  <c r="AT59" i="6"/>
  <c r="AS59" i="6"/>
  <c r="AR59" i="6"/>
  <c r="AQ59" i="6"/>
  <c r="AP59" i="6"/>
  <c r="AO59" i="6"/>
  <c r="CZ58" i="6"/>
  <c r="CP58" i="6"/>
  <c r="CO58" i="6"/>
  <c r="CN58" i="6"/>
  <c r="CM58" i="6"/>
  <c r="CL58" i="6"/>
  <c r="CK58" i="6"/>
  <c r="CJ58" i="6"/>
  <c r="CI58" i="6"/>
  <c r="CH58" i="6"/>
  <c r="CG58" i="6"/>
  <c r="CF58" i="6"/>
  <c r="CE58" i="6"/>
  <c r="CD58" i="6"/>
  <c r="CC58" i="6"/>
  <c r="CB58" i="6"/>
  <c r="CA58" i="6"/>
  <c r="BZ58" i="6"/>
  <c r="BY58" i="6"/>
  <c r="BF58" i="6"/>
  <c r="AV58" i="6"/>
  <c r="AU58" i="6"/>
  <c r="AT58" i="6"/>
  <c r="AS58" i="6"/>
  <c r="AR58" i="6"/>
  <c r="AQ58" i="6"/>
  <c r="AP58" i="6"/>
  <c r="AO58" i="6"/>
  <c r="CZ57" i="6"/>
  <c r="CP57" i="6"/>
  <c r="CO57" i="6"/>
  <c r="CN57" i="6"/>
  <c r="CM57" i="6"/>
  <c r="CL57" i="6"/>
  <c r="CK57" i="6"/>
  <c r="CJ57" i="6"/>
  <c r="CI57" i="6"/>
  <c r="CH57" i="6"/>
  <c r="CG57" i="6"/>
  <c r="CF57" i="6"/>
  <c r="CE57" i="6"/>
  <c r="CD57" i="6"/>
  <c r="CC57" i="6"/>
  <c r="CB57" i="6"/>
  <c r="CA57" i="6"/>
  <c r="BZ57" i="6"/>
  <c r="BY57" i="6"/>
  <c r="BF57" i="6"/>
  <c r="AV57" i="6"/>
  <c r="AU57" i="6"/>
  <c r="AT57" i="6"/>
  <c r="AS57" i="6"/>
  <c r="AR57" i="6"/>
  <c r="AQ57" i="6"/>
  <c r="AP57" i="6"/>
  <c r="AO57" i="6"/>
  <c r="CZ56" i="6"/>
  <c r="CP56" i="6"/>
  <c r="CO56" i="6"/>
  <c r="CN56" i="6"/>
  <c r="CM56" i="6"/>
  <c r="CL56" i="6"/>
  <c r="CK56" i="6"/>
  <c r="CJ56" i="6"/>
  <c r="CI56" i="6"/>
  <c r="CH56" i="6"/>
  <c r="CG56" i="6"/>
  <c r="CF56" i="6"/>
  <c r="CE56" i="6"/>
  <c r="CD56" i="6"/>
  <c r="CC56" i="6"/>
  <c r="CB56" i="6"/>
  <c r="CA56" i="6"/>
  <c r="BZ56" i="6"/>
  <c r="BY56" i="6"/>
  <c r="BF56" i="6"/>
  <c r="AV56" i="6"/>
  <c r="AU56" i="6"/>
  <c r="AT56" i="6"/>
  <c r="AS56" i="6"/>
  <c r="AR56" i="6"/>
  <c r="AQ56" i="6"/>
  <c r="AP56" i="6"/>
  <c r="AO56" i="6"/>
  <c r="CZ55" i="6"/>
  <c r="CP55" i="6"/>
  <c r="CO55" i="6"/>
  <c r="CN55" i="6"/>
  <c r="CM55" i="6"/>
  <c r="CL55" i="6"/>
  <c r="CK55" i="6"/>
  <c r="CJ55" i="6"/>
  <c r="CI55" i="6"/>
  <c r="CH55" i="6"/>
  <c r="CG55" i="6"/>
  <c r="CF55" i="6"/>
  <c r="CE55" i="6"/>
  <c r="CD55" i="6"/>
  <c r="CC55" i="6"/>
  <c r="CB55" i="6"/>
  <c r="CA55" i="6"/>
  <c r="BZ55" i="6"/>
  <c r="BY55" i="6"/>
  <c r="BF55" i="6"/>
  <c r="AV55" i="6"/>
  <c r="AU55" i="6"/>
  <c r="AT55" i="6"/>
  <c r="AS55" i="6"/>
  <c r="AR55" i="6"/>
  <c r="AQ55" i="6"/>
  <c r="AP55" i="6"/>
  <c r="AO55" i="6"/>
  <c r="CZ54" i="6"/>
  <c r="CP54" i="6"/>
  <c r="CO54" i="6"/>
  <c r="CN54" i="6"/>
  <c r="CM54" i="6"/>
  <c r="CL54" i="6"/>
  <c r="CK54" i="6"/>
  <c r="CJ54" i="6"/>
  <c r="CI54" i="6"/>
  <c r="CH54" i="6"/>
  <c r="CG54" i="6"/>
  <c r="CF54" i="6"/>
  <c r="CE54" i="6"/>
  <c r="CD54" i="6"/>
  <c r="CC54" i="6"/>
  <c r="CB54" i="6"/>
  <c r="CA54" i="6"/>
  <c r="BZ54" i="6"/>
  <c r="BY54" i="6"/>
  <c r="BF54" i="6"/>
  <c r="AV54" i="6"/>
  <c r="AU54" i="6"/>
  <c r="AT54" i="6"/>
  <c r="AS54" i="6"/>
  <c r="AR54" i="6"/>
  <c r="AQ54" i="6"/>
  <c r="AP54" i="6"/>
  <c r="AO54" i="6"/>
  <c r="CZ53" i="6"/>
  <c r="CP53" i="6"/>
  <c r="CO53" i="6"/>
  <c r="CN53" i="6"/>
  <c r="CM53" i="6"/>
  <c r="CL53" i="6"/>
  <c r="CK53" i="6"/>
  <c r="CJ53" i="6"/>
  <c r="CI53" i="6"/>
  <c r="CH53" i="6"/>
  <c r="CG53" i="6"/>
  <c r="CF53" i="6"/>
  <c r="CE53" i="6"/>
  <c r="CD53" i="6"/>
  <c r="CC53" i="6"/>
  <c r="CB53" i="6"/>
  <c r="CA53" i="6"/>
  <c r="BZ53" i="6"/>
  <c r="BY53" i="6"/>
  <c r="BF53" i="6"/>
  <c r="AV53" i="6"/>
  <c r="AU53" i="6"/>
  <c r="AT53" i="6"/>
  <c r="AS53" i="6"/>
  <c r="AR53" i="6"/>
  <c r="AQ53" i="6"/>
  <c r="AP53" i="6"/>
  <c r="AO53" i="6"/>
  <c r="CZ52" i="6"/>
  <c r="CP52" i="6"/>
  <c r="CO52" i="6"/>
  <c r="CN52" i="6"/>
  <c r="CM52" i="6"/>
  <c r="CL52" i="6"/>
  <c r="CK52" i="6"/>
  <c r="CJ52" i="6"/>
  <c r="CI52" i="6"/>
  <c r="CH52" i="6"/>
  <c r="CG52" i="6"/>
  <c r="CF52" i="6"/>
  <c r="CE52" i="6"/>
  <c r="CD52" i="6"/>
  <c r="CC52" i="6"/>
  <c r="CB52" i="6"/>
  <c r="CA52" i="6"/>
  <c r="BZ52" i="6"/>
  <c r="BY52" i="6"/>
  <c r="BF52" i="6"/>
  <c r="AV52" i="6"/>
  <c r="AU52" i="6"/>
  <c r="AT52" i="6"/>
  <c r="AS52" i="6"/>
  <c r="AR52" i="6"/>
  <c r="AQ52" i="6"/>
  <c r="AP52" i="6"/>
  <c r="AO52" i="6"/>
  <c r="CZ51" i="6"/>
  <c r="CP51" i="6"/>
  <c r="CO51" i="6"/>
  <c r="CN51" i="6"/>
  <c r="CM51" i="6"/>
  <c r="CL51" i="6"/>
  <c r="CK51" i="6"/>
  <c r="CJ51" i="6"/>
  <c r="CI51" i="6"/>
  <c r="CH51" i="6"/>
  <c r="CG51" i="6"/>
  <c r="CF51" i="6"/>
  <c r="CE51" i="6"/>
  <c r="CD51" i="6"/>
  <c r="CC51" i="6"/>
  <c r="CB51" i="6"/>
  <c r="CA51" i="6"/>
  <c r="BZ51" i="6"/>
  <c r="BY51" i="6"/>
  <c r="BF51" i="6"/>
  <c r="AV51" i="6"/>
  <c r="AU51" i="6"/>
  <c r="AT51" i="6"/>
  <c r="AS51" i="6"/>
  <c r="AR51" i="6"/>
  <c r="AQ51" i="6"/>
  <c r="AP51" i="6"/>
  <c r="AO51" i="6"/>
  <c r="CZ50" i="6"/>
  <c r="CP50" i="6"/>
  <c r="CO50" i="6"/>
  <c r="CN50" i="6"/>
  <c r="CM50" i="6"/>
  <c r="CL50" i="6"/>
  <c r="CK50" i="6"/>
  <c r="CJ50" i="6"/>
  <c r="CI50" i="6"/>
  <c r="CH50" i="6"/>
  <c r="CG50" i="6"/>
  <c r="CF50" i="6"/>
  <c r="CE50" i="6"/>
  <c r="CD50" i="6"/>
  <c r="CC50" i="6"/>
  <c r="CB50" i="6"/>
  <c r="CA50" i="6"/>
  <c r="BZ50" i="6"/>
  <c r="BY50" i="6"/>
  <c r="BF50" i="6"/>
  <c r="AV50" i="6"/>
  <c r="AU50" i="6"/>
  <c r="AT50" i="6"/>
  <c r="AS50" i="6"/>
  <c r="AR50" i="6"/>
  <c r="AQ50" i="6"/>
  <c r="AP50" i="6"/>
  <c r="AO50" i="6"/>
  <c r="CZ49" i="6"/>
  <c r="CP49" i="6"/>
  <c r="CO49" i="6"/>
  <c r="CN49" i="6"/>
  <c r="CM49" i="6"/>
  <c r="CL49" i="6"/>
  <c r="CK49" i="6"/>
  <c r="CJ49" i="6"/>
  <c r="CI49" i="6"/>
  <c r="CH49" i="6"/>
  <c r="CG49" i="6"/>
  <c r="CF49" i="6"/>
  <c r="CE49" i="6"/>
  <c r="CD49" i="6"/>
  <c r="CC49" i="6"/>
  <c r="CB49" i="6"/>
  <c r="CA49" i="6"/>
  <c r="BZ49" i="6"/>
  <c r="BY49" i="6"/>
  <c r="BF49" i="6"/>
  <c r="AV49" i="6"/>
  <c r="AU49" i="6"/>
  <c r="AT49" i="6"/>
  <c r="AS49" i="6"/>
  <c r="AR49" i="6"/>
  <c r="AQ49" i="6"/>
  <c r="AP49" i="6"/>
  <c r="AO49" i="6"/>
  <c r="CZ48" i="6"/>
  <c r="CP48" i="6"/>
  <c r="CO48" i="6"/>
  <c r="CN48" i="6"/>
  <c r="CM48" i="6"/>
  <c r="CL48" i="6"/>
  <c r="CK48" i="6"/>
  <c r="CJ48" i="6"/>
  <c r="CI48" i="6"/>
  <c r="CH48" i="6"/>
  <c r="CG48" i="6"/>
  <c r="CF48" i="6"/>
  <c r="CE48" i="6"/>
  <c r="CD48" i="6"/>
  <c r="CC48" i="6"/>
  <c r="CB48" i="6"/>
  <c r="CA48" i="6"/>
  <c r="BZ48" i="6"/>
  <c r="BY48" i="6"/>
  <c r="BF48" i="6"/>
  <c r="AV48" i="6"/>
  <c r="AU48" i="6"/>
  <c r="AT48" i="6"/>
  <c r="AS48" i="6"/>
  <c r="AR48" i="6"/>
  <c r="AQ48" i="6"/>
  <c r="AP48" i="6"/>
  <c r="AO48" i="6"/>
  <c r="CZ47" i="6"/>
  <c r="CP47" i="6"/>
  <c r="CO47" i="6"/>
  <c r="CN47" i="6"/>
  <c r="CM47" i="6"/>
  <c r="CL47" i="6"/>
  <c r="CK47" i="6"/>
  <c r="CJ47" i="6"/>
  <c r="CI47" i="6"/>
  <c r="CH47" i="6"/>
  <c r="CG47" i="6"/>
  <c r="CF47" i="6"/>
  <c r="CE47" i="6"/>
  <c r="CD47" i="6"/>
  <c r="CC47" i="6"/>
  <c r="CB47" i="6"/>
  <c r="CA47" i="6"/>
  <c r="BZ47" i="6"/>
  <c r="BY47" i="6"/>
  <c r="BF47" i="6"/>
  <c r="AV47" i="6"/>
  <c r="AU47" i="6"/>
  <c r="AT47" i="6"/>
  <c r="AS47" i="6"/>
  <c r="AR47" i="6"/>
  <c r="AQ47" i="6"/>
  <c r="AP47" i="6"/>
  <c r="AO47" i="6"/>
  <c r="CZ46" i="6"/>
  <c r="CP46" i="6"/>
  <c r="CO46" i="6"/>
  <c r="CN46" i="6"/>
  <c r="CM46" i="6"/>
  <c r="CL46" i="6"/>
  <c r="CK46" i="6"/>
  <c r="CJ46" i="6"/>
  <c r="CI46" i="6"/>
  <c r="CH46" i="6"/>
  <c r="CG46" i="6"/>
  <c r="CF46" i="6"/>
  <c r="CE46" i="6"/>
  <c r="CD46" i="6"/>
  <c r="CC46" i="6"/>
  <c r="CB46" i="6"/>
  <c r="CA46" i="6"/>
  <c r="BZ46" i="6"/>
  <c r="BY46" i="6"/>
  <c r="BF46" i="6"/>
  <c r="AV46" i="6"/>
  <c r="AU46" i="6"/>
  <c r="AT46" i="6"/>
  <c r="AS46" i="6"/>
  <c r="AR46" i="6"/>
  <c r="AQ46" i="6"/>
  <c r="AP46" i="6"/>
  <c r="AO46" i="6"/>
  <c r="CZ45" i="6"/>
  <c r="CP45" i="6"/>
  <c r="CO45" i="6"/>
  <c r="CN45" i="6"/>
  <c r="CM45" i="6"/>
  <c r="CL45" i="6"/>
  <c r="CK45" i="6"/>
  <c r="CJ45" i="6"/>
  <c r="CI45" i="6"/>
  <c r="CH45" i="6"/>
  <c r="CG45" i="6"/>
  <c r="CF45" i="6"/>
  <c r="CE45" i="6"/>
  <c r="CD45" i="6"/>
  <c r="CC45" i="6"/>
  <c r="CB45" i="6"/>
  <c r="CA45" i="6"/>
  <c r="BZ45" i="6"/>
  <c r="BY45" i="6"/>
  <c r="BF45" i="6"/>
  <c r="AV45" i="6"/>
  <c r="AU45" i="6"/>
  <c r="AT45" i="6"/>
  <c r="AS45" i="6"/>
  <c r="AR45" i="6"/>
  <c r="AQ45" i="6"/>
  <c r="AP45" i="6"/>
  <c r="AO45" i="6"/>
  <c r="CZ44" i="6"/>
  <c r="CP44" i="6"/>
  <c r="CO44" i="6"/>
  <c r="CN44" i="6"/>
  <c r="CM44" i="6"/>
  <c r="CL44" i="6"/>
  <c r="CK44" i="6"/>
  <c r="CJ44" i="6"/>
  <c r="CI44" i="6"/>
  <c r="CH44" i="6"/>
  <c r="CG44" i="6"/>
  <c r="CF44" i="6"/>
  <c r="CE44" i="6"/>
  <c r="CD44" i="6"/>
  <c r="CC44" i="6"/>
  <c r="CB44" i="6"/>
  <c r="CA44" i="6"/>
  <c r="BZ44" i="6"/>
  <c r="BY44" i="6"/>
  <c r="BF44" i="6"/>
  <c r="AV44" i="6"/>
  <c r="AU44" i="6"/>
  <c r="AT44" i="6"/>
  <c r="AS44" i="6"/>
  <c r="AR44" i="6"/>
  <c r="AQ44" i="6"/>
  <c r="AP44" i="6"/>
  <c r="AO44" i="6"/>
  <c r="CZ43" i="6"/>
  <c r="CP43" i="6"/>
  <c r="CO43" i="6"/>
  <c r="CN43" i="6"/>
  <c r="CM43" i="6"/>
  <c r="CL43" i="6"/>
  <c r="CK43" i="6"/>
  <c r="CJ43" i="6"/>
  <c r="CI43" i="6"/>
  <c r="CH43" i="6"/>
  <c r="CG43" i="6"/>
  <c r="CF43" i="6"/>
  <c r="CE43" i="6"/>
  <c r="CD43" i="6"/>
  <c r="CC43" i="6"/>
  <c r="CB43" i="6"/>
  <c r="CA43" i="6"/>
  <c r="BZ43" i="6"/>
  <c r="BY43" i="6"/>
  <c r="BF43" i="6"/>
  <c r="AV43" i="6"/>
  <c r="AU43" i="6"/>
  <c r="AT43" i="6"/>
  <c r="AS43" i="6"/>
  <c r="AR43" i="6"/>
  <c r="AQ43" i="6"/>
  <c r="AP43" i="6"/>
  <c r="AO43" i="6"/>
  <c r="CZ42" i="6"/>
  <c r="CP42" i="6"/>
  <c r="CO42" i="6"/>
  <c r="CN42" i="6"/>
  <c r="CM42" i="6"/>
  <c r="CL42" i="6"/>
  <c r="CK42" i="6"/>
  <c r="CJ42" i="6"/>
  <c r="CI42" i="6"/>
  <c r="CH42" i="6"/>
  <c r="CG42" i="6"/>
  <c r="CF42" i="6"/>
  <c r="CE42" i="6"/>
  <c r="CD42" i="6"/>
  <c r="CC42" i="6"/>
  <c r="CB42" i="6"/>
  <c r="CA42" i="6"/>
  <c r="BZ42" i="6"/>
  <c r="BY42" i="6"/>
  <c r="BF42" i="6"/>
  <c r="AV42" i="6"/>
  <c r="AU42" i="6"/>
  <c r="AT42" i="6"/>
  <c r="AS42" i="6"/>
  <c r="AR42" i="6"/>
  <c r="AQ42" i="6"/>
  <c r="AP42" i="6"/>
  <c r="AO42" i="6"/>
  <c r="CZ41" i="6"/>
  <c r="CP41" i="6"/>
  <c r="CO41" i="6"/>
  <c r="CN41" i="6"/>
  <c r="CM41" i="6"/>
  <c r="CL41" i="6"/>
  <c r="CK41" i="6"/>
  <c r="CJ41" i="6"/>
  <c r="CI41" i="6"/>
  <c r="CH41" i="6"/>
  <c r="CG41" i="6"/>
  <c r="CF41" i="6"/>
  <c r="CE41" i="6"/>
  <c r="CD41" i="6"/>
  <c r="CC41" i="6"/>
  <c r="CB41" i="6"/>
  <c r="CA41" i="6"/>
  <c r="BZ41" i="6"/>
  <c r="BY41" i="6"/>
  <c r="BF41" i="6"/>
  <c r="AV41" i="6"/>
  <c r="AU41" i="6"/>
  <c r="AT41" i="6"/>
  <c r="AS41" i="6"/>
  <c r="AR41" i="6"/>
  <c r="AQ41" i="6"/>
  <c r="AP41" i="6"/>
  <c r="AO41" i="6"/>
  <c r="CZ40" i="6"/>
  <c r="CP40" i="6"/>
  <c r="CO40" i="6"/>
  <c r="CN40" i="6"/>
  <c r="CM40" i="6"/>
  <c r="CL40" i="6"/>
  <c r="CK40" i="6"/>
  <c r="CJ40" i="6"/>
  <c r="CI40" i="6"/>
  <c r="CH40" i="6"/>
  <c r="CG40" i="6"/>
  <c r="CF40" i="6"/>
  <c r="CE40" i="6"/>
  <c r="CD40" i="6"/>
  <c r="CC40" i="6"/>
  <c r="CB40" i="6"/>
  <c r="CA40" i="6"/>
  <c r="BZ40" i="6"/>
  <c r="BY40" i="6"/>
  <c r="BF40" i="6"/>
  <c r="AV40" i="6"/>
  <c r="AU40" i="6"/>
  <c r="AT40" i="6"/>
  <c r="AS40" i="6"/>
  <c r="AR40" i="6"/>
  <c r="AQ40" i="6"/>
  <c r="AP40" i="6"/>
  <c r="AO40" i="6"/>
  <c r="CZ39" i="6"/>
  <c r="CP39" i="6"/>
  <c r="CO39" i="6"/>
  <c r="CN39" i="6"/>
  <c r="CM39" i="6"/>
  <c r="CL39" i="6"/>
  <c r="CK39" i="6"/>
  <c r="CJ39" i="6"/>
  <c r="CI39" i="6"/>
  <c r="CH39" i="6"/>
  <c r="CG39" i="6"/>
  <c r="CF39" i="6"/>
  <c r="CE39" i="6"/>
  <c r="CD39" i="6"/>
  <c r="CC39" i="6"/>
  <c r="CB39" i="6"/>
  <c r="CA39" i="6"/>
  <c r="BZ39" i="6"/>
  <c r="BY39" i="6"/>
  <c r="BF39" i="6"/>
  <c r="AV39" i="6"/>
  <c r="AU39" i="6"/>
  <c r="AT39" i="6"/>
  <c r="AS39" i="6"/>
  <c r="AR39" i="6"/>
  <c r="AQ39" i="6"/>
  <c r="AP39" i="6"/>
  <c r="AO39" i="6"/>
  <c r="CZ38" i="6"/>
  <c r="CP38" i="6"/>
  <c r="CO38" i="6"/>
  <c r="CN38" i="6"/>
  <c r="CM38" i="6"/>
  <c r="CL38" i="6"/>
  <c r="CK38" i="6"/>
  <c r="CJ38" i="6"/>
  <c r="CI38" i="6"/>
  <c r="CH38" i="6"/>
  <c r="CG38" i="6"/>
  <c r="CF38" i="6"/>
  <c r="CE38" i="6"/>
  <c r="CD38" i="6"/>
  <c r="CC38" i="6"/>
  <c r="CB38" i="6"/>
  <c r="CA38" i="6"/>
  <c r="BZ38" i="6"/>
  <c r="BY38" i="6"/>
  <c r="BF38" i="6"/>
  <c r="AV38" i="6"/>
  <c r="AU38" i="6"/>
  <c r="AT38" i="6"/>
  <c r="AS38" i="6"/>
  <c r="AR38" i="6"/>
  <c r="AQ38" i="6"/>
  <c r="AP38" i="6"/>
  <c r="AO38" i="6"/>
  <c r="CZ37" i="6"/>
  <c r="CP37" i="6"/>
  <c r="CO37" i="6"/>
  <c r="CN37" i="6"/>
  <c r="CM37" i="6"/>
  <c r="CL37" i="6"/>
  <c r="CK37" i="6"/>
  <c r="CJ37" i="6"/>
  <c r="CI37" i="6"/>
  <c r="CH37" i="6"/>
  <c r="CG37" i="6"/>
  <c r="CF37" i="6"/>
  <c r="CE37" i="6"/>
  <c r="CD37" i="6"/>
  <c r="CC37" i="6"/>
  <c r="CB37" i="6"/>
  <c r="CA37" i="6"/>
  <c r="BZ37" i="6"/>
  <c r="BY37" i="6"/>
  <c r="BF37" i="6"/>
  <c r="AV37" i="6"/>
  <c r="AU37" i="6"/>
  <c r="AT37" i="6"/>
  <c r="AS37" i="6"/>
  <c r="AR37" i="6"/>
  <c r="AQ37" i="6"/>
  <c r="AP37" i="6"/>
  <c r="AO37" i="6"/>
  <c r="CZ36" i="6"/>
  <c r="CP36" i="6"/>
  <c r="CO36" i="6"/>
  <c r="CN36" i="6"/>
  <c r="CM36" i="6"/>
  <c r="CL36" i="6"/>
  <c r="CK36" i="6"/>
  <c r="CJ36" i="6"/>
  <c r="CI36" i="6"/>
  <c r="CH36" i="6"/>
  <c r="CG36" i="6"/>
  <c r="CF36" i="6"/>
  <c r="CE36" i="6"/>
  <c r="CD36" i="6"/>
  <c r="CC36" i="6"/>
  <c r="CB36" i="6"/>
  <c r="CA36" i="6"/>
  <c r="BZ36" i="6"/>
  <c r="BY36" i="6"/>
  <c r="BF36" i="6"/>
  <c r="AV36" i="6"/>
  <c r="AU36" i="6"/>
  <c r="AT36" i="6"/>
  <c r="AS36" i="6"/>
  <c r="AR36" i="6"/>
  <c r="AQ36" i="6"/>
  <c r="AP36" i="6"/>
  <c r="AO36" i="6"/>
  <c r="CZ35" i="6"/>
  <c r="CP35" i="6"/>
  <c r="CO35" i="6"/>
  <c r="CN35" i="6"/>
  <c r="CM35" i="6"/>
  <c r="CL35" i="6"/>
  <c r="CK35" i="6"/>
  <c r="CJ35" i="6"/>
  <c r="CI35" i="6"/>
  <c r="CH35" i="6"/>
  <c r="CG35" i="6"/>
  <c r="CF35" i="6"/>
  <c r="CE35" i="6"/>
  <c r="CD35" i="6"/>
  <c r="CC35" i="6"/>
  <c r="CB35" i="6"/>
  <c r="CA35" i="6"/>
  <c r="BZ35" i="6"/>
  <c r="BY35" i="6"/>
  <c r="BF35" i="6"/>
  <c r="AV35" i="6"/>
  <c r="AU35" i="6"/>
  <c r="AT35" i="6"/>
  <c r="AS35" i="6"/>
  <c r="AR35" i="6"/>
  <c r="AQ35" i="6"/>
  <c r="AP35" i="6"/>
  <c r="AO35" i="6"/>
  <c r="CZ34" i="6"/>
  <c r="CP34" i="6"/>
  <c r="CO34" i="6"/>
  <c r="CN34" i="6"/>
  <c r="CM34" i="6"/>
  <c r="CL34" i="6"/>
  <c r="CK34" i="6"/>
  <c r="CJ34" i="6"/>
  <c r="CI34" i="6"/>
  <c r="CH34" i="6"/>
  <c r="CG34" i="6"/>
  <c r="CF34" i="6"/>
  <c r="CE34" i="6"/>
  <c r="CD34" i="6"/>
  <c r="CC34" i="6"/>
  <c r="CB34" i="6"/>
  <c r="CA34" i="6"/>
  <c r="BZ34" i="6"/>
  <c r="BY34" i="6"/>
  <c r="BF34" i="6"/>
  <c r="AV34" i="6"/>
  <c r="AU34" i="6"/>
  <c r="AT34" i="6"/>
  <c r="AS34" i="6"/>
  <c r="AR34" i="6"/>
  <c r="AQ34" i="6"/>
  <c r="AP34" i="6"/>
  <c r="AO34" i="6"/>
  <c r="CZ33" i="6"/>
  <c r="CP33" i="6"/>
  <c r="CO33" i="6"/>
  <c r="CN33" i="6"/>
  <c r="CM33" i="6"/>
  <c r="CL33" i="6"/>
  <c r="CK33" i="6"/>
  <c r="CJ33" i="6"/>
  <c r="CI33" i="6"/>
  <c r="CH33" i="6"/>
  <c r="CG33" i="6"/>
  <c r="CF33" i="6"/>
  <c r="CE33" i="6"/>
  <c r="CD33" i="6"/>
  <c r="CC33" i="6"/>
  <c r="CB33" i="6"/>
  <c r="CA33" i="6"/>
  <c r="BZ33" i="6"/>
  <c r="BY33" i="6"/>
  <c r="BF33" i="6"/>
  <c r="AV33" i="6"/>
  <c r="AU33" i="6"/>
  <c r="AT33" i="6"/>
  <c r="AS33" i="6"/>
  <c r="AR33" i="6"/>
  <c r="AQ33" i="6"/>
  <c r="AP33" i="6"/>
  <c r="AO33" i="6"/>
  <c r="CZ32" i="6"/>
  <c r="CP32" i="6"/>
  <c r="CO32" i="6"/>
  <c r="CN32" i="6"/>
  <c r="CM32" i="6"/>
  <c r="CL32" i="6"/>
  <c r="CK32" i="6"/>
  <c r="CJ32" i="6"/>
  <c r="CI32" i="6"/>
  <c r="CH32" i="6"/>
  <c r="CG32" i="6"/>
  <c r="CF32" i="6"/>
  <c r="CE32" i="6"/>
  <c r="CD32" i="6"/>
  <c r="CC32" i="6"/>
  <c r="CB32" i="6"/>
  <c r="CA32" i="6"/>
  <c r="BZ32" i="6"/>
  <c r="BY32" i="6"/>
  <c r="BF32" i="6"/>
  <c r="AV32" i="6"/>
  <c r="AU32" i="6"/>
  <c r="AT32" i="6"/>
  <c r="AS32" i="6"/>
  <c r="AR32" i="6"/>
  <c r="AQ32" i="6"/>
  <c r="AP32" i="6"/>
  <c r="AO32" i="6"/>
  <c r="CZ31" i="6"/>
  <c r="CP31" i="6"/>
  <c r="CO31" i="6"/>
  <c r="CN31" i="6"/>
  <c r="CM31" i="6"/>
  <c r="CL31" i="6"/>
  <c r="CK31" i="6"/>
  <c r="CJ31" i="6"/>
  <c r="CI31" i="6"/>
  <c r="CH31" i="6"/>
  <c r="CG31" i="6"/>
  <c r="CF31" i="6"/>
  <c r="CE31" i="6"/>
  <c r="CD31" i="6"/>
  <c r="CC31" i="6"/>
  <c r="CB31" i="6"/>
  <c r="CA31" i="6"/>
  <c r="BZ31" i="6"/>
  <c r="BY31" i="6"/>
  <c r="BF31" i="6"/>
  <c r="AV31" i="6"/>
  <c r="AU31" i="6"/>
  <c r="AT31" i="6"/>
  <c r="AS31" i="6"/>
  <c r="AR31" i="6"/>
  <c r="AQ31" i="6"/>
  <c r="AP31" i="6"/>
  <c r="AO31" i="6"/>
  <c r="CZ30" i="6"/>
  <c r="CP30" i="6"/>
  <c r="CO30" i="6"/>
  <c r="CN30" i="6"/>
  <c r="CM30" i="6"/>
  <c r="CL30" i="6"/>
  <c r="CK30" i="6"/>
  <c r="CJ30" i="6"/>
  <c r="CI30" i="6"/>
  <c r="CH30" i="6"/>
  <c r="CG30" i="6"/>
  <c r="CF30" i="6"/>
  <c r="CE30" i="6"/>
  <c r="CD30" i="6"/>
  <c r="CC30" i="6"/>
  <c r="CB30" i="6"/>
  <c r="CA30" i="6"/>
  <c r="BZ30" i="6"/>
  <c r="BY30" i="6"/>
  <c r="BF30" i="6"/>
  <c r="AV30" i="6"/>
  <c r="AU30" i="6"/>
  <c r="AT30" i="6"/>
  <c r="AS30" i="6"/>
  <c r="AR30" i="6"/>
  <c r="AQ30" i="6"/>
  <c r="AP30" i="6"/>
  <c r="AO30" i="6"/>
  <c r="CZ29" i="6"/>
  <c r="CP29" i="6"/>
  <c r="CO29" i="6"/>
  <c r="CN29" i="6"/>
  <c r="CM29" i="6"/>
  <c r="CL29" i="6"/>
  <c r="CK29" i="6"/>
  <c r="CJ29" i="6"/>
  <c r="CI29" i="6"/>
  <c r="CH29" i="6"/>
  <c r="CG29" i="6"/>
  <c r="CF29" i="6"/>
  <c r="CE29" i="6"/>
  <c r="CD29" i="6"/>
  <c r="CC29" i="6"/>
  <c r="CB29" i="6"/>
  <c r="CA29" i="6"/>
  <c r="BZ29" i="6"/>
  <c r="BY29" i="6"/>
  <c r="BF29" i="6"/>
  <c r="AV29" i="6"/>
  <c r="AU29" i="6"/>
  <c r="AT29" i="6"/>
  <c r="AS29" i="6"/>
  <c r="AR29" i="6"/>
  <c r="AQ29" i="6"/>
  <c r="AP29" i="6"/>
  <c r="AO29" i="6"/>
  <c r="CZ28" i="6"/>
  <c r="CP28" i="6"/>
  <c r="CO28" i="6"/>
  <c r="CN28" i="6"/>
  <c r="CM28" i="6"/>
  <c r="CL28" i="6"/>
  <c r="CK28" i="6"/>
  <c r="CJ28" i="6"/>
  <c r="CI28" i="6"/>
  <c r="CH28" i="6"/>
  <c r="CG28" i="6"/>
  <c r="CF28" i="6"/>
  <c r="CE28" i="6"/>
  <c r="CD28" i="6"/>
  <c r="CC28" i="6"/>
  <c r="CB28" i="6"/>
  <c r="CA28" i="6"/>
  <c r="BZ28" i="6"/>
  <c r="BY28" i="6"/>
  <c r="BF28" i="6"/>
  <c r="AV28" i="6"/>
  <c r="AU28" i="6"/>
  <c r="AT28" i="6"/>
  <c r="AS28" i="6"/>
  <c r="AR28" i="6"/>
  <c r="AQ28" i="6"/>
  <c r="AP28" i="6"/>
  <c r="AO28" i="6"/>
  <c r="CZ27" i="6"/>
  <c r="CP27" i="6"/>
  <c r="CO27" i="6"/>
  <c r="CN27" i="6"/>
  <c r="CM27" i="6"/>
  <c r="CL27" i="6"/>
  <c r="CK27" i="6"/>
  <c r="CJ27" i="6"/>
  <c r="CI27" i="6"/>
  <c r="CH27" i="6"/>
  <c r="CG27" i="6"/>
  <c r="CF27" i="6"/>
  <c r="CE27" i="6"/>
  <c r="CD27" i="6"/>
  <c r="CC27" i="6"/>
  <c r="CB27" i="6"/>
  <c r="CA27" i="6"/>
  <c r="BZ27" i="6"/>
  <c r="BY27" i="6"/>
  <c r="BF27" i="6"/>
  <c r="AV27" i="6"/>
  <c r="AU27" i="6"/>
  <c r="AT27" i="6"/>
  <c r="AS27" i="6"/>
  <c r="AR27" i="6"/>
  <c r="AQ27" i="6"/>
  <c r="AP27" i="6"/>
  <c r="AO27" i="6"/>
  <c r="CZ26" i="6"/>
  <c r="CP26" i="6"/>
  <c r="CO26" i="6"/>
  <c r="CN26" i="6"/>
  <c r="CM26" i="6"/>
  <c r="CL26" i="6"/>
  <c r="CK26" i="6"/>
  <c r="CJ26" i="6"/>
  <c r="CI26" i="6"/>
  <c r="CH26" i="6"/>
  <c r="CG26" i="6"/>
  <c r="CF26" i="6"/>
  <c r="CE26" i="6"/>
  <c r="CD26" i="6"/>
  <c r="CC26" i="6"/>
  <c r="CB26" i="6"/>
  <c r="CA26" i="6"/>
  <c r="BZ26" i="6"/>
  <c r="BY26" i="6"/>
  <c r="BF26" i="6"/>
  <c r="AV26" i="6"/>
  <c r="AU26" i="6"/>
  <c r="AT26" i="6"/>
  <c r="AS26" i="6"/>
  <c r="AR26" i="6"/>
  <c r="AQ26" i="6"/>
  <c r="AP26" i="6"/>
  <c r="AO26" i="6"/>
  <c r="CZ25" i="6"/>
  <c r="CP25" i="6"/>
  <c r="CO25" i="6"/>
  <c r="CN25" i="6"/>
  <c r="CM25" i="6"/>
  <c r="CL25" i="6"/>
  <c r="CK25" i="6"/>
  <c r="CJ25" i="6"/>
  <c r="CI25" i="6"/>
  <c r="CH25" i="6"/>
  <c r="CG25" i="6"/>
  <c r="CF25" i="6"/>
  <c r="CE25" i="6"/>
  <c r="CD25" i="6"/>
  <c r="CC25" i="6"/>
  <c r="CB25" i="6"/>
  <c r="CA25" i="6"/>
  <c r="BZ25" i="6"/>
  <c r="BY25" i="6"/>
  <c r="BF25" i="6"/>
  <c r="AV25" i="6"/>
  <c r="AU25" i="6"/>
  <c r="AT25" i="6"/>
  <c r="AS25" i="6"/>
  <c r="AR25" i="6"/>
  <c r="AQ25" i="6"/>
  <c r="AP25" i="6"/>
  <c r="AO25" i="6"/>
  <c r="CZ24" i="6"/>
  <c r="CP24" i="6"/>
  <c r="CO24" i="6"/>
  <c r="CN24" i="6"/>
  <c r="CM24" i="6"/>
  <c r="CL24" i="6"/>
  <c r="CK24" i="6"/>
  <c r="CJ24" i="6"/>
  <c r="CI24" i="6"/>
  <c r="CH24" i="6"/>
  <c r="CG24" i="6"/>
  <c r="CF24" i="6"/>
  <c r="CE24" i="6"/>
  <c r="CD24" i="6"/>
  <c r="CC24" i="6"/>
  <c r="CB24" i="6"/>
  <c r="CA24" i="6"/>
  <c r="BZ24" i="6"/>
  <c r="BY24" i="6"/>
  <c r="BF24" i="6"/>
  <c r="AV24" i="6"/>
  <c r="AU24" i="6"/>
  <c r="AT24" i="6"/>
  <c r="AS24" i="6"/>
  <c r="AR24" i="6"/>
  <c r="AQ24" i="6"/>
  <c r="AP24" i="6"/>
  <c r="AO24" i="6"/>
  <c r="CZ23" i="6"/>
  <c r="CP23" i="6"/>
  <c r="CO23" i="6"/>
  <c r="CN23" i="6"/>
  <c r="CM23" i="6"/>
  <c r="CL23" i="6"/>
  <c r="CK23" i="6"/>
  <c r="CJ23" i="6"/>
  <c r="CI23" i="6"/>
  <c r="CH23" i="6"/>
  <c r="CG23" i="6"/>
  <c r="CF23" i="6"/>
  <c r="CE23" i="6"/>
  <c r="CD23" i="6"/>
  <c r="CC23" i="6"/>
  <c r="CB23" i="6"/>
  <c r="CA23" i="6"/>
  <c r="BZ23" i="6"/>
  <c r="BY23" i="6"/>
  <c r="BF23" i="6"/>
  <c r="AV23" i="6"/>
  <c r="AU23" i="6"/>
  <c r="AT23" i="6"/>
  <c r="AS23" i="6"/>
  <c r="AR23" i="6"/>
  <c r="AQ23" i="6"/>
  <c r="AP23" i="6"/>
  <c r="AO23" i="6"/>
  <c r="CZ22" i="6"/>
  <c r="CP22" i="6"/>
  <c r="CO22" i="6"/>
  <c r="CN22" i="6"/>
  <c r="CM22" i="6"/>
  <c r="CL22" i="6"/>
  <c r="CK22" i="6"/>
  <c r="CJ22" i="6"/>
  <c r="CI22" i="6"/>
  <c r="CH22" i="6"/>
  <c r="CG22" i="6"/>
  <c r="CF22" i="6"/>
  <c r="CE22" i="6"/>
  <c r="CD22" i="6"/>
  <c r="CC22" i="6"/>
  <c r="CB22" i="6"/>
  <c r="CA22" i="6"/>
  <c r="BZ22" i="6"/>
  <c r="BY22" i="6"/>
  <c r="BV20" i="6"/>
  <c r="BF22" i="6"/>
  <c r="AV22" i="6"/>
  <c r="AU22" i="6"/>
  <c r="AT22" i="6"/>
  <c r="AS22" i="6"/>
  <c r="AR22" i="6"/>
  <c r="AQ22" i="6"/>
  <c r="AP22" i="6"/>
  <c r="AO22" i="6"/>
  <c r="CZ21" i="6"/>
  <c r="CP21" i="6"/>
  <c r="CO21" i="6"/>
  <c r="CN21" i="6"/>
  <c r="CM21" i="6"/>
  <c r="CL21" i="6"/>
  <c r="CK21" i="6"/>
  <c r="CJ21" i="6"/>
  <c r="CI21" i="6"/>
  <c r="CH21" i="6"/>
  <c r="CG21" i="6"/>
  <c r="CF21" i="6"/>
  <c r="CE21" i="6"/>
  <c r="CD21" i="6"/>
  <c r="CC21" i="6"/>
  <c r="CB21" i="6"/>
  <c r="CA21" i="6"/>
  <c r="BZ21" i="6"/>
  <c r="BY21" i="6"/>
  <c r="BJ20" i="6"/>
  <c r="BF21" i="6"/>
  <c r="AV21" i="6"/>
  <c r="AU21" i="6"/>
  <c r="AT21" i="6"/>
  <c r="AS21" i="6"/>
  <c r="AR21" i="6"/>
  <c r="AQ21" i="6"/>
  <c r="AP21" i="6"/>
  <c r="AO21" i="6"/>
  <c r="CZ20" i="6"/>
  <c r="CP20" i="6"/>
  <c r="CO20" i="6"/>
  <c r="CN20" i="6"/>
  <c r="CM20" i="6"/>
  <c r="CL20" i="6"/>
  <c r="CK20" i="6"/>
  <c r="CJ20" i="6"/>
  <c r="CI20" i="6"/>
  <c r="CH20" i="6"/>
  <c r="CG20" i="6"/>
  <c r="CF20" i="6"/>
  <c r="CE20" i="6"/>
  <c r="CD20" i="6"/>
  <c r="CC20" i="6"/>
  <c r="CB20" i="6"/>
  <c r="CA20" i="6"/>
  <c r="BZ20" i="6"/>
  <c r="BY20" i="6"/>
  <c r="BV19" i="6"/>
  <c r="BF20" i="6"/>
  <c r="AV20" i="6"/>
  <c r="AU20" i="6"/>
  <c r="AT20" i="6"/>
  <c r="AS20" i="6"/>
  <c r="AR20" i="6"/>
  <c r="AQ20" i="6"/>
  <c r="AP20" i="6"/>
  <c r="AO20" i="6"/>
  <c r="CZ19" i="6"/>
  <c r="CP19" i="6"/>
  <c r="CO19" i="6"/>
  <c r="CN19" i="6"/>
  <c r="CM19" i="6"/>
  <c r="CL19" i="6"/>
  <c r="CK19" i="6"/>
  <c r="CJ19" i="6"/>
  <c r="CI19" i="6"/>
  <c r="CH19" i="6"/>
  <c r="CG19" i="6"/>
  <c r="CF19" i="6"/>
  <c r="CE19" i="6"/>
  <c r="CD19" i="6"/>
  <c r="CC19" i="6"/>
  <c r="CB19" i="6"/>
  <c r="CA19" i="6"/>
  <c r="BZ19" i="6"/>
  <c r="BY19" i="6"/>
  <c r="BV18" i="6"/>
  <c r="BJ19" i="6"/>
  <c r="BF19" i="6"/>
  <c r="AV19" i="6"/>
  <c r="AU19" i="6"/>
  <c r="AT19" i="6"/>
  <c r="AS19" i="6"/>
  <c r="AR19" i="6"/>
  <c r="AQ19" i="6"/>
  <c r="AP19" i="6"/>
  <c r="AO19" i="6"/>
  <c r="CZ18" i="6"/>
  <c r="CP18" i="6"/>
  <c r="CO18" i="6"/>
  <c r="CN18" i="6"/>
  <c r="CM18" i="6"/>
  <c r="CL18" i="6"/>
  <c r="CK18" i="6"/>
  <c r="CJ18" i="6"/>
  <c r="CI18" i="6"/>
  <c r="CH18" i="6"/>
  <c r="CG18" i="6"/>
  <c r="CF18" i="6"/>
  <c r="CE18" i="6"/>
  <c r="CD18" i="6"/>
  <c r="CC18" i="6"/>
  <c r="CB18" i="6"/>
  <c r="CA18" i="6"/>
  <c r="BZ18" i="6"/>
  <c r="BY18" i="6"/>
  <c r="BV17" i="6"/>
  <c r="BJ18" i="6"/>
  <c r="BF18" i="6"/>
  <c r="AV18" i="6"/>
  <c r="AU18" i="6"/>
  <c r="AT18" i="6"/>
  <c r="AS18" i="6"/>
  <c r="AR18" i="6"/>
  <c r="AQ18" i="6"/>
  <c r="AP18" i="6"/>
  <c r="AO18" i="6"/>
  <c r="CZ17" i="6"/>
  <c r="CP17" i="6"/>
  <c r="CO17" i="6"/>
  <c r="CN17" i="6"/>
  <c r="CM17" i="6"/>
  <c r="CL17" i="6"/>
  <c r="CK17" i="6"/>
  <c r="CJ17" i="6"/>
  <c r="CI17" i="6"/>
  <c r="CH17" i="6"/>
  <c r="CG17" i="6"/>
  <c r="CF17" i="6"/>
  <c r="CE17" i="6"/>
  <c r="CD17" i="6"/>
  <c r="CC17" i="6"/>
  <c r="CB17" i="6"/>
  <c r="CA17" i="6"/>
  <c r="BZ17" i="6"/>
  <c r="BY17" i="6"/>
  <c r="BV16" i="6"/>
  <c r="BJ17" i="6"/>
  <c r="BF17" i="6"/>
  <c r="AV17" i="6"/>
  <c r="AU17" i="6"/>
  <c r="AT17" i="6"/>
  <c r="AS17" i="6"/>
  <c r="AR17" i="6"/>
  <c r="AQ17" i="6"/>
  <c r="AP17" i="6"/>
  <c r="AO17" i="6"/>
  <c r="CZ16" i="6"/>
  <c r="CP16" i="6"/>
  <c r="CO16" i="6"/>
  <c r="CN16" i="6"/>
  <c r="CM16" i="6"/>
  <c r="CL16" i="6"/>
  <c r="CK16" i="6"/>
  <c r="CJ16" i="6"/>
  <c r="CI16" i="6"/>
  <c r="CH16" i="6"/>
  <c r="CG16" i="6"/>
  <c r="CF16" i="6"/>
  <c r="CE16" i="6"/>
  <c r="CD16" i="6"/>
  <c r="CC16" i="6"/>
  <c r="CB16" i="6"/>
  <c r="CA16" i="6"/>
  <c r="BZ16" i="6"/>
  <c r="BY16" i="6"/>
  <c r="BJ16" i="6"/>
  <c r="BF16" i="6"/>
  <c r="AV16" i="6"/>
  <c r="AU16" i="6"/>
  <c r="AT16" i="6"/>
  <c r="AS16" i="6"/>
  <c r="AR16" i="6"/>
  <c r="AQ16" i="6"/>
  <c r="AP16" i="6"/>
  <c r="AO16" i="6"/>
  <c r="CZ15" i="6"/>
  <c r="CP15" i="6"/>
  <c r="CO15" i="6"/>
  <c r="CN15" i="6"/>
  <c r="CM15" i="6"/>
  <c r="CL15" i="6"/>
  <c r="CK15" i="6"/>
  <c r="CJ15" i="6"/>
  <c r="CI15" i="6"/>
  <c r="CH15" i="6"/>
  <c r="CG15" i="6"/>
  <c r="CF15" i="6"/>
  <c r="CE15" i="6"/>
  <c r="CD15" i="6"/>
  <c r="CC15" i="6"/>
  <c r="CB15" i="6"/>
  <c r="CA15" i="6"/>
  <c r="BZ15" i="6"/>
  <c r="BY15" i="6"/>
  <c r="BV15" i="6"/>
  <c r="BJ15" i="6"/>
  <c r="BF15" i="6"/>
  <c r="AV15" i="6"/>
  <c r="AU15" i="6"/>
  <c r="AT15" i="6"/>
  <c r="AS15" i="6"/>
  <c r="AR15" i="6"/>
  <c r="AQ15" i="6"/>
  <c r="AP15" i="6"/>
  <c r="AO15" i="6"/>
  <c r="CZ14" i="6"/>
  <c r="CP14" i="6"/>
  <c r="CO14" i="6"/>
  <c r="CN14" i="6"/>
  <c r="CM14" i="6"/>
  <c r="CL14" i="6"/>
  <c r="CK14" i="6"/>
  <c r="CJ14" i="6"/>
  <c r="CI14" i="6"/>
  <c r="CH14" i="6"/>
  <c r="CG14" i="6"/>
  <c r="CF14" i="6"/>
  <c r="CE14" i="6"/>
  <c r="CD14" i="6"/>
  <c r="CC14" i="6"/>
  <c r="CB14" i="6"/>
  <c r="CA14" i="6"/>
  <c r="BZ14" i="6"/>
  <c r="BY14" i="6"/>
  <c r="BV14" i="6"/>
  <c r="BJ14" i="6"/>
  <c r="BF14" i="6"/>
  <c r="AV14" i="6"/>
  <c r="AU14" i="6"/>
  <c r="AT14" i="6"/>
  <c r="AS14" i="6"/>
  <c r="AR14" i="6"/>
  <c r="AQ14" i="6"/>
  <c r="AP14" i="6"/>
  <c r="AO14" i="6"/>
  <c r="CZ13" i="6"/>
  <c r="CP13" i="6"/>
  <c r="CO13" i="6"/>
  <c r="CN13" i="6"/>
  <c r="CM13" i="6"/>
  <c r="CL13" i="6"/>
  <c r="CK13" i="6"/>
  <c r="CJ13" i="6"/>
  <c r="CI13" i="6"/>
  <c r="CH13" i="6"/>
  <c r="CG13" i="6"/>
  <c r="CF13" i="6"/>
  <c r="CE13" i="6"/>
  <c r="CD13" i="6"/>
  <c r="CC13" i="6"/>
  <c r="CB13" i="6"/>
  <c r="CA13" i="6"/>
  <c r="BZ13" i="6"/>
  <c r="BY13" i="6"/>
  <c r="BV13" i="6"/>
  <c r="BJ13" i="6"/>
  <c r="BF13" i="6"/>
  <c r="AV13" i="6"/>
  <c r="AU13" i="6"/>
  <c r="AT13" i="6"/>
  <c r="AS13" i="6"/>
  <c r="AR13" i="6"/>
  <c r="AQ13" i="6"/>
  <c r="AP13" i="6"/>
  <c r="AO13" i="6"/>
  <c r="CZ12" i="6"/>
  <c r="CP12" i="6"/>
  <c r="CO12" i="6"/>
  <c r="CN12" i="6"/>
  <c r="CM12" i="6"/>
  <c r="CL12" i="6"/>
  <c r="CK12" i="6"/>
  <c r="CJ12" i="6"/>
  <c r="CI12" i="6"/>
  <c r="CH12" i="6"/>
  <c r="CG12" i="6"/>
  <c r="CF12" i="6"/>
  <c r="CE12" i="6"/>
  <c r="CD12" i="6"/>
  <c r="CC12" i="6"/>
  <c r="CB12" i="6"/>
  <c r="CA12" i="6"/>
  <c r="BZ12" i="6"/>
  <c r="BY12" i="6"/>
  <c r="BV12" i="6"/>
  <c r="BJ12" i="6"/>
  <c r="BF12" i="6"/>
  <c r="AV12" i="6"/>
  <c r="AU12" i="6"/>
  <c r="AT12" i="6"/>
  <c r="AS12" i="6"/>
  <c r="AR12" i="6"/>
  <c r="AQ12" i="6"/>
  <c r="AP12" i="6"/>
  <c r="AO12" i="6"/>
  <c r="CZ11" i="6"/>
  <c r="CP11" i="6"/>
  <c r="CO11" i="6"/>
  <c r="CN11" i="6"/>
  <c r="CM11" i="6"/>
  <c r="CL11" i="6"/>
  <c r="CK11" i="6"/>
  <c r="CJ11" i="6"/>
  <c r="CI11" i="6"/>
  <c r="CH11" i="6"/>
  <c r="CG11" i="6"/>
  <c r="CF11" i="6"/>
  <c r="CE11" i="6"/>
  <c r="CD11" i="6"/>
  <c r="CC11" i="6"/>
  <c r="CB11" i="6"/>
  <c r="CA11" i="6"/>
  <c r="BZ11" i="6"/>
  <c r="BY11" i="6"/>
  <c r="BV11" i="6"/>
  <c r="BF11" i="6"/>
  <c r="AV11" i="6"/>
  <c r="AU11" i="6"/>
  <c r="AT11" i="6"/>
  <c r="AS11" i="6"/>
  <c r="AR11" i="6"/>
  <c r="AQ11" i="6"/>
  <c r="AP11" i="6"/>
  <c r="AO11" i="6"/>
  <c r="CZ10" i="6"/>
  <c r="CP10" i="6"/>
  <c r="CO10" i="6"/>
  <c r="CN10" i="6"/>
  <c r="CM10" i="6"/>
  <c r="CL10" i="6"/>
  <c r="CK10" i="6"/>
  <c r="CJ10" i="6"/>
  <c r="CI10" i="6"/>
  <c r="CH10" i="6"/>
  <c r="CG10" i="6"/>
  <c r="CF10" i="6"/>
  <c r="CE10" i="6"/>
  <c r="CD10" i="6"/>
  <c r="CC10" i="6"/>
  <c r="CB10" i="6"/>
  <c r="CA10" i="6"/>
  <c r="BZ10" i="6"/>
  <c r="BY10" i="6"/>
  <c r="BV10" i="6"/>
  <c r="BJ10" i="6"/>
  <c r="BF10" i="6"/>
  <c r="AV10" i="6"/>
  <c r="AU10" i="6"/>
  <c r="AT10" i="6"/>
  <c r="AS10" i="6"/>
  <c r="AR10" i="6"/>
  <c r="AQ10" i="6"/>
  <c r="AP10" i="6"/>
  <c r="AO10" i="6"/>
  <c r="CZ9" i="6"/>
  <c r="CP9" i="6"/>
  <c r="CO9" i="6"/>
  <c r="CN9" i="6"/>
  <c r="CM9" i="6"/>
  <c r="CL9" i="6"/>
  <c r="CK9" i="6"/>
  <c r="CJ9" i="6"/>
  <c r="CI9" i="6"/>
  <c r="CH9" i="6"/>
  <c r="CG9" i="6"/>
  <c r="CF9" i="6"/>
  <c r="CE9" i="6"/>
  <c r="CD9" i="6"/>
  <c r="CC9" i="6"/>
  <c r="CB9" i="6"/>
  <c r="CA9" i="6"/>
  <c r="BZ9" i="6"/>
  <c r="BY9" i="6"/>
  <c r="BV9" i="6"/>
  <c r="BJ9" i="6"/>
  <c r="BF9" i="6"/>
  <c r="AV9" i="6"/>
  <c r="AU9" i="6"/>
  <c r="AT9" i="6"/>
  <c r="AS9" i="6"/>
  <c r="AR9" i="6"/>
  <c r="AQ9" i="6"/>
  <c r="AP9" i="6"/>
  <c r="AO9" i="6"/>
  <c r="CZ8" i="6"/>
  <c r="CP8" i="6"/>
  <c r="CO8" i="6"/>
  <c r="CN8" i="6"/>
  <c r="CM8" i="6"/>
  <c r="CL8" i="6"/>
  <c r="CK8" i="6"/>
  <c r="CJ8" i="6"/>
  <c r="CI8" i="6"/>
  <c r="CH8" i="6"/>
  <c r="CG8" i="6"/>
  <c r="CF8" i="6"/>
  <c r="CE8" i="6"/>
  <c r="CD8" i="6"/>
  <c r="CC8" i="6"/>
  <c r="CB8" i="6"/>
  <c r="CA8" i="6"/>
  <c r="BZ8" i="6"/>
  <c r="BY8" i="6"/>
  <c r="BV8" i="6"/>
  <c r="BJ8" i="6"/>
  <c r="BF8" i="6"/>
  <c r="AV8" i="6"/>
  <c r="AU8" i="6"/>
  <c r="AT8" i="6"/>
  <c r="AS8" i="6"/>
  <c r="AR8" i="6"/>
  <c r="AQ8" i="6"/>
  <c r="AP8" i="6"/>
  <c r="AO8" i="6"/>
  <c r="CZ7" i="6"/>
  <c r="CP7" i="6"/>
  <c r="CO7" i="6"/>
  <c r="CN7" i="6"/>
  <c r="CM7" i="6"/>
  <c r="CL7" i="6"/>
  <c r="CK7" i="6"/>
  <c r="CJ7" i="6"/>
  <c r="CI7" i="6"/>
  <c r="CH7" i="6"/>
  <c r="CG7" i="6"/>
  <c r="CF7" i="6"/>
  <c r="CE7" i="6"/>
  <c r="CD7" i="6"/>
  <c r="CC7" i="6"/>
  <c r="CB7" i="6"/>
  <c r="CA7" i="6"/>
  <c r="BZ7" i="6"/>
  <c r="BY7" i="6"/>
  <c r="BV7" i="6"/>
  <c r="BJ7" i="6"/>
  <c r="BF7" i="6"/>
  <c r="AV7" i="6"/>
  <c r="AU7" i="6"/>
  <c r="AT7" i="6"/>
  <c r="AS7" i="6"/>
  <c r="AR7" i="6"/>
  <c r="AQ7" i="6"/>
  <c r="AP7" i="6"/>
  <c r="AO7" i="6"/>
  <c r="CZ6" i="6"/>
  <c r="CP6" i="6"/>
  <c r="CO6" i="6"/>
  <c r="CN6" i="6"/>
  <c r="CM6" i="6"/>
  <c r="CL6" i="6"/>
  <c r="CK6" i="6"/>
  <c r="CJ6" i="6"/>
  <c r="CI6" i="6"/>
  <c r="CH6" i="6"/>
  <c r="CG6" i="6"/>
  <c r="CF6" i="6"/>
  <c r="CE6" i="6"/>
  <c r="CD6" i="6"/>
  <c r="CC6" i="6"/>
  <c r="CB6" i="6"/>
  <c r="CA6" i="6"/>
  <c r="BZ6" i="6"/>
  <c r="BY6" i="6"/>
  <c r="BV6" i="6"/>
  <c r="BU6" i="6"/>
  <c r="BU7" i="6" s="1"/>
  <c r="BQ6" i="6"/>
  <c r="BQ7" i="6" s="1"/>
  <c r="BJ6" i="6"/>
  <c r="BF6" i="6"/>
  <c r="AV6" i="6"/>
  <c r="AU6" i="6"/>
  <c r="AT6" i="6"/>
  <c r="AS6" i="6"/>
  <c r="AR6" i="6"/>
  <c r="AQ6" i="6"/>
  <c r="AP6" i="6"/>
  <c r="AO6" i="6"/>
  <c r="CZ5" i="6"/>
  <c r="CP5" i="6"/>
  <c r="CO5" i="6"/>
  <c r="CN5" i="6"/>
  <c r="CM5" i="6"/>
  <c r="CL5" i="6"/>
  <c r="CK5" i="6"/>
  <c r="CJ5" i="6"/>
  <c r="CI5" i="6"/>
  <c r="CH5" i="6"/>
  <c r="CG5" i="6"/>
  <c r="CF5" i="6"/>
  <c r="CE5" i="6"/>
  <c r="CD5" i="6"/>
  <c r="CC5" i="6"/>
  <c r="CB5" i="6"/>
  <c r="CA5" i="6"/>
  <c r="BZ5" i="6"/>
  <c r="BY5" i="6"/>
  <c r="BW5" i="6"/>
  <c r="BW6" i="6" s="1"/>
  <c r="BV5" i="6"/>
  <c r="BS5" i="6"/>
  <c r="BS6" i="6" s="1"/>
  <c r="BO6" i="6"/>
  <c r="BM5" i="6"/>
  <c r="BM6" i="6" s="1"/>
  <c r="BK5" i="6"/>
  <c r="BK6" i="6" s="1"/>
  <c r="BJ5" i="6"/>
  <c r="BF5" i="6"/>
  <c r="AV5" i="6"/>
  <c r="AU5" i="6"/>
  <c r="AT5" i="6"/>
  <c r="AS5" i="6"/>
  <c r="AR5" i="6"/>
  <c r="AQ5" i="6"/>
  <c r="AP5" i="6"/>
  <c r="AO5" i="6"/>
  <c r="CZ4" i="6"/>
  <c r="CP4" i="6"/>
  <c r="CO4" i="6"/>
  <c r="CN4" i="6"/>
  <c r="CM4" i="6"/>
  <c r="CL4" i="6"/>
  <c r="CK4" i="6"/>
  <c r="CJ4" i="6"/>
  <c r="CI4" i="6"/>
  <c r="CH4" i="6"/>
  <c r="CG4" i="6"/>
  <c r="CF4" i="6"/>
  <c r="CE4" i="6"/>
  <c r="CD4" i="6"/>
  <c r="CC4" i="6"/>
  <c r="CB4" i="6"/>
  <c r="CA4" i="6"/>
  <c r="BZ4" i="6"/>
  <c r="BY4" i="6"/>
  <c r="BF4" i="6"/>
  <c r="AV4" i="6"/>
  <c r="AU4" i="6"/>
  <c r="AT4" i="6"/>
  <c r="AS4" i="6"/>
  <c r="AR4" i="6"/>
  <c r="AQ4" i="6"/>
  <c r="AP4" i="6"/>
  <c r="AO4" i="6"/>
  <c r="CZ3" i="6"/>
  <c r="CP3" i="6"/>
  <c r="CO3" i="6"/>
  <c r="CN3" i="6"/>
  <c r="CM3" i="6"/>
  <c r="CL3" i="6"/>
  <c r="CK3" i="6"/>
  <c r="CJ3" i="6"/>
  <c r="CI3" i="6"/>
  <c r="CH3" i="6"/>
  <c r="CG3" i="6"/>
  <c r="CF3" i="6"/>
  <c r="CE3" i="6"/>
  <c r="CD3" i="6"/>
  <c r="CC3" i="6"/>
  <c r="CB3" i="6"/>
  <c r="CA3" i="6"/>
  <c r="BZ3" i="6"/>
  <c r="BY3" i="6"/>
  <c r="BV3" i="6"/>
  <c r="BR3" i="6"/>
  <c r="BN3" i="6"/>
  <c r="BL3" i="6"/>
  <c r="BJ3" i="6"/>
  <c r="BF3" i="6"/>
  <c r="AV3" i="6"/>
  <c r="AU3" i="6"/>
  <c r="AT3" i="6"/>
  <c r="AS3" i="6"/>
  <c r="AR3" i="6"/>
  <c r="AQ3" i="6"/>
  <c r="AP3" i="6"/>
  <c r="AO3" i="6"/>
  <c r="CZ2" i="6"/>
  <c r="CP2" i="6"/>
  <c r="CO2" i="6"/>
  <c r="CN2" i="6"/>
  <c r="CM2" i="6"/>
  <c r="CL2" i="6"/>
  <c r="CK2" i="6"/>
  <c r="CJ2" i="6"/>
  <c r="CI2" i="6"/>
  <c r="CH2" i="6"/>
  <c r="CG2" i="6"/>
  <c r="CF2" i="6"/>
  <c r="CE2" i="6"/>
  <c r="CD2" i="6"/>
  <c r="CC2" i="6"/>
  <c r="CB2" i="6"/>
  <c r="CA2" i="6"/>
  <c r="BZ2" i="6"/>
  <c r="BY2" i="6"/>
  <c r="BQ130" i="5"/>
  <c r="BP130" i="5"/>
  <c r="BO130" i="5"/>
  <c r="BN130" i="5"/>
  <c r="BM130" i="5"/>
  <c r="BL130" i="5"/>
  <c r="BK130" i="5"/>
  <c r="BJ130" i="5"/>
  <c r="BI130" i="5"/>
  <c r="BH130" i="5"/>
  <c r="BG130" i="5"/>
  <c r="BF130" i="5"/>
  <c r="BE130" i="5"/>
  <c r="BD130" i="5"/>
  <c r="BC130" i="5"/>
  <c r="BB130" i="5"/>
  <c r="BA130" i="5"/>
  <c r="BQ129" i="5"/>
  <c r="BP129" i="5"/>
  <c r="BO129" i="5"/>
  <c r="BN129" i="5"/>
  <c r="BM129" i="5"/>
  <c r="BL129" i="5"/>
  <c r="BK129" i="5"/>
  <c r="BJ129" i="5"/>
  <c r="BI129" i="5"/>
  <c r="BH129" i="5"/>
  <c r="BG129" i="5"/>
  <c r="BF129" i="5"/>
  <c r="BE129" i="5"/>
  <c r="BD129" i="5"/>
  <c r="BC129" i="5"/>
  <c r="BB129" i="5"/>
  <c r="BA129" i="5"/>
  <c r="AH129" i="5"/>
  <c r="AG129" i="5"/>
  <c r="AF129" i="5"/>
  <c r="AE129" i="5"/>
  <c r="AD129" i="5"/>
  <c r="AC129" i="5"/>
  <c r="AB129" i="5"/>
  <c r="AA129" i="5"/>
  <c r="Z129" i="5"/>
  <c r="Y129" i="5"/>
  <c r="X129" i="5"/>
  <c r="W129" i="5"/>
  <c r="V129" i="5"/>
  <c r="U129" i="5"/>
  <c r="T129" i="5"/>
  <c r="S129" i="5"/>
  <c r="BQ128" i="5"/>
  <c r="BP128" i="5"/>
  <c r="BO128" i="5"/>
  <c r="BN128" i="5"/>
  <c r="BM128" i="5"/>
  <c r="BL128" i="5"/>
  <c r="BK128" i="5"/>
  <c r="BJ128" i="5"/>
  <c r="BI128" i="5"/>
  <c r="BH128" i="5"/>
  <c r="BG128" i="5"/>
  <c r="BF128" i="5"/>
  <c r="BE128" i="5"/>
  <c r="BD128" i="5"/>
  <c r="BC128" i="5"/>
  <c r="BB128" i="5"/>
  <c r="BA128" i="5"/>
  <c r="AH128" i="5"/>
  <c r="AG128" i="5"/>
  <c r="AF128" i="5"/>
  <c r="AE128" i="5"/>
  <c r="AD128" i="5"/>
  <c r="AC128" i="5"/>
  <c r="AB128" i="5"/>
  <c r="AA128" i="5"/>
  <c r="Z128" i="5"/>
  <c r="Y128" i="5"/>
  <c r="X128" i="5"/>
  <c r="W128" i="5"/>
  <c r="V128" i="5"/>
  <c r="U128" i="5"/>
  <c r="T128" i="5"/>
  <c r="S128" i="5"/>
  <c r="BQ127" i="5"/>
  <c r="BP127" i="5"/>
  <c r="BO127" i="5"/>
  <c r="BN127" i="5"/>
  <c r="BM127" i="5"/>
  <c r="BL127" i="5"/>
  <c r="BK127" i="5"/>
  <c r="BJ127" i="5"/>
  <c r="BI127" i="5"/>
  <c r="BH127" i="5"/>
  <c r="BG127" i="5"/>
  <c r="BF127" i="5"/>
  <c r="BE127" i="5"/>
  <c r="BD127" i="5"/>
  <c r="BC127" i="5"/>
  <c r="BB127" i="5"/>
  <c r="BA127" i="5"/>
  <c r="AH127" i="5"/>
  <c r="AG127" i="5"/>
  <c r="AF127" i="5"/>
  <c r="AE127" i="5"/>
  <c r="AD127" i="5"/>
  <c r="AC127" i="5"/>
  <c r="AB127" i="5"/>
  <c r="AA127" i="5"/>
  <c r="Z127" i="5"/>
  <c r="Y127" i="5"/>
  <c r="X127" i="5"/>
  <c r="W127" i="5"/>
  <c r="V127" i="5"/>
  <c r="U127" i="5"/>
  <c r="T127" i="5"/>
  <c r="S127" i="5"/>
  <c r="BQ126" i="5"/>
  <c r="BP126" i="5"/>
  <c r="BO126" i="5"/>
  <c r="BN126" i="5"/>
  <c r="BM126" i="5"/>
  <c r="BL126" i="5"/>
  <c r="BK126" i="5"/>
  <c r="BJ126" i="5"/>
  <c r="BI126" i="5"/>
  <c r="BH126" i="5"/>
  <c r="BG126" i="5"/>
  <c r="BF126" i="5"/>
  <c r="BE126" i="5"/>
  <c r="BD126" i="5"/>
  <c r="BC126" i="5"/>
  <c r="BB126" i="5"/>
  <c r="BA126" i="5"/>
  <c r="AH126" i="5"/>
  <c r="AG126" i="5"/>
  <c r="AF126" i="5"/>
  <c r="AE126" i="5"/>
  <c r="AD126" i="5"/>
  <c r="AC126" i="5"/>
  <c r="AB126" i="5"/>
  <c r="AA126" i="5"/>
  <c r="Z126" i="5"/>
  <c r="Y126" i="5"/>
  <c r="X126" i="5"/>
  <c r="W126" i="5"/>
  <c r="V126" i="5"/>
  <c r="U126" i="5"/>
  <c r="T126" i="5"/>
  <c r="S126" i="5"/>
  <c r="BQ125" i="5"/>
  <c r="BP125" i="5"/>
  <c r="BO125" i="5"/>
  <c r="BN125" i="5"/>
  <c r="BM125" i="5"/>
  <c r="BL125" i="5"/>
  <c r="BK125" i="5"/>
  <c r="BJ125" i="5"/>
  <c r="BI125" i="5"/>
  <c r="BH125" i="5"/>
  <c r="BG125" i="5"/>
  <c r="BF125" i="5"/>
  <c r="BE125" i="5"/>
  <c r="BD125" i="5"/>
  <c r="BC125" i="5"/>
  <c r="BB125" i="5"/>
  <c r="BA125" i="5"/>
  <c r="AH125" i="5"/>
  <c r="AG125" i="5"/>
  <c r="AF125" i="5"/>
  <c r="AE125" i="5"/>
  <c r="AD125" i="5"/>
  <c r="AC125" i="5"/>
  <c r="AB125" i="5"/>
  <c r="AA125" i="5"/>
  <c r="Z125" i="5"/>
  <c r="Y125" i="5"/>
  <c r="X125" i="5"/>
  <c r="W125" i="5"/>
  <c r="V125" i="5"/>
  <c r="U125" i="5"/>
  <c r="T125" i="5"/>
  <c r="S125" i="5"/>
  <c r="BQ124" i="5"/>
  <c r="BP124" i="5"/>
  <c r="BO124" i="5"/>
  <c r="BN124" i="5"/>
  <c r="BM124" i="5"/>
  <c r="BL124" i="5"/>
  <c r="BK124" i="5"/>
  <c r="BJ124" i="5"/>
  <c r="BI124" i="5"/>
  <c r="BH124" i="5"/>
  <c r="BG124" i="5"/>
  <c r="BF124" i="5"/>
  <c r="BE124" i="5"/>
  <c r="BD124" i="5"/>
  <c r="BC124" i="5"/>
  <c r="BB124" i="5"/>
  <c r="BA124" i="5"/>
  <c r="AH124" i="5"/>
  <c r="AG124" i="5"/>
  <c r="AF124" i="5"/>
  <c r="AE124" i="5"/>
  <c r="AD124" i="5"/>
  <c r="AC124" i="5"/>
  <c r="AB124" i="5"/>
  <c r="AA124" i="5"/>
  <c r="Z124" i="5"/>
  <c r="Y124" i="5"/>
  <c r="X124" i="5"/>
  <c r="W124" i="5"/>
  <c r="V124" i="5"/>
  <c r="U124" i="5"/>
  <c r="T124" i="5"/>
  <c r="S124" i="5"/>
  <c r="BQ123" i="5"/>
  <c r="BP123" i="5"/>
  <c r="BO123" i="5"/>
  <c r="BN123" i="5"/>
  <c r="BM123" i="5"/>
  <c r="BL123" i="5"/>
  <c r="BK123" i="5"/>
  <c r="BJ123" i="5"/>
  <c r="BI123" i="5"/>
  <c r="BH123" i="5"/>
  <c r="BG123" i="5"/>
  <c r="BF123" i="5"/>
  <c r="BE123" i="5"/>
  <c r="BD123" i="5"/>
  <c r="BC123" i="5"/>
  <c r="BB123" i="5"/>
  <c r="BA123" i="5"/>
  <c r="AH123" i="5"/>
  <c r="AG123" i="5"/>
  <c r="AF123" i="5"/>
  <c r="AE123" i="5"/>
  <c r="AD123" i="5"/>
  <c r="AC123" i="5"/>
  <c r="AB123" i="5"/>
  <c r="AA123" i="5"/>
  <c r="Z123" i="5"/>
  <c r="Y123" i="5"/>
  <c r="X123" i="5"/>
  <c r="W123" i="5"/>
  <c r="V123" i="5"/>
  <c r="U123" i="5"/>
  <c r="T123" i="5"/>
  <c r="S123" i="5"/>
  <c r="BQ122" i="5"/>
  <c r="BP122" i="5"/>
  <c r="BO122" i="5"/>
  <c r="BN122" i="5"/>
  <c r="BM122" i="5"/>
  <c r="BL122" i="5"/>
  <c r="BK122" i="5"/>
  <c r="BJ122" i="5"/>
  <c r="BI122" i="5"/>
  <c r="BH122" i="5"/>
  <c r="BG122" i="5"/>
  <c r="BF122" i="5"/>
  <c r="BE122" i="5"/>
  <c r="BD122" i="5"/>
  <c r="BC122" i="5"/>
  <c r="BB122" i="5"/>
  <c r="BA122" i="5"/>
  <c r="AH122" i="5"/>
  <c r="AG122" i="5"/>
  <c r="AF122" i="5"/>
  <c r="AE122" i="5"/>
  <c r="AD122" i="5"/>
  <c r="AC122" i="5"/>
  <c r="AB122" i="5"/>
  <c r="AA122" i="5"/>
  <c r="Z122" i="5"/>
  <c r="Y122" i="5"/>
  <c r="X122" i="5"/>
  <c r="W122" i="5"/>
  <c r="V122" i="5"/>
  <c r="U122" i="5"/>
  <c r="T122" i="5"/>
  <c r="S122" i="5"/>
  <c r="BQ121" i="5"/>
  <c r="BP121" i="5"/>
  <c r="BO121" i="5"/>
  <c r="BN121" i="5"/>
  <c r="BM121" i="5"/>
  <c r="BL121" i="5"/>
  <c r="BK121" i="5"/>
  <c r="BJ121" i="5"/>
  <c r="BI121" i="5"/>
  <c r="BH121" i="5"/>
  <c r="BG121" i="5"/>
  <c r="BF121" i="5"/>
  <c r="BE121" i="5"/>
  <c r="BD121" i="5"/>
  <c r="BC121" i="5"/>
  <c r="BB121" i="5"/>
  <c r="BA121" i="5"/>
  <c r="AH121" i="5"/>
  <c r="AG121" i="5"/>
  <c r="AF121" i="5"/>
  <c r="AE121" i="5"/>
  <c r="AD121" i="5"/>
  <c r="AC121" i="5"/>
  <c r="AB121" i="5"/>
  <c r="AA121" i="5"/>
  <c r="Z121" i="5"/>
  <c r="Y121" i="5"/>
  <c r="X121" i="5"/>
  <c r="W121" i="5"/>
  <c r="V121" i="5"/>
  <c r="U121" i="5"/>
  <c r="T121" i="5"/>
  <c r="S121" i="5"/>
  <c r="BQ120" i="5"/>
  <c r="BP120" i="5"/>
  <c r="BO120" i="5"/>
  <c r="BN120" i="5"/>
  <c r="BM120" i="5"/>
  <c r="BL120" i="5"/>
  <c r="BK120" i="5"/>
  <c r="BJ120" i="5"/>
  <c r="BI120" i="5"/>
  <c r="BH120" i="5"/>
  <c r="BG120" i="5"/>
  <c r="BF120" i="5"/>
  <c r="BE120" i="5"/>
  <c r="BD120" i="5"/>
  <c r="BC120" i="5"/>
  <c r="BB120" i="5"/>
  <c r="BA120" i="5"/>
  <c r="AH120" i="5"/>
  <c r="AG120" i="5"/>
  <c r="AF120" i="5"/>
  <c r="AE120" i="5"/>
  <c r="AD120" i="5"/>
  <c r="AC120" i="5"/>
  <c r="AB120" i="5"/>
  <c r="AA120" i="5"/>
  <c r="Z120" i="5"/>
  <c r="Y120" i="5"/>
  <c r="X120" i="5"/>
  <c r="W120" i="5"/>
  <c r="V120" i="5"/>
  <c r="U120" i="5"/>
  <c r="T120" i="5"/>
  <c r="S120" i="5"/>
  <c r="BQ119" i="5"/>
  <c r="BP119" i="5"/>
  <c r="BO119" i="5"/>
  <c r="BN119" i="5"/>
  <c r="BM119" i="5"/>
  <c r="BL119" i="5"/>
  <c r="BK119" i="5"/>
  <c r="BJ119" i="5"/>
  <c r="BI119" i="5"/>
  <c r="BH119" i="5"/>
  <c r="BG119" i="5"/>
  <c r="BF119" i="5"/>
  <c r="BE119" i="5"/>
  <c r="BD119" i="5"/>
  <c r="BC119" i="5"/>
  <c r="BB119" i="5"/>
  <c r="BA119" i="5"/>
  <c r="AH119" i="5"/>
  <c r="AG119" i="5"/>
  <c r="AF119" i="5"/>
  <c r="AE119" i="5"/>
  <c r="AD119" i="5"/>
  <c r="AC119" i="5"/>
  <c r="AB119" i="5"/>
  <c r="AA119" i="5"/>
  <c r="Z119" i="5"/>
  <c r="Y119" i="5"/>
  <c r="X119" i="5"/>
  <c r="W119" i="5"/>
  <c r="V119" i="5"/>
  <c r="U119" i="5"/>
  <c r="T119" i="5"/>
  <c r="S119" i="5"/>
  <c r="BQ118" i="5"/>
  <c r="BP118" i="5"/>
  <c r="BO118" i="5"/>
  <c r="BN118" i="5"/>
  <c r="BM118" i="5"/>
  <c r="BL118" i="5"/>
  <c r="BK118" i="5"/>
  <c r="BJ118" i="5"/>
  <c r="BI118" i="5"/>
  <c r="BH118" i="5"/>
  <c r="BG118" i="5"/>
  <c r="BF118" i="5"/>
  <c r="BE118" i="5"/>
  <c r="BD118" i="5"/>
  <c r="BC118" i="5"/>
  <c r="BB118" i="5"/>
  <c r="BA118" i="5"/>
  <c r="AH118" i="5"/>
  <c r="AG118" i="5"/>
  <c r="AF118" i="5"/>
  <c r="AE118" i="5"/>
  <c r="AD118" i="5"/>
  <c r="AC118" i="5"/>
  <c r="AB118" i="5"/>
  <c r="AA118" i="5"/>
  <c r="Z118" i="5"/>
  <c r="Y118" i="5"/>
  <c r="X118" i="5"/>
  <c r="W118" i="5"/>
  <c r="V118" i="5"/>
  <c r="U118" i="5"/>
  <c r="T118" i="5"/>
  <c r="S118" i="5"/>
  <c r="BQ117" i="5"/>
  <c r="BP117" i="5"/>
  <c r="BO117" i="5"/>
  <c r="BN117" i="5"/>
  <c r="BM117" i="5"/>
  <c r="BL117" i="5"/>
  <c r="BK117" i="5"/>
  <c r="BJ117" i="5"/>
  <c r="BI117" i="5"/>
  <c r="BH117" i="5"/>
  <c r="BG117" i="5"/>
  <c r="BF117" i="5"/>
  <c r="BE117" i="5"/>
  <c r="BD117" i="5"/>
  <c r="BC117" i="5"/>
  <c r="BB117" i="5"/>
  <c r="BA117" i="5"/>
  <c r="AH117" i="5"/>
  <c r="AG117" i="5"/>
  <c r="AF117" i="5"/>
  <c r="AE117" i="5"/>
  <c r="AD117" i="5"/>
  <c r="AC117" i="5"/>
  <c r="AB117" i="5"/>
  <c r="AA117" i="5"/>
  <c r="Z117" i="5"/>
  <c r="Y117" i="5"/>
  <c r="X117" i="5"/>
  <c r="W117" i="5"/>
  <c r="V117" i="5"/>
  <c r="U117" i="5"/>
  <c r="T117" i="5"/>
  <c r="S117" i="5"/>
  <c r="BQ116" i="5"/>
  <c r="BP116" i="5"/>
  <c r="BO116" i="5"/>
  <c r="BN116" i="5"/>
  <c r="BM116" i="5"/>
  <c r="BL116" i="5"/>
  <c r="BK116" i="5"/>
  <c r="BJ116" i="5"/>
  <c r="BI116" i="5"/>
  <c r="BH116" i="5"/>
  <c r="BG116" i="5"/>
  <c r="BF116" i="5"/>
  <c r="BE116" i="5"/>
  <c r="BD116" i="5"/>
  <c r="BC116" i="5"/>
  <c r="BB116" i="5"/>
  <c r="BA116" i="5"/>
  <c r="AH116" i="5"/>
  <c r="AG116" i="5"/>
  <c r="AF116" i="5"/>
  <c r="AE116" i="5"/>
  <c r="AD116" i="5"/>
  <c r="AC116" i="5"/>
  <c r="AB116" i="5"/>
  <c r="AA116" i="5"/>
  <c r="Z116" i="5"/>
  <c r="Y116" i="5"/>
  <c r="X116" i="5"/>
  <c r="W116" i="5"/>
  <c r="V116" i="5"/>
  <c r="U116" i="5"/>
  <c r="T116" i="5"/>
  <c r="S116" i="5"/>
  <c r="BQ115" i="5"/>
  <c r="BP115" i="5"/>
  <c r="BO115" i="5"/>
  <c r="BN115" i="5"/>
  <c r="BM115" i="5"/>
  <c r="BL115" i="5"/>
  <c r="BK115" i="5"/>
  <c r="BJ115" i="5"/>
  <c r="BI115" i="5"/>
  <c r="BH115" i="5"/>
  <c r="BG115" i="5"/>
  <c r="BF115" i="5"/>
  <c r="BE115" i="5"/>
  <c r="BD115" i="5"/>
  <c r="BC115" i="5"/>
  <c r="BB115" i="5"/>
  <c r="BA115" i="5"/>
  <c r="AH115" i="5"/>
  <c r="AG115" i="5"/>
  <c r="AF115" i="5"/>
  <c r="AE115" i="5"/>
  <c r="AD115" i="5"/>
  <c r="AC115" i="5"/>
  <c r="AB115" i="5"/>
  <c r="AA115" i="5"/>
  <c r="Z115" i="5"/>
  <c r="Y115" i="5"/>
  <c r="X115" i="5"/>
  <c r="W115" i="5"/>
  <c r="V115" i="5"/>
  <c r="U115" i="5"/>
  <c r="T115" i="5"/>
  <c r="S115" i="5"/>
  <c r="BQ114" i="5"/>
  <c r="BP114" i="5"/>
  <c r="BO114" i="5"/>
  <c r="BN114" i="5"/>
  <c r="BM114" i="5"/>
  <c r="BL114" i="5"/>
  <c r="BK114" i="5"/>
  <c r="BJ114" i="5"/>
  <c r="BI114" i="5"/>
  <c r="BH114" i="5"/>
  <c r="BG114" i="5"/>
  <c r="BF114" i="5"/>
  <c r="BE114" i="5"/>
  <c r="BD114" i="5"/>
  <c r="BC114" i="5"/>
  <c r="BB114" i="5"/>
  <c r="BA114" i="5"/>
  <c r="AH114" i="5"/>
  <c r="AG114" i="5"/>
  <c r="AF114" i="5"/>
  <c r="AE114" i="5"/>
  <c r="AD114" i="5"/>
  <c r="AC114" i="5"/>
  <c r="AB114" i="5"/>
  <c r="AA114" i="5"/>
  <c r="Z114" i="5"/>
  <c r="Y114" i="5"/>
  <c r="X114" i="5"/>
  <c r="W114" i="5"/>
  <c r="V114" i="5"/>
  <c r="U114" i="5"/>
  <c r="T114" i="5"/>
  <c r="S114" i="5"/>
  <c r="BQ113" i="5"/>
  <c r="BP113" i="5"/>
  <c r="BO113" i="5"/>
  <c r="BN113" i="5"/>
  <c r="BM113" i="5"/>
  <c r="BL113" i="5"/>
  <c r="BK113" i="5"/>
  <c r="BJ113" i="5"/>
  <c r="BI113" i="5"/>
  <c r="BH113" i="5"/>
  <c r="BG113" i="5"/>
  <c r="BF113" i="5"/>
  <c r="BE113" i="5"/>
  <c r="BD113" i="5"/>
  <c r="BC113" i="5"/>
  <c r="BB113" i="5"/>
  <c r="BA113" i="5"/>
  <c r="AH113" i="5"/>
  <c r="AG113" i="5"/>
  <c r="AF113" i="5"/>
  <c r="AE113" i="5"/>
  <c r="AD113" i="5"/>
  <c r="AC113" i="5"/>
  <c r="AB113" i="5"/>
  <c r="AA113" i="5"/>
  <c r="Z113" i="5"/>
  <c r="Y113" i="5"/>
  <c r="X113" i="5"/>
  <c r="W113" i="5"/>
  <c r="V113" i="5"/>
  <c r="U113" i="5"/>
  <c r="T113" i="5"/>
  <c r="S113" i="5"/>
  <c r="BQ112" i="5"/>
  <c r="BP112" i="5"/>
  <c r="BO112" i="5"/>
  <c r="BN112" i="5"/>
  <c r="BM112" i="5"/>
  <c r="BL112" i="5"/>
  <c r="BK112" i="5"/>
  <c r="BJ112" i="5"/>
  <c r="BI112" i="5"/>
  <c r="BH112" i="5"/>
  <c r="BG112" i="5"/>
  <c r="BF112" i="5"/>
  <c r="BE112" i="5"/>
  <c r="BD112" i="5"/>
  <c r="BC112" i="5"/>
  <c r="BB112" i="5"/>
  <c r="BA112" i="5"/>
  <c r="AH112" i="5"/>
  <c r="AG112" i="5"/>
  <c r="AF112" i="5"/>
  <c r="AE112" i="5"/>
  <c r="AD112" i="5"/>
  <c r="AC112" i="5"/>
  <c r="AB112" i="5"/>
  <c r="AA112" i="5"/>
  <c r="Z112" i="5"/>
  <c r="Y112" i="5"/>
  <c r="X112" i="5"/>
  <c r="W112" i="5"/>
  <c r="V112" i="5"/>
  <c r="U112" i="5"/>
  <c r="T112" i="5"/>
  <c r="S112" i="5"/>
  <c r="BQ111" i="5"/>
  <c r="BP111" i="5"/>
  <c r="BO111" i="5"/>
  <c r="BN111" i="5"/>
  <c r="BM111" i="5"/>
  <c r="BL111" i="5"/>
  <c r="BK111" i="5"/>
  <c r="BJ111" i="5"/>
  <c r="BI111" i="5"/>
  <c r="BH111" i="5"/>
  <c r="BG111" i="5"/>
  <c r="BF111" i="5"/>
  <c r="BE111" i="5"/>
  <c r="BD111" i="5"/>
  <c r="BC111" i="5"/>
  <c r="BB111" i="5"/>
  <c r="BA111" i="5"/>
  <c r="AH111" i="5"/>
  <c r="AG111" i="5"/>
  <c r="AF111" i="5"/>
  <c r="AE111" i="5"/>
  <c r="AD111" i="5"/>
  <c r="AC111" i="5"/>
  <c r="AB111" i="5"/>
  <c r="AA111" i="5"/>
  <c r="Z111" i="5"/>
  <c r="Y111" i="5"/>
  <c r="X111" i="5"/>
  <c r="W111" i="5"/>
  <c r="V111" i="5"/>
  <c r="U111" i="5"/>
  <c r="T111" i="5"/>
  <c r="S111" i="5"/>
  <c r="BQ110" i="5"/>
  <c r="BP110" i="5"/>
  <c r="BO110" i="5"/>
  <c r="BN110" i="5"/>
  <c r="BM110" i="5"/>
  <c r="BL110" i="5"/>
  <c r="BK110" i="5"/>
  <c r="BJ110" i="5"/>
  <c r="BI110" i="5"/>
  <c r="BH110" i="5"/>
  <c r="BG110" i="5"/>
  <c r="BF110" i="5"/>
  <c r="BE110" i="5"/>
  <c r="BD110" i="5"/>
  <c r="BC110" i="5"/>
  <c r="BB110" i="5"/>
  <c r="BA110" i="5"/>
  <c r="AH110" i="5"/>
  <c r="AG110" i="5"/>
  <c r="AF110" i="5"/>
  <c r="AE110" i="5"/>
  <c r="AD110" i="5"/>
  <c r="AC110" i="5"/>
  <c r="AB110" i="5"/>
  <c r="AA110" i="5"/>
  <c r="Z110" i="5"/>
  <c r="Y110" i="5"/>
  <c r="X110" i="5"/>
  <c r="W110" i="5"/>
  <c r="V110" i="5"/>
  <c r="U110" i="5"/>
  <c r="T110" i="5"/>
  <c r="S110" i="5"/>
  <c r="BQ109" i="5"/>
  <c r="BP109" i="5"/>
  <c r="BO109" i="5"/>
  <c r="BN109" i="5"/>
  <c r="BM109" i="5"/>
  <c r="BL109" i="5"/>
  <c r="BK109" i="5"/>
  <c r="BJ109" i="5"/>
  <c r="BI109" i="5"/>
  <c r="BH109" i="5"/>
  <c r="BG109" i="5"/>
  <c r="BF109" i="5"/>
  <c r="BE109" i="5"/>
  <c r="BD109" i="5"/>
  <c r="BC109" i="5"/>
  <c r="BB109" i="5"/>
  <c r="BA109" i="5"/>
  <c r="AH109" i="5"/>
  <c r="AG109" i="5"/>
  <c r="AF109" i="5"/>
  <c r="AE109" i="5"/>
  <c r="AD109" i="5"/>
  <c r="AC109" i="5"/>
  <c r="AB109" i="5"/>
  <c r="AA109" i="5"/>
  <c r="Z109" i="5"/>
  <c r="Y109" i="5"/>
  <c r="X109" i="5"/>
  <c r="W109" i="5"/>
  <c r="V109" i="5"/>
  <c r="U109" i="5"/>
  <c r="T109" i="5"/>
  <c r="S109" i="5"/>
  <c r="BQ108" i="5"/>
  <c r="BP108" i="5"/>
  <c r="BO108" i="5"/>
  <c r="BN108" i="5"/>
  <c r="BM108" i="5"/>
  <c r="BL108" i="5"/>
  <c r="BK108" i="5"/>
  <c r="BJ108" i="5"/>
  <c r="BI108" i="5"/>
  <c r="BH108" i="5"/>
  <c r="BG108" i="5"/>
  <c r="BF108" i="5"/>
  <c r="BE108" i="5"/>
  <c r="BD108" i="5"/>
  <c r="BC108" i="5"/>
  <c r="BB108" i="5"/>
  <c r="BA108" i="5"/>
  <c r="AH108" i="5"/>
  <c r="AG108" i="5"/>
  <c r="AF108" i="5"/>
  <c r="AE108" i="5"/>
  <c r="AD108" i="5"/>
  <c r="AC108" i="5"/>
  <c r="AB108" i="5"/>
  <c r="AA108" i="5"/>
  <c r="Z108" i="5"/>
  <c r="Y108" i="5"/>
  <c r="X108" i="5"/>
  <c r="W108" i="5"/>
  <c r="V108" i="5"/>
  <c r="U108" i="5"/>
  <c r="T108" i="5"/>
  <c r="S108" i="5"/>
  <c r="BQ107" i="5"/>
  <c r="BP107" i="5"/>
  <c r="BO107" i="5"/>
  <c r="BN107" i="5"/>
  <c r="BM107" i="5"/>
  <c r="BL107" i="5"/>
  <c r="BK107" i="5"/>
  <c r="BJ107" i="5"/>
  <c r="BI107" i="5"/>
  <c r="BH107" i="5"/>
  <c r="BG107" i="5"/>
  <c r="BF107" i="5"/>
  <c r="BE107" i="5"/>
  <c r="BD107" i="5"/>
  <c r="BC107" i="5"/>
  <c r="BB107" i="5"/>
  <c r="BA107" i="5"/>
  <c r="AH107" i="5"/>
  <c r="AG107" i="5"/>
  <c r="AF107" i="5"/>
  <c r="AE107" i="5"/>
  <c r="AD107" i="5"/>
  <c r="AC107" i="5"/>
  <c r="AB107" i="5"/>
  <c r="AA107" i="5"/>
  <c r="Z107" i="5"/>
  <c r="Y107" i="5"/>
  <c r="X107" i="5"/>
  <c r="W107" i="5"/>
  <c r="V107" i="5"/>
  <c r="U107" i="5"/>
  <c r="T107" i="5"/>
  <c r="S107" i="5"/>
  <c r="BQ106" i="5"/>
  <c r="BP106" i="5"/>
  <c r="BO106" i="5"/>
  <c r="BN106" i="5"/>
  <c r="BM106" i="5"/>
  <c r="BL106" i="5"/>
  <c r="BK106" i="5"/>
  <c r="BJ106" i="5"/>
  <c r="BI106" i="5"/>
  <c r="BH106" i="5"/>
  <c r="BG106" i="5"/>
  <c r="BF106" i="5"/>
  <c r="BE106" i="5"/>
  <c r="BD106" i="5"/>
  <c r="BC106" i="5"/>
  <c r="BB106" i="5"/>
  <c r="BA106" i="5"/>
  <c r="AH106" i="5"/>
  <c r="AG106" i="5"/>
  <c r="AF106" i="5"/>
  <c r="AE106" i="5"/>
  <c r="AD106" i="5"/>
  <c r="AC106" i="5"/>
  <c r="AB106" i="5"/>
  <c r="AA106" i="5"/>
  <c r="Z106" i="5"/>
  <c r="Y106" i="5"/>
  <c r="X106" i="5"/>
  <c r="W106" i="5"/>
  <c r="V106" i="5"/>
  <c r="U106" i="5"/>
  <c r="T106" i="5"/>
  <c r="S106" i="5"/>
  <c r="BQ105" i="5"/>
  <c r="BP105" i="5"/>
  <c r="BO105" i="5"/>
  <c r="BN105" i="5"/>
  <c r="BM105" i="5"/>
  <c r="BL105" i="5"/>
  <c r="BK105" i="5"/>
  <c r="BJ105" i="5"/>
  <c r="BI105" i="5"/>
  <c r="BH105" i="5"/>
  <c r="BG105" i="5"/>
  <c r="BF105" i="5"/>
  <c r="BE105" i="5"/>
  <c r="BD105" i="5"/>
  <c r="BC105" i="5"/>
  <c r="BB105" i="5"/>
  <c r="BA105" i="5"/>
  <c r="AH105" i="5"/>
  <c r="AG105" i="5"/>
  <c r="AF105" i="5"/>
  <c r="AE105" i="5"/>
  <c r="AD105" i="5"/>
  <c r="AC105" i="5"/>
  <c r="AB105" i="5"/>
  <c r="AA105" i="5"/>
  <c r="Z105" i="5"/>
  <c r="Y105" i="5"/>
  <c r="X105" i="5"/>
  <c r="W105" i="5"/>
  <c r="V105" i="5"/>
  <c r="U105" i="5"/>
  <c r="T105" i="5"/>
  <c r="S105" i="5"/>
  <c r="BQ104" i="5"/>
  <c r="BP104" i="5"/>
  <c r="BO104" i="5"/>
  <c r="BN104" i="5"/>
  <c r="BM104" i="5"/>
  <c r="BL104" i="5"/>
  <c r="BK104" i="5"/>
  <c r="BJ104" i="5"/>
  <c r="BI104" i="5"/>
  <c r="BH104" i="5"/>
  <c r="BG104" i="5"/>
  <c r="BF104" i="5"/>
  <c r="BE104" i="5"/>
  <c r="BD104" i="5"/>
  <c r="BC104" i="5"/>
  <c r="BB104" i="5"/>
  <c r="BA104" i="5"/>
  <c r="AH104" i="5"/>
  <c r="AG104" i="5"/>
  <c r="AF104" i="5"/>
  <c r="AE104" i="5"/>
  <c r="AD104" i="5"/>
  <c r="AC104" i="5"/>
  <c r="AB104" i="5"/>
  <c r="AA104" i="5"/>
  <c r="Z104" i="5"/>
  <c r="Y104" i="5"/>
  <c r="X104" i="5"/>
  <c r="W104" i="5"/>
  <c r="V104" i="5"/>
  <c r="U104" i="5"/>
  <c r="T104" i="5"/>
  <c r="S104" i="5"/>
  <c r="BQ103" i="5"/>
  <c r="BP103" i="5"/>
  <c r="BO103" i="5"/>
  <c r="BN103" i="5"/>
  <c r="BM103" i="5"/>
  <c r="BL103" i="5"/>
  <c r="BK103" i="5"/>
  <c r="BJ103" i="5"/>
  <c r="BI103" i="5"/>
  <c r="BH103" i="5"/>
  <c r="BG103" i="5"/>
  <c r="BF103" i="5"/>
  <c r="BE103" i="5"/>
  <c r="BD103" i="5"/>
  <c r="BC103" i="5"/>
  <c r="BB103" i="5"/>
  <c r="BA103" i="5"/>
  <c r="AH103" i="5"/>
  <c r="AG103" i="5"/>
  <c r="AF103" i="5"/>
  <c r="AE103" i="5"/>
  <c r="AD103" i="5"/>
  <c r="AC103" i="5"/>
  <c r="AB103" i="5"/>
  <c r="AA103" i="5"/>
  <c r="Z103" i="5"/>
  <c r="Y103" i="5"/>
  <c r="X103" i="5"/>
  <c r="W103" i="5"/>
  <c r="V103" i="5"/>
  <c r="U103" i="5"/>
  <c r="T103" i="5"/>
  <c r="S103" i="5"/>
  <c r="BQ102" i="5"/>
  <c r="BP102" i="5"/>
  <c r="BO102" i="5"/>
  <c r="BN102" i="5"/>
  <c r="BM102" i="5"/>
  <c r="BL102" i="5"/>
  <c r="BK102" i="5"/>
  <c r="BJ102" i="5"/>
  <c r="BI102" i="5"/>
  <c r="BH102" i="5"/>
  <c r="BG102" i="5"/>
  <c r="BF102" i="5"/>
  <c r="BE102" i="5"/>
  <c r="BD102" i="5"/>
  <c r="BC102" i="5"/>
  <c r="BB102" i="5"/>
  <c r="BA102" i="5"/>
  <c r="AH102" i="5"/>
  <c r="AG102" i="5"/>
  <c r="AF102" i="5"/>
  <c r="AE102" i="5"/>
  <c r="AD102" i="5"/>
  <c r="AC102" i="5"/>
  <c r="AB102" i="5"/>
  <c r="AA102" i="5"/>
  <c r="Z102" i="5"/>
  <c r="Y102" i="5"/>
  <c r="X102" i="5"/>
  <c r="W102" i="5"/>
  <c r="V102" i="5"/>
  <c r="U102" i="5"/>
  <c r="T102" i="5"/>
  <c r="S102" i="5"/>
  <c r="BQ101" i="5"/>
  <c r="BP101" i="5"/>
  <c r="BO101" i="5"/>
  <c r="BN101" i="5"/>
  <c r="BM101" i="5"/>
  <c r="BL101" i="5"/>
  <c r="BK101" i="5"/>
  <c r="BJ101" i="5"/>
  <c r="BI101" i="5"/>
  <c r="BH101" i="5"/>
  <c r="BG101" i="5"/>
  <c r="BF101" i="5"/>
  <c r="BE101" i="5"/>
  <c r="BD101" i="5"/>
  <c r="BC101" i="5"/>
  <c r="BB101" i="5"/>
  <c r="BA101" i="5"/>
  <c r="AH101" i="5"/>
  <c r="AG101" i="5"/>
  <c r="AF101" i="5"/>
  <c r="AE101" i="5"/>
  <c r="AD101" i="5"/>
  <c r="AC101" i="5"/>
  <c r="AB101" i="5"/>
  <c r="AA101" i="5"/>
  <c r="Z101" i="5"/>
  <c r="Y101" i="5"/>
  <c r="X101" i="5"/>
  <c r="W101" i="5"/>
  <c r="V101" i="5"/>
  <c r="U101" i="5"/>
  <c r="T101" i="5"/>
  <c r="S101" i="5"/>
  <c r="BQ100" i="5"/>
  <c r="BP100" i="5"/>
  <c r="BO100" i="5"/>
  <c r="BN100" i="5"/>
  <c r="BM100" i="5"/>
  <c r="BL100" i="5"/>
  <c r="BK100" i="5"/>
  <c r="BJ100" i="5"/>
  <c r="BI100" i="5"/>
  <c r="BH100" i="5"/>
  <c r="BG100" i="5"/>
  <c r="BF100" i="5"/>
  <c r="BE100" i="5"/>
  <c r="BD100" i="5"/>
  <c r="BC100" i="5"/>
  <c r="BB100" i="5"/>
  <c r="BA100" i="5"/>
  <c r="AH100" i="5"/>
  <c r="AG100" i="5"/>
  <c r="AF100" i="5"/>
  <c r="AE100" i="5"/>
  <c r="AD100" i="5"/>
  <c r="AC100" i="5"/>
  <c r="AB100" i="5"/>
  <c r="AA100" i="5"/>
  <c r="Z100" i="5"/>
  <c r="Y100" i="5"/>
  <c r="X100" i="5"/>
  <c r="W100" i="5"/>
  <c r="V100" i="5"/>
  <c r="U100" i="5"/>
  <c r="T100" i="5"/>
  <c r="S100" i="5"/>
  <c r="BQ99" i="5"/>
  <c r="BP99" i="5"/>
  <c r="BO99" i="5"/>
  <c r="BN99" i="5"/>
  <c r="BM99" i="5"/>
  <c r="BL99" i="5"/>
  <c r="BK99" i="5"/>
  <c r="BJ99" i="5"/>
  <c r="BI99" i="5"/>
  <c r="BH99" i="5"/>
  <c r="BG99" i="5"/>
  <c r="BF99" i="5"/>
  <c r="BE99" i="5"/>
  <c r="BD99" i="5"/>
  <c r="BC99" i="5"/>
  <c r="BB99" i="5"/>
  <c r="BA99" i="5"/>
  <c r="AH99" i="5"/>
  <c r="AG99" i="5"/>
  <c r="AF99" i="5"/>
  <c r="AE99" i="5"/>
  <c r="AD99" i="5"/>
  <c r="AC99" i="5"/>
  <c r="AB99" i="5"/>
  <c r="AA99" i="5"/>
  <c r="Z99" i="5"/>
  <c r="Y99" i="5"/>
  <c r="X99" i="5"/>
  <c r="W99" i="5"/>
  <c r="V99" i="5"/>
  <c r="U99" i="5"/>
  <c r="T99" i="5"/>
  <c r="S99" i="5"/>
  <c r="BQ98" i="5"/>
  <c r="BP98" i="5"/>
  <c r="BO98" i="5"/>
  <c r="BN98" i="5"/>
  <c r="BM98" i="5"/>
  <c r="BL98" i="5"/>
  <c r="BK98" i="5"/>
  <c r="BJ98" i="5"/>
  <c r="BI98" i="5"/>
  <c r="BH98" i="5"/>
  <c r="BG98" i="5"/>
  <c r="BF98" i="5"/>
  <c r="BE98" i="5"/>
  <c r="BD98" i="5"/>
  <c r="BC98" i="5"/>
  <c r="BB98" i="5"/>
  <c r="BA98" i="5"/>
  <c r="AH98" i="5"/>
  <c r="AG98" i="5"/>
  <c r="AF98" i="5"/>
  <c r="AE98" i="5"/>
  <c r="AD98" i="5"/>
  <c r="AC98" i="5"/>
  <c r="AB98" i="5"/>
  <c r="AA98" i="5"/>
  <c r="Z98" i="5"/>
  <c r="Y98" i="5"/>
  <c r="X98" i="5"/>
  <c r="W98" i="5"/>
  <c r="V98" i="5"/>
  <c r="U98" i="5"/>
  <c r="T98" i="5"/>
  <c r="S98" i="5"/>
  <c r="BQ97" i="5"/>
  <c r="BP97" i="5"/>
  <c r="BO97" i="5"/>
  <c r="BN97" i="5"/>
  <c r="BM97" i="5"/>
  <c r="BL97" i="5"/>
  <c r="BK97" i="5"/>
  <c r="BJ97" i="5"/>
  <c r="BI97" i="5"/>
  <c r="BH97" i="5"/>
  <c r="BG97" i="5"/>
  <c r="BF97" i="5"/>
  <c r="BE97" i="5"/>
  <c r="BD97" i="5"/>
  <c r="BC97" i="5"/>
  <c r="BB97" i="5"/>
  <c r="BA97" i="5"/>
  <c r="AH97" i="5"/>
  <c r="AG97" i="5"/>
  <c r="AF97" i="5"/>
  <c r="AE97" i="5"/>
  <c r="AD97" i="5"/>
  <c r="AC97" i="5"/>
  <c r="AB97" i="5"/>
  <c r="AA97" i="5"/>
  <c r="Z97" i="5"/>
  <c r="Y97" i="5"/>
  <c r="X97" i="5"/>
  <c r="W97" i="5"/>
  <c r="V97" i="5"/>
  <c r="U97" i="5"/>
  <c r="T97" i="5"/>
  <c r="S97" i="5"/>
  <c r="BQ96" i="5"/>
  <c r="BP96" i="5"/>
  <c r="BO96" i="5"/>
  <c r="BN96" i="5"/>
  <c r="BM96" i="5"/>
  <c r="BL96" i="5"/>
  <c r="BK96" i="5"/>
  <c r="BJ96" i="5"/>
  <c r="BI96" i="5"/>
  <c r="BH96" i="5"/>
  <c r="BG96" i="5"/>
  <c r="BF96" i="5"/>
  <c r="BE96" i="5"/>
  <c r="BD96" i="5"/>
  <c r="BC96" i="5"/>
  <c r="BB96" i="5"/>
  <c r="BA96" i="5"/>
  <c r="AH96" i="5"/>
  <c r="AG96" i="5"/>
  <c r="AF96" i="5"/>
  <c r="AE96" i="5"/>
  <c r="AD96" i="5"/>
  <c r="AC96" i="5"/>
  <c r="AB96" i="5"/>
  <c r="AA96" i="5"/>
  <c r="Z96" i="5"/>
  <c r="Y96" i="5"/>
  <c r="X96" i="5"/>
  <c r="W96" i="5"/>
  <c r="V96" i="5"/>
  <c r="U96" i="5"/>
  <c r="T96" i="5"/>
  <c r="S96" i="5"/>
  <c r="BQ95" i="5"/>
  <c r="BP95" i="5"/>
  <c r="BO95" i="5"/>
  <c r="BN95" i="5"/>
  <c r="BM95" i="5"/>
  <c r="BL95" i="5"/>
  <c r="BK95" i="5"/>
  <c r="BJ95" i="5"/>
  <c r="BI95" i="5"/>
  <c r="BH95" i="5"/>
  <c r="BG95" i="5"/>
  <c r="BF95" i="5"/>
  <c r="BE95" i="5"/>
  <c r="BD95" i="5"/>
  <c r="BC95" i="5"/>
  <c r="BB95" i="5"/>
  <c r="BA95" i="5"/>
  <c r="AH95" i="5"/>
  <c r="AG95" i="5"/>
  <c r="AF95" i="5"/>
  <c r="AE95" i="5"/>
  <c r="AD95" i="5"/>
  <c r="AC95" i="5"/>
  <c r="AB95" i="5"/>
  <c r="AA95" i="5"/>
  <c r="Z95" i="5"/>
  <c r="Y95" i="5"/>
  <c r="X95" i="5"/>
  <c r="W95" i="5"/>
  <c r="V95" i="5"/>
  <c r="U95" i="5"/>
  <c r="T95" i="5"/>
  <c r="S95" i="5"/>
  <c r="BQ94" i="5"/>
  <c r="BP94" i="5"/>
  <c r="BO94" i="5"/>
  <c r="BN94" i="5"/>
  <c r="BM94" i="5"/>
  <c r="BL94" i="5"/>
  <c r="BK94" i="5"/>
  <c r="BJ94" i="5"/>
  <c r="BI94" i="5"/>
  <c r="BH94" i="5"/>
  <c r="BG94" i="5"/>
  <c r="BF94" i="5"/>
  <c r="BE94" i="5"/>
  <c r="BD94" i="5"/>
  <c r="BC94" i="5"/>
  <c r="BB94" i="5"/>
  <c r="BA94" i="5"/>
  <c r="AH94" i="5"/>
  <c r="AG94" i="5"/>
  <c r="AF94" i="5"/>
  <c r="AE94" i="5"/>
  <c r="AD94" i="5"/>
  <c r="AC94" i="5"/>
  <c r="AB94" i="5"/>
  <c r="AA94" i="5"/>
  <c r="Z94" i="5"/>
  <c r="Y94" i="5"/>
  <c r="X94" i="5"/>
  <c r="W94" i="5"/>
  <c r="V94" i="5"/>
  <c r="U94" i="5"/>
  <c r="T94" i="5"/>
  <c r="S94" i="5"/>
  <c r="BQ93" i="5"/>
  <c r="BP93" i="5"/>
  <c r="BO93" i="5"/>
  <c r="BN93" i="5"/>
  <c r="BM93" i="5"/>
  <c r="BL93" i="5"/>
  <c r="BK93" i="5"/>
  <c r="BJ93" i="5"/>
  <c r="BI93" i="5"/>
  <c r="BH93" i="5"/>
  <c r="BG93" i="5"/>
  <c r="BF93" i="5"/>
  <c r="BE93" i="5"/>
  <c r="BD93" i="5"/>
  <c r="BC93" i="5"/>
  <c r="BB93" i="5"/>
  <c r="BA93" i="5"/>
  <c r="AH93" i="5"/>
  <c r="AG93" i="5"/>
  <c r="AF93" i="5"/>
  <c r="AE93" i="5"/>
  <c r="AD93" i="5"/>
  <c r="AC93" i="5"/>
  <c r="AB93" i="5"/>
  <c r="AA93" i="5"/>
  <c r="Z93" i="5"/>
  <c r="Y93" i="5"/>
  <c r="X93" i="5"/>
  <c r="W93" i="5"/>
  <c r="V93" i="5"/>
  <c r="U93" i="5"/>
  <c r="T93" i="5"/>
  <c r="S93" i="5"/>
  <c r="BQ92" i="5"/>
  <c r="BP92" i="5"/>
  <c r="BO92" i="5"/>
  <c r="BN92" i="5"/>
  <c r="BM92" i="5"/>
  <c r="BL92" i="5"/>
  <c r="BK92" i="5"/>
  <c r="BJ92" i="5"/>
  <c r="BI92" i="5"/>
  <c r="BH92" i="5"/>
  <c r="BG92" i="5"/>
  <c r="BF92" i="5"/>
  <c r="BE92" i="5"/>
  <c r="BD92" i="5"/>
  <c r="BC92" i="5"/>
  <c r="BB92" i="5"/>
  <c r="BA92" i="5"/>
  <c r="AH92" i="5"/>
  <c r="AG92" i="5"/>
  <c r="AF92" i="5"/>
  <c r="AE92" i="5"/>
  <c r="AD92" i="5"/>
  <c r="AC92" i="5"/>
  <c r="AB92" i="5"/>
  <c r="AA92" i="5"/>
  <c r="Z92" i="5"/>
  <c r="Y92" i="5"/>
  <c r="X92" i="5"/>
  <c r="W92" i="5"/>
  <c r="V92" i="5"/>
  <c r="U92" i="5"/>
  <c r="T92" i="5"/>
  <c r="S92" i="5"/>
  <c r="BQ91" i="5"/>
  <c r="BP91" i="5"/>
  <c r="BO91" i="5"/>
  <c r="BN91" i="5"/>
  <c r="BM91" i="5"/>
  <c r="BL91" i="5"/>
  <c r="BK91" i="5"/>
  <c r="BJ91" i="5"/>
  <c r="BI91" i="5"/>
  <c r="BH91" i="5"/>
  <c r="BG91" i="5"/>
  <c r="BF91" i="5"/>
  <c r="BE91" i="5"/>
  <c r="BD91" i="5"/>
  <c r="BC91" i="5"/>
  <c r="BB91" i="5"/>
  <c r="BA91" i="5"/>
  <c r="AH91" i="5"/>
  <c r="AG91" i="5"/>
  <c r="AF91" i="5"/>
  <c r="AE91" i="5"/>
  <c r="AD91" i="5"/>
  <c r="AC91" i="5"/>
  <c r="AB91" i="5"/>
  <c r="AA91" i="5"/>
  <c r="Z91" i="5"/>
  <c r="Y91" i="5"/>
  <c r="X91" i="5"/>
  <c r="W91" i="5"/>
  <c r="V91" i="5"/>
  <c r="U91" i="5"/>
  <c r="T91" i="5"/>
  <c r="S91" i="5"/>
  <c r="BQ90" i="5"/>
  <c r="BP90" i="5"/>
  <c r="BO90" i="5"/>
  <c r="BN90" i="5"/>
  <c r="BM90" i="5"/>
  <c r="BL90" i="5"/>
  <c r="BK90" i="5"/>
  <c r="BJ90" i="5"/>
  <c r="BI90" i="5"/>
  <c r="BH90" i="5"/>
  <c r="BG90" i="5"/>
  <c r="BF90" i="5"/>
  <c r="BE90" i="5"/>
  <c r="BD90" i="5"/>
  <c r="BC90" i="5"/>
  <c r="BB90" i="5"/>
  <c r="BA90" i="5"/>
  <c r="AH90" i="5"/>
  <c r="AG90" i="5"/>
  <c r="AF90" i="5"/>
  <c r="AE90" i="5"/>
  <c r="AD90" i="5"/>
  <c r="AC90" i="5"/>
  <c r="AB90" i="5"/>
  <c r="AA90" i="5"/>
  <c r="Z90" i="5"/>
  <c r="Y90" i="5"/>
  <c r="X90" i="5"/>
  <c r="W90" i="5"/>
  <c r="V90" i="5"/>
  <c r="U90" i="5"/>
  <c r="T90" i="5"/>
  <c r="S90" i="5"/>
  <c r="BQ89" i="5"/>
  <c r="BP89" i="5"/>
  <c r="BO89" i="5"/>
  <c r="BN89" i="5"/>
  <c r="BM89" i="5"/>
  <c r="BL89" i="5"/>
  <c r="BK89" i="5"/>
  <c r="BJ89" i="5"/>
  <c r="BI89" i="5"/>
  <c r="BH89" i="5"/>
  <c r="BG89" i="5"/>
  <c r="BF89" i="5"/>
  <c r="BE89" i="5"/>
  <c r="BD89" i="5"/>
  <c r="BC89" i="5"/>
  <c r="BB89" i="5"/>
  <c r="BA89" i="5"/>
  <c r="AH89" i="5"/>
  <c r="AG89" i="5"/>
  <c r="AF89" i="5"/>
  <c r="AE89" i="5"/>
  <c r="AD89" i="5"/>
  <c r="AC89" i="5"/>
  <c r="AB89" i="5"/>
  <c r="AA89" i="5"/>
  <c r="Z89" i="5"/>
  <c r="Y89" i="5"/>
  <c r="X89" i="5"/>
  <c r="W89" i="5"/>
  <c r="V89" i="5"/>
  <c r="U89" i="5"/>
  <c r="T89" i="5"/>
  <c r="S89" i="5"/>
  <c r="BQ88" i="5"/>
  <c r="BP88" i="5"/>
  <c r="BO88" i="5"/>
  <c r="BN88" i="5"/>
  <c r="BM88" i="5"/>
  <c r="BL88" i="5"/>
  <c r="BK88" i="5"/>
  <c r="BJ88" i="5"/>
  <c r="BI88" i="5"/>
  <c r="BH88" i="5"/>
  <c r="BG88" i="5"/>
  <c r="BF88" i="5"/>
  <c r="BE88" i="5"/>
  <c r="BD88" i="5"/>
  <c r="BC88" i="5"/>
  <c r="BB88" i="5"/>
  <c r="BA88" i="5"/>
  <c r="AH88" i="5"/>
  <c r="AG88" i="5"/>
  <c r="AF88" i="5"/>
  <c r="AE88" i="5"/>
  <c r="AD88" i="5"/>
  <c r="AC88" i="5"/>
  <c r="AB88" i="5"/>
  <c r="AA88" i="5"/>
  <c r="Z88" i="5"/>
  <c r="Y88" i="5"/>
  <c r="X88" i="5"/>
  <c r="W88" i="5"/>
  <c r="V88" i="5"/>
  <c r="U88" i="5"/>
  <c r="T88" i="5"/>
  <c r="S88" i="5"/>
  <c r="BQ87" i="5"/>
  <c r="BP87" i="5"/>
  <c r="BO87" i="5"/>
  <c r="BN87" i="5"/>
  <c r="BM87" i="5"/>
  <c r="BL87" i="5"/>
  <c r="BK87" i="5"/>
  <c r="BJ87" i="5"/>
  <c r="BI87" i="5"/>
  <c r="BH87" i="5"/>
  <c r="BG87" i="5"/>
  <c r="BF87" i="5"/>
  <c r="BE87" i="5"/>
  <c r="BD87" i="5"/>
  <c r="BC87" i="5"/>
  <c r="BB87" i="5"/>
  <c r="BA87" i="5"/>
  <c r="AH87" i="5"/>
  <c r="AG87" i="5"/>
  <c r="AF87" i="5"/>
  <c r="AE87" i="5"/>
  <c r="AD87" i="5"/>
  <c r="AC87" i="5"/>
  <c r="AB87" i="5"/>
  <c r="AA87" i="5"/>
  <c r="Z87" i="5"/>
  <c r="Y87" i="5"/>
  <c r="X87" i="5"/>
  <c r="W87" i="5"/>
  <c r="V87" i="5"/>
  <c r="U87" i="5"/>
  <c r="T87" i="5"/>
  <c r="S87" i="5"/>
  <c r="BQ86" i="5"/>
  <c r="BP86" i="5"/>
  <c r="BO86" i="5"/>
  <c r="BN86" i="5"/>
  <c r="BM86" i="5"/>
  <c r="BL86" i="5"/>
  <c r="BK86" i="5"/>
  <c r="BJ86" i="5"/>
  <c r="BI86" i="5"/>
  <c r="BH86" i="5"/>
  <c r="BG86" i="5"/>
  <c r="BF86" i="5"/>
  <c r="BE86" i="5"/>
  <c r="BD86" i="5"/>
  <c r="BC86" i="5"/>
  <c r="BB86" i="5"/>
  <c r="BA86" i="5"/>
  <c r="AH86" i="5"/>
  <c r="AG86" i="5"/>
  <c r="AF86" i="5"/>
  <c r="AE86" i="5"/>
  <c r="AD86" i="5"/>
  <c r="AC86" i="5"/>
  <c r="AB86" i="5"/>
  <c r="AA86" i="5"/>
  <c r="Z86" i="5"/>
  <c r="Y86" i="5"/>
  <c r="X86" i="5"/>
  <c r="W86" i="5"/>
  <c r="V86" i="5"/>
  <c r="U86" i="5"/>
  <c r="T86" i="5"/>
  <c r="S86" i="5"/>
  <c r="BQ85" i="5"/>
  <c r="BP85" i="5"/>
  <c r="BO85" i="5"/>
  <c r="BN85" i="5"/>
  <c r="BM85" i="5"/>
  <c r="BL85" i="5"/>
  <c r="BK85" i="5"/>
  <c r="BJ85" i="5"/>
  <c r="BI85" i="5"/>
  <c r="BH85" i="5"/>
  <c r="BG85" i="5"/>
  <c r="BF85" i="5"/>
  <c r="BE85" i="5"/>
  <c r="BD85" i="5"/>
  <c r="BC85" i="5"/>
  <c r="BB85" i="5"/>
  <c r="BA85" i="5"/>
  <c r="AH85" i="5"/>
  <c r="AG85" i="5"/>
  <c r="AF85" i="5"/>
  <c r="AE85" i="5"/>
  <c r="AD85" i="5"/>
  <c r="AC85" i="5"/>
  <c r="AB85" i="5"/>
  <c r="AA85" i="5"/>
  <c r="Z85" i="5"/>
  <c r="Y85" i="5"/>
  <c r="X85" i="5"/>
  <c r="W85" i="5"/>
  <c r="V85" i="5"/>
  <c r="U85" i="5"/>
  <c r="T85" i="5"/>
  <c r="S85" i="5"/>
  <c r="BQ84" i="5"/>
  <c r="BP84" i="5"/>
  <c r="BO84" i="5"/>
  <c r="BN84" i="5"/>
  <c r="BM84" i="5"/>
  <c r="BL84" i="5"/>
  <c r="BK84" i="5"/>
  <c r="BJ84" i="5"/>
  <c r="BI84" i="5"/>
  <c r="BH84" i="5"/>
  <c r="BG84" i="5"/>
  <c r="BF84" i="5"/>
  <c r="BE84" i="5"/>
  <c r="BD84" i="5"/>
  <c r="BC84" i="5"/>
  <c r="BB84" i="5"/>
  <c r="BA84" i="5"/>
  <c r="AH84" i="5"/>
  <c r="AG84" i="5"/>
  <c r="AF84" i="5"/>
  <c r="AE84" i="5"/>
  <c r="AD84" i="5"/>
  <c r="AC84" i="5"/>
  <c r="AB84" i="5"/>
  <c r="AA84" i="5"/>
  <c r="Z84" i="5"/>
  <c r="Y84" i="5"/>
  <c r="X84" i="5"/>
  <c r="W84" i="5"/>
  <c r="V84" i="5"/>
  <c r="U84" i="5"/>
  <c r="T84" i="5"/>
  <c r="S84" i="5"/>
  <c r="BQ83" i="5"/>
  <c r="BP83" i="5"/>
  <c r="BO83" i="5"/>
  <c r="BN83" i="5"/>
  <c r="BM83" i="5"/>
  <c r="BL83" i="5"/>
  <c r="BK83" i="5"/>
  <c r="BJ83" i="5"/>
  <c r="BI83" i="5"/>
  <c r="BH83" i="5"/>
  <c r="BG83" i="5"/>
  <c r="BF83" i="5"/>
  <c r="BE83" i="5"/>
  <c r="BD83" i="5"/>
  <c r="BC83" i="5"/>
  <c r="BB83" i="5"/>
  <c r="BA83" i="5"/>
  <c r="AH83" i="5"/>
  <c r="AG83" i="5"/>
  <c r="AF83" i="5"/>
  <c r="AE83" i="5"/>
  <c r="AD83" i="5"/>
  <c r="AC83" i="5"/>
  <c r="AB83" i="5"/>
  <c r="AA83" i="5"/>
  <c r="Z83" i="5"/>
  <c r="Y83" i="5"/>
  <c r="X83" i="5"/>
  <c r="W83" i="5"/>
  <c r="V83" i="5"/>
  <c r="U83" i="5"/>
  <c r="T83" i="5"/>
  <c r="S83" i="5"/>
  <c r="BQ82" i="5"/>
  <c r="BP82" i="5"/>
  <c r="BO82" i="5"/>
  <c r="BN82" i="5"/>
  <c r="BM82" i="5"/>
  <c r="BL82" i="5"/>
  <c r="BK82" i="5"/>
  <c r="BJ82" i="5"/>
  <c r="BI82" i="5"/>
  <c r="BH82" i="5"/>
  <c r="BG82" i="5"/>
  <c r="BF82" i="5"/>
  <c r="BE82" i="5"/>
  <c r="BD82" i="5"/>
  <c r="BC82" i="5"/>
  <c r="BB82" i="5"/>
  <c r="BA82" i="5"/>
  <c r="AH82" i="5"/>
  <c r="AG82" i="5"/>
  <c r="AF82" i="5"/>
  <c r="AE82" i="5"/>
  <c r="AD82" i="5"/>
  <c r="AC82" i="5"/>
  <c r="AB82" i="5"/>
  <c r="AA82" i="5"/>
  <c r="Z82" i="5"/>
  <c r="Y82" i="5"/>
  <c r="X82" i="5"/>
  <c r="W82" i="5"/>
  <c r="V82" i="5"/>
  <c r="U82" i="5"/>
  <c r="T82" i="5"/>
  <c r="S82" i="5"/>
  <c r="BQ81" i="5"/>
  <c r="BP81" i="5"/>
  <c r="BO81" i="5"/>
  <c r="BN81" i="5"/>
  <c r="BM81" i="5"/>
  <c r="BL81" i="5"/>
  <c r="BK81" i="5"/>
  <c r="BJ81" i="5"/>
  <c r="BI81" i="5"/>
  <c r="BH81" i="5"/>
  <c r="BG81" i="5"/>
  <c r="BF81" i="5"/>
  <c r="BE81" i="5"/>
  <c r="BD81" i="5"/>
  <c r="BC81" i="5"/>
  <c r="BB81" i="5"/>
  <c r="BA81" i="5"/>
  <c r="AH81" i="5"/>
  <c r="AG81" i="5"/>
  <c r="AF81" i="5"/>
  <c r="AE81" i="5"/>
  <c r="AD81" i="5"/>
  <c r="AC81" i="5"/>
  <c r="AB81" i="5"/>
  <c r="AA81" i="5"/>
  <c r="Z81" i="5"/>
  <c r="Y81" i="5"/>
  <c r="X81" i="5"/>
  <c r="W81" i="5"/>
  <c r="V81" i="5"/>
  <c r="U81" i="5"/>
  <c r="T81" i="5"/>
  <c r="S81" i="5"/>
  <c r="BQ80" i="5"/>
  <c r="BP80" i="5"/>
  <c r="BO80" i="5"/>
  <c r="BN80" i="5"/>
  <c r="BM80" i="5"/>
  <c r="BL80" i="5"/>
  <c r="BK80" i="5"/>
  <c r="BJ80" i="5"/>
  <c r="BI80" i="5"/>
  <c r="BH80" i="5"/>
  <c r="BG80" i="5"/>
  <c r="BF80" i="5"/>
  <c r="BE80" i="5"/>
  <c r="BD80" i="5"/>
  <c r="BC80" i="5"/>
  <c r="BB80" i="5"/>
  <c r="BA80" i="5"/>
  <c r="AH80" i="5"/>
  <c r="AG80" i="5"/>
  <c r="AF80" i="5"/>
  <c r="AE80" i="5"/>
  <c r="AD80" i="5"/>
  <c r="AC80" i="5"/>
  <c r="AB80" i="5"/>
  <c r="AA80" i="5"/>
  <c r="Z80" i="5"/>
  <c r="Y80" i="5"/>
  <c r="X80" i="5"/>
  <c r="W80" i="5"/>
  <c r="V80" i="5"/>
  <c r="U80" i="5"/>
  <c r="T80" i="5"/>
  <c r="S80" i="5"/>
  <c r="BQ79" i="5"/>
  <c r="BP79" i="5"/>
  <c r="BO79" i="5"/>
  <c r="BN79" i="5"/>
  <c r="BM79" i="5"/>
  <c r="BL79" i="5"/>
  <c r="BK79" i="5"/>
  <c r="BJ79" i="5"/>
  <c r="BI79" i="5"/>
  <c r="BH79" i="5"/>
  <c r="BG79" i="5"/>
  <c r="BF79" i="5"/>
  <c r="BE79" i="5"/>
  <c r="BD79" i="5"/>
  <c r="BC79" i="5"/>
  <c r="BB79" i="5"/>
  <c r="BA79" i="5"/>
  <c r="AH79" i="5"/>
  <c r="AG79" i="5"/>
  <c r="AF79" i="5"/>
  <c r="AE79" i="5"/>
  <c r="AD79" i="5"/>
  <c r="AC79" i="5"/>
  <c r="AB79" i="5"/>
  <c r="AA79" i="5"/>
  <c r="Z79" i="5"/>
  <c r="Y79" i="5"/>
  <c r="X79" i="5"/>
  <c r="W79" i="5"/>
  <c r="V79" i="5"/>
  <c r="U79" i="5"/>
  <c r="T79" i="5"/>
  <c r="S79" i="5"/>
  <c r="BQ78" i="5"/>
  <c r="BP78" i="5"/>
  <c r="BO78" i="5"/>
  <c r="BN78" i="5"/>
  <c r="BM78" i="5"/>
  <c r="BL78" i="5"/>
  <c r="BK78" i="5"/>
  <c r="BJ78" i="5"/>
  <c r="BI78" i="5"/>
  <c r="BH78" i="5"/>
  <c r="BG78" i="5"/>
  <c r="BF78" i="5"/>
  <c r="BE78" i="5"/>
  <c r="BD78" i="5"/>
  <c r="BC78" i="5"/>
  <c r="BB78" i="5"/>
  <c r="BA78" i="5"/>
  <c r="AH78" i="5"/>
  <c r="AG78" i="5"/>
  <c r="AF78" i="5"/>
  <c r="AE78" i="5"/>
  <c r="AD78" i="5"/>
  <c r="AC78" i="5"/>
  <c r="AB78" i="5"/>
  <c r="AA78" i="5"/>
  <c r="Z78" i="5"/>
  <c r="Y78" i="5"/>
  <c r="X78" i="5"/>
  <c r="W78" i="5"/>
  <c r="V78" i="5"/>
  <c r="U78" i="5"/>
  <c r="T78" i="5"/>
  <c r="S78" i="5"/>
  <c r="BQ77" i="5"/>
  <c r="BP77" i="5"/>
  <c r="BO77" i="5"/>
  <c r="BN77" i="5"/>
  <c r="BM77" i="5"/>
  <c r="BL77" i="5"/>
  <c r="BK77" i="5"/>
  <c r="BJ77" i="5"/>
  <c r="BI77" i="5"/>
  <c r="BH77" i="5"/>
  <c r="BG77" i="5"/>
  <c r="BF77" i="5"/>
  <c r="BE77" i="5"/>
  <c r="BD77" i="5"/>
  <c r="BC77" i="5"/>
  <c r="BB77" i="5"/>
  <c r="BA77" i="5"/>
  <c r="AH77" i="5"/>
  <c r="AG77" i="5"/>
  <c r="AF77" i="5"/>
  <c r="AE77" i="5"/>
  <c r="AD77" i="5"/>
  <c r="AC77" i="5"/>
  <c r="AB77" i="5"/>
  <c r="AA77" i="5"/>
  <c r="Z77" i="5"/>
  <c r="Y77" i="5"/>
  <c r="X77" i="5"/>
  <c r="W77" i="5"/>
  <c r="V77" i="5"/>
  <c r="U77" i="5"/>
  <c r="T77" i="5"/>
  <c r="S77" i="5"/>
  <c r="BQ76" i="5"/>
  <c r="BP76" i="5"/>
  <c r="BO76" i="5"/>
  <c r="BN76" i="5"/>
  <c r="BM76" i="5"/>
  <c r="BL76" i="5"/>
  <c r="BK76" i="5"/>
  <c r="BJ76" i="5"/>
  <c r="BI76" i="5"/>
  <c r="BH76" i="5"/>
  <c r="BG76" i="5"/>
  <c r="BF76" i="5"/>
  <c r="BE76" i="5"/>
  <c r="BD76" i="5"/>
  <c r="BC76" i="5"/>
  <c r="BB76" i="5"/>
  <c r="BA76" i="5"/>
  <c r="AH76" i="5"/>
  <c r="AG76" i="5"/>
  <c r="AF76" i="5"/>
  <c r="AE76" i="5"/>
  <c r="AD76" i="5"/>
  <c r="AC76" i="5"/>
  <c r="AB76" i="5"/>
  <c r="AA76" i="5"/>
  <c r="Z76" i="5"/>
  <c r="Y76" i="5"/>
  <c r="X76" i="5"/>
  <c r="W76" i="5"/>
  <c r="V76" i="5"/>
  <c r="U76" i="5"/>
  <c r="T76" i="5"/>
  <c r="S76" i="5"/>
  <c r="BQ75" i="5"/>
  <c r="BP75" i="5"/>
  <c r="BO75" i="5"/>
  <c r="BN75" i="5"/>
  <c r="BM75" i="5"/>
  <c r="BL75" i="5"/>
  <c r="BK75" i="5"/>
  <c r="BJ75" i="5"/>
  <c r="BI75" i="5"/>
  <c r="BH75" i="5"/>
  <c r="BG75" i="5"/>
  <c r="BF75" i="5"/>
  <c r="BE75" i="5"/>
  <c r="BD75" i="5"/>
  <c r="BC75" i="5"/>
  <c r="BB75" i="5"/>
  <c r="BA75" i="5"/>
  <c r="AH75" i="5"/>
  <c r="AG75" i="5"/>
  <c r="AF75" i="5"/>
  <c r="AE75" i="5"/>
  <c r="AD75" i="5"/>
  <c r="AC75" i="5"/>
  <c r="AB75" i="5"/>
  <c r="AA75" i="5"/>
  <c r="Z75" i="5"/>
  <c r="Y75" i="5"/>
  <c r="X75" i="5"/>
  <c r="W75" i="5"/>
  <c r="V75" i="5"/>
  <c r="U75" i="5"/>
  <c r="T75" i="5"/>
  <c r="S75" i="5"/>
  <c r="BQ74" i="5"/>
  <c r="BP74" i="5"/>
  <c r="BO74" i="5"/>
  <c r="BN74" i="5"/>
  <c r="BM74" i="5"/>
  <c r="BL74" i="5"/>
  <c r="BK74" i="5"/>
  <c r="BJ74" i="5"/>
  <c r="BI74" i="5"/>
  <c r="BH74" i="5"/>
  <c r="BG74" i="5"/>
  <c r="BF74" i="5"/>
  <c r="BE74" i="5"/>
  <c r="BD74" i="5"/>
  <c r="BC74" i="5"/>
  <c r="BB74" i="5"/>
  <c r="BA74" i="5"/>
  <c r="AH74" i="5"/>
  <c r="AG74" i="5"/>
  <c r="AF74" i="5"/>
  <c r="AE74" i="5"/>
  <c r="AD74" i="5"/>
  <c r="AC74" i="5"/>
  <c r="AB74" i="5"/>
  <c r="AA74" i="5"/>
  <c r="Z74" i="5"/>
  <c r="Y74" i="5"/>
  <c r="X74" i="5"/>
  <c r="W74" i="5"/>
  <c r="V74" i="5"/>
  <c r="U74" i="5"/>
  <c r="T74" i="5"/>
  <c r="S74" i="5"/>
  <c r="BQ73" i="5"/>
  <c r="BP73" i="5"/>
  <c r="BO73" i="5"/>
  <c r="BN73" i="5"/>
  <c r="BM73" i="5"/>
  <c r="BL73" i="5"/>
  <c r="BK73" i="5"/>
  <c r="BJ73" i="5"/>
  <c r="BI73" i="5"/>
  <c r="BH73" i="5"/>
  <c r="BG73" i="5"/>
  <c r="BF73" i="5"/>
  <c r="BE73" i="5"/>
  <c r="BD73" i="5"/>
  <c r="BC73" i="5"/>
  <c r="BB73" i="5"/>
  <c r="BA73" i="5"/>
  <c r="AH73" i="5"/>
  <c r="AG73" i="5"/>
  <c r="AF73" i="5"/>
  <c r="AE73" i="5"/>
  <c r="AD73" i="5"/>
  <c r="AC73" i="5"/>
  <c r="AB73" i="5"/>
  <c r="AA73" i="5"/>
  <c r="Z73" i="5"/>
  <c r="Y73" i="5"/>
  <c r="X73" i="5"/>
  <c r="W73" i="5"/>
  <c r="V73" i="5"/>
  <c r="U73" i="5"/>
  <c r="T73" i="5"/>
  <c r="S73" i="5"/>
  <c r="BQ72" i="5"/>
  <c r="BP72" i="5"/>
  <c r="BO72" i="5"/>
  <c r="BN72" i="5"/>
  <c r="BM72" i="5"/>
  <c r="BL72" i="5"/>
  <c r="BK72" i="5"/>
  <c r="BJ72" i="5"/>
  <c r="BI72" i="5"/>
  <c r="BH72" i="5"/>
  <c r="BG72" i="5"/>
  <c r="BF72" i="5"/>
  <c r="BE72" i="5"/>
  <c r="BD72" i="5"/>
  <c r="BC72" i="5"/>
  <c r="BB72" i="5"/>
  <c r="BA72" i="5"/>
  <c r="AH72" i="5"/>
  <c r="AG72" i="5"/>
  <c r="AF72" i="5"/>
  <c r="AE72" i="5"/>
  <c r="AD72" i="5"/>
  <c r="AC72" i="5"/>
  <c r="AB72" i="5"/>
  <c r="AA72" i="5"/>
  <c r="Z72" i="5"/>
  <c r="Y72" i="5"/>
  <c r="X72" i="5"/>
  <c r="W72" i="5"/>
  <c r="V72" i="5"/>
  <c r="U72" i="5"/>
  <c r="T72" i="5"/>
  <c r="S72" i="5"/>
  <c r="BQ71" i="5"/>
  <c r="BP71" i="5"/>
  <c r="BO71" i="5"/>
  <c r="BN71" i="5"/>
  <c r="BM71" i="5"/>
  <c r="BL71" i="5"/>
  <c r="BK71" i="5"/>
  <c r="BJ71" i="5"/>
  <c r="BI71" i="5"/>
  <c r="BH71" i="5"/>
  <c r="BG71" i="5"/>
  <c r="BF71" i="5"/>
  <c r="BE71" i="5"/>
  <c r="BD71" i="5"/>
  <c r="BC71" i="5"/>
  <c r="BB71" i="5"/>
  <c r="BA71" i="5"/>
  <c r="AH71" i="5"/>
  <c r="AG71" i="5"/>
  <c r="AF71" i="5"/>
  <c r="AE71" i="5"/>
  <c r="AD71" i="5"/>
  <c r="AC71" i="5"/>
  <c r="AB71" i="5"/>
  <c r="AA71" i="5"/>
  <c r="Z71" i="5"/>
  <c r="Y71" i="5"/>
  <c r="X71" i="5"/>
  <c r="W71" i="5"/>
  <c r="V71" i="5"/>
  <c r="U71" i="5"/>
  <c r="T71" i="5"/>
  <c r="S71" i="5"/>
  <c r="BQ70" i="5"/>
  <c r="BP70" i="5"/>
  <c r="BO70" i="5"/>
  <c r="BN70" i="5"/>
  <c r="BM70" i="5"/>
  <c r="BL70" i="5"/>
  <c r="BK70" i="5"/>
  <c r="BJ70" i="5"/>
  <c r="BI70" i="5"/>
  <c r="BH70" i="5"/>
  <c r="BG70" i="5"/>
  <c r="BF70" i="5"/>
  <c r="BE70" i="5"/>
  <c r="BD70" i="5"/>
  <c r="BC70" i="5"/>
  <c r="BB70" i="5"/>
  <c r="BA70" i="5"/>
  <c r="AH70" i="5"/>
  <c r="AG70" i="5"/>
  <c r="AF70" i="5"/>
  <c r="AE70" i="5"/>
  <c r="AD70" i="5"/>
  <c r="AC70" i="5"/>
  <c r="AB70" i="5"/>
  <c r="AA70" i="5"/>
  <c r="Z70" i="5"/>
  <c r="Y70" i="5"/>
  <c r="X70" i="5"/>
  <c r="W70" i="5"/>
  <c r="V70" i="5"/>
  <c r="U70" i="5"/>
  <c r="T70" i="5"/>
  <c r="S70" i="5"/>
  <c r="BQ69" i="5"/>
  <c r="BP69" i="5"/>
  <c r="BO69" i="5"/>
  <c r="BN69" i="5"/>
  <c r="BM69" i="5"/>
  <c r="BL69" i="5"/>
  <c r="BK69" i="5"/>
  <c r="BJ69" i="5"/>
  <c r="BI69" i="5"/>
  <c r="BH69" i="5"/>
  <c r="BG69" i="5"/>
  <c r="BF69" i="5"/>
  <c r="BE69" i="5"/>
  <c r="BD69" i="5"/>
  <c r="BC69" i="5"/>
  <c r="BB69" i="5"/>
  <c r="BA69" i="5"/>
  <c r="AH69" i="5"/>
  <c r="AG69" i="5"/>
  <c r="AF69" i="5"/>
  <c r="AE69" i="5"/>
  <c r="AD69" i="5"/>
  <c r="AC69" i="5"/>
  <c r="AB69" i="5"/>
  <c r="AA69" i="5"/>
  <c r="Z69" i="5"/>
  <c r="Y69" i="5"/>
  <c r="X69" i="5"/>
  <c r="W69" i="5"/>
  <c r="V69" i="5"/>
  <c r="U69" i="5"/>
  <c r="T69" i="5"/>
  <c r="S69" i="5"/>
  <c r="BQ68" i="5"/>
  <c r="BP68" i="5"/>
  <c r="BO68" i="5"/>
  <c r="BN68" i="5"/>
  <c r="BM68" i="5"/>
  <c r="BL68" i="5"/>
  <c r="BK68" i="5"/>
  <c r="BJ68" i="5"/>
  <c r="BI68" i="5"/>
  <c r="BH68" i="5"/>
  <c r="BG68" i="5"/>
  <c r="BF68" i="5"/>
  <c r="BE68" i="5"/>
  <c r="BD68" i="5"/>
  <c r="BC68" i="5"/>
  <c r="BB68" i="5"/>
  <c r="BA68" i="5"/>
  <c r="AH68" i="5"/>
  <c r="AG68" i="5"/>
  <c r="AF68" i="5"/>
  <c r="AE68" i="5"/>
  <c r="AD68" i="5"/>
  <c r="AC68" i="5"/>
  <c r="AB68" i="5"/>
  <c r="AA68" i="5"/>
  <c r="Z68" i="5"/>
  <c r="Y68" i="5"/>
  <c r="X68" i="5"/>
  <c r="W68" i="5"/>
  <c r="V68" i="5"/>
  <c r="U68" i="5"/>
  <c r="T68" i="5"/>
  <c r="S68" i="5"/>
  <c r="BQ67" i="5"/>
  <c r="BP67" i="5"/>
  <c r="BO67" i="5"/>
  <c r="BN67" i="5"/>
  <c r="BM67" i="5"/>
  <c r="BL67" i="5"/>
  <c r="BK67" i="5"/>
  <c r="BJ67" i="5"/>
  <c r="BI67" i="5"/>
  <c r="BH67" i="5"/>
  <c r="BG67" i="5"/>
  <c r="BF67" i="5"/>
  <c r="BE67" i="5"/>
  <c r="BD67" i="5"/>
  <c r="BC67" i="5"/>
  <c r="BB67" i="5"/>
  <c r="BA67" i="5"/>
  <c r="AH67" i="5"/>
  <c r="AG67" i="5"/>
  <c r="AF67" i="5"/>
  <c r="AE67" i="5"/>
  <c r="AD67" i="5"/>
  <c r="AC67" i="5"/>
  <c r="AB67" i="5"/>
  <c r="AA67" i="5"/>
  <c r="Z67" i="5"/>
  <c r="Y67" i="5"/>
  <c r="X67" i="5"/>
  <c r="W67" i="5"/>
  <c r="V67" i="5"/>
  <c r="U67" i="5"/>
  <c r="T67" i="5"/>
  <c r="S67" i="5"/>
  <c r="BQ66" i="5"/>
  <c r="BP66" i="5"/>
  <c r="BO66" i="5"/>
  <c r="BN66" i="5"/>
  <c r="BM66" i="5"/>
  <c r="BL66" i="5"/>
  <c r="BK66" i="5"/>
  <c r="BJ66" i="5"/>
  <c r="BI66" i="5"/>
  <c r="BH66" i="5"/>
  <c r="BG66" i="5"/>
  <c r="BF66" i="5"/>
  <c r="BE66" i="5"/>
  <c r="BD66" i="5"/>
  <c r="BC66" i="5"/>
  <c r="BB66" i="5"/>
  <c r="BA66" i="5"/>
  <c r="AH66" i="5"/>
  <c r="AG66" i="5"/>
  <c r="AF66" i="5"/>
  <c r="AE66" i="5"/>
  <c r="AD66" i="5"/>
  <c r="AC66" i="5"/>
  <c r="AB66" i="5"/>
  <c r="AA66" i="5"/>
  <c r="Z66" i="5"/>
  <c r="Y66" i="5"/>
  <c r="X66" i="5"/>
  <c r="W66" i="5"/>
  <c r="V66" i="5"/>
  <c r="U66" i="5"/>
  <c r="T66" i="5"/>
  <c r="S66" i="5"/>
  <c r="BQ65" i="5"/>
  <c r="BP65" i="5"/>
  <c r="BO65" i="5"/>
  <c r="BN65" i="5"/>
  <c r="BM65" i="5"/>
  <c r="BL65" i="5"/>
  <c r="BK65" i="5"/>
  <c r="BJ65" i="5"/>
  <c r="BI65" i="5"/>
  <c r="BH65" i="5"/>
  <c r="BG65" i="5"/>
  <c r="BF65" i="5"/>
  <c r="BE65" i="5"/>
  <c r="BD65" i="5"/>
  <c r="BC65" i="5"/>
  <c r="BB65" i="5"/>
  <c r="BA65" i="5"/>
  <c r="AH65" i="5"/>
  <c r="AG65" i="5"/>
  <c r="AF65" i="5"/>
  <c r="AE65" i="5"/>
  <c r="AD65" i="5"/>
  <c r="AC65" i="5"/>
  <c r="AB65" i="5"/>
  <c r="AA65" i="5"/>
  <c r="Z65" i="5"/>
  <c r="Y65" i="5"/>
  <c r="X65" i="5"/>
  <c r="W65" i="5"/>
  <c r="V65" i="5"/>
  <c r="U65" i="5"/>
  <c r="T65" i="5"/>
  <c r="S65" i="5"/>
  <c r="BQ64" i="5"/>
  <c r="BP64" i="5"/>
  <c r="BO64" i="5"/>
  <c r="BN64" i="5"/>
  <c r="BM64" i="5"/>
  <c r="BL64" i="5"/>
  <c r="BK64" i="5"/>
  <c r="BJ64" i="5"/>
  <c r="BI64" i="5"/>
  <c r="BH64" i="5"/>
  <c r="BG64" i="5"/>
  <c r="BF64" i="5"/>
  <c r="BE64" i="5"/>
  <c r="BD64" i="5"/>
  <c r="BC64" i="5"/>
  <c r="BB64" i="5"/>
  <c r="BA64" i="5"/>
  <c r="AH64" i="5"/>
  <c r="AG64" i="5"/>
  <c r="AF64" i="5"/>
  <c r="AE64" i="5"/>
  <c r="AD64" i="5"/>
  <c r="AC64" i="5"/>
  <c r="AB64" i="5"/>
  <c r="AA64" i="5"/>
  <c r="Z64" i="5"/>
  <c r="Y64" i="5"/>
  <c r="X64" i="5"/>
  <c r="W64" i="5"/>
  <c r="V64" i="5"/>
  <c r="U64" i="5"/>
  <c r="T64" i="5"/>
  <c r="S64" i="5"/>
  <c r="BQ63" i="5"/>
  <c r="BP63" i="5"/>
  <c r="BO63" i="5"/>
  <c r="BN63" i="5"/>
  <c r="BM63" i="5"/>
  <c r="BL63" i="5"/>
  <c r="BK63" i="5"/>
  <c r="BJ63" i="5"/>
  <c r="BI63" i="5"/>
  <c r="BH63" i="5"/>
  <c r="BG63" i="5"/>
  <c r="BF63" i="5"/>
  <c r="BE63" i="5"/>
  <c r="BD63" i="5"/>
  <c r="BC63" i="5"/>
  <c r="BB63" i="5"/>
  <c r="BA63" i="5"/>
  <c r="AH63" i="5"/>
  <c r="AG63" i="5"/>
  <c r="AF63" i="5"/>
  <c r="AE63" i="5"/>
  <c r="AD63" i="5"/>
  <c r="AC63" i="5"/>
  <c r="AB63" i="5"/>
  <c r="AA63" i="5"/>
  <c r="Z63" i="5"/>
  <c r="Y63" i="5"/>
  <c r="X63" i="5"/>
  <c r="W63" i="5"/>
  <c r="V63" i="5"/>
  <c r="U63" i="5"/>
  <c r="T63" i="5"/>
  <c r="S63" i="5"/>
  <c r="BQ62" i="5"/>
  <c r="BP62" i="5"/>
  <c r="BO62" i="5"/>
  <c r="BN62" i="5"/>
  <c r="BM62" i="5"/>
  <c r="BL62" i="5"/>
  <c r="BK62" i="5"/>
  <c r="BJ62" i="5"/>
  <c r="BI62" i="5"/>
  <c r="BH62" i="5"/>
  <c r="BG62" i="5"/>
  <c r="BF62" i="5"/>
  <c r="BE62" i="5"/>
  <c r="BD62" i="5"/>
  <c r="BC62" i="5"/>
  <c r="BB62" i="5"/>
  <c r="BA62" i="5"/>
  <c r="AH62" i="5"/>
  <c r="AG62" i="5"/>
  <c r="AF62" i="5"/>
  <c r="AE62" i="5"/>
  <c r="AD62" i="5"/>
  <c r="AC62" i="5"/>
  <c r="AB62" i="5"/>
  <c r="AA62" i="5"/>
  <c r="Z62" i="5"/>
  <c r="Y62" i="5"/>
  <c r="X62" i="5"/>
  <c r="W62" i="5"/>
  <c r="V62" i="5"/>
  <c r="U62" i="5"/>
  <c r="T62" i="5"/>
  <c r="S62" i="5"/>
  <c r="BQ61" i="5"/>
  <c r="BP61" i="5"/>
  <c r="BO61" i="5"/>
  <c r="BN61" i="5"/>
  <c r="BM61" i="5"/>
  <c r="BL61" i="5"/>
  <c r="BK61" i="5"/>
  <c r="BJ61" i="5"/>
  <c r="BI61" i="5"/>
  <c r="BH61" i="5"/>
  <c r="BG61" i="5"/>
  <c r="BF61" i="5"/>
  <c r="BE61" i="5"/>
  <c r="BD61" i="5"/>
  <c r="BC61" i="5"/>
  <c r="BB61" i="5"/>
  <c r="BA61" i="5"/>
  <c r="AH61" i="5"/>
  <c r="AG61" i="5"/>
  <c r="AF61" i="5"/>
  <c r="AE61" i="5"/>
  <c r="AD61" i="5"/>
  <c r="AC61" i="5"/>
  <c r="AB61" i="5"/>
  <c r="AA61" i="5"/>
  <c r="Z61" i="5"/>
  <c r="Y61" i="5"/>
  <c r="X61" i="5"/>
  <c r="W61" i="5"/>
  <c r="V61" i="5"/>
  <c r="U61" i="5"/>
  <c r="T61" i="5"/>
  <c r="S61" i="5"/>
  <c r="BQ60" i="5"/>
  <c r="BP60" i="5"/>
  <c r="BO60" i="5"/>
  <c r="BN60" i="5"/>
  <c r="BM60" i="5"/>
  <c r="BL60" i="5"/>
  <c r="BK60" i="5"/>
  <c r="BJ60" i="5"/>
  <c r="BI60" i="5"/>
  <c r="BH60" i="5"/>
  <c r="BG60" i="5"/>
  <c r="BF60" i="5"/>
  <c r="BE60" i="5"/>
  <c r="BD60" i="5"/>
  <c r="BC60" i="5"/>
  <c r="BB60" i="5"/>
  <c r="BA60" i="5"/>
  <c r="AH60" i="5"/>
  <c r="AG60" i="5"/>
  <c r="AF60" i="5"/>
  <c r="AE60" i="5"/>
  <c r="AD60" i="5"/>
  <c r="AC60" i="5"/>
  <c r="AB60" i="5"/>
  <c r="AA60" i="5"/>
  <c r="Z60" i="5"/>
  <c r="Y60" i="5"/>
  <c r="X60" i="5"/>
  <c r="W60" i="5"/>
  <c r="V60" i="5"/>
  <c r="U60" i="5"/>
  <c r="T60" i="5"/>
  <c r="S60" i="5"/>
  <c r="BQ59" i="5"/>
  <c r="BP59" i="5"/>
  <c r="BO59" i="5"/>
  <c r="BN59" i="5"/>
  <c r="BM59" i="5"/>
  <c r="BL59" i="5"/>
  <c r="BK59" i="5"/>
  <c r="BJ59" i="5"/>
  <c r="BI59" i="5"/>
  <c r="BH59" i="5"/>
  <c r="BG59" i="5"/>
  <c r="BF59" i="5"/>
  <c r="BE59" i="5"/>
  <c r="BD59" i="5"/>
  <c r="BC59" i="5"/>
  <c r="BB59" i="5"/>
  <c r="BA59" i="5"/>
  <c r="AH59" i="5"/>
  <c r="AG59" i="5"/>
  <c r="AF59" i="5"/>
  <c r="AE59" i="5"/>
  <c r="AD59" i="5"/>
  <c r="AC59" i="5"/>
  <c r="AB59" i="5"/>
  <c r="AA59" i="5"/>
  <c r="Z59" i="5"/>
  <c r="Y59" i="5"/>
  <c r="X59" i="5"/>
  <c r="W59" i="5"/>
  <c r="V59" i="5"/>
  <c r="U59" i="5"/>
  <c r="T59" i="5"/>
  <c r="S59" i="5"/>
  <c r="BQ58" i="5"/>
  <c r="BP58" i="5"/>
  <c r="BO58" i="5"/>
  <c r="BN58" i="5"/>
  <c r="BM58" i="5"/>
  <c r="BL58" i="5"/>
  <c r="BK58" i="5"/>
  <c r="BJ58" i="5"/>
  <c r="BI58" i="5"/>
  <c r="BH58" i="5"/>
  <c r="BG58" i="5"/>
  <c r="BF58" i="5"/>
  <c r="BE58" i="5"/>
  <c r="BD58" i="5"/>
  <c r="BC58" i="5"/>
  <c r="BB58" i="5"/>
  <c r="BA58" i="5"/>
  <c r="AH58" i="5"/>
  <c r="AG58" i="5"/>
  <c r="AF58" i="5"/>
  <c r="AE58" i="5"/>
  <c r="AD58" i="5"/>
  <c r="AC58" i="5"/>
  <c r="AB58" i="5"/>
  <c r="AA58" i="5"/>
  <c r="Z58" i="5"/>
  <c r="Y58" i="5"/>
  <c r="X58" i="5"/>
  <c r="W58" i="5"/>
  <c r="V58" i="5"/>
  <c r="U58" i="5"/>
  <c r="T58" i="5"/>
  <c r="S58" i="5"/>
  <c r="BQ57" i="5"/>
  <c r="BP57" i="5"/>
  <c r="BO57" i="5"/>
  <c r="BN57" i="5"/>
  <c r="BM57" i="5"/>
  <c r="BL57" i="5"/>
  <c r="BK57" i="5"/>
  <c r="BJ57" i="5"/>
  <c r="BI57" i="5"/>
  <c r="BH57" i="5"/>
  <c r="BG57" i="5"/>
  <c r="BF57" i="5"/>
  <c r="BE57" i="5"/>
  <c r="BD57" i="5"/>
  <c r="BC57" i="5"/>
  <c r="BB57" i="5"/>
  <c r="BA57" i="5"/>
  <c r="AH57" i="5"/>
  <c r="AG57" i="5"/>
  <c r="AF57" i="5"/>
  <c r="AE57" i="5"/>
  <c r="AD57" i="5"/>
  <c r="AC57" i="5"/>
  <c r="AB57" i="5"/>
  <c r="AA57" i="5"/>
  <c r="Z57" i="5"/>
  <c r="Y57" i="5"/>
  <c r="X57" i="5"/>
  <c r="W57" i="5"/>
  <c r="V57" i="5"/>
  <c r="U57" i="5"/>
  <c r="T57" i="5"/>
  <c r="S57" i="5"/>
  <c r="BQ56" i="5"/>
  <c r="BP56" i="5"/>
  <c r="BO56" i="5"/>
  <c r="BN56" i="5"/>
  <c r="BM56" i="5"/>
  <c r="BL56" i="5"/>
  <c r="BK56" i="5"/>
  <c r="BJ56" i="5"/>
  <c r="BI56" i="5"/>
  <c r="BH56" i="5"/>
  <c r="BG56" i="5"/>
  <c r="BF56" i="5"/>
  <c r="BE56" i="5"/>
  <c r="BD56" i="5"/>
  <c r="BC56" i="5"/>
  <c r="BB56" i="5"/>
  <c r="BA56" i="5"/>
  <c r="AH56" i="5"/>
  <c r="AG56" i="5"/>
  <c r="AF56" i="5"/>
  <c r="AE56" i="5"/>
  <c r="AD56" i="5"/>
  <c r="AC56" i="5"/>
  <c r="AB56" i="5"/>
  <c r="AA56" i="5"/>
  <c r="Z56" i="5"/>
  <c r="Y56" i="5"/>
  <c r="X56" i="5"/>
  <c r="W56" i="5"/>
  <c r="V56" i="5"/>
  <c r="U56" i="5"/>
  <c r="T56" i="5"/>
  <c r="S56" i="5"/>
  <c r="BQ55" i="5"/>
  <c r="BP55" i="5"/>
  <c r="BO55" i="5"/>
  <c r="BN55" i="5"/>
  <c r="BM55" i="5"/>
  <c r="BL55" i="5"/>
  <c r="BK55" i="5"/>
  <c r="BJ55" i="5"/>
  <c r="BI55" i="5"/>
  <c r="BH55" i="5"/>
  <c r="BG55" i="5"/>
  <c r="BF55" i="5"/>
  <c r="BE55" i="5"/>
  <c r="BD55" i="5"/>
  <c r="BC55" i="5"/>
  <c r="BB55" i="5"/>
  <c r="BA55" i="5"/>
  <c r="AH55" i="5"/>
  <c r="AG55" i="5"/>
  <c r="AF55" i="5"/>
  <c r="AE55" i="5"/>
  <c r="AD55" i="5"/>
  <c r="AC55" i="5"/>
  <c r="AB55" i="5"/>
  <c r="AA55" i="5"/>
  <c r="Z55" i="5"/>
  <c r="Y55" i="5"/>
  <c r="X55" i="5"/>
  <c r="W55" i="5"/>
  <c r="V55" i="5"/>
  <c r="U55" i="5"/>
  <c r="T55" i="5"/>
  <c r="S55" i="5"/>
  <c r="BQ54" i="5"/>
  <c r="BP54" i="5"/>
  <c r="BO54" i="5"/>
  <c r="BN54" i="5"/>
  <c r="BM54" i="5"/>
  <c r="BL54" i="5"/>
  <c r="BK54" i="5"/>
  <c r="BJ54" i="5"/>
  <c r="BI54" i="5"/>
  <c r="BH54" i="5"/>
  <c r="BG54" i="5"/>
  <c r="BF54" i="5"/>
  <c r="BE54" i="5"/>
  <c r="BD54" i="5"/>
  <c r="BC54" i="5"/>
  <c r="BB54" i="5"/>
  <c r="BA54" i="5"/>
  <c r="AH54" i="5"/>
  <c r="AG54" i="5"/>
  <c r="AF54" i="5"/>
  <c r="AE54" i="5"/>
  <c r="AD54" i="5"/>
  <c r="AC54" i="5"/>
  <c r="AB54" i="5"/>
  <c r="AA54" i="5"/>
  <c r="Z54" i="5"/>
  <c r="Y54" i="5"/>
  <c r="X54" i="5"/>
  <c r="W54" i="5"/>
  <c r="V54" i="5"/>
  <c r="U54" i="5"/>
  <c r="T54" i="5"/>
  <c r="S54" i="5"/>
  <c r="BQ53" i="5"/>
  <c r="BP53" i="5"/>
  <c r="BO53" i="5"/>
  <c r="BN53" i="5"/>
  <c r="BM53" i="5"/>
  <c r="BL53" i="5"/>
  <c r="BK53" i="5"/>
  <c r="BJ53" i="5"/>
  <c r="BI53" i="5"/>
  <c r="BH53" i="5"/>
  <c r="BG53" i="5"/>
  <c r="BF53" i="5"/>
  <c r="BE53" i="5"/>
  <c r="BD53" i="5"/>
  <c r="BC53" i="5"/>
  <c r="BB53" i="5"/>
  <c r="BA53" i="5"/>
  <c r="AH53" i="5"/>
  <c r="AG53" i="5"/>
  <c r="AF53" i="5"/>
  <c r="AE53" i="5"/>
  <c r="AD53" i="5"/>
  <c r="AC53" i="5"/>
  <c r="AB53" i="5"/>
  <c r="AA53" i="5"/>
  <c r="Z53" i="5"/>
  <c r="Y53" i="5"/>
  <c r="X53" i="5"/>
  <c r="W53" i="5"/>
  <c r="V53" i="5"/>
  <c r="U53" i="5"/>
  <c r="T53" i="5"/>
  <c r="S53" i="5"/>
  <c r="BQ52" i="5"/>
  <c r="BP52" i="5"/>
  <c r="BO52" i="5"/>
  <c r="BN52" i="5"/>
  <c r="BM52" i="5"/>
  <c r="BL52" i="5"/>
  <c r="BK52" i="5"/>
  <c r="BJ52" i="5"/>
  <c r="BI52" i="5"/>
  <c r="BH52" i="5"/>
  <c r="BG52" i="5"/>
  <c r="BF52" i="5"/>
  <c r="BE52" i="5"/>
  <c r="BD52" i="5"/>
  <c r="BC52" i="5"/>
  <c r="BB52" i="5"/>
  <c r="BA52" i="5"/>
  <c r="AH52" i="5"/>
  <c r="AG52" i="5"/>
  <c r="AF52" i="5"/>
  <c r="AE52" i="5"/>
  <c r="AD52" i="5"/>
  <c r="AC52" i="5"/>
  <c r="AB52" i="5"/>
  <c r="AA52" i="5"/>
  <c r="Z52" i="5"/>
  <c r="Y52" i="5"/>
  <c r="X52" i="5"/>
  <c r="W52" i="5"/>
  <c r="V52" i="5"/>
  <c r="U52" i="5"/>
  <c r="T52" i="5"/>
  <c r="S52" i="5"/>
  <c r="BQ51" i="5"/>
  <c r="BP51" i="5"/>
  <c r="BO51" i="5"/>
  <c r="BN51" i="5"/>
  <c r="BM51" i="5"/>
  <c r="BL51" i="5"/>
  <c r="BK51" i="5"/>
  <c r="BJ51" i="5"/>
  <c r="BI51" i="5"/>
  <c r="BH51" i="5"/>
  <c r="BG51" i="5"/>
  <c r="BF51" i="5"/>
  <c r="BE51" i="5"/>
  <c r="BD51" i="5"/>
  <c r="BC51" i="5"/>
  <c r="BB51" i="5"/>
  <c r="BA51" i="5"/>
  <c r="AH51" i="5"/>
  <c r="AG51" i="5"/>
  <c r="AF51" i="5"/>
  <c r="AE51" i="5"/>
  <c r="AD51" i="5"/>
  <c r="AC51" i="5"/>
  <c r="AB51" i="5"/>
  <c r="AA51" i="5"/>
  <c r="Z51" i="5"/>
  <c r="Y51" i="5"/>
  <c r="X51" i="5"/>
  <c r="W51" i="5"/>
  <c r="V51" i="5"/>
  <c r="U51" i="5"/>
  <c r="T51" i="5"/>
  <c r="S51" i="5"/>
  <c r="BQ50" i="5"/>
  <c r="BP50" i="5"/>
  <c r="BO50" i="5"/>
  <c r="BN50" i="5"/>
  <c r="BM50" i="5"/>
  <c r="BL50" i="5"/>
  <c r="BK50" i="5"/>
  <c r="BJ50" i="5"/>
  <c r="BI50" i="5"/>
  <c r="BH50" i="5"/>
  <c r="BG50" i="5"/>
  <c r="BF50" i="5"/>
  <c r="BE50" i="5"/>
  <c r="BD50" i="5"/>
  <c r="BC50" i="5"/>
  <c r="BB50" i="5"/>
  <c r="BA50" i="5"/>
  <c r="AH50" i="5"/>
  <c r="AG50" i="5"/>
  <c r="AF50" i="5"/>
  <c r="AE50" i="5"/>
  <c r="AD50" i="5"/>
  <c r="AC50" i="5"/>
  <c r="AB50" i="5"/>
  <c r="AA50" i="5"/>
  <c r="Z50" i="5"/>
  <c r="Y50" i="5"/>
  <c r="X50" i="5"/>
  <c r="W50" i="5"/>
  <c r="V50" i="5"/>
  <c r="U50" i="5"/>
  <c r="T50" i="5"/>
  <c r="S50" i="5"/>
  <c r="BQ49" i="5"/>
  <c r="BP49" i="5"/>
  <c r="BO49" i="5"/>
  <c r="BN49" i="5"/>
  <c r="BM49" i="5"/>
  <c r="BL49" i="5"/>
  <c r="BK49" i="5"/>
  <c r="BJ49" i="5"/>
  <c r="BI49" i="5"/>
  <c r="BH49" i="5"/>
  <c r="BG49" i="5"/>
  <c r="BF49" i="5"/>
  <c r="BE49" i="5"/>
  <c r="BD49" i="5"/>
  <c r="BC49" i="5"/>
  <c r="BB49" i="5"/>
  <c r="BA49" i="5"/>
  <c r="AH49" i="5"/>
  <c r="AG49" i="5"/>
  <c r="AF49" i="5"/>
  <c r="AE49" i="5"/>
  <c r="AD49" i="5"/>
  <c r="AC49" i="5"/>
  <c r="AB49" i="5"/>
  <c r="AA49" i="5"/>
  <c r="Z49" i="5"/>
  <c r="Y49" i="5"/>
  <c r="X49" i="5"/>
  <c r="W49" i="5"/>
  <c r="V49" i="5"/>
  <c r="U49" i="5"/>
  <c r="T49" i="5"/>
  <c r="S49" i="5"/>
  <c r="BQ48" i="5"/>
  <c r="BP48" i="5"/>
  <c r="BO48" i="5"/>
  <c r="BN48" i="5"/>
  <c r="BM48" i="5"/>
  <c r="BL48" i="5"/>
  <c r="BK48" i="5"/>
  <c r="BJ48" i="5"/>
  <c r="BI48" i="5"/>
  <c r="BH48" i="5"/>
  <c r="BG48" i="5"/>
  <c r="BF48" i="5"/>
  <c r="BE48" i="5"/>
  <c r="BD48" i="5"/>
  <c r="BC48" i="5"/>
  <c r="BB48" i="5"/>
  <c r="BA48" i="5"/>
  <c r="AH48" i="5"/>
  <c r="AG48" i="5"/>
  <c r="AF48" i="5"/>
  <c r="AE48" i="5"/>
  <c r="AD48" i="5"/>
  <c r="AC48" i="5"/>
  <c r="AB48" i="5"/>
  <c r="AA48" i="5"/>
  <c r="Z48" i="5"/>
  <c r="Y48" i="5"/>
  <c r="X48" i="5"/>
  <c r="W48" i="5"/>
  <c r="V48" i="5"/>
  <c r="U48" i="5"/>
  <c r="T48" i="5"/>
  <c r="S48" i="5"/>
  <c r="BQ47" i="5"/>
  <c r="BP47" i="5"/>
  <c r="BO47" i="5"/>
  <c r="BN47" i="5"/>
  <c r="BM47" i="5"/>
  <c r="BL47" i="5"/>
  <c r="BK47" i="5"/>
  <c r="BJ47" i="5"/>
  <c r="BI47" i="5"/>
  <c r="BH47" i="5"/>
  <c r="BG47" i="5"/>
  <c r="BF47" i="5"/>
  <c r="BE47" i="5"/>
  <c r="BD47" i="5"/>
  <c r="BC47" i="5"/>
  <c r="BB47" i="5"/>
  <c r="BA47" i="5"/>
  <c r="AH47" i="5"/>
  <c r="AG47" i="5"/>
  <c r="AF47" i="5"/>
  <c r="AE47" i="5"/>
  <c r="AD47" i="5"/>
  <c r="AC47" i="5"/>
  <c r="AB47" i="5"/>
  <c r="AA47" i="5"/>
  <c r="Z47" i="5"/>
  <c r="Y47" i="5"/>
  <c r="X47" i="5"/>
  <c r="W47" i="5"/>
  <c r="V47" i="5"/>
  <c r="U47" i="5"/>
  <c r="T47" i="5"/>
  <c r="S47" i="5"/>
  <c r="BQ46" i="5"/>
  <c r="BP46" i="5"/>
  <c r="BO46" i="5"/>
  <c r="BN46" i="5"/>
  <c r="BM46" i="5"/>
  <c r="BL46" i="5"/>
  <c r="BK46" i="5"/>
  <c r="BJ46" i="5"/>
  <c r="BI46" i="5"/>
  <c r="BH46" i="5"/>
  <c r="BG46" i="5"/>
  <c r="BF46" i="5"/>
  <c r="BE46" i="5"/>
  <c r="BD46" i="5"/>
  <c r="BC46" i="5"/>
  <c r="BB46" i="5"/>
  <c r="BA46" i="5"/>
  <c r="AH46" i="5"/>
  <c r="AG46" i="5"/>
  <c r="AF46" i="5"/>
  <c r="AE46" i="5"/>
  <c r="AD46" i="5"/>
  <c r="AC46" i="5"/>
  <c r="AB46" i="5"/>
  <c r="AA46" i="5"/>
  <c r="Z46" i="5"/>
  <c r="Y46" i="5"/>
  <c r="X46" i="5"/>
  <c r="W46" i="5"/>
  <c r="V46" i="5"/>
  <c r="U46" i="5"/>
  <c r="T46" i="5"/>
  <c r="S46" i="5"/>
  <c r="BQ45" i="5"/>
  <c r="BP45" i="5"/>
  <c r="BO45" i="5"/>
  <c r="BN45" i="5"/>
  <c r="BM45" i="5"/>
  <c r="BL45" i="5"/>
  <c r="BK45" i="5"/>
  <c r="BJ45" i="5"/>
  <c r="BI45" i="5"/>
  <c r="BH45" i="5"/>
  <c r="BG45" i="5"/>
  <c r="BF45" i="5"/>
  <c r="BE45" i="5"/>
  <c r="BD45" i="5"/>
  <c r="BC45" i="5"/>
  <c r="BB45" i="5"/>
  <c r="BA45" i="5"/>
  <c r="AH45" i="5"/>
  <c r="AG45" i="5"/>
  <c r="AF45" i="5"/>
  <c r="AE45" i="5"/>
  <c r="AD45" i="5"/>
  <c r="AC45" i="5"/>
  <c r="AB45" i="5"/>
  <c r="AA45" i="5"/>
  <c r="Z45" i="5"/>
  <c r="Y45" i="5"/>
  <c r="X45" i="5"/>
  <c r="W45" i="5"/>
  <c r="V45" i="5"/>
  <c r="U45" i="5"/>
  <c r="T45" i="5"/>
  <c r="S45" i="5"/>
  <c r="BQ44" i="5"/>
  <c r="BP44" i="5"/>
  <c r="BO44" i="5"/>
  <c r="BN44" i="5"/>
  <c r="BM44" i="5"/>
  <c r="BL44" i="5"/>
  <c r="BK44" i="5"/>
  <c r="BJ44" i="5"/>
  <c r="BI44" i="5"/>
  <c r="BH44" i="5"/>
  <c r="BG44" i="5"/>
  <c r="BF44" i="5"/>
  <c r="BE44" i="5"/>
  <c r="BD44" i="5"/>
  <c r="BC44" i="5"/>
  <c r="BB44" i="5"/>
  <c r="BA44" i="5"/>
  <c r="AH44" i="5"/>
  <c r="AG44" i="5"/>
  <c r="AF44" i="5"/>
  <c r="AE44" i="5"/>
  <c r="AD44" i="5"/>
  <c r="AC44" i="5"/>
  <c r="AB44" i="5"/>
  <c r="AA44" i="5"/>
  <c r="Z44" i="5"/>
  <c r="Y44" i="5"/>
  <c r="X44" i="5"/>
  <c r="W44" i="5"/>
  <c r="V44" i="5"/>
  <c r="U44" i="5"/>
  <c r="T44" i="5"/>
  <c r="S44" i="5"/>
  <c r="BQ43" i="5"/>
  <c r="BP43" i="5"/>
  <c r="BO43" i="5"/>
  <c r="BN43" i="5"/>
  <c r="BM43" i="5"/>
  <c r="BL43" i="5"/>
  <c r="BK43" i="5"/>
  <c r="BJ43" i="5"/>
  <c r="BI43" i="5"/>
  <c r="BH43" i="5"/>
  <c r="BG43" i="5"/>
  <c r="BF43" i="5"/>
  <c r="BE43" i="5"/>
  <c r="BD43" i="5"/>
  <c r="BC43" i="5"/>
  <c r="BB43" i="5"/>
  <c r="BA43" i="5"/>
  <c r="AH43" i="5"/>
  <c r="AG43" i="5"/>
  <c r="AF43" i="5"/>
  <c r="AE43" i="5"/>
  <c r="AD43" i="5"/>
  <c r="AC43" i="5"/>
  <c r="AB43" i="5"/>
  <c r="AA43" i="5"/>
  <c r="Z43" i="5"/>
  <c r="Y43" i="5"/>
  <c r="X43" i="5"/>
  <c r="W43" i="5"/>
  <c r="V43" i="5"/>
  <c r="U43" i="5"/>
  <c r="T43" i="5"/>
  <c r="S43" i="5"/>
  <c r="BQ42" i="5"/>
  <c r="BP42" i="5"/>
  <c r="BO42" i="5"/>
  <c r="BN42" i="5"/>
  <c r="BM42" i="5"/>
  <c r="BL42" i="5"/>
  <c r="BK42" i="5"/>
  <c r="BJ42" i="5"/>
  <c r="BI42" i="5"/>
  <c r="BH42" i="5"/>
  <c r="BG42" i="5"/>
  <c r="BF42" i="5"/>
  <c r="BE42" i="5"/>
  <c r="BD42" i="5"/>
  <c r="BC42" i="5"/>
  <c r="BB42" i="5"/>
  <c r="BA42" i="5"/>
  <c r="AH42" i="5"/>
  <c r="AG42" i="5"/>
  <c r="AF42" i="5"/>
  <c r="AE42" i="5"/>
  <c r="AD42" i="5"/>
  <c r="AC42" i="5"/>
  <c r="AB42" i="5"/>
  <c r="AA42" i="5"/>
  <c r="Z42" i="5"/>
  <c r="Y42" i="5"/>
  <c r="X42" i="5"/>
  <c r="W42" i="5"/>
  <c r="V42" i="5"/>
  <c r="U42" i="5"/>
  <c r="T42" i="5"/>
  <c r="S42" i="5"/>
  <c r="BQ41" i="5"/>
  <c r="BP41" i="5"/>
  <c r="BO41" i="5"/>
  <c r="BN41" i="5"/>
  <c r="BM41" i="5"/>
  <c r="BL41" i="5"/>
  <c r="BK41" i="5"/>
  <c r="BJ41" i="5"/>
  <c r="BI41" i="5"/>
  <c r="BH41" i="5"/>
  <c r="BG41" i="5"/>
  <c r="BF41" i="5"/>
  <c r="BE41" i="5"/>
  <c r="BD41" i="5"/>
  <c r="BC41" i="5"/>
  <c r="BB41" i="5"/>
  <c r="BA41" i="5"/>
  <c r="AH41" i="5"/>
  <c r="AG41" i="5"/>
  <c r="AF41" i="5"/>
  <c r="AE41" i="5"/>
  <c r="AD41" i="5"/>
  <c r="AC41" i="5"/>
  <c r="AB41" i="5"/>
  <c r="AA41" i="5"/>
  <c r="Z41" i="5"/>
  <c r="Y41" i="5"/>
  <c r="X41" i="5"/>
  <c r="W41" i="5"/>
  <c r="V41" i="5"/>
  <c r="U41" i="5"/>
  <c r="T41" i="5"/>
  <c r="S41" i="5"/>
  <c r="BQ40" i="5"/>
  <c r="BP40" i="5"/>
  <c r="BO40" i="5"/>
  <c r="BN40" i="5"/>
  <c r="BM40" i="5"/>
  <c r="BL40" i="5"/>
  <c r="BK40" i="5"/>
  <c r="BJ40" i="5"/>
  <c r="BI40" i="5"/>
  <c r="BH40" i="5"/>
  <c r="BG40" i="5"/>
  <c r="BF40" i="5"/>
  <c r="BE40" i="5"/>
  <c r="BD40" i="5"/>
  <c r="BC40" i="5"/>
  <c r="BB40" i="5"/>
  <c r="BA40" i="5"/>
  <c r="AH40" i="5"/>
  <c r="AG40" i="5"/>
  <c r="AF40" i="5"/>
  <c r="AE40" i="5"/>
  <c r="AD40" i="5"/>
  <c r="AC40" i="5"/>
  <c r="AB40" i="5"/>
  <c r="AA40" i="5"/>
  <c r="Z40" i="5"/>
  <c r="Y40" i="5"/>
  <c r="X40" i="5"/>
  <c r="W40" i="5"/>
  <c r="V40" i="5"/>
  <c r="U40" i="5"/>
  <c r="T40" i="5"/>
  <c r="S40" i="5"/>
  <c r="BQ39" i="5"/>
  <c r="BP39" i="5"/>
  <c r="BO39" i="5"/>
  <c r="BN39" i="5"/>
  <c r="BM39" i="5"/>
  <c r="BL39" i="5"/>
  <c r="BK39" i="5"/>
  <c r="BJ39" i="5"/>
  <c r="BI39" i="5"/>
  <c r="BH39" i="5"/>
  <c r="BG39" i="5"/>
  <c r="BF39" i="5"/>
  <c r="BE39" i="5"/>
  <c r="BD39" i="5"/>
  <c r="BC39" i="5"/>
  <c r="BB39" i="5"/>
  <c r="BA39" i="5"/>
  <c r="AH39" i="5"/>
  <c r="AG39" i="5"/>
  <c r="AF39" i="5"/>
  <c r="AE39" i="5"/>
  <c r="AD39" i="5"/>
  <c r="AC39" i="5"/>
  <c r="AB39" i="5"/>
  <c r="AA39" i="5"/>
  <c r="Z39" i="5"/>
  <c r="Y39" i="5"/>
  <c r="X39" i="5"/>
  <c r="W39" i="5"/>
  <c r="V39" i="5"/>
  <c r="U39" i="5"/>
  <c r="T39" i="5"/>
  <c r="S39" i="5"/>
  <c r="BQ38" i="5"/>
  <c r="BP38" i="5"/>
  <c r="BO38" i="5"/>
  <c r="BN38" i="5"/>
  <c r="BM38" i="5"/>
  <c r="BL38" i="5"/>
  <c r="BK38" i="5"/>
  <c r="BJ38" i="5"/>
  <c r="BI38" i="5"/>
  <c r="BH38" i="5"/>
  <c r="BG38" i="5"/>
  <c r="BF38" i="5"/>
  <c r="BE38" i="5"/>
  <c r="BD38" i="5"/>
  <c r="BC38" i="5"/>
  <c r="BB38" i="5"/>
  <c r="BA38" i="5"/>
  <c r="AH38" i="5"/>
  <c r="AG38" i="5"/>
  <c r="AF38" i="5"/>
  <c r="AE38" i="5"/>
  <c r="AD38" i="5"/>
  <c r="AC38" i="5"/>
  <c r="AB38" i="5"/>
  <c r="AA38" i="5"/>
  <c r="Z38" i="5"/>
  <c r="Y38" i="5"/>
  <c r="X38" i="5"/>
  <c r="W38" i="5"/>
  <c r="V38" i="5"/>
  <c r="U38" i="5"/>
  <c r="T38" i="5"/>
  <c r="S38" i="5"/>
  <c r="BQ37" i="5"/>
  <c r="BP37" i="5"/>
  <c r="BO37" i="5"/>
  <c r="BN37" i="5"/>
  <c r="BM37" i="5"/>
  <c r="BL37" i="5"/>
  <c r="BK37" i="5"/>
  <c r="BJ37" i="5"/>
  <c r="BI37" i="5"/>
  <c r="BH37" i="5"/>
  <c r="BG37" i="5"/>
  <c r="BF37" i="5"/>
  <c r="BE37" i="5"/>
  <c r="BD37" i="5"/>
  <c r="BC37" i="5"/>
  <c r="BB37" i="5"/>
  <c r="BA37" i="5"/>
  <c r="AH37" i="5"/>
  <c r="AG37" i="5"/>
  <c r="AF37" i="5"/>
  <c r="AE37" i="5"/>
  <c r="AD37" i="5"/>
  <c r="AC37" i="5"/>
  <c r="AB37" i="5"/>
  <c r="AA37" i="5"/>
  <c r="Z37" i="5"/>
  <c r="Y37" i="5"/>
  <c r="X37" i="5"/>
  <c r="W37" i="5"/>
  <c r="V37" i="5"/>
  <c r="U37" i="5"/>
  <c r="T37" i="5"/>
  <c r="S37" i="5"/>
  <c r="BQ36" i="5"/>
  <c r="BP36" i="5"/>
  <c r="BO36" i="5"/>
  <c r="BN36" i="5"/>
  <c r="BM36" i="5"/>
  <c r="BL36" i="5"/>
  <c r="BK36" i="5"/>
  <c r="BJ36" i="5"/>
  <c r="BI36" i="5"/>
  <c r="BH36" i="5"/>
  <c r="BG36" i="5"/>
  <c r="BF36" i="5"/>
  <c r="BE36" i="5"/>
  <c r="BD36" i="5"/>
  <c r="BC36" i="5"/>
  <c r="BB36" i="5"/>
  <c r="BA36" i="5"/>
  <c r="AH36" i="5"/>
  <c r="AG36" i="5"/>
  <c r="AF36" i="5"/>
  <c r="AE36" i="5"/>
  <c r="AD36" i="5"/>
  <c r="AC36" i="5"/>
  <c r="AB36" i="5"/>
  <c r="AA36" i="5"/>
  <c r="Z36" i="5"/>
  <c r="Y36" i="5"/>
  <c r="X36" i="5"/>
  <c r="W36" i="5"/>
  <c r="V36" i="5"/>
  <c r="U36" i="5"/>
  <c r="T36" i="5"/>
  <c r="S36" i="5"/>
  <c r="BQ35" i="5"/>
  <c r="BP35" i="5"/>
  <c r="BO35" i="5"/>
  <c r="BN35" i="5"/>
  <c r="BM35" i="5"/>
  <c r="BL35" i="5"/>
  <c r="BK35" i="5"/>
  <c r="BJ35" i="5"/>
  <c r="BI35" i="5"/>
  <c r="BH35" i="5"/>
  <c r="BG35" i="5"/>
  <c r="BF35" i="5"/>
  <c r="BE35" i="5"/>
  <c r="BD35" i="5"/>
  <c r="BC35" i="5"/>
  <c r="BB35" i="5"/>
  <c r="BA35" i="5"/>
  <c r="AH35" i="5"/>
  <c r="AG35" i="5"/>
  <c r="AF35" i="5"/>
  <c r="AE35" i="5"/>
  <c r="AD35" i="5"/>
  <c r="AC35" i="5"/>
  <c r="AB35" i="5"/>
  <c r="AA35" i="5"/>
  <c r="Z35" i="5"/>
  <c r="Y35" i="5"/>
  <c r="X35" i="5"/>
  <c r="W35" i="5"/>
  <c r="V35" i="5"/>
  <c r="U35" i="5"/>
  <c r="T35" i="5"/>
  <c r="S35" i="5"/>
  <c r="BQ34" i="5"/>
  <c r="BP34" i="5"/>
  <c r="BO34" i="5"/>
  <c r="BN34" i="5"/>
  <c r="BM34" i="5"/>
  <c r="BL34" i="5"/>
  <c r="BK34" i="5"/>
  <c r="BJ34" i="5"/>
  <c r="BI34" i="5"/>
  <c r="BH34" i="5"/>
  <c r="BG34" i="5"/>
  <c r="BF34" i="5"/>
  <c r="BE34" i="5"/>
  <c r="BD34" i="5"/>
  <c r="BC34" i="5"/>
  <c r="BB34" i="5"/>
  <c r="BA34" i="5"/>
  <c r="AH34" i="5"/>
  <c r="AG34" i="5"/>
  <c r="AF34" i="5"/>
  <c r="AE34" i="5"/>
  <c r="AD34" i="5"/>
  <c r="AC34" i="5"/>
  <c r="AB34" i="5"/>
  <c r="AA34" i="5"/>
  <c r="Z34" i="5"/>
  <c r="Y34" i="5"/>
  <c r="X34" i="5"/>
  <c r="W34" i="5"/>
  <c r="V34" i="5"/>
  <c r="U34" i="5"/>
  <c r="T34" i="5"/>
  <c r="S34" i="5"/>
  <c r="BQ33" i="5"/>
  <c r="BP33" i="5"/>
  <c r="BO33" i="5"/>
  <c r="BN33" i="5"/>
  <c r="BM33" i="5"/>
  <c r="BL33" i="5"/>
  <c r="BK33" i="5"/>
  <c r="BJ33" i="5"/>
  <c r="BI33" i="5"/>
  <c r="BH33" i="5"/>
  <c r="BG33" i="5"/>
  <c r="BF33" i="5"/>
  <c r="BE33" i="5"/>
  <c r="BD33" i="5"/>
  <c r="BC33" i="5"/>
  <c r="BB33" i="5"/>
  <c r="BA33" i="5"/>
  <c r="AH33" i="5"/>
  <c r="AG33" i="5"/>
  <c r="AF33" i="5"/>
  <c r="AE33" i="5"/>
  <c r="AD33" i="5"/>
  <c r="AC33" i="5"/>
  <c r="AB33" i="5"/>
  <c r="AA33" i="5"/>
  <c r="Z33" i="5"/>
  <c r="Y33" i="5"/>
  <c r="X33" i="5"/>
  <c r="W33" i="5"/>
  <c r="V33" i="5"/>
  <c r="U33" i="5"/>
  <c r="T33" i="5"/>
  <c r="S33" i="5"/>
  <c r="BQ32" i="5"/>
  <c r="BP32" i="5"/>
  <c r="BO32" i="5"/>
  <c r="BN32" i="5"/>
  <c r="BM32" i="5"/>
  <c r="BL32" i="5"/>
  <c r="BK32" i="5"/>
  <c r="BJ32" i="5"/>
  <c r="BI32" i="5"/>
  <c r="BH32" i="5"/>
  <c r="BG32" i="5"/>
  <c r="BF32" i="5"/>
  <c r="BE32" i="5"/>
  <c r="BD32" i="5"/>
  <c r="BC32" i="5"/>
  <c r="BB32" i="5"/>
  <c r="BA32" i="5"/>
  <c r="AH32" i="5"/>
  <c r="AG32" i="5"/>
  <c r="AF32" i="5"/>
  <c r="AE32" i="5"/>
  <c r="AD32" i="5"/>
  <c r="AC32" i="5"/>
  <c r="AB32" i="5"/>
  <c r="AA32" i="5"/>
  <c r="Z32" i="5"/>
  <c r="Y32" i="5"/>
  <c r="X32" i="5"/>
  <c r="W32" i="5"/>
  <c r="V32" i="5"/>
  <c r="U32" i="5"/>
  <c r="T32" i="5"/>
  <c r="S32" i="5"/>
  <c r="BQ31" i="5"/>
  <c r="BP31" i="5"/>
  <c r="BO31" i="5"/>
  <c r="BN31" i="5"/>
  <c r="BM31" i="5"/>
  <c r="BL31" i="5"/>
  <c r="BK31" i="5"/>
  <c r="BJ31" i="5"/>
  <c r="BI31" i="5"/>
  <c r="BH31" i="5"/>
  <c r="BG31" i="5"/>
  <c r="BF31" i="5"/>
  <c r="BE31" i="5"/>
  <c r="BD31" i="5"/>
  <c r="BC31" i="5"/>
  <c r="BB31" i="5"/>
  <c r="BA31" i="5"/>
  <c r="AH31" i="5"/>
  <c r="AG31" i="5"/>
  <c r="AF31" i="5"/>
  <c r="AE31" i="5"/>
  <c r="AD31" i="5"/>
  <c r="AC31" i="5"/>
  <c r="AB31" i="5"/>
  <c r="AA31" i="5"/>
  <c r="Z31" i="5"/>
  <c r="Y31" i="5"/>
  <c r="X31" i="5"/>
  <c r="W31" i="5"/>
  <c r="V31" i="5"/>
  <c r="U31" i="5"/>
  <c r="T31" i="5"/>
  <c r="S31" i="5"/>
  <c r="BQ30" i="5"/>
  <c r="BP30" i="5"/>
  <c r="BO30" i="5"/>
  <c r="BN30" i="5"/>
  <c r="BM30" i="5"/>
  <c r="BL30" i="5"/>
  <c r="BK30" i="5"/>
  <c r="BJ30" i="5"/>
  <c r="BI30" i="5"/>
  <c r="BH30" i="5"/>
  <c r="BG30" i="5"/>
  <c r="BF30" i="5"/>
  <c r="BE30" i="5"/>
  <c r="BD30" i="5"/>
  <c r="BC30" i="5"/>
  <c r="BB30" i="5"/>
  <c r="BA30" i="5"/>
  <c r="AH30" i="5"/>
  <c r="AG30" i="5"/>
  <c r="AF30" i="5"/>
  <c r="AE30" i="5"/>
  <c r="AD30" i="5"/>
  <c r="AC30" i="5"/>
  <c r="AB30" i="5"/>
  <c r="AA30" i="5"/>
  <c r="Z30" i="5"/>
  <c r="Y30" i="5"/>
  <c r="X30" i="5"/>
  <c r="W30" i="5"/>
  <c r="V30" i="5"/>
  <c r="U30" i="5"/>
  <c r="T30" i="5"/>
  <c r="S30" i="5"/>
  <c r="BQ29" i="5"/>
  <c r="BP29" i="5"/>
  <c r="BO29" i="5"/>
  <c r="BN29" i="5"/>
  <c r="BM29" i="5"/>
  <c r="BL29" i="5"/>
  <c r="BK29" i="5"/>
  <c r="BJ29" i="5"/>
  <c r="BI29" i="5"/>
  <c r="BH29" i="5"/>
  <c r="BG29" i="5"/>
  <c r="BF29" i="5"/>
  <c r="BE29" i="5"/>
  <c r="BD29" i="5"/>
  <c r="BC29" i="5"/>
  <c r="BB29" i="5"/>
  <c r="BA29" i="5"/>
  <c r="AH29" i="5"/>
  <c r="AG29" i="5"/>
  <c r="AF29" i="5"/>
  <c r="AE29" i="5"/>
  <c r="AD29" i="5"/>
  <c r="AC29" i="5"/>
  <c r="AB29" i="5"/>
  <c r="AA29" i="5"/>
  <c r="Z29" i="5"/>
  <c r="Y29" i="5"/>
  <c r="X29" i="5"/>
  <c r="W29" i="5"/>
  <c r="V29" i="5"/>
  <c r="U29" i="5"/>
  <c r="T29" i="5"/>
  <c r="S29" i="5"/>
  <c r="BQ28" i="5"/>
  <c r="BP28" i="5"/>
  <c r="BO28" i="5"/>
  <c r="BN28" i="5"/>
  <c r="BM28" i="5"/>
  <c r="BL28" i="5"/>
  <c r="BK28" i="5"/>
  <c r="BJ28" i="5"/>
  <c r="BI28" i="5"/>
  <c r="BH28" i="5"/>
  <c r="BG28" i="5"/>
  <c r="BF28" i="5"/>
  <c r="BE28" i="5"/>
  <c r="BD28" i="5"/>
  <c r="BC28" i="5"/>
  <c r="BB28" i="5"/>
  <c r="BA28" i="5"/>
  <c r="AH28" i="5"/>
  <c r="AG28" i="5"/>
  <c r="AF28" i="5"/>
  <c r="AE28" i="5"/>
  <c r="AD28" i="5"/>
  <c r="AC28" i="5"/>
  <c r="AB28" i="5"/>
  <c r="AA28" i="5"/>
  <c r="Z28" i="5"/>
  <c r="Y28" i="5"/>
  <c r="X28" i="5"/>
  <c r="W28" i="5"/>
  <c r="V28" i="5"/>
  <c r="U28" i="5"/>
  <c r="T28" i="5"/>
  <c r="S28" i="5"/>
  <c r="BQ27" i="5"/>
  <c r="BP27" i="5"/>
  <c r="BO27" i="5"/>
  <c r="BN27" i="5"/>
  <c r="BM27" i="5"/>
  <c r="BL27" i="5"/>
  <c r="BK27" i="5"/>
  <c r="BJ27" i="5"/>
  <c r="BI27" i="5"/>
  <c r="BH27" i="5"/>
  <c r="BG27" i="5"/>
  <c r="BF27" i="5"/>
  <c r="BE27" i="5"/>
  <c r="BD27" i="5"/>
  <c r="BC27" i="5"/>
  <c r="BB27" i="5"/>
  <c r="BA27" i="5"/>
  <c r="AH27" i="5"/>
  <c r="AG27" i="5"/>
  <c r="AF27" i="5"/>
  <c r="AE27" i="5"/>
  <c r="AD27" i="5"/>
  <c r="AC27" i="5"/>
  <c r="AB27" i="5"/>
  <c r="AA27" i="5"/>
  <c r="Z27" i="5"/>
  <c r="Y27" i="5"/>
  <c r="X27" i="5"/>
  <c r="W27" i="5"/>
  <c r="V27" i="5"/>
  <c r="U27" i="5"/>
  <c r="T27" i="5"/>
  <c r="S27" i="5"/>
  <c r="BQ26" i="5"/>
  <c r="BP26" i="5"/>
  <c r="BO26" i="5"/>
  <c r="BN26" i="5"/>
  <c r="BM26" i="5"/>
  <c r="BL26" i="5"/>
  <c r="BK26" i="5"/>
  <c r="BJ26" i="5"/>
  <c r="BI26" i="5"/>
  <c r="BH26" i="5"/>
  <c r="BG26" i="5"/>
  <c r="BF26" i="5"/>
  <c r="BE26" i="5"/>
  <c r="BD26" i="5"/>
  <c r="BC26" i="5"/>
  <c r="BB26" i="5"/>
  <c r="BA26" i="5"/>
  <c r="AH26" i="5"/>
  <c r="AG26" i="5"/>
  <c r="AF26" i="5"/>
  <c r="AE26" i="5"/>
  <c r="AD26" i="5"/>
  <c r="AC26" i="5"/>
  <c r="AB26" i="5"/>
  <c r="AA26" i="5"/>
  <c r="Z26" i="5"/>
  <c r="Y26" i="5"/>
  <c r="X26" i="5"/>
  <c r="W26" i="5"/>
  <c r="V26" i="5"/>
  <c r="U26" i="5"/>
  <c r="T26" i="5"/>
  <c r="S26" i="5"/>
  <c r="BQ25" i="5"/>
  <c r="BP25" i="5"/>
  <c r="BO25" i="5"/>
  <c r="BN25" i="5"/>
  <c r="BM25" i="5"/>
  <c r="BL25" i="5"/>
  <c r="BK25" i="5"/>
  <c r="BJ25" i="5"/>
  <c r="BI25" i="5"/>
  <c r="BH25" i="5"/>
  <c r="BG25" i="5"/>
  <c r="BF25" i="5"/>
  <c r="BE25" i="5"/>
  <c r="BD25" i="5"/>
  <c r="BC25" i="5"/>
  <c r="BB25" i="5"/>
  <c r="BA25" i="5"/>
  <c r="AH25" i="5"/>
  <c r="AG25" i="5"/>
  <c r="AF25" i="5"/>
  <c r="AE25" i="5"/>
  <c r="AD25" i="5"/>
  <c r="AC25" i="5"/>
  <c r="AB25" i="5"/>
  <c r="AA25" i="5"/>
  <c r="Z25" i="5"/>
  <c r="Y25" i="5"/>
  <c r="X25" i="5"/>
  <c r="W25" i="5"/>
  <c r="V25" i="5"/>
  <c r="U25" i="5"/>
  <c r="T25" i="5"/>
  <c r="S25" i="5"/>
  <c r="BQ24" i="5"/>
  <c r="BP24" i="5"/>
  <c r="BO24" i="5"/>
  <c r="BN24" i="5"/>
  <c r="BM24" i="5"/>
  <c r="BL24" i="5"/>
  <c r="BK24" i="5"/>
  <c r="BJ24" i="5"/>
  <c r="BI24" i="5"/>
  <c r="BH24" i="5"/>
  <c r="BG24" i="5"/>
  <c r="BF24" i="5"/>
  <c r="BE24" i="5"/>
  <c r="BD24" i="5"/>
  <c r="BC24" i="5"/>
  <c r="BB24" i="5"/>
  <c r="BA24" i="5"/>
  <c r="AH24" i="5"/>
  <c r="AG24" i="5"/>
  <c r="AF24" i="5"/>
  <c r="AE24" i="5"/>
  <c r="AD24" i="5"/>
  <c r="AC24" i="5"/>
  <c r="AB24" i="5"/>
  <c r="AA24" i="5"/>
  <c r="Z24" i="5"/>
  <c r="Y24" i="5"/>
  <c r="X24" i="5"/>
  <c r="W24" i="5"/>
  <c r="V24" i="5"/>
  <c r="U24" i="5"/>
  <c r="T24" i="5"/>
  <c r="S24" i="5"/>
  <c r="BQ23" i="5"/>
  <c r="BP23" i="5"/>
  <c r="BO23" i="5"/>
  <c r="BN23" i="5"/>
  <c r="BM23" i="5"/>
  <c r="BL23" i="5"/>
  <c r="BK23" i="5"/>
  <c r="BJ23" i="5"/>
  <c r="BI23" i="5"/>
  <c r="BH23" i="5"/>
  <c r="BG23" i="5"/>
  <c r="BF23" i="5"/>
  <c r="BE23" i="5"/>
  <c r="BD23" i="5"/>
  <c r="BC23" i="5"/>
  <c r="BB23" i="5"/>
  <c r="BA23" i="5"/>
  <c r="AH23" i="5"/>
  <c r="AG23" i="5"/>
  <c r="AF23" i="5"/>
  <c r="AE23" i="5"/>
  <c r="AD23" i="5"/>
  <c r="AC23" i="5"/>
  <c r="AB23" i="5"/>
  <c r="AA23" i="5"/>
  <c r="Z23" i="5"/>
  <c r="Y23" i="5"/>
  <c r="X23" i="5"/>
  <c r="W23" i="5"/>
  <c r="V23" i="5"/>
  <c r="U23" i="5"/>
  <c r="T23" i="5"/>
  <c r="S23" i="5"/>
  <c r="BQ22" i="5"/>
  <c r="BP22" i="5"/>
  <c r="BO22" i="5"/>
  <c r="BN22" i="5"/>
  <c r="BM22" i="5"/>
  <c r="BL22" i="5"/>
  <c r="BK22" i="5"/>
  <c r="BJ22" i="5"/>
  <c r="BI22" i="5"/>
  <c r="BH22" i="5"/>
  <c r="BG22" i="5"/>
  <c r="BF22" i="5"/>
  <c r="BE22" i="5"/>
  <c r="BD22" i="5"/>
  <c r="BC22" i="5"/>
  <c r="BB22" i="5"/>
  <c r="BA22" i="5"/>
  <c r="AH22" i="5"/>
  <c r="AG22" i="5"/>
  <c r="AF22" i="5"/>
  <c r="AE22" i="5"/>
  <c r="AD22" i="5"/>
  <c r="AC22" i="5"/>
  <c r="AB22" i="5"/>
  <c r="AA22" i="5"/>
  <c r="Z22" i="5"/>
  <c r="Y22" i="5"/>
  <c r="X22" i="5"/>
  <c r="W22" i="5"/>
  <c r="V22" i="5"/>
  <c r="U22" i="5"/>
  <c r="T22" i="5"/>
  <c r="S22" i="5"/>
  <c r="BQ21" i="5"/>
  <c r="BP21" i="5"/>
  <c r="BO21" i="5"/>
  <c r="BN21" i="5"/>
  <c r="BM21" i="5"/>
  <c r="BL21" i="5"/>
  <c r="BK21" i="5"/>
  <c r="BJ21" i="5"/>
  <c r="BI21" i="5"/>
  <c r="BH21" i="5"/>
  <c r="BG21" i="5"/>
  <c r="BF21" i="5"/>
  <c r="BE21" i="5"/>
  <c r="BD21" i="5"/>
  <c r="BC21" i="5"/>
  <c r="BB21" i="5"/>
  <c r="BA21" i="5"/>
  <c r="AH21" i="5"/>
  <c r="AG21" i="5"/>
  <c r="AF21" i="5"/>
  <c r="AE21" i="5"/>
  <c r="AD21" i="5"/>
  <c r="AC21" i="5"/>
  <c r="AB21" i="5"/>
  <c r="AA21" i="5"/>
  <c r="Z21" i="5"/>
  <c r="Y21" i="5"/>
  <c r="X21" i="5"/>
  <c r="W21" i="5"/>
  <c r="V21" i="5"/>
  <c r="U21" i="5"/>
  <c r="T21" i="5"/>
  <c r="S21" i="5"/>
  <c r="BQ20" i="5"/>
  <c r="BP20" i="5"/>
  <c r="BO20" i="5"/>
  <c r="BN20" i="5"/>
  <c r="BM20" i="5"/>
  <c r="BL20" i="5"/>
  <c r="BK20" i="5"/>
  <c r="BJ20" i="5"/>
  <c r="BI20" i="5"/>
  <c r="BH20" i="5"/>
  <c r="BG20" i="5"/>
  <c r="BF20" i="5"/>
  <c r="BE20" i="5"/>
  <c r="BD20" i="5"/>
  <c r="BC20" i="5"/>
  <c r="BB20" i="5"/>
  <c r="BA20" i="5"/>
  <c r="AH20" i="5"/>
  <c r="AG20" i="5"/>
  <c r="AF20" i="5"/>
  <c r="AE20" i="5"/>
  <c r="AD20" i="5"/>
  <c r="AC20" i="5"/>
  <c r="AB20" i="5"/>
  <c r="AA20" i="5"/>
  <c r="Z20" i="5"/>
  <c r="Y20" i="5"/>
  <c r="X20" i="5"/>
  <c r="W20" i="5"/>
  <c r="V20" i="5"/>
  <c r="U20" i="5"/>
  <c r="T20" i="5"/>
  <c r="S20" i="5"/>
  <c r="BQ19" i="5"/>
  <c r="BP19" i="5"/>
  <c r="BO19" i="5"/>
  <c r="BN19" i="5"/>
  <c r="BM19" i="5"/>
  <c r="BL19" i="5"/>
  <c r="BK19" i="5"/>
  <c r="BJ19" i="5"/>
  <c r="BI19" i="5"/>
  <c r="BH19" i="5"/>
  <c r="BG19" i="5"/>
  <c r="BF19" i="5"/>
  <c r="BE19" i="5"/>
  <c r="BD19" i="5"/>
  <c r="BC19" i="5"/>
  <c r="BB19" i="5"/>
  <c r="BA19" i="5"/>
  <c r="AX19" i="5"/>
  <c r="AH19" i="5"/>
  <c r="AG19" i="5"/>
  <c r="AF19" i="5"/>
  <c r="AE19" i="5"/>
  <c r="AD19" i="5"/>
  <c r="AC19" i="5"/>
  <c r="AB19" i="5"/>
  <c r="AA19" i="5"/>
  <c r="Z19" i="5"/>
  <c r="Y19" i="5"/>
  <c r="X19" i="5"/>
  <c r="W19" i="5"/>
  <c r="V19" i="5"/>
  <c r="U19" i="5"/>
  <c r="T19" i="5"/>
  <c r="S19" i="5"/>
  <c r="BQ18" i="5"/>
  <c r="BP18" i="5"/>
  <c r="BO18" i="5"/>
  <c r="BN18" i="5"/>
  <c r="BM18" i="5"/>
  <c r="BL18" i="5"/>
  <c r="BK18" i="5"/>
  <c r="BJ18" i="5"/>
  <c r="BI18" i="5"/>
  <c r="BH18" i="5"/>
  <c r="BG18" i="5"/>
  <c r="BF18" i="5"/>
  <c r="BE18" i="5"/>
  <c r="BD18" i="5"/>
  <c r="BC18" i="5"/>
  <c r="BB18" i="5"/>
  <c r="BA18" i="5"/>
  <c r="AX18" i="5"/>
  <c r="AH18" i="5"/>
  <c r="AG18" i="5"/>
  <c r="AF18" i="5"/>
  <c r="AE18" i="5"/>
  <c r="AD18" i="5"/>
  <c r="AC18" i="5"/>
  <c r="AB18" i="5"/>
  <c r="AA18" i="5"/>
  <c r="Z18" i="5"/>
  <c r="Y18" i="5"/>
  <c r="X18" i="5"/>
  <c r="W18" i="5"/>
  <c r="V18" i="5"/>
  <c r="U18" i="5"/>
  <c r="T18" i="5"/>
  <c r="S18" i="5"/>
  <c r="BQ17" i="5"/>
  <c r="BP17" i="5"/>
  <c r="BO17" i="5"/>
  <c r="BN17" i="5"/>
  <c r="BM17" i="5"/>
  <c r="BL17" i="5"/>
  <c r="BK17" i="5"/>
  <c r="BJ17" i="5"/>
  <c r="BI17" i="5"/>
  <c r="BH17" i="5"/>
  <c r="BG17" i="5"/>
  <c r="BF17" i="5"/>
  <c r="BE17" i="5"/>
  <c r="BD17" i="5"/>
  <c r="BC17" i="5"/>
  <c r="BB17" i="5"/>
  <c r="BA17" i="5"/>
  <c r="AX17" i="5"/>
  <c r="AH17" i="5"/>
  <c r="AG17" i="5"/>
  <c r="AF17" i="5"/>
  <c r="AE17" i="5"/>
  <c r="AD17" i="5"/>
  <c r="AC17" i="5"/>
  <c r="AB17" i="5"/>
  <c r="AA17" i="5"/>
  <c r="Z17" i="5"/>
  <c r="Y17" i="5"/>
  <c r="X17" i="5"/>
  <c r="W17" i="5"/>
  <c r="V17" i="5"/>
  <c r="U17" i="5"/>
  <c r="T17" i="5"/>
  <c r="S17" i="5"/>
  <c r="BQ16" i="5"/>
  <c r="BP16" i="5"/>
  <c r="BO16" i="5"/>
  <c r="BN16" i="5"/>
  <c r="BM16" i="5"/>
  <c r="BL16" i="5"/>
  <c r="BK16" i="5"/>
  <c r="BJ16" i="5"/>
  <c r="BI16" i="5"/>
  <c r="BH16" i="5"/>
  <c r="BG16" i="5"/>
  <c r="BF16" i="5"/>
  <c r="BE16" i="5"/>
  <c r="BD16" i="5"/>
  <c r="BC16" i="5"/>
  <c r="BB16" i="5"/>
  <c r="BA16" i="5"/>
  <c r="AX16" i="5"/>
  <c r="AH16" i="5"/>
  <c r="AG16" i="5"/>
  <c r="AF16" i="5"/>
  <c r="AE16" i="5"/>
  <c r="AD16" i="5"/>
  <c r="AC16" i="5"/>
  <c r="AB16" i="5"/>
  <c r="AA16" i="5"/>
  <c r="Z16" i="5"/>
  <c r="Y16" i="5"/>
  <c r="X16" i="5"/>
  <c r="W16" i="5"/>
  <c r="V16" i="5"/>
  <c r="U16" i="5"/>
  <c r="T16" i="5"/>
  <c r="S16" i="5"/>
  <c r="BQ15" i="5"/>
  <c r="BP15" i="5"/>
  <c r="BO15" i="5"/>
  <c r="BN15" i="5"/>
  <c r="BM15" i="5"/>
  <c r="BL15" i="5"/>
  <c r="BK15" i="5"/>
  <c r="BJ15" i="5"/>
  <c r="BI15" i="5"/>
  <c r="BH15" i="5"/>
  <c r="BG15" i="5"/>
  <c r="BF15" i="5"/>
  <c r="BE15" i="5"/>
  <c r="BD15" i="5"/>
  <c r="BC15" i="5"/>
  <c r="BB15" i="5"/>
  <c r="BA15" i="5"/>
  <c r="AX15" i="5"/>
  <c r="AH15" i="5"/>
  <c r="AG15" i="5"/>
  <c r="AF15" i="5"/>
  <c r="AE15" i="5"/>
  <c r="AD15" i="5"/>
  <c r="AC15" i="5"/>
  <c r="AB15" i="5"/>
  <c r="AA15" i="5"/>
  <c r="Z15" i="5"/>
  <c r="Y15" i="5"/>
  <c r="X15" i="5"/>
  <c r="W15" i="5"/>
  <c r="V15" i="5"/>
  <c r="U15" i="5"/>
  <c r="T15" i="5"/>
  <c r="S15" i="5"/>
  <c r="BQ14" i="5"/>
  <c r="BP14" i="5"/>
  <c r="BO14" i="5"/>
  <c r="BN14" i="5"/>
  <c r="BM14" i="5"/>
  <c r="BL14" i="5"/>
  <c r="BK14" i="5"/>
  <c r="BJ14" i="5"/>
  <c r="BI14" i="5"/>
  <c r="BH14" i="5"/>
  <c r="BG14" i="5"/>
  <c r="BF14" i="5"/>
  <c r="BE14" i="5"/>
  <c r="BD14" i="5"/>
  <c r="BC14" i="5"/>
  <c r="BB14" i="5"/>
  <c r="BA14" i="5"/>
  <c r="AX14" i="5"/>
  <c r="AH14" i="5"/>
  <c r="AG14" i="5"/>
  <c r="AF14" i="5"/>
  <c r="AE14" i="5"/>
  <c r="AD14" i="5"/>
  <c r="AC14" i="5"/>
  <c r="AB14" i="5"/>
  <c r="AA14" i="5"/>
  <c r="Z14" i="5"/>
  <c r="Y14" i="5"/>
  <c r="X14" i="5"/>
  <c r="W14" i="5"/>
  <c r="V14" i="5"/>
  <c r="U14" i="5"/>
  <c r="T14" i="5"/>
  <c r="S14" i="5"/>
  <c r="BQ13" i="5"/>
  <c r="BP13" i="5"/>
  <c r="BO13" i="5"/>
  <c r="BN13" i="5"/>
  <c r="BM13" i="5"/>
  <c r="BL13" i="5"/>
  <c r="BK13" i="5"/>
  <c r="BJ13" i="5"/>
  <c r="BI13" i="5"/>
  <c r="BH13" i="5"/>
  <c r="BG13" i="5"/>
  <c r="BF13" i="5"/>
  <c r="BE13" i="5"/>
  <c r="BD13" i="5"/>
  <c r="BC13" i="5"/>
  <c r="BB13" i="5"/>
  <c r="BA13" i="5"/>
  <c r="AX13" i="5"/>
  <c r="AH13" i="5"/>
  <c r="AG13" i="5"/>
  <c r="AF13" i="5"/>
  <c r="AE13" i="5"/>
  <c r="AD13" i="5"/>
  <c r="AC13" i="5"/>
  <c r="AB13" i="5"/>
  <c r="AA13" i="5"/>
  <c r="Z13" i="5"/>
  <c r="Y13" i="5"/>
  <c r="X13" i="5"/>
  <c r="W13" i="5"/>
  <c r="V13" i="5"/>
  <c r="U13" i="5"/>
  <c r="T13" i="5"/>
  <c r="S13" i="5"/>
  <c r="BQ12" i="5"/>
  <c r="BP12" i="5"/>
  <c r="BO12" i="5"/>
  <c r="BN12" i="5"/>
  <c r="BM12" i="5"/>
  <c r="BL12" i="5"/>
  <c r="BK12" i="5"/>
  <c r="BJ12" i="5"/>
  <c r="BI12" i="5"/>
  <c r="BH12" i="5"/>
  <c r="BG12" i="5"/>
  <c r="BF12" i="5"/>
  <c r="BE12" i="5"/>
  <c r="BD12" i="5"/>
  <c r="BC12" i="5"/>
  <c r="BB12" i="5"/>
  <c r="BA12" i="5"/>
  <c r="AX12" i="5"/>
  <c r="AH12" i="5"/>
  <c r="AG12" i="5"/>
  <c r="AF12" i="5"/>
  <c r="AE12" i="5"/>
  <c r="AD12" i="5"/>
  <c r="AC12" i="5"/>
  <c r="AB12" i="5"/>
  <c r="AA12" i="5"/>
  <c r="Z12" i="5"/>
  <c r="Y12" i="5"/>
  <c r="X12" i="5"/>
  <c r="W12" i="5"/>
  <c r="V12" i="5"/>
  <c r="U12" i="5"/>
  <c r="T12" i="5"/>
  <c r="S12" i="5"/>
  <c r="BQ11" i="5"/>
  <c r="BP11" i="5"/>
  <c r="BO11" i="5"/>
  <c r="BN11" i="5"/>
  <c r="BM11" i="5"/>
  <c r="BL11" i="5"/>
  <c r="BK11" i="5"/>
  <c r="BJ11" i="5"/>
  <c r="BI11" i="5"/>
  <c r="BH11" i="5"/>
  <c r="BG11" i="5"/>
  <c r="BF11" i="5"/>
  <c r="BE11" i="5"/>
  <c r="BD11" i="5"/>
  <c r="BC11" i="5"/>
  <c r="BB11" i="5"/>
  <c r="BA11" i="5"/>
  <c r="AX11" i="5"/>
  <c r="AH11" i="5"/>
  <c r="AG11" i="5"/>
  <c r="AF11" i="5"/>
  <c r="AE11" i="5"/>
  <c r="AD11" i="5"/>
  <c r="AC11" i="5"/>
  <c r="AB11" i="5"/>
  <c r="AA11" i="5"/>
  <c r="Z11" i="5"/>
  <c r="Y11" i="5"/>
  <c r="X11" i="5"/>
  <c r="W11" i="5"/>
  <c r="V11" i="5"/>
  <c r="U11" i="5"/>
  <c r="T11" i="5"/>
  <c r="S11" i="5"/>
  <c r="BQ10" i="5"/>
  <c r="BP10" i="5"/>
  <c r="BO10" i="5"/>
  <c r="BN10" i="5"/>
  <c r="BM10" i="5"/>
  <c r="BL10" i="5"/>
  <c r="BK10" i="5"/>
  <c r="BJ10" i="5"/>
  <c r="BI10" i="5"/>
  <c r="BH10" i="5"/>
  <c r="BG10" i="5"/>
  <c r="BF10" i="5"/>
  <c r="BE10" i="5"/>
  <c r="BD10" i="5"/>
  <c r="BC10" i="5"/>
  <c r="BB10" i="5"/>
  <c r="BA10" i="5"/>
  <c r="AX10" i="5"/>
  <c r="AH10" i="5"/>
  <c r="AG10" i="5"/>
  <c r="AF10" i="5"/>
  <c r="AE10" i="5"/>
  <c r="AD10" i="5"/>
  <c r="AC10" i="5"/>
  <c r="AB10" i="5"/>
  <c r="AA10" i="5"/>
  <c r="Z10" i="5"/>
  <c r="Y10" i="5"/>
  <c r="X10" i="5"/>
  <c r="W10" i="5"/>
  <c r="V10" i="5"/>
  <c r="U10" i="5"/>
  <c r="T10" i="5"/>
  <c r="S10" i="5"/>
  <c r="BQ9" i="5"/>
  <c r="BP9" i="5"/>
  <c r="BO9" i="5"/>
  <c r="BN9" i="5"/>
  <c r="BM9" i="5"/>
  <c r="BL9" i="5"/>
  <c r="BK9" i="5"/>
  <c r="BJ9" i="5"/>
  <c r="BI9" i="5"/>
  <c r="BH9" i="5"/>
  <c r="BG9" i="5"/>
  <c r="BF9" i="5"/>
  <c r="BE9" i="5"/>
  <c r="BD9" i="5"/>
  <c r="BC9" i="5"/>
  <c r="BB9" i="5"/>
  <c r="BA9" i="5"/>
  <c r="AX9" i="5"/>
  <c r="AH9" i="5"/>
  <c r="AG9" i="5"/>
  <c r="AF9" i="5"/>
  <c r="AE9" i="5"/>
  <c r="AD9" i="5"/>
  <c r="AC9" i="5"/>
  <c r="AB9" i="5"/>
  <c r="AA9" i="5"/>
  <c r="Z9" i="5"/>
  <c r="Y9" i="5"/>
  <c r="X9" i="5"/>
  <c r="W9" i="5"/>
  <c r="V9" i="5"/>
  <c r="U9" i="5"/>
  <c r="T9" i="5"/>
  <c r="S9" i="5"/>
  <c r="BQ8" i="5"/>
  <c r="BP8" i="5"/>
  <c r="BO8" i="5"/>
  <c r="BN8" i="5"/>
  <c r="BM8" i="5"/>
  <c r="BL8" i="5"/>
  <c r="BK8" i="5"/>
  <c r="BJ8" i="5"/>
  <c r="BI8" i="5"/>
  <c r="BH8" i="5"/>
  <c r="BG8" i="5"/>
  <c r="BF8" i="5"/>
  <c r="BE8" i="5"/>
  <c r="BD8" i="5"/>
  <c r="BC8" i="5"/>
  <c r="BB8" i="5"/>
  <c r="BA8" i="5"/>
  <c r="AX8" i="5"/>
  <c r="AH8" i="5"/>
  <c r="AG8" i="5"/>
  <c r="AF8" i="5"/>
  <c r="AE8" i="5"/>
  <c r="AD8" i="5"/>
  <c r="AC8" i="5"/>
  <c r="AB8" i="5"/>
  <c r="AA8" i="5"/>
  <c r="Z8" i="5"/>
  <c r="Y8" i="5"/>
  <c r="X8" i="5"/>
  <c r="W8" i="5"/>
  <c r="V8" i="5"/>
  <c r="U8" i="5"/>
  <c r="T8" i="5"/>
  <c r="S8" i="5"/>
  <c r="BQ7" i="5"/>
  <c r="BP7" i="5"/>
  <c r="BO7" i="5"/>
  <c r="BN7" i="5"/>
  <c r="BM7" i="5"/>
  <c r="BL7" i="5"/>
  <c r="BK7" i="5"/>
  <c r="BJ7" i="5"/>
  <c r="BI7" i="5"/>
  <c r="BH7" i="5"/>
  <c r="BG7" i="5"/>
  <c r="BF7" i="5"/>
  <c r="BE7" i="5"/>
  <c r="BD7" i="5"/>
  <c r="BC7" i="5"/>
  <c r="BB7" i="5"/>
  <c r="BA7" i="5"/>
  <c r="AX7" i="5"/>
  <c r="AH7" i="5"/>
  <c r="AG7" i="5"/>
  <c r="AF7" i="5"/>
  <c r="AE7" i="5"/>
  <c r="AD7" i="5"/>
  <c r="AC7" i="5"/>
  <c r="AB7" i="5"/>
  <c r="AA7" i="5"/>
  <c r="Z7" i="5"/>
  <c r="Y7" i="5"/>
  <c r="X7" i="5"/>
  <c r="W7" i="5"/>
  <c r="V7" i="5"/>
  <c r="U7" i="5"/>
  <c r="T7" i="5"/>
  <c r="S7" i="5"/>
  <c r="BQ6" i="5"/>
  <c r="BP6" i="5"/>
  <c r="BO6" i="5"/>
  <c r="BN6" i="5"/>
  <c r="BM6" i="5"/>
  <c r="BL6" i="5"/>
  <c r="BK6" i="5"/>
  <c r="BJ6" i="5"/>
  <c r="BI6" i="5"/>
  <c r="BH6" i="5"/>
  <c r="BG6" i="5"/>
  <c r="BF6" i="5"/>
  <c r="BE6" i="5"/>
  <c r="BD6" i="5"/>
  <c r="BC6" i="5"/>
  <c r="BB6" i="5"/>
  <c r="BA6" i="5"/>
  <c r="AX6" i="5"/>
  <c r="AW6" i="5"/>
  <c r="AW7" i="5" s="1"/>
  <c r="AS6" i="5"/>
  <c r="AS7" i="5" s="1"/>
  <c r="AH6" i="5"/>
  <c r="AG6" i="5"/>
  <c r="AF6" i="5"/>
  <c r="AE6" i="5"/>
  <c r="AD6" i="5"/>
  <c r="AC6" i="5"/>
  <c r="AB6" i="5"/>
  <c r="AA6" i="5"/>
  <c r="Z6" i="5"/>
  <c r="Y6" i="5"/>
  <c r="X6" i="5"/>
  <c r="W6" i="5"/>
  <c r="V6" i="5"/>
  <c r="U6" i="5"/>
  <c r="T6" i="5"/>
  <c r="S6" i="5"/>
  <c r="BQ5" i="5"/>
  <c r="BP5" i="5"/>
  <c r="BO5" i="5"/>
  <c r="BN5" i="5"/>
  <c r="BM5" i="5"/>
  <c r="BL5" i="5"/>
  <c r="BK5" i="5"/>
  <c r="BJ5" i="5"/>
  <c r="BI5" i="5"/>
  <c r="BH5" i="5"/>
  <c r="BG5" i="5"/>
  <c r="BF5" i="5"/>
  <c r="BE5" i="5"/>
  <c r="BD5" i="5"/>
  <c r="BC5" i="5"/>
  <c r="BB5" i="5"/>
  <c r="BA5" i="5"/>
  <c r="AY5" i="5"/>
  <c r="AY6" i="5" s="1"/>
  <c r="AX5" i="5"/>
  <c r="AO5" i="5"/>
  <c r="AO6" i="5" s="1"/>
  <c r="AH5" i="5"/>
  <c r="AG5" i="5"/>
  <c r="AF5" i="5"/>
  <c r="AE5" i="5"/>
  <c r="AD5" i="5"/>
  <c r="AC5" i="5"/>
  <c r="AB5" i="5"/>
  <c r="AA5" i="5"/>
  <c r="Z5" i="5"/>
  <c r="Y5" i="5"/>
  <c r="X5" i="5"/>
  <c r="W5" i="5"/>
  <c r="V5" i="5"/>
  <c r="U5" i="5"/>
  <c r="T5" i="5"/>
  <c r="S5" i="5"/>
  <c r="BQ4" i="5"/>
  <c r="BP4" i="5"/>
  <c r="BO4" i="5"/>
  <c r="BN4" i="5"/>
  <c r="BM4" i="5"/>
  <c r="BL4" i="5"/>
  <c r="BK4" i="5"/>
  <c r="BJ4" i="5"/>
  <c r="BI4" i="5"/>
  <c r="BH4" i="5"/>
  <c r="BG4" i="5"/>
  <c r="BF4" i="5"/>
  <c r="BE4" i="5"/>
  <c r="BD4" i="5"/>
  <c r="BC4" i="5"/>
  <c r="BB4" i="5"/>
  <c r="BA4" i="5"/>
  <c r="AH4" i="5"/>
  <c r="AG4" i="5"/>
  <c r="AF4" i="5"/>
  <c r="AE4" i="5"/>
  <c r="AD4" i="5"/>
  <c r="AC4" i="5"/>
  <c r="AB4" i="5"/>
  <c r="AA4" i="5"/>
  <c r="Z4" i="5"/>
  <c r="Y4" i="5"/>
  <c r="X4" i="5"/>
  <c r="W4" i="5"/>
  <c r="V4" i="5"/>
  <c r="U4" i="5"/>
  <c r="T4" i="5"/>
  <c r="S4" i="5"/>
  <c r="BQ3" i="5"/>
  <c r="BP3" i="5"/>
  <c r="BO3" i="5"/>
  <c r="BN3" i="5"/>
  <c r="BM3" i="5"/>
  <c r="BL3" i="5"/>
  <c r="BK3" i="5"/>
  <c r="BJ3" i="5"/>
  <c r="BI3" i="5"/>
  <c r="BH3" i="5"/>
  <c r="BG3" i="5"/>
  <c r="BF3" i="5"/>
  <c r="BE3" i="5"/>
  <c r="BD3" i="5"/>
  <c r="BC3" i="5"/>
  <c r="BB3" i="5"/>
  <c r="BA3" i="5"/>
  <c r="AX3" i="5"/>
  <c r="AT3" i="5"/>
  <c r="AP3" i="5"/>
  <c r="AN3" i="5"/>
  <c r="AL3" i="5"/>
  <c r="AH3" i="5"/>
  <c r="AG3" i="5"/>
  <c r="AF3" i="5"/>
  <c r="AE3" i="5"/>
  <c r="AD3" i="5"/>
  <c r="AC3" i="5"/>
  <c r="AB3" i="5"/>
  <c r="AA3" i="5"/>
  <c r="Z3" i="5"/>
  <c r="Y3" i="5"/>
  <c r="X3" i="5"/>
  <c r="W3" i="5"/>
  <c r="V3" i="5"/>
  <c r="U3" i="5"/>
  <c r="T3" i="5"/>
  <c r="S3" i="5"/>
  <c r="BQ2" i="5"/>
  <c r="BP2" i="5"/>
  <c r="BO2" i="5"/>
  <c r="BN2" i="5"/>
  <c r="BM2" i="5"/>
  <c r="BL2" i="5"/>
  <c r="BK2" i="5"/>
  <c r="BJ2" i="5"/>
  <c r="BI2" i="5"/>
  <c r="BH2" i="5"/>
  <c r="BG2" i="5"/>
  <c r="BF2" i="5"/>
  <c r="BE2" i="5"/>
  <c r="BD2" i="5"/>
  <c r="BC2" i="5"/>
  <c r="BB2" i="5"/>
  <c r="BA2" i="5"/>
  <c r="AM130" i="4"/>
  <c r="H130" i="11" s="1"/>
  <c r="AK130" i="4"/>
  <c r="AJ130" i="4"/>
  <c r="AI130" i="4"/>
  <c r="AH130" i="4"/>
  <c r="AG130" i="4"/>
  <c r="AM129" i="4"/>
  <c r="H129" i="11" s="1"/>
  <c r="AK129" i="4"/>
  <c r="AJ129" i="4"/>
  <c r="AI129" i="4"/>
  <c r="AH129" i="4"/>
  <c r="AG129" i="4"/>
  <c r="N129" i="4"/>
  <c r="L129" i="4"/>
  <c r="K129" i="4"/>
  <c r="J129" i="4"/>
  <c r="I129" i="4"/>
  <c r="AM128" i="4"/>
  <c r="H128" i="11" s="1"/>
  <c r="AK128" i="4"/>
  <c r="AJ128" i="4"/>
  <c r="AI128" i="4"/>
  <c r="AH128" i="4"/>
  <c r="AG128" i="4"/>
  <c r="N128" i="4"/>
  <c r="L128" i="4"/>
  <c r="K128" i="4"/>
  <c r="J128" i="4"/>
  <c r="I128" i="4"/>
  <c r="AM127" i="4"/>
  <c r="H127" i="11" s="1"/>
  <c r="AK127" i="4"/>
  <c r="AJ127" i="4"/>
  <c r="AI127" i="4"/>
  <c r="AH127" i="4"/>
  <c r="AG127" i="4"/>
  <c r="N127" i="4"/>
  <c r="L127" i="4"/>
  <c r="K127" i="4"/>
  <c r="J127" i="4"/>
  <c r="I127" i="4"/>
  <c r="AM126" i="4"/>
  <c r="H126" i="11" s="1"/>
  <c r="AK126" i="4"/>
  <c r="AJ126" i="4"/>
  <c r="AI126" i="4"/>
  <c r="AH126" i="4"/>
  <c r="AG126" i="4"/>
  <c r="N126" i="4"/>
  <c r="L126" i="4"/>
  <c r="K126" i="4"/>
  <c r="J126" i="4"/>
  <c r="I126" i="4"/>
  <c r="AM125" i="4"/>
  <c r="H125" i="11" s="1"/>
  <c r="AK125" i="4"/>
  <c r="AJ125" i="4"/>
  <c r="AI125" i="4"/>
  <c r="AH125" i="4"/>
  <c r="AG125" i="4"/>
  <c r="N125" i="4"/>
  <c r="L125" i="4"/>
  <c r="K125" i="4"/>
  <c r="J125" i="4"/>
  <c r="I125" i="4"/>
  <c r="AM124" i="4"/>
  <c r="H124" i="11" s="1"/>
  <c r="AK124" i="4"/>
  <c r="AJ124" i="4"/>
  <c r="AI124" i="4"/>
  <c r="AH124" i="4"/>
  <c r="AG124" i="4"/>
  <c r="N124" i="4"/>
  <c r="L124" i="4"/>
  <c r="K124" i="4"/>
  <c r="J124" i="4"/>
  <c r="I124" i="4"/>
  <c r="AM123" i="4"/>
  <c r="H123" i="11" s="1"/>
  <c r="AK123" i="4"/>
  <c r="AJ123" i="4"/>
  <c r="AI123" i="4"/>
  <c r="AH123" i="4"/>
  <c r="AG123" i="4"/>
  <c r="N123" i="4"/>
  <c r="L123" i="4"/>
  <c r="K123" i="4"/>
  <c r="J123" i="4"/>
  <c r="I123" i="4"/>
  <c r="AM122" i="4"/>
  <c r="H122" i="11" s="1"/>
  <c r="AK122" i="4"/>
  <c r="AJ122" i="4"/>
  <c r="AI122" i="4"/>
  <c r="AH122" i="4"/>
  <c r="AG122" i="4"/>
  <c r="N122" i="4"/>
  <c r="L122" i="4"/>
  <c r="K122" i="4"/>
  <c r="J122" i="4"/>
  <c r="I122" i="4"/>
  <c r="AM121" i="4"/>
  <c r="H121" i="11" s="1"/>
  <c r="AK121" i="4"/>
  <c r="AJ121" i="4"/>
  <c r="AI121" i="4"/>
  <c r="AH121" i="4"/>
  <c r="AG121" i="4"/>
  <c r="N121" i="4"/>
  <c r="L121" i="4"/>
  <c r="K121" i="4"/>
  <c r="J121" i="4"/>
  <c r="I121" i="4"/>
  <c r="AM120" i="4"/>
  <c r="H120" i="11" s="1"/>
  <c r="AK120" i="4"/>
  <c r="AJ120" i="4"/>
  <c r="AI120" i="4"/>
  <c r="AH120" i="4"/>
  <c r="AG120" i="4"/>
  <c r="N120" i="4"/>
  <c r="L120" i="4"/>
  <c r="K120" i="4"/>
  <c r="J120" i="4"/>
  <c r="I120" i="4"/>
  <c r="AM119" i="4"/>
  <c r="H119" i="11" s="1"/>
  <c r="AK119" i="4"/>
  <c r="AJ119" i="4"/>
  <c r="AI119" i="4"/>
  <c r="AH119" i="4"/>
  <c r="AG119" i="4"/>
  <c r="N119" i="4"/>
  <c r="L119" i="4"/>
  <c r="K119" i="4"/>
  <c r="J119" i="4"/>
  <c r="I119" i="4"/>
  <c r="AM118" i="4"/>
  <c r="H118" i="11" s="1"/>
  <c r="AK118" i="4"/>
  <c r="AJ118" i="4"/>
  <c r="AI118" i="4"/>
  <c r="AH118" i="4"/>
  <c r="AG118" i="4"/>
  <c r="N118" i="4"/>
  <c r="L118" i="4"/>
  <c r="K118" i="4"/>
  <c r="J118" i="4"/>
  <c r="I118" i="4"/>
  <c r="AM117" i="4"/>
  <c r="H117" i="11" s="1"/>
  <c r="AK117" i="4"/>
  <c r="AJ117" i="4"/>
  <c r="AI117" i="4"/>
  <c r="AH117" i="4"/>
  <c r="AG117" i="4"/>
  <c r="N117" i="4"/>
  <c r="L117" i="4"/>
  <c r="K117" i="4"/>
  <c r="J117" i="4"/>
  <c r="I117" i="4"/>
  <c r="AM116" i="4"/>
  <c r="H116" i="11" s="1"/>
  <c r="AK116" i="4"/>
  <c r="AJ116" i="4"/>
  <c r="AI116" i="4"/>
  <c r="AH116" i="4"/>
  <c r="AG116" i="4"/>
  <c r="N116" i="4"/>
  <c r="L116" i="4"/>
  <c r="K116" i="4"/>
  <c r="J116" i="4"/>
  <c r="I116" i="4"/>
  <c r="AM115" i="4"/>
  <c r="H115" i="11" s="1"/>
  <c r="AK115" i="4"/>
  <c r="AJ115" i="4"/>
  <c r="AI115" i="4"/>
  <c r="AH115" i="4"/>
  <c r="AG115" i="4"/>
  <c r="N115" i="4"/>
  <c r="L115" i="4"/>
  <c r="K115" i="4"/>
  <c r="J115" i="4"/>
  <c r="I115" i="4"/>
  <c r="AM114" i="4"/>
  <c r="H114" i="11" s="1"/>
  <c r="AK114" i="4"/>
  <c r="AJ114" i="4"/>
  <c r="AI114" i="4"/>
  <c r="AH114" i="4"/>
  <c r="AG114" i="4"/>
  <c r="N114" i="4"/>
  <c r="L114" i="4"/>
  <c r="K114" i="4"/>
  <c r="J114" i="4"/>
  <c r="I114" i="4"/>
  <c r="AM113" i="4"/>
  <c r="H113" i="11" s="1"/>
  <c r="AK113" i="4"/>
  <c r="AJ113" i="4"/>
  <c r="AI113" i="4"/>
  <c r="AH113" i="4"/>
  <c r="AG113" i="4"/>
  <c r="N113" i="4"/>
  <c r="L113" i="4"/>
  <c r="K113" i="4"/>
  <c r="J113" i="4"/>
  <c r="I113" i="4"/>
  <c r="AM112" i="4"/>
  <c r="H112" i="11" s="1"/>
  <c r="AK112" i="4"/>
  <c r="AJ112" i="4"/>
  <c r="AI112" i="4"/>
  <c r="AH112" i="4"/>
  <c r="AG112" i="4"/>
  <c r="N112" i="4"/>
  <c r="L112" i="4"/>
  <c r="K112" i="4"/>
  <c r="J112" i="4"/>
  <c r="I112" i="4"/>
  <c r="AM111" i="4"/>
  <c r="H111" i="11" s="1"/>
  <c r="AK111" i="4"/>
  <c r="AJ111" i="4"/>
  <c r="AI111" i="4"/>
  <c r="AH111" i="4"/>
  <c r="AG111" i="4"/>
  <c r="N111" i="4"/>
  <c r="L111" i="4"/>
  <c r="K111" i="4"/>
  <c r="J111" i="4"/>
  <c r="I111" i="4"/>
  <c r="AM110" i="4"/>
  <c r="H110" i="11" s="1"/>
  <c r="AK110" i="4"/>
  <c r="AJ110" i="4"/>
  <c r="AI110" i="4"/>
  <c r="AH110" i="4"/>
  <c r="AG110" i="4"/>
  <c r="N110" i="4"/>
  <c r="L110" i="4"/>
  <c r="K110" i="4"/>
  <c r="J110" i="4"/>
  <c r="I110" i="4"/>
  <c r="AM109" i="4"/>
  <c r="H109" i="11" s="1"/>
  <c r="AK109" i="4"/>
  <c r="AJ109" i="4"/>
  <c r="AI109" i="4"/>
  <c r="AH109" i="4"/>
  <c r="AG109" i="4"/>
  <c r="N109" i="4"/>
  <c r="L109" i="4"/>
  <c r="K109" i="4"/>
  <c r="J109" i="4"/>
  <c r="I109" i="4"/>
  <c r="AM108" i="4"/>
  <c r="H108" i="11" s="1"/>
  <c r="AK108" i="4"/>
  <c r="AJ108" i="4"/>
  <c r="AI108" i="4"/>
  <c r="AH108" i="4"/>
  <c r="AG108" i="4"/>
  <c r="N108" i="4"/>
  <c r="L108" i="4"/>
  <c r="K108" i="4"/>
  <c r="J108" i="4"/>
  <c r="I108" i="4"/>
  <c r="AM107" i="4"/>
  <c r="H107" i="11" s="1"/>
  <c r="AK107" i="4"/>
  <c r="AJ107" i="4"/>
  <c r="AI107" i="4"/>
  <c r="AH107" i="4"/>
  <c r="AG107" i="4"/>
  <c r="N107" i="4"/>
  <c r="L107" i="4"/>
  <c r="K107" i="4"/>
  <c r="J107" i="4"/>
  <c r="I107" i="4"/>
  <c r="AM106" i="4"/>
  <c r="H106" i="11" s="1"/>
  <c r="AK106" i="4"/>
  <c r="AJ106" i="4"/>
  <c r="AI106" i="4"/>
  <c r="AH106" i="4"/>
  <c r="AG106" i="4"/>
  <c r="N106" i="4"/>
  <c r="L106" i="4"/>
  <c r="K106" i="4"/>
  <c r="J106" i="4"/>
  <c r="I106" i="4"/>
  <c r="AM105" i="4"/>
  <c r="H105" i="11" s="1"/>
  <c r="AK105" i="4"/>
  <c r="AJ105" i="4"/>
  <c r="AI105" i="4"/>
  <c r="AH105" i="4"/>
  <c r="AG105" i="4"/>
  <c r="N105" i="4"/>
  <c r="L105" i="4"/>
  <c r="K105" i="4"/>
  <c r="J105" i="4"/>
  <c r="I105" i="4"/>
  <c r="AM104" i="4"/>
  <c r="H104" i="11" s="1"/>
  <c r="AK104" i="4"/>
  <c r="AJ104" i="4"/>
  <c r="AI104" i="4"/>
  <c r="AH104" i="4"/>
  <c r="AG104" i="4"/>
  <c r="N104" i="4"/>
  <c r="L104" i="4"/>
  <c r="K104" i="4"/>
  <c r="J104" i="4"/>
  <c r="I104" i="4"/>
  <c r="AM103" i="4"/>
  <c r="H103" i="11" s="1"/>
  <c r="AK103" i="4"/>
  <c r="AJ103" i="4"/>
  <c r="AI103" i="4"/>
  <c r="AH103" i="4"/>
  <c r="AG103" i="4"/>
  <c r="N103" i="4"/>
  <c r="L103" i="4"/>
  <c r="K103" i="4"/>
  <c r="J103" i="4"/>
  <c r="I103" i="4"/>
  <c r="AM102" i="4"/>
  <c r="H102" i="11" s="1"/>
  <c r="AK102" i="4"/>
  <c r="AJ102" i="4"/>
  <c r="AI102" i="4"/>
  <c r="AH102" i="4"/>
  <c r="AG102" i="4"/>
  <c r="N102" i="4"/>
  <c r="L102" i="4"/>
  <c r="K102" i="4"/>
  <c r="J102" i="4"/>
  <c r="I102" i="4"/>
  <c r="AM101" i="4"/>
  <c r="H101" i="11" s="1"/>
  <c r="AK101" i="4"/>
  <c r="AJ101" i="4"/>
  <c r="AI101" i="4"/>
  <c r="AH101" i="4"/>
  <c r="AG101" i="4"/>
  <c r="N101" i="4"/>
  <c r="L101" i="4"/>
  <c r="K101" i="4"/>
  <c r="J101" i="4"/>
  <c r="I101" i="4"/>
  <c r="AM100" i="4"/>
  <c r="H100" i="11" s="1"/>
  <c r="AK100" i="4"/>
  <c r="AJ100" i="4"/>
  <c r="AI100" i="4"/>
  <c r="AH100" i="4"/>
  <c r="AG100" i="4"/>
  <c r="N100" i="4"/>
  <c r="L100" i="4"/>
  <c r="K100" i="4"/>
  <c r="J100" i="4"/>
  <c r="I100" i="4"/>
  <c r="AM99" i="4"/>
  <c r="H99" i="11" s="1"/>
  <c r="AK99" i="4"/>
  <c r="AJ99" i="4"/>
  <c r="AI99" i="4"/>
  <c r="AH99" i="4"/>
  <c r="AG99" i="4"/>
  <c r="N99" i="4"/>
  <c r="L99" i="4"/>
  <c r="K99" i="4"/>
  <c r="J99" i="4"/>
  <c r="I99" i="4"/>
  <c r="AM98" i="4"/>
  <c r="H98" i="11" s="1"/>
  <c r="AK98" i="4"/>
  <c r="AJ98" i="4"/>
  <c r="AI98" i="4"/>
  <c r="AH98" i="4"/>
  <c r="AG98" i="4"/>
  <c r="N98" i="4"/>
  <c r="L98" i="4"/>
  <c r="K98" i="4"/>
  <c r="J98" i="4"/>
  <c r="I98" i="4"/>
  <c r="AM97" i="4"/>
  <c r="H97" i="11" s="1"/>
  <c r="AK97" i="4"/>
  <c r="AJ97" i="4"/>
  <c r="AI97" i="4"/>
  <c r="AH97" i="4"/>
  <c r="AG97" i="4"/>
  <c r="N97" i="4"/>
  <c r="L97" i="4"/>
  <c r="K97" i="4"/>
  <c r="J97" i="4"/>
  <c r="I97" i="4"/>
  <c r="AM96" i="4"/>
  <c r="H96" i="11" s="1"/>
  <c r="AK96" i="4"/>
  <c r="AJ96" i="4"/>
  <c r="AI96" i="4"/>
  <c r="AH96" i="4"/>
  <c r="AG96" i="4"/>
  <c r="N96" i="4"/>
  <c r="L96" i="4"/>
  <c r="K96" i="4"/>
  <c r="J96" i="4"/>
  <c r="I96" i="4"/>
  <c r="AM95" i="4"/>
  <c r="H95" i="11" s="1"/>
  <c r="AK95" i="4"/>
  <c r="AJ95" i="4"/>
  <c r="AI95" i="4"/>
  <c r="AH95" i="4"/>
  <c r="AG95" i="4"/>
  <c r="N95" i="4"/>
  <c r="L95" i="4"/>
  <c r="K95" i="4"/>
  <c r="J95" i="4"/>
  <c r="I95" i="4"/>
  <c r="AM94" i="4"/>
  <c r="H94" i="11" s="1"/>
  <c r="AK94" i="4"/>
  <c r="AJ94" i="4"/>
  <c r="AI94" i="4"/>
  <c r="AH94" i="4"/>
  <c r="AG94" i="4"/>
  <c r="N94" i="4"/>
  <c r="L94" i="4"/>
  <c r="K94" i="4"/>
  <c r="J94" i="4"/>
  <c r="I94" i="4"/>
  <c r="AM93" i="4"/>
  <c r="H93" i="11" s="1"/>
  <c r="AK93" i="4"/>
  <c r="AJ93" i="4"/>
  <c r="AI93" i="4"/>
  <c r="AH93" i="4"/>
  <c r="AG93" i="4"/>
  <c r="N93" i="4"/>
  <c r="L93" i="4"/>
  <c r="K93" i="4"/>
  <c r="J93" i="4"/>
  <c r="I93" i="4"/>
  <c r="AM92" i="4"/>
  <c r="H92" i="11" s="1"/>
  <c r="AK92" i="4"/>
  <c r="AJ92" i="4"/>
  <c r="AI92" i="4"/>
  <c r="AH92" i="4"/>
  <c r="AG92" i="4"/>
  <c r="N92" i="4"/>
  <c r="L92" i="4"/>
  <c r="K92" i="4"/>
  <c r="J92" i="4"/>
  <c r="I92" i="4"/>
  <c r="AM91" i="4"/>
  <c r="H91" i="11" s="1"/>
  <c r="AK91" i="4"/>
  <c r="AJ91" i="4"/>
  <c r="AI91" i="4"/>
  <c r="AH91" i="4"/>
  <c r="AG91" i="4"/>
  <c r="N91" i="4"/>
  <c r="L91" i="4"/>
  <c r="K91" i="4"/>
  <c r="J91" i="4"/>
  <c r="I91" i="4"/>
  <c r="AM90" i="4"/>
  <c r="H90" i="11" s="1"/>
  <c r="AK90" i="4"/>
  <c r="AJ90" i="4"/>
  <c r="AI90" i="4"/>
  <c r="AH90" i="4"/>
  <c r="AG90" i="4"/>
  <c r="N90" i="4"/>
  <c r="L90" i="4"/>
  <c r="K90" i="4"/>
  <c r="J90" i="4"/>
  <c r="I90" i="4"/>
  <c r="AM89" i="4"/>
  <c r="H89" i="11" s="1"/>
  <c r="AK89" i="4"/>
  <c r="AJ89" i="4"/>
  <c r="AI89" i="4"/>
  <c r="AH89" i="4"/>
  <c r="AG89" i="4"/>
  <c r="N89" i="4"/>
  <c r="L89" i="4"/>
  <c r="K89" i="4"/>
  <c r="J89" i="4"/>
  <c r="I89" i="4"/>
  <c r="AM88" i="4"/>
  <c r="H88" i="11" s="1"/>
  <c r="AK88" i="4"/>
  <c r="AJ88" i="4"/>
  <c r="AI88" i="4"/>
  <c r="AH88" i="4"/>
  <c r="AG88" i="4"/>
  <c r="N88" i="4"/>
  <c r="L88" i="4"/>
  <c r="K88" i="4"/>
  <c r="J88" i="4"/>
  <c r="I88" i="4"/>
  <c r="AM87" i="4"/>
  <c r="H87" i="11" s="1"/>
  <c r="AK87" i="4"/>
  <c r="AJ87" i="4"/>
  <c r="AI87" i="4"/>
  <c r="AH87" i="4"/>
  <c r="AG87" i="4"/>
  <c r="N87" i="4"/>
  <c r="L87" i="4"/>
  <c r="K87" i="4"/>
  <c r="J87" i="4"/>
  <c r="I87" i="4"/>
  <c r="AM86" i="4"/>
  <c r="H86" i="11" s="1"/>
  <c r="AK86" i="4"/>
  <c r="AJ86" i="4"/>
  <c r="AI86" i="4"/>
  <c r="AH86" i="4"/>
  <c r="AG86" i="4"/>
  <c r="N86" i="4"/>
  <c r="L86" i="4"/>
  <c r="K86" i="4"/>
  <c r="J86" i="4"/>
  <c r="I86" i="4"/>
  <c r="AM85" i="4"/>
  <c r="H85" i="11" s="1"/>
  <c r="AK85" i="4"/>
  <c r="AJ85" i="4"/>
  <c r="AI85" i="4"/>
  <c r="AH85" i="4"/>
  <c r="AG85" i="4"/>
  <c r="N85" i="4"/>
  <c r="L85" i="4"/>
  <c r="K85" i="4"/>
  <c r="J85" i="4"/>
  <c r="I85" i="4"/>
  <c r="AM84" i="4"/>
  <c r="H84" i="11" s="1"/>
  <c r="AK84" i="4"/>
  <c r="AJ84" i="4"/>
  <c r="AI84" i="4"/>
  <c r="AH84" i="4"/>
  <c r="AG84" i="4"/>
  <c r="N84" i="4"/>
  <c r="L84" i="4"/>
  <c r="K84" i="4"/>
  <c r="J84" i="4"/>
  <c r="I84" i="4"/>
  <c r="AM83" i="4"/>
  <c r="H83" i="11" s="1"/>
  <c r="AK83" i="4"/>
  <c r="AJ83" i="4"/>
  <c r="AI83" i="4"/>
  <c r="AH83" i="4"/>
  <c r="AG83" i="4"/>
  <c r="N83" i="4"/>
  <c r="L83" i="4"/>
  <c r="K83" i="4"/>
  <c r="J83" i="4"/>
  <c r="I83" i="4"/>
  <c r="AM82" i="4"/>
  <c r="H82" i="11" s="1"/>
  <c r="AK82" i="4"/>
  <c r="AJ82" i="4"/>
  <c r="AI82" i="4"/>
  <c r="AH82" i="4"/>
  <c r="AG82" i="4"/>
  <c r="N82" i="4"/>
  <c r="L82" i="4"/>
  <c r="K82" i="4"/>
  <c r="J82" i="4"/>
  <c r="I82" i="4"/>
  <c r="AM81" i="4"/>
  <c r="H81" i="11" s="1"/>
  <c r="AK81" i="4"/>
  <c r="AJ81" i="4"/>
  <c r="AI81" i="4"/>
  <c r="AH81" i="4"/>
  <c r="AG81" i="4"/>
  <c r="N81" i="4"/>
  <c r="L81" i="4"/>
  <c r="K81" i="4"/>
  <c r="J81" i="4"/>
  <c r="I81" i="4"/>
  <c r="AM80" i="4"/>
  <c r="H80" i="11" s="1"/>
  <c r="AK80" i="4"/>
  <c r="AJ80" i="4"/>
  <c r="AI80" i="4"/>
  <c r="AH80" i="4"/>
  <c r="AG80" i="4"/>
  <c r="N80" i="4"/>
  <c r="L80" i="4"/>
  <c r="K80" i="4"/>
  <c r="J80" i="4"/>
  <c r="I80" i="4"/>
  <c r="AM79" i="4"/>
  <c r="H79" i="11" s="1"/>
  <c r="AK79" i="4"/>
  <c r="AJ79" i="4"/>
  <c r="AI79" i="4"/>
  <c r="AH79" i="4"/>
  <c r="AG79" i="4"/>
  <c r="N79" i="4"/>
  <c r="L79" i="4"/>
  <c r="K79" i="4"/>
  <c r="J79" i="4"/>
  <c r="I79" i="4"/>
  <c r="AM78" i="4"/>
  <c r="H78" i="11" s="1"/>
  <c r="AK78" i="4"/>
  <c r="AJ78" i="4"/>
  <c r="AI78" i="4"/>
  <c r="AH78" i="4"/>
  <c r="AG78" i="4"/>
  <c r="N78" i="4"/>
  <c r="L78" i="4"/>
  <c r="K78" i="4"/>
  <c r="J78" i="4"/>
  <c r="I78" i="4"/>
  <c r="AM77" i="4"/>
  <c r="H77" i="11" s="1"/>
  <c r="AK77" i="4"/>
  <c r="AJ77" i="4"/>
  <c r="AI77" i="4"/>
  <c r="AH77" i="4"/>
  <c r="AG77" i="4"/>
  <c r="N77" i="4"/>
  <c r="L77" i="4"/>
  <c r="K77" i="4"/>
  <c r="J77" i="4"/>
  <c r="I77" i="4"/>
  <c r="AM76" i="4"/>
  <c r="H76" i="11" s="1"/>
  <c r="AK76" i="4"/>
  <c r="AJ76" i="4"/>
  <c r="AI76" i="4"/>
  <c r="AH76" i="4"/>
  <c r="AG76" i="4"/>
  <c r="N76" i="4"/>
  <c r="L76" i="4"/>
  <c r="K76" i="4"/>
  <c r="J76" i="4"/>
  <c r="I76" i="4"/>
  <c r="AM75" i="4"/>
  <c r="H75" i="11" s="1"/>
  <c r="AK75" i="4"/>
  <c r="AJ75" i="4"/>
  <c r="AI75" i="4"/>
  <c r="AH75" i="4"/>
  <c r="AG75" i="4"/>
  <c r="N75" i="4"/>
  <c r="L75" i="4"/>
  <c r="K75" i="4"/>
  <c r="J75" i="4"/>
  <c r="I75" i="4"/>
  <c r="AM74" i="4"/>
  <c r="H74" i="11" s="1"/>
  <c r="AK74" i="4"/>
  <c r="AJ74" i="4"/>
  <c r="AI74" i="4"/>
  <c r="AH74" i="4"/>
  <c r="AG74" i="4"/>
  <c r="N74" i="4"/>
  <c r="L74" i="4"/>
  <c r="K74" i="4"/>
  <c r="J74" i="4"/>
  <c r="I74" i="4"/>
  <c r="AM73" i="4"/>
  <c r="H73" i="11" s="1"/>
  <c r="AK73" i="4"/>
  <c r="AJ73" i="4"/>
  <c r="AI73" i="4"/>
  <c r="AH73" i="4"/>
  <c r="AG73" i="4"/>
  <c r="N73" i="4"/>
  <c r="L73" i="4"/>
  <c r="K73" i="4"/>
  <c r="J73" i="4"/>
  <c r="I73" i="4"/>
  <c r="AM72" i="4"/>
  <c r="H72" i="11" s="1"/>
  <c r="AK72" i="4"/>
  <c r="AJ72" i="4"/>
  <c r="AI72" i="4"/>
  <c r="AH72" i="4"/>
  <c r="AG72" i="4"/>
  <c r="N72" i="4"/>
  <c r="L72" i="4"/>
  <c r="K72" i="4"/>
  <c r="J72" i="4"/>
  <c r="I72" i="4"/>
  <c r="AM71" i="4"/>
  <c r="H71" i="11" s="1"/>
  <c r="AK71" i="4"/>
  <c r="AJ71" i="4"/>
  <c r="AI71" i="4"/>
  <c r="AH71" i="4"/>
  <c r="AG71" i="4"/>
  <c r="N71" i="4"/>
  <c r="L71" i="4"/>
  <c r="K71" i="4"/>
  <c r="J71" i="4"/>
  <c r="I71" i="4"/>
  <c r="AM70" i="4"/>
  <c r="H70" i="11" s="1"/>
  <c r="AK70" i="4"/>
  <c r="AJ70" i="4"/>
  <c r="AI70" i="4"/>
  <c r="AH70" i="4"/>
  <c r="AG70" i="4"/>
  <c r="N70" i="4"/>
  <c r="L70" i="4"/>
  <c r="K70" i="4"/>
  <c r="J70" i="4"/>
  <c r="I70" i="4"/>
  <c r="AM69" i="4"/>
  <c r="H69" i="11" s="1"/>
  <c r="AK69" i="4"/>
  <c r="AJ69" i="4"/>
  <c r="AI69" i="4"/>
  <c r="AH69" i="4"/>
  <c r="AG69" i="4"/>
  <c r="N69" i="4"/>
  <c r="L69" i="4"/>
  <c r="K69" i="4"/>
  <c r="J69" i="4"/>
  <c r="I69" i="4"/>
  <c r="AM68" i="4"/>
  <c r="H68" i="11" s="1"/>
  <c r="AK68" i="4"/>
  <c r="AJ68" i="4"/>
  <c r="AI68" i="4"/>
  <c r="AH68" i="4"/>
  <c r="AG68" i="4"/>
  <c r="N68" i="4"/>
  <c r="L68" i="4"/>
  <c r="K68" i="4"/>
  <c r="J68" i="4"/>
  <c r="I68" i="4"/>
  <c r="AM67" i="4"/>
  <c r="H67" i="11" s="1"/>
  <c r="AK67" i="4"/>
  <c r="AJ67" i="4"/>
  <c r="AI67" i="4"/>
  <c r="AH67" i="4"/>
  <c r="AG67" i="4"/>
  <c r="N67" i="4"/>
  <c r="L67" i="4"/>
  <c r="K67" i="4"/>
  <c r="J67" i="4"/>
  <c r="I67" i="4"/>
  <c r="AM66" i="4"/>
  <c r="H66" i="11" s="1"/>
  <c r="AK66" i="4"/>
  <c r="AJ66" i="4"/>
  <c r="AI66" i="4"/>
  <c r="AH66" i="4"/>
  <c r="AG66" i="4"/>
  <c r="N66" i="4"/>
  <c r="L66" i="4"/>
  <c r="K66" i="4"/>
  <c r="J66" i="4"/>
  <c r="I66" i="4"/>
  <c r="AM65" i="4"/>
  <c r="H65" i="11" s="1"/>
  <c r="AK65" i="4"/>
  <c r="AJ65" i="4"/>
  <c r="AI65" i="4"/>
  <c r="AH65" i="4"/>
  <c r="AG65" i="4"/>
  <c r="N65" i="4"/>
  <c r="L65" i="4"/>
  <c r="K65" i="4"/>
  <c r="J65" i="4"/>
  <c r="I65" i="4"/>
  <c r="AM64" i="4"/>
  <c r="H64" i="11" s="1"/>
  <c r="AK64" i="4"/>
  <c r="AJ64" i="4"/>
  <c r="AI64" i="4"/>
  <c r="AH64" i="4"/>
  <c r="AG64" i="4"/>
  <c r="N64" i="4"/>
  <c r="L64" i="4"/>
  <c r="K64" i="4"/>
  <c r="J64" i="4"/>
  <c r="I64" i="4"/>
  <c r="AM63" i="4"/>
  <c r="H63" i="11" s="1"/>
  <c r="AK63" i="4"/>
  <c r="AJ63" i="4"/>
  <c r="AI63" i="4"/>
  <c r="AH63" i="4"/>
  <c r="AG63" i="4"/>
  <c r="N63" i="4"/>
  <c r="L63" i="4"/>
  <c r="K63" i="4"/>
  <c r="J63" i="4"/>
  <c r="I63" i="4"/>
  <c r="AM62" i="4"/>
  <c r="H62" i="11" s="1"/>
  <c r="AK62" i="4"/>
  <c r="AJ62" i="4"/>
  <c r="AI62" i="4"/>
  <c r="AH62" i="4"/>
  <c r="AG62" i="4"/>
  <c r="N62" i="4"/>
  <c r="L62" i="4"/>
  <c r="K62" i="4"/>
  <c r="J62" i="4"/>
  <c r="I62" i="4"/>
  <c r="AM61" i="4"/>
  <c r="H61" i="11" s="1"/>
  <c r="AK61" i="4"/>
  <c r="AJ61" i="4"/>
  <c r="AI61" i="4"/>
  <c r="AH61" i="4"/>
  <c r="AG61" i="4"/>
  <c r="N61" i="4"/>
  <c r="L61" i="4"/>
  <c r="K61" i="4"/>
  <c r="J61" i="4"/>
  <c r="I61" i="4"/>
  <c r="AM60" i="4"/>
  <c r="H60" i="11" s="1"/>
  <c r="AK60" i="4"/>
  <c r="AJ60" i="4"/>
  <c r="AI60" i="4"/>
  <c r="AH60" i="4"/>
  <c r="AG60" i="4"/>
  <c r="N60" i="4"/>
  <c r="L60" i="4"/>
  <c r="K60" i="4"/>
  <c r="J60" i="4"/>
  <c r="I60" i="4"/>
  <c r="AM59" i="4"/>
  <c r="H59" i="11" s="1"/>
  <c r="AK59" i="4"/>
  <c r="AJ59" i="4"/>
  <c r="AI59" i="4"/>
  <c r="AH59" i="4"/>
  <c r="AG59" i="4"/>
  <c r="N59" i="4"/>
  <c r="L59" i="4"/>
  <c r="K59" i="4"/>
  <c r="J59" i="4"/>
  <c r="I59" i="4"/>
  <c r="AM58" i="4"/>
  <c r="H58" i="11" s="1"/>
  <c r="AK58" i="4"/>
  <c r="AJ58" i="4"/>
  <c r="AI58" i="4"/>
  <c r="AH58" i="4"/>
  <c r="AG58" i="4"/>
  <c r="N58" i="4"/>
  <c r="L58" i="4"/>
  <c r="K58" i="4"/>
  <c r="J58" i="4"/>
  <c r="I58" i="4"/>
  <c r="AM57" i="4"/>
  <c r="H57" i="11" s="1"/>
  <c r="AK57" i="4"/>
  <c r="AJ57" i="4"/>
  <c r="AI57" i="4"/>
  <c r="AH57" i="4"/>
  <c r="AG57" i="4"/>
  <c r="N57" i="4"/>
  <c r="L57" i="4"/>
  <c r="K57" i="4"/>
  <c r="J57" i="4"/>
  <c r="I57" i="4"/>
  <c r="AM56" i="4"/>
  <c r="H56" i="11" s="1"/>
  <c r="AK56" i="4"/>
  <c r="AJ56" i="4"/>
  <c r="AI56" i="4"/>
  <c r="AH56" i="4"/>
  <c r="AG56" i="4"/>
  <c r="N56" i="4"/>
  <c r="L56" i="4"/>
  <c r="K56" i="4"/>
  <c r="J56" i="4"/>
  <c r="I56" i="4"/>
  <c r="AM55" i="4"/>
  <c r="H55" i="11" s="1"/>
  <c r="AK55" i="4"/>
  <c r="AJ55" i="4"/>
  <c r="AI55" i="4"/>
  <c r="AH55" i="4"/>
  <c r="AG55" i="4"/>
  <c r="N55" i="4"/>
  <c r="L55" i="4"/>
  <c r="K55" i="4"/>
  <c r="J55" i="4"/>
  <c r="I55" i="4"/>
  <c r="AM54" i="4"/>
  <c r="H54" i="11" s="1"/>
  <c r="AK54" i="4"/>
  <c r="AJ54" i="4"/>
  <c r="AI54" i="4"/>
  <c r="AH54" i="4"/>
  <c r="AG54" i="4"/>
  <c r="N54" i="4"/>
  <c r="L54" i="4"/>
  <c r="K54" i="4"/>
  <c r="J54" i="4"/>
  <c r="I54" i="4"/>
  <c r="AM53" i="4"/>
  <c r="H53" i="11" s="1"/>
  <c r="AK53" i="4"/>
  <c r="AJ53" i="4"/>
  <c r="AI53" i="4"/>
  <c r="AH53" i="4"/>
  <c r="AG53" i="4"/>
  <c r="N53" i="4"/>
  <c r="L53" i="4"/>
  <c r="K53" i="4"/>
  <c r="J53" i="4"/>
  <c r="I53" i="4"/>
  <c r="AM52" i="4"/>
  <c r="H52" i="11" s="1"/>
  <c r="AK52" i="4"/>
  <c r="AJ52" i="4"/>
  <c r="AI52" i="4"/>
  <c r="AH52" i="4"/>
  <c r="AG52" i="4"/>
  <c r="N52" i="4"/>
  <c r="L52" i="4"/>
  <c r="K52" i="4"/>
  <c r="J52" i="4"/>
  <c r="I52" i="4"/>
  <c r="AM51" i="4"/>
  <c r="H51" i="11" s="1"/>
  <c r="AK51" i="4"/>
  <c r="AJ51" i="4"/>
  <c r="AI51" i="4"/>
  <c r="AH51" i="4"/>
  <c r="AG51" i="4"/>
  <c r="N51" i="4"/>
  <c r="L51" i="4"/>
  <c r="K51" i="4"/>
  <c r="J51" i="4"/>
  <c r="I51" i="4"/>
  <c r="AM50" i="4"/>
  <c r="H50" i="11" s="1"/>
  <c r="AK50" i="4"/>
  <c r="AJ50" i="4"/>
  <c r="AI50" i="4"/>
  <c r="AH50" i="4"/>
  <c r="AG50" i="4"/>
  <c r="N50" i="4"/>
  <c r="L50" i="4"/>
  <c r="K50" i="4"/>
  <c r="J50" i="4"/>
  <c r="I50" i="4"/>
  <c r="AM49" i="4"/>
  <c r="H49" i="11" s="1"/>
  <c r="AK49" i="4"/>
  <c r="AJ49" i="4"/>
  <c r="AI49" i="4"/>
  <c r="AH49" i="4"/>
  <c r="AG49" i="4"/>
  <c r="N49" i="4"/>
  <c r="L49" i="4"/>
  <c r="K49" i="4"/>
  <c r="J49" i="4"/>
  <c r="I49" i="4"/>
  <c r="AM48" i="4"/>
  <c r="H48" i="11" s="1"/>
  <c r="AK48" i="4"/>
  <c r="AJ48" i="4"/>
  <c r="AI48" i="4"/>
  <c r="AH48" i="4"/>
  <c r="AG48" i="4"/>
  <c r="N48" i="4"/>
  <c r="L48" i="4"/>
  <c r="K48" i="4"/>
  <c r="J48" i="4"/>
  <c r="I48" i="4"/>
  <c r="AM47" i="4"/>
  <c r="H47" i="11" s="1"/>
  <c r="AK47" i="4"/>
  <c r="AJ47" i="4"/>
  <c r="AI47" i="4"/>
  <c r="AH47" i="4"/>
  <c r="AG47" i="4"/>
  <c r="N47" i="4"/>
  <c r="L47" i="4"/>
  <c r="K47" i="4"/>
  <c r="J47" i="4"/>
  <c r="I47" i="4"/>
  <c r="AM46" i="4"/>
  <c r="H46" i="11" s="1"/>
  <c r="AK46" i="4"/>
  <c r="AJ46" i="4"/>
  <c r="AI46" i="4"/>
  <c r="AH46" i="4"/>
  <c r="AG46" i="4"/>
  <c r="N46" i="4"/>
  <c r="L46" i="4"/>
  <c r="K46" i="4"/>
  <c r="J46" i="4"/>
  <c r="I46" i="4"/>
  <c r="AM45" i="4"/>
  <c r="H45" i="11" s="1"/>
  <c r="AK45" i="4"/>
  <c r="AJ45" i="4"/>
  <c r="AI45" i="4"/>
  <c r="AH45" i="4"/>
  <c r="AG45" i="4"/>
  <c r="N45" i="4"/>
  <c r="L45" i="4"/>
  <c r="K45" i="4"/>
  <c r="J45" i="4"/>
  <c r="I45" i="4"/>
  <c r="AM44" i="4"/>
  <c r="H44" i="11" s="1"/>
  <c r="AK44" i="4"/>
  <c r="AJ44" i="4"/>
  <c r="AI44" i="4"/>
  <c r="AH44" i="4"/>
  <c r="AG44" i="4"/>
  <c r="N44" i="4"/>
  <c r="L44" i="4"/>
  <c r="K44" i="4"/>
  <c r="J44" i="4"/>
  <c r="I44" i="4"/>
  <c r="AM43" i="4"/>
  <c r="H43" i="11" s="1"/>
  <c r="AK43" i="4"/>
  <c r="AJ43" i="4"/>
  <c r="AI43" i="4"/>
  <c r="AH43" i="4"/>
  <c r="AG43" i="4"/>
  <c r="N43" i="4"/>
  <c r="L43" i="4"/>
  <c r="K43" i="4"/>
  <c r="J43" i="4"/>
  <c r="I43" i="4"/>
  <c r="AM42" i="4"/>
  <c r="H42" i="11" s="1"/>
  <c r="AK42" i="4"/>
  <c r="AJ42" i="4"/>
  <c r="AI42" i="4"/>
  <c r="AH42" i="4"/>
  <c r="AG42" i="4"/>
  <c r="N42" i="4"/>
  <c r="L42" i="4"/>
  <c r="K42" i="4"/>
  <c r="J42" i="4"/>
  <c r="I42" i="4"/>
  <c r="AM41" i="4"/>
  <c r="H41" i="11" s="1"/>
  <c r="AK41" i="4"/>
  <c r="AJ41" i="4"/>
  <c r="AI41" i="4"/>
  <c r="AH41" i="4"/>
  <c r="AG41" i="4"/>
  <c r="N41" i="4"/>
  <c r="L41" i="4"/>
  <c r="K41" i="4"/>
  <c r="J41" i="4"/>
  <c r="I41" i="4"/>
  <c r="AM40" i="4"/>
  <c r="H40" i="11" s="1"/>
  <c r="AK40" i="4"/>
  <c r="AJ40" i="4"/>
  <c r="AI40" i="4"/>
  <c r="AH40" i="4"/>
  <c r="AG40" i="4"/>
  <c r="N40" i="4"/>
  <c r="L40" i="4"/>
  <c r="K40" i="4"/>
  <c r="J40" i="4"/>
  <c r="I40" i="4"/>
  <c r="AM39" i="4"/>
  <c r="H39" i="11" s="1"/>
  <c r="AK39" i="4"/>
  <c r="AJ39" i="4"/>
  <c r="AI39" i="4"/>
  <c r="AH39" i="4"/>
  <c r="AG39" i="4"/>
  <c r="N39" i="4"/>
  <c r="L39" i="4"/>
  <c r="K39" i="4"/>
  <c r="J39" i="4"/>
  <c r="I39" i="4"/>
  <c r="AM38" i="4"/>
  <c r="H38" i="11" s="1"/>
  <c r="AK38" i="4"/>
  <c r="AJ38" i="4"/>
  <c r="AI38" i="4"/>
  <c r="AH38" i="4"/>
  <c r="AG38" i="4"/>
  <c r="N38" i="4"/>
  <c r="L38" i="4"/>
  <c r="K38" i="4"/>
  <c r="J38" i="4"/>
  <c r="I38" i="4"/>
  <c r="AM37" i="4"/>
  <c r="H37" i="11" s="1"/>
  <c r="AK37" i="4"/>
  <c r="AJ37" i="4"/>
  <c r="AI37" i="4"/>
  <c r="AH37" i="4"/>
  <c r="AG37" i="4"/>
  <c r="N37" i="4"/>
  <c r="L37" i="4"/>
  <c r="K37" i="4"/>
  <c r="J37" i="4"/>
  <c r="I37" i="4"/>
  <c r="AM36" i="4"/>
  <c r="H36" i="11" s="1"/>
  <c r="AK36" i="4"/>
  <c r="AJ36" i="4"/>
  <c r="AI36" i="4"/>
  <c r="AH36" i="4"/>
  <c r="AG36" i="4"/>
  <c r="N36" i="4"/>
  <c r="L36" i="4"/>
  <c r="K36" i="4"/>
  <c r="J36" i="4"/>
  <c r="I36" i="4"/>
  <c r="AM35" i="4"/>
  <c r="H35" i="11" s="1"/>
  <c r="AK35" i="4"/>
  <c r="AJ35" i="4"/>
  <c r="AI35" i="4"/>
  <c r="AH35" i="4"/>
  <c r="AG35" i="4"/>
  <c r="N35" i="4"/>
  <c r="L35" i="4"/>
  <c r="K35" i="4"/>
  <c r="J35" i="4"/>
  <c r="I35" i="4"/>
  <c r="AM34" i="4"/>
  <c r="H34" i="11" s="1"/>
  <c r="AK34" i="4"/>
  <c r="AJ34" i="4"/>
  <c r="AI34" i="4"/>
  <c r="AH34" i="4"/>
  <c r="AG34" i="4"/>
  <c r="N34" i="4"/>
  <c r="L34" i="4"/>
  <c r="K34" i="4"/>
  <c r="J34" i="4"/>
  <c r="I34" i="4"/>
  <c r="AM33" i="4"/>
  <c r="H33" i="11" s="1"/>
  <c r="AK33" i="4"/>
  <c r="AJ33" i="4"/>
  <c r="AI33" i="4"/>
  <c r="AH33" i="4"/>
  <c r="AG33" i="4"/>
  <c r="N33" i="4"/>
  <c r="L33" i="4"/>
  <c r="K33" i="4"/>
  <c r="J33" i="4"/>
  <c r="I33" i="4"/>
  <c r="AM32" i="4"/>
  <c r="H32" i="11" s="1"/>
  <c r="AK32" i="4"/>
  <c r="AJ32" i="4"/>
  <c r="AI32" i="4"/>
  <c r="AH32" i="4"/>
  <c r="AG32" i="4"/>
  <c r="N32" i="4"/>
  <c r="L32" i="4"/>
  <c r="K32" i="4"/>
  <c r="J32" i="4"/>
  <c r="I32" i="4"/>
  <c r="AM31" i="4"/>
  <c r="H31" i="11" s="1"/>
  <c r="AK31" i="4"/>
  <c r="AJ31" i="4"/>
  <c r="AI31" i="4"/>
  <c r="AH31" i="4"/>
  <c r="AG31" i="4"/>
  <c r="N31" i="4"/>
  <c r="L31" i="4"/>
  <c r="K31" i="4"/>
  <c r="J31" i="4"/>
  <c r="I31" i="4"/>
  <c r="AM30" i="4"/>
  <c r="H30" i="11" s="1"/>
  <c r="AK30" i="4"/>
  <c r="AJ30" i="4"/>
  <c r="AI30" i="4"/>
  <c r="AH30" i="4"/>
  <c r="AG30" i="4"/>
  <c r="N30" i="4"/>
  <c r="L30" i="4"/>
  <c r="K30" i="4"/>
  <c r="J30" i="4"/>
  <c r="I30" i="4"/>
  <c r="AM29" i="4"/>
  <c r="H29" i="11" s="1"/>
  <c r="AK29" i="4"/>
  <c r="AJ29" i="4"/>
  <c r="AI29" i="4"/>
  <c r="AH29" i="4"/>
  <c r="AG29" i="4"/>
  <c r="N29" i="4"/>
  <c r="L29" i="4"/>
  <c r="K29" i="4"/>
  <c r="J29" i="4"/>
  <c r="I29" i="4"/>
  <c r="AM28" i="4"/>
  <c r="H28" i="11" s="1"/>
  <c r="AK28" i="4"/>
  <c r="AJ28" i="4"/>
  <c r="AI28" i="4"/>
  <c r="AH28" i="4"/>
  <c r="AG28" i="4"/>
  <c r="N28" i="4"/>
  <c r="L28" i="4"/>
  <c r="K28" i="4"/>
  <c r="J28" i="4"/>
  <c r="I28" i="4"/>
  <c r="AM27" i="4"/>
  <c r="H27" i="11" s="1"/>
  <c r="AK27" i="4"/>
  <c r="AJ27" i="4"/>
  <c r="AI27" i="4"/>
  <c r="AH27" i="4"/>
  <c r="AG27" i="4"/>
  <c r="N27" i="4"/>
  <c r="L27" i="4"/>
  <c r="K27" i="4"/>
  <c r="J27" i="4"/>
  <c r="I27" i="4"/>
  <c r="AM26" i="4"/>
  <c r="H26" i="11" s="1"/>
  <c r="AK26" i="4"/>
  <c r="AJ26" i="4"/>
  <c r="AI26" i="4"/>
  <c r="AH26" i="4"/>
  <c r="AG26" i="4"/>
  <c r="N26" i="4"/>
  <c r="L26" i="4"/>
  <c r="K26" i="4"/>
  <c r="J26" i="4"/>
  <c r="I26" i="4"/>
  <c r="AM25" i="4"/>
  <c r="H25" i="11" s="1"/>
  <c r="AK25" i="4"/>
  <c r="AJ25" i="4"/>
  <c r="AI25" i="4"/>
  <c r="AH25" i="4"/>
  <c r="AG25" i="4"/>
  <c r="N25" i="4"/>
  <c r="L25" i="4"/>
  <c r="K25" i="4"/>
  <c r="J25" i="4"/>
  <c r="I25" i="4"/>
  <c r="AM24" i="4"/>
  <c r="H24" i="11" s="1"/>
  <c r="AK24" i="4"/>
  <c r="AJ24" i="4"/>
  <c r="AI24" i="4"/>
  <c r="AH24" i="4"/>
  <c r="AG24" i="4"/>
  <c r="N24" i="4"/>
  <c r="L24" i="4"/>
  <c r="K24" i="4"/>
  <c r="J24" i="4"/>
  <c r="I24" i="4"/>
  <c r="AM23" i="4"/>
  <c r="H23" i="11" s="1"/>
  <c r="AK23" i="4"/>
  <c r="AJ23" i="4"/>
  <c r="AI23" i="4"/>
  <c r="AH23" i="4"/>
  <c r="AG23" i="4"/>
  <c r="N23" i="4"/>
  <c r="L23" i="4"/>
  <c r="K23" i="4"/>
  <c r="J23" i="4"/>
  <c r="I23" i="4"/>
  <c r="AM22" i="4"/>
  <c r="H22" i="11" s="1"/>
  <c r="AK22" i="4"/>
  <c r="AJ22" i="4"/>
  <c r="AI22" i="4"/>
  <c r="AH22" i="4"/>
  <c r="AG22" i="4"/>
  <c r="N22" i="4"/>
  <c r="L22" i="4"/>
  <c r="K22" i="4"/>
  <c r="J22" i="4"/>
  <c r="I22" i="4"/>
  <c r="AM21" i="4"/>
  <c r="H21" i="11" s="1"/>
  <c r="AK21" i="4"/>
  <c r="AJ21" i="4"/>
  <c r="AI21" i="4"/>
  <c r="AH21" i="4"/>
  <c r="AG21" i="4"/>
  <c r="N21" i="4"/>
  <c r="L21" i="4"/>
  <c r="K21" i="4"/>
  <c r="J21" i="4"/>
  <c r="I21" i="4"/>
  <c r="AM20" i="4"/>
  <c r="H20" i="11" s="1"/>
  <c r="AK20" i="4"/>
  <c r="AJ20" i="4"/>
  <c r="AI20" i="4"/>
  <c r="AH20" i="4"/>
  <c r="AG20" i="4"/>
  <c r="N20" i="4"/>
  <c r="L20" i="4"/>
  <c r="K20" i="4"/>
  <c r="J20" i="4"/>
  <c r="I20" i="4"/>
  <c r="AM19" i="4"/>
  <c r="H19" i="11" s="1"/>
  <c r="AK19" i="4"/>
  <c r="AJ19" i="4"/>
  <c r="AI19" i="4"/>
  <c r="AH19" i="4"/>
  <c r="AG19" i="4"/>
  <c r="N19" i="4"/>
  <c r="L19" i="4"/>
  <c r="K19" i="4"/>
  <c r="J19" i="4"/>
  <c r="I19" i="4"/>
  <c r="AM18" i="4"/>
  <c r="H18" i="11" s="1"/>
  <c r="AK18" i="4"/>
  <c r="AJ18" i="4"/>
  <c r="AI18" i="4"/>
  <c r="AH18" i="4"/>
  <c r="AG18" i="4"/>
  <c r="N18" i="4"/>
  <c r="L18" i="4"/>
  <c r="K18" i="4"/>
  <c r="J18" i="4"/>
  <c r="I18" i="4"/>
  <c r="AM17" i="4"/>
  <c r="H17" i="11" s="1"/>
  <c r="AK17" i="4"/>
  <c r="AJ17" i="4"/>
  <c r="AI17" i="4"/>
  <c r="AH17" i="4"/>
  <c r="AG17" i="4"/>
  <c r="N17" i="4"/>
  <c r="L17" i="4"/>
  <c r="K17" i="4"/>
  <c r="J17" i="4"/>
  <c r="I17" i="4"/>
  <c r="AM16" i="4"/>
  <c r="H16" i="11" s="1"/>
  <c r="AK16" i="4"/>
  <c r="AJ16" i="4"/>
  <c r="AI16" i="4"/>
  <c r="AH16" i="4"/>
  <c r="AG16" i="4"/>
  <c r="N16" i="4"/>
  <c r="L16" i="4"/>
  <c r="K16" i="4"/>
  <c r="J16" i="4"/>
  <c r="I16" i="4"/>
  <c r="AM15" i="4"/>
  <c r="H15" i="11" s="1"/>
  <c r="AK15" i="4"/>
  <c r="AJ15" i="4"/>
  <c r="AI15" i="4"/>
  <c r="AH15" i="4"/>
  <c r="AG15" i="4"/>
  <c r="N15" i="4"/>
  <c r="L15" i="4"/>
  <c r="K15" i="4"/>
  <c r="J15" i="4"/>
  <c r="I15" i="4"/>
  <c r="AM14" i="4"/>
  <c r="H14" i="11" s="1"/>
  <c r="AK14" i="4"/>
  <c r="AJ14" i="4"/>
  <c r="AI14" i="4"/>
  <c r="AH14" i="4"/>
  <c r="AG14" i="4"/>
  <c r="N14" i="4"/>
  <c r="L14" i="4"/>
  <c r="K14" i="4"/>
  <c r="J14" i="4"/>
  <c r="I14" i="4"/>
  <c r="AM13" i="4"/>
  <c r="H13" i="11" s="1"/>
  <c r="AK13" i="4"/>
  <c r="AJ13" i="4"/>
  <c r="AI13" i="4"/>
  <c r="AH13" i="4"/>
  <c r="AG13" i="4"/>
  <c r="N13" i="4"/>
  <c r="L13" i="4"/>
  <c r="K13" i="4"/>
  <c r="J13" i="4"/>
  <c r="I13" i="4"/>
  <c r="AM12" i="4"/>
  <c r="H12" i="11" s="1"/>
  <c r="AK12" i="4"/>
  <c r="AJ12" i="4"/>
  <c r="AI12" i="4"/>
  <c r="AH12" i="4"/>
  <c r="AG12" i="4"/>
  <c r="N12" i="4"/>
  <c r="L12" i="4"/>
  <c r="K12" i="4"/>
  <c r="J12" i="4"/>
  <c r="I12" i="4"/>
  <c r="AM11" i="4"/>
  <c r="H11" i="11" s="1"/>
  <c r="AK11" i="4"/>
  <c r="AJ11" i="4"/>
  <c r="AI11" i="4"/>
  <c r="AH11" i="4"/>
  <c r="AG11" i="4"/>
  <c r="N11" i="4"/>
  <c r="L11" i="4"/>
  <c r="K11" i="4"/>
  <c r="J11" i="4"/>
  <c r="I11" i="4"/>
  <c r="AM10" i="4"/>
  <c r="H10" i="11" s="1"/>
  <c r="AK10" i="4"/>
  <c r="AJ10" i="4"/>
  <c r="AI10" i="4"/>
  <c r="AH10" i="4"/>
  <c r="AG10" i="4"/>
  <c r="N10" i="4"/>
  <c r="L10" i="4"/>
  <c r="K10" i="4"/>
  <c r="J10" i="4"/>
  <c r="I10" i="4"/>
  <c r="AM9" i="4"/>
  <c r="H9" i="11" s="1"/>
  <c r="AK9" i="4"/>
  <c r="AJ9" i="4"/>
  <c r="AI9" i="4"/>
  <c r="AH9" i="4"/>
  <c r="AG9" i="4"/>
  <c r="AD8" i="4"/>
  <c r="R8" i="4"/>
  <c r="N9" i="4"/>
  <c r="L9" i="4"/>
  <c r="K9" i="4"/>
  <c r="J9" i="4"/>
  <c r="I9" i="4"/>
  <c r="AM8" i="4"/>
  <c r="H8" i="11" s="1"/>
  <c r="AK8" i="4"/>
  <c r="AJ8" i="4"/>
  <c r="AI8" i="4"/>
  <c r="AH8" i="4"/>
  <c r="AG8" i="4"/>
  <c r="AD7" i="4"/>
  <c r="R7" i="4"/>
  <c r="N8" i="4"/>
  <c r="L8" i="4"/>
  <c r="K8" i="4"/>
  <c r="J8" i="4"/>
  <c r="I8" i="4"/>
  <c r="AM7" i="4"/>
  <c r="H7" i="11" s="1"/>
  <c r="AK7" i="4"/>
  <c r="AJ7" i="4"/>
  <c r="AI7" i="4"/>
  <c r="AH7" i="4"/>
  <c r="AG7" i="4"/>
  <c r="N7" i="4"/>
  <c r="L7" i="4"/>
  <c r="K7" i="4"/>
  <c r="J7" i="4"/>
  <c r="I7" i="4"/>
  <c r="AM6" i="4"/>
  <c r="H6" i="11" s="1"/>
  <c r="AK6" i="4"/>
  <c r="AJ6" i="4"/>
  <c r="AI6" i="4"/>
  <c r="AH6" i="4"/>
  <c r="AG6" i="4"/>
  <c r="AD6" i="4"/>
  <c r="AC6" i="4"/>
  <c r="AC7" i="4" s="1"/>
  <c r="AC8" i="4" s="1"/>
  <c r="AC9" i="4" s="1"/>
  <c r="Y6" i="4"/>
  <c r="Y7" i="4" s="1"/>
  <c r="Y8" i="4" s="1"/>
  <c r="Y9" i="4" s="1"/>
  <c r="R6" i="4"/>
  <c r="N6" i="4"/>
  <c r="L6" i="4"/>
  <c r="K6" i="4"/>
  <c r="J6" i="4"/>
  <c r="I6" i="4"/>
  <c r="AM5" i="4"/>
  <c r="H5" i="11" s="1"/>
  <c r="AK5" i="4"/>
  <c r="AJ5" i="4"/>
  <c r="AI5" i="4"/>
  <c r="AH5" i="4"/>
  <c r="AG5" i="4"/>
  <c r="AE5" i="4"/>
  <c r="AE6" i="4" s="1"/>
  <c r="AE7" i="4" s="1"/>
  <c r="AE8" i="4" s="1"/>
  <c r="AE9" i="4" s="1"/>
  <c r="AD5" i="4"/>
  <c r="R5" i="4"/>
  <c r="N5" i="4"/>
  <c r="L5" i="4"/>
  <c r="K5" i="4"/>
  <c r="J5" i="4"/>
  <c r="I5" i="4"/>
  <c r="AM4" i="4"/>
  <c r="H4" i="11" s="1"/>
  <c r="AK4" i="4"/>
  <c r="AJ4" i="4"/>
  <c r="AI4" i="4"/>
  <c r="AH4" i="4"/>
  <c r="AG4" i="4"/>
  <c r="N4" i="4"/>
  <c r="L4" i="4"/>
  <c r="K4" i="4"/>
  <c r="J4" i="4"/>
  <c r="I4" i="4"/>
  <c r="AM3" i="4"/>
  <c r="H3" i="11" s="1"/>
  <c r="AK3" i="4"/>
  <c r="AJ3" i="4"/>
  <c r="AI3" i="4"/>
  <c r="AH3" i="4"/>
  <c r="AG3" i="4"/>
  <c r="AD3" i="4"/>
  <c r="Z3" i="4"/>
  <c r="V3" i="4"/>
  <c r="T3" i="4"/>
  <c r="R3" i="4"/>
  <c r="N3" i="4"/>
  <c r="L3" i="4"/>
  <c r="K3" i="4"/>
  <c r="J3" i="4"/>
  <c r="I3" i="4"/>
  <c r="AM2" i="4"/>
  <c r="H2" i="11" s="1"/>
  <c r="AK2" i="4"/>
  <c r="AJ2" i="4"/>
  <c r="AI2" i="4"/>
  <c r="AH2" i="4"/>
  <c r="AG2" i="4"/>
  <c r="DS130" i="3"/>
  <c r="G130" i="11" s="1"/>
  <c r="DK130" i="3"/>
  <c r="DJ130" i="3"/>
  <c r="DI130" i="3"/>
  <c r="DH130" i="3"/>
  <c r="DG130" i="3"/>
  <c r="DF130" i="3"/>
  <c r="DE130" i="3"/>
  <c r="DD130" i="3"/>
  <c r="DC130" i="3"/>
  <c r="DB130" i="3"/>
  <c r="DA130" i="3"/>
  <c r="CZ130" i="3"/>
  <c r="CY130" i="3"/>
  <c r="CX130" i="3"/>
  <c r="CW130" i="3"/>
  <c r="CV130" i="3"/>
  <c r="CU130" i="3"/>
  <c r="CT130" i="3"/>
  <c r="CS130" i="3"/>
  <c r="CR130" i="3"/>
  <c r="CQ130" i="3"/>
  <c r="CP130" i="3"/>
  <c r="CO130" i="3"/>
  <c r="CN130" i="3"/>
  <c r="CM130" i="3"/>
  <c r="CL130" i="3"/>
  <c r="CK130" i="3"/>
  <c r="DS129" i="3"/>
  <c r="G129" i="11" s="1"/>
  <c r="DK129" i="3"/>
  <c r="DJ129" i="3"/>
  <c r="DI129" i="3"/>
  <c r="DH129" i="3"/>
  <c r="DG129" i="3"/>
  <c r="DF129" i="3"/>
  <c r="DE129" i="3"/>
  <c r="DD129" i="3"/>
  <c r="DC129" i="3"/>
  <c r="DB129" i="3"/>
  <c r="DA129" i="3"/>
  <c r="CZ129" i="3"/>
  <c r="CY129" i="3"/>
  <c r="CX129" i="3"/>
  <c r="CW129" i="3"/>
  <c r="CV129" i="3"/>
  <c r="CU129" i="3"/>
  <c r="CT129" i="3"/>
  <c r="CS129" i="3"/>
  <c r="CR129" i="3"/>
  <c r="CQ129" i="3"/>
  <c r="CP129" i="3"/>
  <c r="CO129" i="3"/>
  <c r="CN129" i="3"/>
  <c r="CM129" i="3"/>
  <c r="CL129" i="3"/>
  <c r="CK129" i="3"/>
  <c r="BR129" i="3"/>
  <c r="BJ129" i="3"/>
  <c r="BI129" i="3"/>
  <c r="BH129" i="3"/>
  <c r="BG129" i="3"/>
  <c r="BF129" i="3"/>
  <c r="BE129" i="3"/>
  <c r="BD129" i="3"/>
  <c r="BC129" i="3"/>
  <c r="BB129" i="3"/>
  <c r="BA129" i="3"/>
  <c r="AZ129" i="3"/>
  <c r="AY129" i="3"/>
  <c r="AX129" i="3"/>
  <c r="AW129" i="3"/>
  <c r="AV129" i="3"/>
  <c r="AU129" i="3"/>
  <c r="AT129" i="3"/>
  <c r="AS129" i="3"/>
  <c r="AR129" i="3"/>
  <c r="AQ129" i="3"/>
  <c r="AP129" i="3"/>
  <c r="AO129" i="3"/>
  <c r="AN129" i="3"/>
  <c r="AM129" i="3"/>
  <c r="AL129" i="3"/>
  <c r="AK129" i="3"/>
  <c r="DS128" i="3"/>
  <c r="G128" i="11" s="1"/>
  <c r="DK128" i="3"/>
  <c r="DJ128" i="3"/>
  <c r="DI128" i="3"/>
  <c r="DH128" i="3"/>
  <c r="DG128" i="3"/>
  <c r="DF128" i="3"/>
  <c r="DE128" i="3"/>
  <c r="DD128" i="3"/>
  <c r="DC128" i="3"/>
  <c r="DB128" i="3"/>
  <c r="DA128" i="3"/>
  <c r="CZ128" i="3"/>
  <c r="CY128" i="3"/>
  <c r="CX128" i="3"/>
  <c r="CW128" i="3"/>
  <c r="CV128" i="3"/>
  <c r="CU128" i="3"/>
  <c r="CT128" i="3"/>
  <c r="CS128" i="3"/>
  <c r="CR128" i="3"/>
  <c r="CQ128" i="3"/>
  <c r="CP128" i="3"/>
  <c r="CO128" i="3"/>
  <c r="CN128" i="3"/>
  <c r="CM128" i="3"/>
  <c r="CL128" i="3"/>
  <c r="CK128" i="3"/>
  <c r="BR128" i="3"/>
  <c r="BJ128" i="3"/>
  <c r="BI128" i="3"/>
  <c r="BH128" i="3"/>
  <c r="BG128" i="3"/>
  <c r="BF128" i="3"/>
  <c r="BE128" i="3"/>
  <c r="BD128" i="3"/>
  <c r="BC128" i="3"/>
  <c r="BB128" i="3"/>
  <c r="BA128" i="3"/>
  <c r="AZ128" i="3"/>
  <c r="AY128" i="3"/>
  <c r="AX128" i="3"/>
  <c r="AW128" i="3"/>
  <c r="AV128" i="3"/>
  <c r="AU128" i="3"/>
  <c r="AT128" i="3"/>
  <c r="AS128" i="3"/>
  <c r="AR128" i="3"/>
  <c r="AQ128" i="3"/>
  <c r="AP128" i="3"/>
  <c r="AO128" i="3"/>
  <c r="AN128" i="3"/>
  <c r="AM128" i="3"/>
  <c r="AL128" i="3"/>
  <c r="AK128" i="3"/>
  <c r="DS127" i="3"/>
  <c r="G127" i="11" s="1"/>
  <c r="DK127" i="3"/>
  <c r="DJ127" i="3"/>
  <c r="DI127" i="3"/>
  <c r="DH127" i="3"/>
  <c r="DG127" i="3"/>
  <c r="DF127" i="3"/>
  <c r="DE127" i="3"/>
  <c r="DD127" i="3"/>
  <c r="DC127" i="3"/>
  <c r="DB127" i="3"/>
  <c r="DA127" i="3"/>
  <c r="CZ127" i="3"/>
  <c r="CY127" i="3"/>
  <c r="CX127" i="3"/>
  <c r="CW127" i="3"/>
  <c r="CV127" i="3"/>
  <c r="CU127" i="3"/>
  <c r="CT127" i="3"/>
  <c r="CS127" i="3"/>
  <c r="CR127" i="3"/>
  <c r="CQ127" i="3"/>
  <c r="CP127" i="3"/>
  <c r="CO127" i="3"/>
  <c r="CN127" i="3"/>
  <c r="CM127" i="3"/>
  <c r="CL127" i="3"/>
  <c r="CK127" i="3"/>
  <c r="BR127" i="3"/>
  <c r="BJ127" i="3"/>
  <c r="BI127" i="3"/>
  <c r="BH127" i="3"/>
  <c r="BG127" i="3"/>
  <c r="BF127" i="3"/>
  <c r="BE127" i="3"/>
  <c r="BD127" i="3"/>
  <c r="BC127" i="3"/>
  <c r="BB127" i="3"/>
  <c r="BA127" i="3"/>
  <c r="AZ127" i="3"/>
  <c r="AY127" i="3"/>
  <c r="AX127" i="3"/>
  <c r="AW127" i="3"/>
  <c r="AV127" i="3"/>
  <c r="AU127" i="3"/>
  <c r="AT127" i="3"/>
  <c r="AS127" i="3"/>
  <c r="AR127" i="3"/>
  <c r="AQ127" i="3"/>
  <c r="AP127" i="3"/>
  <c r="AO127" i="3"/>
  <c r="AN127" i="3"/>
  <c r="AM127" i="3"/>
  <c r="AL127" i="3"/>
  <c r="AK127" i="3"/>
  <c r="DS126" i="3"/>
  <c r="G126" i="11" s="1"/>
  <c r="DK126" i="3"/>
  <c r="DJ126" i="3"/>
  <c r="DI126" i="3"/>
  <c r="DH126" i="3"/>
  <c r="DG126" i="3"/>
  <c r="DF126" i="3"/>
  <c r="DE126" i="3"/>
  <c r="DD126" i="3"/>
  <c r="DC126" i="3"/>
  <c r="DB126" i="3"/>
  <c r="DA126" i="3"/>
  <c r="CZ126" i="3"/>
  <c r="CY126" i="3"/>
  <c r="CX126" i="3"/>
  <c r="CW126" i="3"/>
  <c r="CV126" i="3"/>
  <c r="CU126" i="3"/>
  <c r="CT126" i="3"/>
  <c r="CS126" i="3"/>
  <c r="CR126" i="3"/>
  <c r="CQ126" i="3"/>
  <c r="CP126" i="3"/>
  <c r="CO126" i="3"/>
  <c r="CN126" i="3"/>
  <c r="CM126" i="3"/>
  <c r="CL126" i="3"/>
  <c r="CK126" i="3"/>
  <c r="BR126" i="3"/>
  <c r="BJ126" i="3"/>
  <c r="BI126" i="3"/>
  <c r="BH126" i="3"/>
  <c r="BG126" i="3"/>
  <c r="BF126" i="3"/>
  <c r="BE126" i="3"/>
  <c r="BD126" i="3"/>
  <c r="BC126" i="3"/>
  <c r="BB126" i="3"/>
  <c r="BA126" i="3"/>
  <c r="AZ126" i="3"/>
  <c r="AY126" i="3"/>
  <c r="AX126" i="3"/>
  <c r="AW126" i="3"/>
  <c r="AV126" i="3"/>
  <c r="AU126" i="3"/>
  <c r="AT126" i="3"/>
  <c r="AS126" i="3"/>
  <c r="AR126" i="3"/>
  <c r="AQ126" i="3"/>
  <c r="AP126" i="3"/>
  <c r="AO126" i="3"/>
  <c r="AN126" i="3"/>
  <c r="AM126" i="3"/>
  <c r="AL126" i="3"/>
  <c r="AK126" i="3"/>
  <c r="DS125" i="3"/>
  <c r="G125" i="11" s="1"/>
  <c r="DK125" i="3"/>
  <c r="DJ125" i="3"/>
  <c r="DI125" i="3"/>
  <c r="DH125" i="3"/>
  <c r="DG125" i="3"/>
  <c r="DF125" i="3"/>
  <c r="DE125" i="3"/>
  <c r="DD125" i="3"/>
  <c r="DC125" i="3"/>
  <c r="DB125" i="3"/>
  <c r="DA125" i="3"/>
  <c r="CZ125" i="3"/>
  <c r="CY125" i="3"/>
  <c r="CX125" i="3"/>
  <c r="CW125" i="3"/>
  <c r="CV125" i="3"/>
  <c r="CU125" i="3"/>
  <c r="CT125" i="3"/>
  <c r="CS125" i="3"/>
  <c r="CR125" i="3"/>
  <c r="CQ125" i="3"/>
  <c r="CP125" i="3"/>
  <c r="CO125" i="3"/>
  <c r="CN125" i="3"/>
  <c r="CM125" i="3"/>
  <c r="CL125" i="3"/>
  <c r="CK125" i="3"/>
  <c r="BR125" i="3"/>
  <c r="BJ125" i="3"/>
  <c r="BI125" i="3"/>
  <c r="BH125" i="3"/>
  <c r="BG125" i="3"/>
  <c r="BF125" i="3"/>
  <c r="BE125" i="3"/>
  <c r="BD125" i="3"/>
  <c r="BC125" i="3"/>
  <c r="BB125" i="3"/>
  <c r="BA125" i="3"/>
  <c r="AZ125" i="3"/>
  <c r="AY125" i="3"/>
  <c r="AX125" i="3"/>
  <c r="AW125" i="3"/>
  <c r="AV125" i="3"/>
  <c r="AU125" i="3"/>
  <c r="AT125" i="3"/>
  <c r="AS125" i="3"/>
  <c r="AR125" i="3"/>
  <c r="AQ125" i="3"/>
  <c r="AP125" i="3"/>
  <c r="AO125" i="3"/>
  <c r="AN125" i="3"/>
  <c r="AM125" i="3"/>
  <c r="AL125" i="3"/>
  <c r="AK125" i="3"/>
  <c r="DS124" i="3"/>
  <c r="G124" i="11" s="1"/>
  <c r="DK124" i="3"/>
  <c r="DJ124" i="3"/>
  <c r="DI124" i="3"/>
  <c r="DH124" i="3"/>
  <c r="DG124" i="3"/>
  <c r="DF124" i="3"/>
  <c r="DE124" i="3"/>
  <c r="DD124" i="3"/>
  <c r="DC124" i="3"/>
  <c r="DB124" i="3"/>
  <c r="DA124" i="3"/>
  <c r="CZ124" i="3"/>
  <c r="CY124" i="3"/>
  <c r="CX124" i="3"/>
  <c r="CW124" i="3"/>
  <c r="CV124" i="3"/>
  <c r="CU124" i="3"/>
  <c r="CT124" i="3"/>
  <c r="CS124" i="3"/>
  <c r="CR124" i="3"/>
  <c r="CQ124" i="3"/>
  <c r="CP124" i="3"/>
  <c r="CO124" i="3"/>
  <c r="CN124" i="3"/>
  <c r="CM124" i="3"/>
  <c r="CL124" i="3"/>
  <c r="CK124" i="3"/>
  <c r="BR124" i="3"/>
  <c r="BJ124" i="3"/>
  <c r="BI124" i="3"/>
  <c r="BH124" i="3"/>
  <c r="BG124" i="3"/>
  <c r="BF124" i="3"/>
  <c r="BE124" i="3"/>
  <c r="BD124" i="3"/>
  <c r="BC124" i="3"/>
  <c r="BB124" i="3"/>
  <c r="BA124" i="3"/>
  <c r="AZ124" i="3"/>
  <c r="AY124" i="3"/>
  <c r="AX124" i="3"/>
  <c r="AW124" i="3"/>
  <c r="AV124" i="3"/>
  <c r="AU124" i="3"/>
  <c r="AT124" i="3"/>
  <c r="AS124" i="3"/>
  <c r="AR124" i="3"/>
  <c r="AQ124" i="3"/>
  <c r="AP124" i="3"/>
  <c r="AO124" i="3"/>
  <c r="AN124" i="3"/>
  <c r="AM124" i="3"/>
  <c r="AL124" i="3"/>
  <c r="AK124" i="3"/>
  <c r="DS123" i="3"/>
  <c r="G123" i="11" s="1"/>
  <c r="DK123" i="3"/>
  <c r="DJ123" i="3"/>
  <c r="DI123" i="3"/>
  <c r="DH123" i="3"/>
  <c r="DG123" i="3"/>
  <c r="DF123" i="3"/>
  <c r="DE123" i="3"/>
  <c r="DD123" i="3"/>
  <c r="DC123" i="3"/>
  <c r="DB123" i="3"/>
  <c r="DA123" i="3"/>
  <c r="CZ123" i="3"/>
  <c r="CY123" i="3"/>
  <c r="CX123" i="3"/>
  <c r="CW123" i="3"/>
  <c r="CV123" i="3"/>
  <c r="CU123" i="3"/>
  <c r="CT123" i="3"/>
  <c r="CS123" i="3"/>
  <c r="CR123" i="3"/>
  <c r="CQ123" i="3"/>
  <c r="CP123" i="3"/>
  <c r="CO123" i="3"/>
  <c r="CN123" i="3"/>
  <c r="CM123" i="3"/>
  <c r="CL123" i="3"/>
  <c r="CK123" i="3"/>
  <c r="BR123" i="3"/>
  <c r="BJ123" i="3"/>
  <c r="BI123" i="3"/>
  <c r="BH123" i="3"/>
  <c r="BG123" i="3"/>
  <c r="BF123" i="3"/>
  <c r="BE123" i="3"/>
  <c r="BD123" i="3"/>
  <c r="BC123" i="3"/>
  <c r="BB123" i="3"/>
  <c r="BA123" i="3"/>
  <c r="AZ123" i="3"/>
  <c r="AY123" i="3"/>
  <c r="AX123" i="3"/>
  <c r="AW123" i="3"/>
  <c r="AV123" i="3"/>
  <c r="AU123" i="3"/>
  <c r="AT123" i="3"/>
  <c r="AS123" i="3"/>
  <c r="AR123" i="3"/>
  <c r="AQ123" i="3"/>
  <c r="AP123" i="3"/>
  <c r="AO123" i="3"/>
  <c r="AN123" i="3"/>
  <c r="AM123" i="3"/>
  <c r="AL123" i="3"/>
  <c r="AK123" i="3"/>
  <c r="DS122" i="3"/>
  <c r="G122" i="11" s="1"/>
  <c r="DK122" i="3"/>
  <c r="DJ122" i="3"/>
  <c r="DI122" i="3"/>
  <c r="DH122" i="3"/>
  <c r="DG122" i="3"/>
  <c r="DF122" i="3"/>
  <c r="DE122" i="3"/>
  <c r="DD122" i="3"/>
  <c r="DC122" i="3"/>
  <c r="DB122" i="3"/>
  <c r="DA122" i="3"/>
  <c r="CZ122" i="3"/>
  <c r="CY122" i="3"/>
  <c r="CX122" i="3"/>
  <c r="CW122" i="3"/>
  <c r="CV122" i="3"/>
  <c r="CU122" i="3"/>
  <c r="CT122" i="3"/>
  <c r="CS122" i="3"/>
  <c r="CR122" i="3"/>
  <c r="CQ122" i="3"/>
  <c r="CP122" i="3"/>
  <c r="CO122" i="3"/>
  <c r="CN122" i="3"/>
  <c r="CM122" i="3"/>
  <c r="CL122" i="3"/>
  <c r="CK122" i="3"/>
  <c r="BR122" i="3"/>
  <c r="BJ122" i="3"/>
  <c r="BI122" i="3"/>
  <c r="BH122" i="3"/>
  <c r="BG122" i="3"/>
  <c r="BF122" i="3"/>
  <c r="BE122" i="3"/>
  <c r="BD122" i="3"/>
  <c r="BC122" i="3"/>
  <c r="BB122" i="3"/>
  <c r="BA122" i="3"/>
  <c r="AZ122" i="3"/>
  <c r="AY122" i="3"/>
  <c r="AX122" i="3"/>
  <c r="AW122" i="3"/>
  <c r="AV122" i="3"/>
  <c r="AU122" i="3"/>
  <c r="AT122" i="3"/>
  <c r="AS122" i="3"/>
  <c r="AR122" i="3"/>
  <c r="AQ122" i="3"/>
  <c r="AP122" i="3"/>
  <c r="AO122" i="3"/>
  <c r="AN122" i="3"/>
  <c r="AM122" i="3"/>
  <c r="AL122" i="3"/>
  <c r="AK122" i="3"/>
  <c r="DS121" i="3"/>
  <c r="G121" i="11" s="1"/>
  <c r="DK121" i="3"/>
  <c r="DJ121" i="3"/>
  <c r="DI121" i="3"/>
  <c r="DH121" i="3"/>
  <c r="DG121" i="3"/>
  <c r="DF121" i="3"/>
  <c r="DE121" i="3"/>
  <c r="DD121" i="3"/>
  <c r="DC121" i="3"/>
  <c r="DB121" i="3"/>
  <c r="DA121" i="3"/>
  <c r="CZ121" i="3"/>
  <c r="CY121" i="3"/>
  <c r="CX121" i="3"/>
  <c r="CW121" i="3"/>
  <c r="CV121" i="3"/>
  <c r="CU121" i="3"/>
  <c r="CT121" i="3"/>
  <c r="CS121" i="3"/>
  <c r="CR121" i="3"/>
  <c r="CQ121" i="3"/>
  <c r="CP121" i="3"/>
  <c r="CO121" i="3"/>
  <c r="CN121" i="3"/>
  <c r="CM121" i="3"/>
  <c r="CL121" i="3"/>
  <c r="CK121" i="3"/>
  <c r="BR121" i="3"/>
  <c r="BJ121" i="3"/>
  <c r="BI121" i="3"/>
  <c r="BH121" i="3"/>
  <c r="BG121" i="3"/>
  <c r="BF121" i="3"/>
  <c r="BE121" i="3"/>
  <c r="BD121" i="3"/>
  <c r="BC121" i="3"/>
  <c r="BB121" i="3"/>
  <c r="BA121" i="3"/>
  <c r="AZ121" i="3"/>
  <c r="AY121" i="3"/>
  <c r="AX121" i="3"/>
  <c r="AW121" i="3"/>
  <c r="AV121" i="3"/>
  <c r="AU121" i="3"/>
  <c r="AT121" i="3"/>
  <c r="AS121" i="3"/>
  <c r="AR121" i="3"/>
  <c r="AQ121" i="3"/>
  <c r="AP121" i="3"/>
  <c r="AO121" i="3"/>
  <c r="AN121" i="3"/>
  <c r="AM121" i="3"/>
  <c r="AL121" i="3"/>
  <c r="AK121" i="3"/>
  <c r="DS120" i="3"/>
  <c r="G120" i="11" s="1"/>
  <c r="DK120" i="3"/>
  <c r="DJ120" i="3"/>
  <c r="DI120" i="3"/>
  <c r="DH120" i="3"/>
  <c r="DG120" i="3"/>
  <c r="DF120" i="3"/>
  <c r="DE120" i="3"/>
  <c r="DD120" i="3"/>
  <c r="DC120" i="3"/>
  <c r="DB120" i="3"/>
  <c r="DA120" i="3"/>
  <c r="CZ120" i="3"/>
  <c r="CY120" i="3"/>
  <c r="CX120" i="3"/>
  <c r="CW120" i="3"/>
  <c r="CV120" i="3"/>
  <c r="CU120" i="3"/>
  <c r="CT120" i="3"/>
  <c r="CS120" i="3"/>
  <c r="CR120" i="3"/>
  <c r="CQ120" i="3"/>
  <c r="CP120" i="3"/>
  <c r="CO120" i="3"/>
  <c r="CN120" i="3"/>
  <c r="CM120" i="3"/>
  <c r="CL120" i="3"/>
  <c r="CK120" i="3"/>
  <c r="BR120" i="3"/>
  <c r="BJ120" i="3"/>
  <c r="BI120" i="3"/>
  <c r="BH120" i="3"/>
  <c r="BG120" i="3"/>
  <c r="BF120" i="3"/>
  <c r="BE120" i="3"/>
  <c r="BD120" i="3"/>
  <c r="BC120" i="3"/>
  <c r="BB120" i="3"/>
  <c r="BA120" i="3"/>
  <c r="AZ120" i="3"/>
  <c r="AY120" i="3"/>
  <c r="AX120" i="3"/>
  <c r="AW120" i="3"/>
  <c r="AV120" i="3"/>
  <c r="AU120" i="3"/>
  <c r="AT120" i="3"/>
  <c r="AS120" i="3"/>
  <c r="AR120" i="3"/>
  <c r="AQ120" i="3"/>
  <c r="AP120" i="3"/>
  <c r="AO120" i="3"/>
  <c r="AN120" i="3"/>
  <c r="AM120" i="3"/>
  <c r="AL120" i="3"/>
  <c r="AK120" i="3"/>
  <c r="DS119" i="3"/>
  <c r="G119" i="11" s="1"/>
  <c r="DK119" i="3"/>
  <c r="DJ119" i="3"/>
  <c r="DI119" i="3"/>
  <c r="DH119" i="3"/>
  <c r="DG119" i="3"/>
  <c r="DF119" i="3"/>
  <c r="DE119" i="3"/>
  <c r="DD119" i="3"/>
  <c r="DC119" i="3"/>
  <c r="DB119" i="3"/>
  <c r="DA119" i="3"/>
  <c r="CZ119" i="3"/>
  <c r="CY119" i="3"/>
  <c r="CX119" i="3"/>
  <c r="CW119" i="3"/>
  <c r="CV119" i="3"/>
  <c r="CU119" i="3"/>
  <c r="CT119" i="3"/>
  <c r="CS119" i="3"/>
  <c r="CR119" i="3"/>
  <c r="CQ119" i="3"/>
  <c r="CP119" i="3"/>
  <c r="CO119" i="3"/>
  <c r="CN119" i="3"/>
  <c r="CM119" i="3"/>
  <c r="CL119" i="3"/>
  <c r="CK119" i="3"/>
  <c r="BR119" i="3"/>
  <c r="BJ119" i="3"/>
  <c r="BI119" i="3"/>
  <c r="BH119" i="3"/>
  <c r="BG119" i="3"/>
  <c r="BF119" i="3"/>
  <c r="BE119" i="3"/>
  <c r="BD119" i="3"/>
  <c r="BC119" i="3"/>
  <c r="BB119" i="3"/>
  <c r="BA119" i="3"/>
  <c r="AZ119" i="3"/>
  <c r="AY119" i="3"/>
  <c r="AX119" i="3"/>
  <c r="AW119" i="3"/>
  <c r="AV119" i="3"/>
  <c r="AU119" i="3"/>
  <c r="AT119" i="3"/>
  <c r="AS119" i="3"/>
  <c r="AR119" i="3"/>
  <c r="AQ119" i="3"/>
  <c r="AP119" i="3"/>
  <c r="AO119" i="3"/>
  <c r="AN119" i="3"/>
  <c r="AM119" i="3"/>
  <c r="AL119" i="3"/>
  <c r="AK119" i="3"/>
  <c r="DS118" i="3"/>
  <c r="G118" i="11" s="1"/>
  <c r="DK118" i="3"/>
  <c r="DJ118" i="3"/>
  <c r="DI118" i="3"/>
  <c r="DH118" i="3"/>
  <c r="DG118" i="3"/>
  <c r="DF118" i="3"/>
  <c r="DE118" i="3"/>
  <c r="DD118" i="3"/>
  <c r="DC118" i="3"/>
  <c r="DB118" i="3"/>
  <c r="DA118" i="3"/>
  <c r="CZ118" i="3"/>
  <c r="CY118" i="3"/>
  <c r="CX118" i="3"/>
  <c r="CW118" i="3"/>
  <c r="CV118" i="3"/>
  <c r="CU118" i="3"/>
  <c r="CT118" i="3"/>
  <c r="CS118" i="3"/>
  <c r="CR118" i="3"/>
  <c r="CQ118" i="3"/>
  <c r="CP118" i="3"/>
  <c r="CO118" i="3"/>
  <c r="CN118" i="3"/>
  <c r="CM118" i="3"/>
  <c r="CL118" i="3"/>
  <c r="CK118" i="3"/>
  <c r="BR118" i="3"/>
  <c r="BJ118" i="3"/>
  <c r="BI118" i="3"/>
  <c r="BH118" i="3"/>
  <c r="BG118" i="3"/>
  <c r="BF118" i="3"/>
  <c r="BE118" i="3"/>
  <c r="BD118" i="3"/>
  <c r="BC118" i="3"/>
  <c r="BB118" i="3"/>
  <c r="BA118" i="3"/>
  <c r="AZ118" i="3"/>
  <c r="AY118" i="3"/>
  <c r="AX118" i="3"/>
  <c r="AW118" i="3"/>
  <c r="AV118" i="3"/>
  <c r="AU118" i="3"/>
  <c r="AT118" i="3"/>
  <c r="AS118" i="3"/>
  <c r="AR118" i="3"/>
  <c r="AQ118" i="3"/>
  <c r="AP118" i="3"/>
  <c r="AO118" i="3"/>
  <c r="AN118" i="3"/>
  <c r="AM118" i="3"/>
  <c r="AL118" i="3"/>
  <c r="AK118" i="3"/>
  <c r="DS117" i="3"/>
  <c r="G117" i="11" s="1"/>
  <c r="DK117" i="3"/>
  <c r="DJ117" i="3"/>
  <c r="DI117" i="3"/>
  <c r="DH117" i="3"/>
  <c r="DG117" i="3"/>
  <c r="DF117" i="3"/>
  <c r="DE117" i="3"/>
  <c r="DD117" i="3"/>
  <c r="DC117" i="3"/>
  <c r="DB117" i="3"/>
  <c r="DA117" i="3"/>
  <c r="CZ117" i="3"/>
  <c r="CY117" i="3"/>
  <c r="CX117" i="3"/>
  <c r="CW117" i="3"/>
  <c r="CV117" i="3"/>
  <c r="CU117" i="3"/>
  <c r="CT117" i="3"/>
  <c r="CS117" i="3"/>
  <c r="CR117" i="3"/>
  <c r="CQ117" i="3"/>
  <c r="CP117" i="3"/>
  <c r="CO117" i="3"/>
  <c r="CN117" i="3"/>
  <c r="CM117" i="3"/>
  <c r="CL117" i="3"/>
  <c r="CK117" i="3"/>
  <c r="BR117" i="3"/>
  <c r="BJ117" i="3"/>
  <c r="BI117" i="3"/>
  <c r="BH117" i="3"/>
  <c r="BG117" i="3"/>
  <c r="BF117" i="3"/>
  <c r="BE117" i="3"/>
  <c r="BD117" i="3"/>
  <c r="BC117" i="3"/>
  <c r="BB117" i="3"/>
  <c r="BA117" i="3"/>
  <c r="AZ117" i="3"/>
  <c r="AY117" i="3"/>
  <c r="AX117" i="3"/>
  <c r="AW117" i="3"/>
  <c r="AV117" i="3"/>
  <c r="AU117" i="3"/>
  <c r="AT117" i="3"/>
  <c r="AS117" i="3"/>
  <c r="AR117" i="3"/>
  <c r="AQ117" i="3"/>
  <c r="AP117" i="3"/>
  <c r="AO117" i="3"/>
  <c r="AN117" i="3"/>
  <c r="AM117" i="3"/>
  <c r="AL117" i="3"/>
  <c r="AK117" i="3"/>
  <c r="DS116" i="3"/>
  <c r="G116" i="11" s="1"/>
  <c r="DK116" i="3"/>
  <c r="DJ116" i="3"/>
  <c r="DI116" i="3"/>
  <c r="DH116" i="3"/>
  <c r="DG116" i="3"/>
  <c r="DF116" i="3"/>
  <c r="DE116" i="3"/>
  <c r="DD116" i="3"/>
  <c r="DC116" i="3"/>
  <c r="DB116" i="3"/>
  <c r="DA116" i="3"/>
  <c r="CZ116" i="3"/>
  <c r="CY116" i="3"/>
  <c r="CX116" i="3"/>
  <c r="CW116" i="3"/>
  <c r="CV116" i="3"/>
  <c r="CU116" i="3"/>
  <c r="CT116" i="3"/>
  <c r="CS116" i="3"/>
  <c r="CR116" i="3"/>
  <c r="CQ116" i="3"/>
  <c r="CP116" i="3"/>
  <c r="CO116" i="3"/>
  <c r="CN116" i="3"/>
  <c r="CM116" i="3"/>
  <c r="CL116" i="3"/>
  <c r="CK116" i="3"/>
  <c r="BR116" i="3"/>
  <c r="BJ116" i="3"/>
  <c r="BI116" i="3"/>
  <c r="BH116" i="3"/>
  <c r="BG116" i="3"/>
  <c r="BF116" i="3"/>
  <c r="BE116" i="3"/>
  <c r="BD116" i="3"/>
  <c r="BC116" i="3"/>
  <c r="BB116" i="3"/>
  <c r="BA116" i="3"/>
  <c r="AZ116" i="3"/>
  <c r="AY116" i="3"/>
  <c r="AX116" i="3"/>
  <c r="AW116" i="3"/>
  <c r="AV116" i="3"/>
  <c r="AU116" i="3"/>
  <c r="AT116" i="3"/>
  <c r="AS116" i="3"/>
  <c r="AR116" i="3"/>
  <c r="AQ116" i="3"/>
  <c r="AP116" i="3"/>
  <c r="AO116" i="3"/>
  <c r="AN116" i="3"/>
  <c r="AM116" i="3"/>
  <c r="AL116" i="3"/>
  <c r="AK116" i="3"/>
  <c r="DS115" i="3"/>
  <c r="G115" i="11" s="1"/>
  <c r="DK115" i="3"/>
  <c r="DJ115" i="3"/>
  <c r="DI115" i="3"/>
  <c r="DH115" i="3"/>
  <c r="DG115" i="3"/>
  <c r="DF115" i="3"/>
  <c r="DE115" i="3"/>
  <c r="DD115" i="3"/>
  <c r="DC115" i="3"/>
  <c r="DB115" i="3"/>
  <c r="DA115" i="3"/>
  <c r="CZ115" i="3"/>
  <c r="CY115" i="3"/>
  <c r="CX115" i="3"/>
  <c r="CW115" i="3"/>
  <c r="CV115" i="3"/>
  <c r="CU115" i="3"/>
  <c r="CT115" i="3"/>
  <c r="CS115" i="3"/>
  <c r="CR115" i="3"/>
  <c r="CQ115" i="3"/>
  <c r="CP115" i="3"/>
  <c r="CO115" i="3"/>
  <c r="CN115" i="3"/>
  <c r="CM115" i="3"/>
  <c r="CL115" i="3"/>
  <c r="CK115" i="3"/>
  <c r="BR115" i="3"/>
  <c r="BJ115" i="3"/>
  <c r="BI115" i="3"/>
  <c r="BH115" i="3"/>
  <c r="BG115" i="3"/>
  <c r="BF115" i="3"/>
  <c r="BE115" i="3"/>
  <c r="BD115" i="3"/>
  <c r="BC115" i="3"/>
  <c r="BB115" i="3"/>
  <c r="BA115" i="3"/>
  <c r="AZ115" i="3"/>
  <c r="AY115" i="3"/>
  <c r="AX115" i="3"/>
  <c r="AW115" i="3"/>
  <c r="AV115" i="3"/>
  <c r="AU115" i="3"/>
  <c r="AT115" i="3"/>
  <c r="AS115" i="3"/>
  <c r="AR115" i="3"/>
  <c r="AQ115" i="3"/>
  <c r="AP115" i="3"/>
  <c r="AO115" i="3"/>
  <c r="AN115" i="3"/>
  <c r="AM115" i="3"/>
  <c r="AL115" i="3"/>
  <c r="AK115" i="3"/>
  <c r="DS114" i="3"/>
  <c r="G114" i="11" s="1"/>
  <c r="DK114" i="3"/>
  <c r="DJ114" i="3"/>
  <c r="DI114" i="3"/>
  <c r="DH114" i="3"/>
  <c r="DG114" i="3"/>
  <c r="DF114" i="3"/>
  <c r="DE114" i="3"/>
  <c r="DD114" i="3"/>
  <c r="DC114" i="3"/>
  <c r="DB114" i="3"/>
  <c r="DA114" i="3"/>
  <c r="CZ114" i="3"/>
  <c r="CY114" i="3"/>
  <c r="CX114" i="3"/>
  <c r="CW114" i="3"/>
  <c r="CV114" i="3"/>
  <c r="CU114" i="3"/>
  <c r="CT114" i="3"/>
  <c r="CS114" i="3"/>
  <c r="CR114" i="3"/>
  <c r="CQ114" i="3"/>
  <c r="CP114" i="3"/>
  <c r="CO114" i="3"/>
  <c r="CN114" i="3"/>
  <c r="CM114" i="3"/>
  <c r="CL114" i="3"/>
  <c r="CK114" i="3"/>
  <c r="BR114" i="3"/>
  <c r="BJ114" i="3"/>
  <c r="BI114" i="3"/>
  <c r="BH114" i="3"/>
  <c r="BG114" i="3"/>
  <c r="BF114" i="3"/>
  <c r="BE114" i="3"/>
  <c r="BD114" i="3"/>
  <c r="BC114" i="3"/>
  <c r="BB114" i="3"/>
  <c r="BA114" i="3"/>
  <c r="AZ114" i="3"/>
  <c r="AY114" i="3"/>
  <c r="AX114" i="3"/>
  <c r="AW114" i="3"/>
  <c r="AV114" i="3"/>
  <c r="AU114" i="3"/>
  <c r="AT114" i="3"/>
  <c r="AS114" i="3"/>
  <c r="AR114" i="3"/>
  <c r="AQ114" i="3"/>
  <c r="AP114" i="3"/>
  <c r="AO114" i="3"/>
  <c r="AN114" i="3"/>
  <c r="AM114" i="3"/>
  <c r="AL114" i="3"/>
  <c r="AK114" i="3"/>
  <c r="DS113" i="3"/>
  <c r="G113" i="11" s="1"/>
  <c r="DK113" i="3"/>
  <c r="DJ113" i="3"/>
  <c r="DI113" i="3"/>
  <c r="DH113" i="3"/>
  <c r="DG113" i="3"/>
  <c r="DF113" i="3"/>
  <c r="DE113" i="3"/>
  <c r="DD113" i="3"/>
  <c r="DC113" i="3"/>
  <c r="DB113" i="3"/>
  <c r="DA113" i="3"/>
  <c r="CZ113" i="3"/>
  <c r="CY113" i="3"/>
  <c r="CX113" i="3"/>
  <c r="CW113" i="3"/>
  <c r="CV113" i="3"/>
  <c r="CU113" i="3"/>
  <c r="CT113" i="3"/>
  <c r="CS113" i="3"/>
  <c r="CR113" i="3"/>
  <c r="CQ113" i="3"/>
  <c r="CP113" i="3"/>
  <c r="CO113" i="3"/>
  <c r="CN113" i="3"/>
  <c r="CM113" i="3"/>
  <c r="CL113" i="3"/>
  <c r="CK113" i="3"/>
  <c r="BR113" i="3"/>
  <c r="BJ113" i="3"/>
  <c r="BI113" i="3"/>
  <c r="BH113" i="3"/>
  <c r="BG113" i="3"/>
  <c r="BF113" i="3"/>
  <c r="BE113" i="3"/>
  <c r="BD113" i="3"/>
  <c r="BC113" i="3"/>
  <c r="BB113" i="3"/>
  <c r="BA113" i="3"/>
  <c r="AZ113" i="3"/>
  <c r="AY113" i="3"/>
  <c r="AX113" i="3"/>
  <c r="AW113" i="3"/>
  <c r="AV113" i="3"/>
  <c r="AU113" i="3"/>
  <c r="AT113" i="3"/>
  <c r="AS113" i="3"/>
  <c r="AR113" i="3"/>
  <c r="AQ113" i="3"/>
  <c r="AP113" i="3"/>
  <c r="AO113" i="3"/>
  <c r="AN113" i="3"/>
  <c r="AM113" i="3"/>
  <c r="AL113" i="3"/>
  <c r="AK113" i="3"/>
  <c r="DS112" i="3"/>
  <c r="G112" i="11" s="1"/>
  <c r="DK112" i="3"/>
  <c r="DJ112" i="3"/>
  <c r="DI112" i="3"/>
  <c r="DH112" i="3"/>
  <c r="DG112" i="3"/>
  <c r="DF112" i="3"/>
  <c r="DE112" i="3"/>
  <c r="DD112" i="3"/>
  <c r="DC112" i="3"/>
  <c r="DB112" i="3"/>
  <c r="DA112" i="3"/>
  <c r="CZ112" i="3"/>
  <c r="CY112" i="3"/>
  <c r="CX112" i="3"/>
  <c r="CW112" i="3"/>
  <c r="CV112" i="3"/>
  <c r="CU112" i="3"/>
  <c r="CT112" i="3"/>
  <c r="CS112" i="3"/>
  <c r="CR112" i="3"/>
  <c r="CQ112" i="3"/>
  <c r="CP112" i="3"/>
  <c r="CO112" i="3"/>
  <c r="CN112" i="3"/>
  <c r="CM112" i="3"/>
  <c r="CL112" i="3"/>
  <c r="CK112" i="3"/>
  <c r="BR112" i="3"/>
  <c r="BJ112" i="3"/>
  <c r="BI112" i="3"/>
  <c r="BH112" i="3"/>
  <c r="BG112" i="3"/>
  <c r="BF112" i="3"/>
  <c r="BE112" i="3"/>
  <c r="BD112" i="3"/>
  <c r="BC112" i="3"/>
  <c r="BB112" i="3"/>
  <c r="BA112" i="3"/>
  <c r="AZ112" i="3"/>
  <c r="AY112" i="3"/>
  <c r="AX112" i="3"/>
  <c r="AW112" i="3"/>
  <c r="AV112" i="3"/>
  <c r="AU112" i="3"/>
  <c r="AT112" i="3"/>
  <c r="AS112" i="3"/>
  <c r="AR112" i="3"/>
  <c r="AQ112" i="3"/>
  <c r="AP112" i="3"/>
  <c r="AO112" i="3"/>
  <c r="AN112" i="3"/>
  <c r="AM112" i="3"/>
  <c r="AL112" i="3"/>
  <c r="AK112" i="3"/>
  <c r="DS111" i="3"/>
  <c r="G111" i="11" s="1"/>
  <c r="DK111" i="3"/>
  <c r="DJ111" i="3"/>
  <c r="DI111" i="3"/>
  <c r="DH111" i="3"/>
  <c r="DG111" i="3"/>
  <c r="DF111" i="3"/>
  <c r="DE111" i="3"/>
  <c r="DD111" i="3"/>
  <c r="DC111" i="3"/>
  <c r="DB111" i="3"/>
  <c r="DA111" i="3"/>
  <c r="CZ111" i="3"/>
  <c r="CY111" i="3"/>
  <c r="CX111" i="3"/>
  <c r="CW111" i="3"/>
  <c r="CV111" i="3"/>
  <c r="CU111" i="3"/>
  <c r="CT111" i="3"/>
  <c r="CS111" i="3"/>
  <c r="CR111" i="3"/>
  <c r="CQ111" i="3"/>
  <c r="CP111" i="3"/>
  <c r="CO111" i="3"/>
  <c r="CN111" i="3"/>
  <c r="CM111" i="3"/>
  <c r="CL111" i="3"/>
  <c r="CK111" i="3"/>
  <c r="BR111" i="3"/>
  <c r="BJ111" i="3"/>
  <c r="BI111" i="3"/>
  <c r="BH111" i="3"/>
  <c r="BG111" i="3"/>
  <c r="BF111" i="3"/>
  <c r="BE111" i="3"/>
  <c r="BD111" i="3"/>
  <c r="BC111" i="3"/>
  <c r="BB111" i="3"/>
  <c r="BA111" i="3"/>
  <c r="AZ111" i="3"/>
  <c r="AY111" i="3"/>
  <c r="AX111" i="3"/>
  <c r="AW111" i="3"/>
  <c r="AV111" i="3"/>
  <c r="AU111" i="3"/>
  <c r="AT111" i="3"/>
  <c r="AS111" i="3"/>
  <c r="AR111" i="3"/>
  <c r="AQ111" i="3"/>
  <c r="AP111" i="3"/>
  <c r="AO111" i="3"/>
  <c r="AN111" i="3"/>
  <c r="AM111" i="3"/>
  <c r="AL111" i="3"/>
  <c r="AK111" i="3"/>
  <c r="DS110" i="3"/>
  <c r="G110" i="11" s="1"/>
  <c r="DK110" i="3"/>
  <c r="DJ110" i="3"/>
  <c r="DI110" i="3"/>
  <c r="DH110" i="3"/>
  <c r="DG110" i="3"/>
  <c r="DF110" i="3"/>
  <c r="DE110" i="3"/>
  <c r="DD110" i="3"/>
  <c r="DC110" i="3"/>
  <c r="DB110" i="3"/>
  <c r="DA110" i="3"/>
  <c r="CZ110" i="3"/>
  <c r="CY110" i="3"/>
  <c r="CX110" i="3"/>
  <c r="CW110" i="3"/>
  <c r="CV110" i="3"/>
  <c r="CU110" i="3"/>
  <c r="CT110" i="3"/>
  <c r="CS110" i="3"/>
  <c r="CR110" i="3"/>
  <c r="CQ110" i="3"/>
  <c r="CP110" i="3"/>
  <c r="CO110" i="3"/>
  <c r="CN110" i="3"/>
  <c r="CM110" i="3"/>
  <c r="CL110" i="3"/>
  <c r="CK110" i="3"/>
  <c r="BR110" i="3"/>
  <c r="BJ110" i="3"/>
  <c r="BI110" i="3"/>
  <c r="BH110" i="3"/>
  <c r="BG110" i="3"/>
  <c r="BF110" i="3"/>
  <c r="BE110" i="3"/>
  <c r="BD110" i="3"/>
  <c r="BC110" i="3"/>
  <c r="BB110" i="3"/>
  <c r="BA110" i="3"/>
  <c r="AZ110" i="3"/>
  <c r="AY110" i="3"/>
  <c r="AX110" i="3"/>
  <c r="AW110" i="3"/>
  <c r="AV110" i="3"/>
  <c r="AU110" i="3"/>
  <c r="AT110" i="3"/>
  <c r="AS110" i="3"/>
  <c r="AR110" i="3"/>
  <c r="AQ110" i="3"/>
  <c r="AP110" i="3"/>
  <c r="AO110" i="3"/>
  <c r="AN110" i="3"/>
  <c r="AM110" i="3"/>
  <c r="AL110" i="3"/>
  <c r="AK110" i="3"/>
  <c r="DS109" i="3"/>
  <c r="G109" i="11" s="1"/>
  <c r="DK109" i="3"/>
  <c r="DJ109" i="3"/>
  <c r="DI109" i="3"/>
  <c r="DH109" i="3"/>
  <c r="DG109" i="3"/>
  <c r="DF109" i="3"/>
  <c r="DE109" i="3"/>
  <c r="DD109" i="3"/>
  <c r="DC109" i="3"/>
  <c r="DB109" i="3"/>
  <c r="DA109" i="3"/>
  <c r="CZ109" i="3"/>
  <c r="CY109" i="3"/>
  <c r="CX109" i="3"/>
  <c r="CW109" i="3"/>
  <c r="CV109" i="3"/>
  <c r="CU109" i="3"/>
  <c r="CT109" i="3"/>
  <c r="CS109" i="3"/>
  <c r="CR109" i="3"/>
  <c r="CQ109" i="3"/>
  <c r="CP109" i="3"/>
  <c r="CO109" i="3"/>
  <c r="CN109" i="3"/>
  <c r="CM109" i="3"/>
  <c r="CL109" i="3"/>
  <c r="CK109" i="3"/>
  <c r="BR109" i="3"/>
  <c r="BJ109" i="3"/>
  <c r="BI109" i="3"/>
  <c r="BH109" i="3"/>
  <c r="BG109" i="3"/>
  <c r="BF109" i="3"/>
  <c r="BE109" i="3"/>
  <c r="BD109" i="3"/>
  <c r="BC109" i="3"/>
  <c r="BB109" i="3"/>
  <c r="BA109" i="3"/>
  <c r="AZ109" i="3"/>
  <c r="AY109" i="3"/>
  <c r="AX109" i="3"/>
  <c r="AW109" i="3"/>
  <c r="AV109" i="3"/>
  <c r="AU109" i="3"/>
  <c r="AT109" i="3"/>
  <c r="AS109" i="3"/>
  <c r="AR109" i="3"/>
  <c r="AQ109" i="3"/>
  <c r="AP109" i="3"/>
  <c r="AO109" i="3"/>
  <c r="AN109" i="3"/>
  <c r="AM109" i="3"/>
  <c r="AL109" i="3"/>
  <c r="AK109" i="3"/>
  <c r="DS108" i="3"/>
  <c r="G108" i="11" s="1"/>
  <c r="DK108" i="3"/>
  <c r="DJ108" i="3"/>
  <c r="DI108" i="3"/>
  <c r="DH108" i="3"/>
  <c r="DG108" i="3"/>
  <c r="DF108" i="3"/>
  <c r="DE108" i="3"/>
  <c r="DD108" i="3"/>
  <c r="DC108" i="3"/>
  <c r="DB108" i="3"/>
  <c r="DA108" i="3"/>
  <c r="CZ108" i="3"/>
  <c r="CY108" i="3"/>
  <c r="CX108" i="3"/>
  <c r="CW108" i="3"/>
  <c r="CV108" i="3"/>
  <c r="CU108" i="3"/>
  <c r="CT108" i="3"/>
  <c r="CS108" i="3"/>
  <c r="CR108" i="3"/>
  <c r="CQ108" i="3"/>
  <c r="CP108" i="3"/>
  <c r="CO108" i="3"/>
  <c r="CN108" i="3"/>
  <c r="CM108" i="3"/>
  <c r="CL108" i="3"/>
  <c r="CK108" i="3"/>
  <c r="BR108" i="3"/>
  <c r="BJ108" i="3"/>
  <c r="BI108" i="3"/>
  <c r="BH108" i="3"/>
  <c r="BG108" i="3"/>
  <c r="BF108" i="3"/>
  <c r="BE108" i="3"/>
  <c r="BD108" i="3"/>
  <c r="BC108" i="3"/>
  <c r="BB108" i="3"/>
  <c r="BA108" i="3"/>
  <c r="AZ108" i="3"/>
  <c r="AY108" i="3"/>
  <c r="AX108" i="3"/>
  <c r="AW108" i="3"/>
  <c r="AV108" i="3"/>
  <c r="AU108" i="3"/>
  <c r="AT108" i="3"/>
  <c r="AS108" i="3"/>
  <c r="AR108" i="3"/>
  <c r="AQ108" i="3"/>
  <c r="AP108" i="3"/>
  <c r="AO108" i="3"/>
  <c r="AN108" i="3"/>
  <c r="AM108" i="3"/>
  <c r="AL108" i="3"/>
  <c r="AK108" i="3"/>
  <c r="DS107" i="3"/>
  <c r="G107" i="11" s="1"/>
  <c r="DK107" i="3"/>
  <c r="DJ107" i="3"/>
  <c r="DI107" i="3"/>
  <c r="DH107" i="3"/>
  <c r="DG107" i="3"/>
  <c r="DF107" i="3"/>
  <c r="DE107" i="3"/>
  <c r="DD107" i="3"/>
  <c r="DC107" i="3"/>
  <c r="DB107" i="3"/>
  <c r="DA107" i="3"/>
  <c r="CZ107" i="3"/>
  <c r="CY107" i="3"/>
  <c r="CX107" i="3"/>
  <c r="CW107" i="3"/>
  <c r="CV107" i="3"/>
  <c r="CU107" i="3"/>
  <c r="CT107" i="3"/>
  <c r="CS107" i="3"/>
  <c r="CR107" i="3"/>
  <c r="CQ107" i="3"/>
  <c r="CP107" i="3"/>
  <c r="CO107" i="3"/>
  <c r="CN107" i="3"/>
  <c r="CM107" i="3"/>
  <c r="CL107" i="3"/>
  <c r="CK107" i="3"/>
  <c r="BR107" i="3"/>
  <c r="BJ107" i="3"/>
  <c r="BI107" i="3"/>
  <c r="BH107" i="3"/>
  <c r="BG107" i="3"/>
  <c r="BF107" i="3"/>
  <c r="BE107" i="3"/>
  <c r="BD107" i="3"/>
  <c r="BC107" i="3"/>
  <c r="BB107" i="3"/>
  <c r="BA107" i="3"/>
  <c r="AZ107" i="3"/>
  <c r="AY107" i="3"/>
  <c r="AX107" i="3"/>
  <c r="AW107" i="3"/>
  <c r="AV107" i="3"/>
  <c r="AU107" i="3"/>
  <c r="AT107" i="3"/>
  <c r="AS107" i="3"/>
  <c r="AR107" i="3"/>
  <c r="AQ107" i="3"/>
  <c r="AP107" i="3"/>
  <c r="AO107" i="3"/>
  <c r="AN107" i="3"/>
  <c r="AM107" i="3"/>
  <c r="AL107" i="3"/>
  <c r="AK107" i="3"/>
  <c r="DS106" i="3"/>
  <c r="G106" i="11" s="1"/>
  <c r="DK106" i="3"/>
  <c r="DJ106" i="3"/>
  <c r="DI106" i="3"/>
  <c r="DH106" i="3"/>
  <c r="DG106" i="3"/>
  <c r="DF106" i="3"/>
  <c r="DE106" i="3"/>
  <c r="DD106" i="3"/>
  <c r="DC106" i="3"/>
  <c r="DB106" i="3"/>
  <c r="DA106" i="3"/>
  <c r="CZ106" i="3"/>
  <c r="CY106" i="3"/>
  <c r="CX106" i="3"/>
  <c r="CW106" i="3"/>
  <c r="CV106" i="3"/>
  <c r="CU106" i="3"/>
  <c r="CT106" i="3"/>
  <c r="CS106" i="3"/>
  <c r="CR106" i="3"/>
  <c r="CQ106" i="3"/>
  <c r="CP106" i="3"/>
  <c r="CO106" i="3"/>
  <c r="CN106" i="3"/>
  <c r="CM106" i="3"/>
  <c r="CL106" i="3"/>
  <c r="CK106" i="3"/>
  <c r="BR106" i="3"/>
  <c r="BJ106" i="3"/>
  <c r="BI106" i="3"/>
  <c r="BH106" i="3"/>
  <c r="BG106" i="3"/>
  <c r="BF106" i="3"/>
  <c r="BE106" i="3"/>
  <c r="BD106" i="3"/>
  <c r="BC106" i="3"/>
  <c r="BB106" i="3"/>
  <c r="BA106" i="3"/>
  <c r="AZ106" i="3"/>
  <c r="AY106" i="3"/>
  <c r="AX106" i="3"/>
  <c r="AW106" i="3"/>
  <c r="AV106" i="3"/>
  <c r="AU106" i="3"/>
  <c r="AT106" i="3"/>
  <c r="AS106" i="3"/>
  <c r="AR106" i="3"/>
  <c r="AQ106" i="3"/>
  <c r="AP106" i="3"/>
  <c r="AO106" i="3"/>
  <c r="AN106" i="3"/>
  <c r="AM106" i="3"/>
  <c r="AL106" i="3"/>
  <c r="AK106" i="3"/>
  <c r="DS105" i="3"/>
  <c r="G105" i="11" s="1"/>
  <c r="DK105" i="3"/>
  <c r="DJ105" i="3"/>
  <c r="DI105" i="3"/>
  <c r="DH105" i="3"/>
  <c r="DG105" i="3"/>
  <c r="DF105" i="3"/>
  <c r="DE105" i="3"/>
  <c r="DD105" i="3"/>
  <c r="DC105" i="3"/>
  <c r="DB105" i="3"/>
  <c r="DA105" i="3"/>
  <c r="CZ105" i="3"/>
  <c r="CY105" i="3"/>
  <c r="CX105" i="3"/>
  <c r="CW105" i="3"/>
  <c r="CV105" i="3"/>
  <c r="CU105" i="3"/>
  <c r="CT105" i="3"/>
  <c r="CS105" i="3"/>
  <c r="CR105" i="3"/>
  <c r="CQ105" i="3"/>
  <c r="CP105" i="3"/>
  <c r="CO105" i="3"/>
  <c r="CN105" i="3"/>
  <c r="CM105" i="3"/>
  <c r="CL105" i="3"/>
  <c r="CK105" i="3"/>
  <c r="BR105" i="3"/>
  <c r="BJ105" i="3"/>
  <c r="BI105" i="3"/>
  <c r="BH105" i="3"/>
  <c r="BG105" i="3"/>
  <c r="BF105" i="3"/>
  <c r="BE105" i="3"/>
  <c r="BD105" i="3"/>
  <c r="BC105" i="3"/>
  <c r="BB105" i="3"/>
  <c r="BA105" i="3"/>
  <c r="AZ105" i="3"/>
  <c r="AY105" i="3"/>
  <c r="AX105" i="3"/>
  <c r="AW105" i="3"/>
  <c r="AV105" i="3"/>
  <c r="AU105" i="3"/>
  <c r="AT105" i="3"/>
  <c r="AS105" i="3"/>
  <c r="AR105" i="3"/>
  <c r="AQ105" i="3"/>
  <c r="AP105" i="3"/>
  <c r="AO105" i="3"/>
  <c r="AN105" i="3"/>
  <c r="AM105" i="3"/>
  <c r="AL105" i="3"/>
  <c r="AK105" i="3"/>
  <c r="DS104" i="3"/>
  <c r="G104" i="11" s="1"/>
  <c r="DK104" i="3"/>
  <c r="DJ104" i="3"/>
  <c r="DI104" i="3"/>
  <c r="DH104" i="3"/>
  <c r="DG104" i="3"/>
  <c r="DF104" i="3"/>
  <c r="DE104" i="3"/>
  <c r="DD104" i="3"/>
  <c r="DC104" i="3"/>
  <c r="DB104" i="3"/>
  <c r="DA104" i="3"/>
  <c r="CZ104" i="3"/>
  <c r="CY104" i="3"/>
  <c r="CX104" i="3"/>
  <c r="CW104" i="3"/>
  <c r="CV104" i="3"/>
  <c r="CU104" i="3"/>
  <c r="CT104" i="3"/>
  <c r="CS104" i="3"/>
  <c r="CR104" i="3"/>
  <c r="CQ104" i="3"/>
  <c r="CP104" i="3"/>
  <c r="CO104" i="3"/>
  <c r="CN104" i="3"/>
  <c r="CM104" i="3"/>
  <c r="CL104" i="3"/>
  <c r="CK104" i="3"/>
  <c r="BR104" i="3"/>
  <c r="BJ104" i="3"/>
  <c r="BI104" i="3"/>
  <c r="BH104" i="3"/>
  <c r="BG104" i="3"/>
  <c r="BF104" i="3"/>
  <c r="BE104" i="3"/>
  <c r="BD104" i="3"/>
  <c r="BC104" i="3"/>
  <c r="BB104" i="3"/>
  <c r="BA104" i="3"/>
  <c r="AZ104" i="3"/>
  <c r="AY104" i="3"/>
  <c r="AX104" i="3"/>
  <c r="AW104" i="3"/>
  <c r="AV104" i="3"/>
  <c r="AU104" i="3"/>
  <c r="AT104" i="3"/>
  <c r="AS104" i="3"/>
  <c r="AR104" i="3"/>
  <c r="AQ104" i="3"/>
  <c r="AP104" i="3"/>
  <c r="AO104" i="3"/>
  <c r="AN104" i="3"/>
  <c r="AM104" i="3"/>
  <c r="AL104" i="3"/>
  <c r="AK104" i="3"/>
  <c r="DS103" i="3"/>
  <c r="G103" i="11" s="1"/>
  <c r="DK103" i="3"/>
  <c r="DJ103" i="3"/>
  <c r="DI103" i="3"/>
  <c r="DH103" i="3"/>
  <c r="DG103" i="3"/>
  <c r="DF103" i="3"/>
  <c r="DE103" i="3"/>
  <c r="DD103" i="3"/>
  <c r="DC103" i="3"/>
  <c r="DB103" i="3"/>
  <c r="DA103" i="3"/>
  <c r="CZ103" i="3"/>
  <c r="CY103" i="3"/>
  <c r="CX103" i="3"/>
  <c r="CW103" i="3"/>
  <c r="CV103" i="3"/>
  <c r="CU103" i="3"/>
  <c r="CT103" i="3"/>
  <c r="CS103" i="3"/>
  <c r="CR103" i="3"/>
  <c r="CQ103" i="3"/>
  <c r="CP103" i="3"/>
  <c r="CO103" i="3"/>
  <c r="CN103" i="3"/>
  <c r="CM103" i="3"/>
  <c r="CL103" i="3"/>
  <c r="CK103" i="3"/>
  <c r="BR103" i="3"/>
  <c r="BJ103" i="3"/>
  <c r="BI103" i="3"/>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DS102" i="3"/>
  <c r="G102" i="11" s="1"/>
  <c r="DK102" i="3"/>
  <c r="DJ102" i="3"/>
  <c r="DI102" i="3"/>
  <c r="DH102" i="3"/>
  <c r="DG102" i="3"/>
  <c r="DF102" i="3"/>
  <c r="DE102" i="3"/>
  <c r="DD102" i="3"/>
  <c r="DC102" i="3"/>
  <c r="DB102" i="3"/>
  <c r="DA102" i="3"/>
  <c r="CZ102" i="3"/>
  <c r="CY102" i="3"/>
  <c r="CX102" i="3"/>
  <c r="CW102" i="3"/>
  <c r="CV102" i="3"/>
  <c r="CU102" i="3"/>
  <c r="CT102" i="3"/>
  <c r="CS102" i="3"/>
  <c r="CR102" i="3"/>
  <c r="CQ102" i="3"/>
  <c r="CP102" i="3"/>
  <c r="CO102" i="3"/>
  <c r="CN102" i="3"/>
  <c r="CM102" i="3"/>
  <c r="CL102" i="3"/>
  <c r="CK102" i="3"/>
  <c r="BR102" i="3"/>
  <c r="BJ102" i="3"/>
  <c r="BI102" i="3"/>
  <c r="BH102" i="3"/>
  <c r="BG102" i="3"/>
  <c r="BF102" i="3"/>
  <c r="BE102" i="3"/>
  <c r="BD102" i="3"/>
  <c r="BC102" i="3"/>
  <c r="BB102" i="3"/>
  <c r="BA102" i="3"/>
  <c r="AZ102" i="3"/>
  <c r="AY102" i="3"/>
  <c r="AX102" i="3"/>
  <c r="AW102" i="3"/>
  <c r="AV102" i="3"/>
  <c r="AU102" i="3"/>
  <c r="AT102" i="3"/>
  <c r="AS102" i="3"/>
  <c r="AR102" i="3"/>
  <c r="AQ102" i="3"/>
  <c r="AP102" i="3"/>
  <c r="AO102" i="3"/>
  <c r="AN102" i="3"/>
  <c r="AM102" i="3"/>
  <c r="AL102" i="3"/>
  <c r="AK102" i="3"/>
  <c r="DS101" i="3"/>
  <c r="G101" i="11" s="1"/>
  <c r="DK101" i="3"/>
  <c r="DJ101" i="3"/>
  <c r="DI101" i="3"/>
  <c r="DH101" i="3"/>
  <c r="DG101" i="3"/>
  <c r="DF101" i="3"/>
  <c r="DE101" i="3"/>
  <c r="DD101" i="3"/>
  <c r="DC101" i="3"/>
  <c r="DB101" i="3"/>
  <c r="DA101" i="3"/>
  <c r="CZ101" i="3"/>
  <c r="CY101" i="3"/>
  <c r="CX101" i="3"/>
  <c r="CW101" i="3"/>
  <c r="CV101" i="3"/>
  <c r="CU101" i="3"/>
  <c r="CT101" i="3"/>
  <c r="CS101" i="3"/>
  <c r="CR101" i="3"/>
  <c r="CQ101" i="3"/>
  <c r="CP101" i="3"/>
  <c r="CO101" i="3"/>
  <c r="CN101" i="3"/>
  <c r="CM101" i="3"/>
  <c r="CL101" i="3"/>
  <c r="CK101" i="3"/>
  <c r="BR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AM101" i="3"/>
  <c r="AL101" i="3"/>
  <c r="AK101" i="3"/>
  <c r="DS100" i="3"/>
  <c r="G100" i="11" s="1"/>
  <c r="DK100" i="3"/>
  <c r="DJ100" i="3"/>
  <c r="DI100" i="3"/>
  <c r="DH100" i="3"/>
  <c r="DG100" i="3"/>
  <c r="DF100" i="3"/>
  <c r="DE100" i="3"/>
  <c r="DD100" i="3"/>
  <c r="DC100" i="3"/>
  <c r="DB100" i="3"/>
  <c r="DA100" i="3"/>
  <c r="CZ100" i="3"/>
  <c r="CY100" i="3"/>
  <c r="CX100" i="3"/>
  <c r="CW100" i="3"/>
  <c r="CV100" i="3"/>
  <c r="CU100" i="3"/>
  <c r="CT100" i="3"/>
  <c r="CS100" i="3"/>
  <c r="CR100" i="3"/>
  <c r="CQ100" i="3"/>
  <c r="CP100" i="3"/>
  <c r="CO100" i="3"/>
  <c r="CN100" i="3"/>
  <c r="CM100" i="3"/>
  <c r="CL100" i="3"/>
  <c r="CK100" i="3"/>
  <c r="BR100" i="3"/>
  <c r="BJ100" i="3"/>
  <c r="BI100" i="3"/>
  <c r="BH100" i="3"/>
  <c r="BG100" i="3"/>
  <c r="BF100" i="3"/>
  <c r="BE100" i="3"/>
  <c r="BD100" i="3"/>
  <c r="BC100" i="3"/>
  <c r="BB100" i="3"/>
  <c r="BA100" i="3"/>
  <c r="AZ100" i="3"/>
  <c r="AY100" i="3"/>
  <c r="AX100" i="3"/>
  <c r="AW100" i="3"/>
  <c r="AV100" i="3"/>
  <c r="AU100" i="3"/>
  <c r="AT100" i="3"/>
  <c r="AS100" i="3"/>
  <c r="AR100" i="3"/>
  <c r="AQ100" i="3"/>
  <c r="AP100" i="3"/>
  <c r="AO100" i="3"/>
  <c r="AN100" i="3"/>
  <c r="AM100" i="3"/>
  <c r="AL100" i="3"/>
  <c r="AK100" i="3"/>
  <c r="DS99" i="3"/>
  <c r="G99" i="11" s="1"/>
  <c r="DK99" i="3"/>
  <c r="DJ99" i="3"/>
  <c r="DI99" i="3"/>
  <c r="DH99" i="3"/>
  <c r="DG99" i="3"/>
  <c r="DF99" i="3"/>
  <c r="DE99" i="3"/>
  <c r="DD99" i="3"/>
  <c r="DC99" i="3"/>
  <c r="DB99" i="3"/>
  <c r="DA99" i="3"/>
  <c r="CZ99" i="3"/>
  <c r="CY99" i="3"/>
  <c r="CX99" i="3"/>
  <c r="CW99" i="3"/>
  <c r="CV99" i="3"/>
  <c r="CU99" i="3"/>
  <c r="CT99" i="3"/>
  <c r="CS99" i="3"/>
  <c r="CR99" i="3"/>
  <c r="CQ99" i="3"/>
  <c r="CP99" i="3"/>
  <c r="CO99" i="3"/>
  <c r="CN99" i="3"/>
  <c r="CM99" i="3"/>
  <c r="CL99" i="3"/>
  <c r="CK99" i="3"/>
  <c r="BR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DS98" i="3"/>
  <c r="G98" i="11" s="1"/>
  <c r="DK98" i="3"/>
  <c r="DJ98" i="3"/>
  <c r="DI98" i="3"/>
  <c r="DH98" i="3"/>
  <c r="DG98" i="3"/>
  <c r="DF98" i="3"/>
  <c r="DE98" i="3"/>
  <c r="DD98" i="3"/>
  <c r="DC98" i="3"/>
  <c r="DB98" i="3"/>
  <c r="DA98" i="3"/>
  <c r="CZ98" i="3"/>
  <c r="CY98" i="3"/>
  <c r="CX98" i="3"/>
  <c r="CW98" i="3"/>
  <c r="CV98" i="3"/>
  <c r="CU98" i="3"/>
  <c r="CT98" i="3"/>
  <c r="CS98" i="3"/>
  <c r="CR98" i="3"/>
  <c r="CQ98" i="3"/>
  <c r="CP98" i="3"/>
  <c r="CO98" i="3"/>
  <c r="CN98" i="3"/>
  <c r="CM98" i="3"/>
  <c r="CL98" i="3"/>
  <c r="CK98" i="3"/>
  <c r="BR98" i="3"/>
  <c r="BJ98" i="3"/>
  <c r="BI98" i="3"/>
  <c r="BH98" i="3"/>
  <c r="BG98" i="3"/>
  <c r="BF98" i="3"/>
  <c r="BE98" i="3"/>
  <c r="BD98" i="3"/>
  <c r="BC98" i="3"/>
  <c r="BB98" i="3"/>
  <c r="BA98" i="3"/>
  <c r="AZ98" i="3"/>
  <c r="AY98" i="3"/>
  <c r="AX98" i="3"/>
  <c r="AW98" i="3"/>
  <c r="AV98" i="3"/>
  <c r="AU98" i="3"/>
  <c r="AT98" i="3"/>
  <c r="AS98" i="3"/>
  <c r="AR98" i="3"/>
  <c r="AQ98" i="3"/>
  <c r="AP98" i="3"/>
  <c r="AO98" i="3"/>
  <c r="AN98" i="3"/>
  <c r="AM98" i="3"/>
  <c r="AL98" i="3"/>
  <c r="AK98" i="3"/>
  <c r="DS97" i="3"/>
  <c r="G97" i="11" s="1"/>
  <c r="DK97" i="3"/>
  <c r="DJ97" i="3"/>
  <c r="DI97" i="3"/>
  <c r="DH97" i="3"/>
  <c r="DG97" i="3"/>
  <c r="DF97" i="3"/>
  <c r="DE97" i="3"/>
  <c r="DD97" i="3"/>
  <c r="DC97" i="3"/>
  <c r="DB97" i="3"/>
  <c r="DA97" i="3"/>
  <c r="CZ97" i="3"/>
  <c r="CY97" i="3"/>
  <c r="CX97" i="3"/>
  <c r="CW97" i="3"/>
  <c r="CV97" i="3"/>
  <c r="CU97" i="3"/>
  <c r="CT97" i="3"/>
  <c r="CS97" i="3"/>
  <c r="CR97" i="3"/>
  <c r="CQ97" i="3"/>
  <c r="CP97" i="3"/>
  <c r="CO97" i="3"/>
  <c r="CN97" i="3"/>
  <c r="CM97" i="3"/>
  <c r="CL97" i="3"/>
  <c r="CK97" i="3"/>
  <c r="BR97" i="3"/>
  <c r="BJ97" i="3"/>
  <c r="BI97" i="3"/>
  <c r="BH97" i="3"/>
  <c r="BG97" i="3"/>
  <c r="BF97" i="3"/>
  <c r="BE97" i="3"/>
  <c r="BD97" i="3"/>
  <c r="BC97" i="3"/>
  <c r="BB97" i="3"/>
  <c r="BA97" i="3"/>
  <c r="AZ97" i="3"/>
  <c r="AY97" i="3"/>
  <c r="AX97" i="3"/>
  <c r="AW97" i="3"/>
  <c r="AV97" i="3"/>
  <c r="AU97" i="3"/>
  <c r="AT97" i="3"/>
  <c r="AS97" i="3"/>
  <c r="AR97" i="3"/>
  <c r="AQ97" i="3"/>
  <c r="AP97" i="3"/>
  <c r="AO97" i="3"/>
  <c r="AN97" i="3"/>
  <c r="AM97" i="3"/>
  <c r="AL97" i="3"/>
  <c r="AK97" i="3"/>
  <c r="DS96" i="3"/>
  <c r="G96" i="11" s="1"/>
  <c r="DK96" i="3"/>
  <c r="DJ96" i="3"/>
  <c r="DI96" i="3"/>
  <c r="DH96" i="3"/>
  <c r="DG96" i="3"/>
  <c r="DF96" i="3"/>
  <c r="DE96" i="3"/>
  <c r="DD96" i="3"/>
  <c r="DC96" i="3"/>
  <c r="DB96" i="3"/>
  <c r="DA96" i="3"/>
  <c r="CZ96" i="3"/>
  <c r="CY96" i="3"/>
  <c r="CX96" i="3"/>
  <c r="CW96" i="3"/>
  <c r="CV96" i="3"/>
  <c r="CU96" i="3"/>
  <c r="CT96" i="3"/>
  <c r="CS96" i="3"/>
  <c r="CR96" i="3"/>
  <c r="CQ96" i="3"/>
  <c r="CP96" i="3"/>
  <c r="CO96" i="3"/>
  <c r="CN96" i="3"/>
  <c r="CM96" i="3"/>
  <c r="CL96" i="3"/>
  <c r="CK96" i="3"/>
  <c r="BR96" i="3"/>
  <c r="BJ96" i="3"/>
  <c r="BI96" i="3"/>
  <c r="BH96" i="3"/>
  <c r="BG96" i="3"/>
  <c r="BF96" i="3"/>
  <c r="BE96" i="3"/>
  <c r="BD96" i="3"/>
  <c r="BC96" i="3"/>
  <c r="BB96" i="3"/>
  <c r="BA96" i="3"/>
  <c r="AZ96" i="3"/>
  <c r="AY96" i="3"/>
  <c r="AX96" i="3"/>
  <c r="AW96" i="3"/>
  <c r="AV96" i="3"/>
  <c r="AU96" i="3"/>
  <c r="AT96" i="3"/>
  <c r="AS96" i="3"/>
  <c r="AR96" i="3"/>
  <c r="AQ96" i="3"/>
  <c r="AP96" i="3"/>
  <c r="AO96" i="3"/>
  <c r="AN96" i="3"/>
  <c r="AM96" i="3"/>
  <c r="AL96" i="3"/>
  <c r="AK96" i="3"/>
  <c r="DS95" i="3"/>
  <c r="G95" i="11" s="1"/>
  <c r="DK95" i="3"/>
  <c r="DJ95" i="3"/>
  <c r="DI95" i="3"/>
  <c r="DH95" i="3"/>
  <c r="DG95" i="3"/>
  <c r="DF95" i="3"/>
  <c r="DE95" i="3"/>
  <c r="DD95" i="3"/>
  <c r="DC95" i="3"/>
  <c r="DB95" i="3"/>
  <c r="DA95" i="3"/>
  <c r="CZ95" i="3"/>
  <c r="CY95" i="3"/>
  <c r="CX95" i="3"/>
  <c r="CW95" i="3"/>
  <c r="CV95" i="3"/>
  <c r="CU95" i="3"/>
  <c r="CT95" i="3"/>
  <c r="CS95" i="3"/>
  <c r="CR95" i="3"/>
  <c r="CQ95" i="3"/>
  <c r="CP95" i="3"/>
  <c r="CO95" i="3"/>
  <c r="CN95" i="3"/>
  <c r="CM95" i="3"/>
  <c r="CL95" i="3"/>
  <c r="CK95" i="3"/>
  <c r="BR95" i="3"/>
  <c r="BJ95" i="3"/>
  <c r="BI95" i="3"/>
  <c r="BH95" i="3"/>
  <c r="BG95" i="3"/>
  <c r="BF95" i="3"/>
  <c r="BE95" i="3"/>
  <c r="BD95" i="3"/>
  <c r="BC95" i="3"/>
  <c r="BB95" i="3"/>
  <c r="BA95" i="3"/>
  <c r="AZ95" i="3"/>
  <c r="AY95" i="3"/>
  <c r="AX95" i="3"/>
  <c r="AW95" i="3"/>
  <c r="AV95" i="3"/>
  <c r="AU95" i="3"/>
  <c r="AT95" i="3"/>
  <c r="AS95" i="3"/>
  <c r="AR95" i="3"/>
  <c r="AQ95" i="3"/>
  <c r="AP95" i="3"/>
  <c r="AO95" i="3"/>
  <c r="AN95" i="3"/>
  <c r="AM95" i="3"/>
  <c r="AL95" i="3"/>
  <c r="AK95" i="3"/>
  <c r="DS94" i="3"/>
  <c r="G94" i="11" s="1"/>
  <c r="DK94" i="3"/>
  <c r="DJ94" i="3"/>
  <c r="DI94" i="3"/>
  <c r="DH94" i="3"/>
  <c r="DG94" i="3"/>
  <c r="DF94" i="3"/>
  <c r="DE94" i="3"/>
  <c r="DD94" i="3"/>
  <c r="DC94" i="3"/>
  <c r="DB94" i="3"/>
  <c r="DA94" i="3"/>
  <c r="CZ94" i="3"/>
  <c r="CY94" i="3"/>
  <c r="CX94" i="3"/>
  <c r="CW94" i="3"/>
  <c r="CV94" i="3"/>
  <c r="CU94" i="3"/>
  <c r="CT94" i="3"/>
  <c r="CS94" i="3"/>
  <c r="CR94" i="3"/>
  <c r="CQ94" i="3"/>
  <c r="CP94" i="3"/>
  <c r="CO94" i="3"/>
  <c r="CN94" i="3"/>
  <c r="CM94" i="3"/>
  <c r="CL94" i="3"/>
  <c r="CK94" i="3"/>
  <c r="BR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DS93" i="3"/>
  <c r="G93" i="11" s="1"/>
  <c r="DK93" i="3"/>
  <c r="DJ93" i="3"/>
  <c r="DI93" i="3"/>
  <c r="DH93" i="3"/>
  <c r="DG93" i="3"/>
  <c r="DF93" i="3"/>
  <c r="DE93" i="3"/>
  <c r="DD93" i="3"/>
  <c r="DC93" i="3"/>
  <c r="DB93" i="3"/>
  <c r="DA93" i="3"/>
  <c r="CZ93" i="3"/>
  <c r="CY93" i="3"/>
  <c r="CX93" i="3"/>
  <c r="CW93" i="3"/>
  <c r="CV93" i="3"/>
  <c r="CU93" i="3"/>
  <c r="CT93" i="3"/>
  <c r="CS93" i="3"/>
  <c r="CR93" i="3"/>
  <c r="CQ93" i="3"/>
  <c r="CP93" i="3"/>
  <c r="CO93" i="3"/>
  <c r="CN93" i="3"/>
  <c r="CM93" i="3"/>
  <c r="CL93" i="3"/>
  <c r="CK93" i="3"/>
  <c r="BR93" i="3"/>
  <c r="BJ93" i="3"/>
  <c r="BI93" i="3"/>
  <c r="BH93" i="3"/>
  <c r="BG93" i="3"/>
  <c r="BF93" i="3"/>
  <c r="BE93" i="3"/>
  <c r="BD93" i="3"/>
  <c r="BC93" i="3"/>
  <c r="BB93" i="3"/>
  <c r="BA93" i="3"/>
  <c r="AZ93" i="3"/>
  <c r="AY93" i="3"/>
  <c r="AX93" i="3"/>
  <c r="AW93" i="3"/>
  <c r="AV93" i="3"/>
  <c r="AU93" i="3"/>
  <c r="AT93" i="3"/>
  <c r="AS93" i="3"/>
  <c r="AR93" i="3"/>
  <c r="AQ93" i="3"/>
  <c r="AP93" i="3"/>
  <c r="AO93" i="3"/>
  <c r="AN93" i="3"/>
  <c r="AM93" i="3"/>
  <c r="AL93" i="3"/>
  <c r="AK93" i="3"/>
  <c r="DS92" i="3"/>
  <c r="G92" i="11" s="1"/>
  <c r="DK92" i="3"/>
  <c r="DJ92" i="3"/>
  <c r="DI92" i="3"/>
  <c r="DH92" i="3"/>
  <c r="DG92" i="3"/>
  <c r="DF92" i="3"/>
  <c r="DE92" i="3"/>
  <c r="DD92" i="3"/>
  <c r="DC92" i="3"/>
  <c r="DB92" i="3"/>
  <c r="DA92" i="3"/>
  <c r="CZ92" i="3"/>
  <c r="CY92" i="3"/>
  <c r="CX92" i="3"/>
  <c r="CW92" i="3"/>
  <c r="CV92" i="3"/>
  <c r="CU92" i="3"/>
  <c r="CT92" i="3"/>
  <c r="CS92" i="3"/>
  <c r="CR92" i="3"/>
  <c r="CQ92" i="3"/>
  <c r="CP92" i="3"/>
  <c r="CO92" i="3"/>
  <c r="CN92" i="3"/>
  <c r="CM92" i="3"/>
  <c r="CL92" i="3"/>
  <c r="CK92" i="3"/>
  <c r="BR92" i="3"/>
  <c r="BJ92" i="3"/>
  <c r="BI92" i="3"/>
  <c r="BH92" i="3"/>
  <c r="BG92" i="3"/>
  <c r="BF92" i="3"/>
  <c r="BE92" i="3"/>
  <c r="BD92" i="3"/>
  <c r="BC92" i="3"/>
  <c r="BB92" i="3"/>
  <c r="BA92" i="3"/>
  <c r="AZ92" i="3"/>
  <c r="AY92" i="3"/>
  <c r="AX92" i="3"/>
  <c r="AW92" i="3"/>
  <c r="AV92" i="3"/>
  <c r="AU92" i="3"/>
  <c r="AT92" i="3"/>
  <c r="AS92" i="3"/>
  <c r="AR92" i="3"/>
  <c r="AQ92" i="3"/>
  <c r="AP92" i="3"/>
  <c r="AO92" i="3"/>
  <c r="AN92" i="3"/>
  <c r="AM92" i="3"/>
  <c r="AL92" i="3"/>
  <c r="AK92" i="3"/>
  <c r="DS91" i="3"/>
  <c r="G91" i="11" s="1"/>
  <c r="DK91" i="3"/>
  <c r="DJ91" i="3"/>
  <c r="DI91" i="3"/>
  <c r="DH91" i="3"/>
  <c r="DG91" i="3"/>
  <c r="DF91" i="3"/>
  <c r="DE91" i="3"/>
  <c r="DD91" i="3"/>
  <c r="DC91" i="3"/>
  <c r="DB91" i="3"/>
  <c r="DA91" i="3"/>
  <c r="CZ91" i="3"/>
  <c r="CY91" i="3"/>
  <c r="CX91" i="3"/>
  <c r="CW91" i="3"/>
  <c r="CV91" i="3"/>
  <c r="CU91" i="3"/>
  <c r="CT91" i="3"/>
  <c r="CS91" i="3"/>
  <c r="CR91" i="3"/>
  <c r="CQ91" i="3"/>
  <c r="CP91" i="3"/>
  <c r="CO91" i="3"/>
  <c r="CN91" i="3"/>
  <c r="CM91" i="3"/>
  <c r="CL91" i="3"/>
  <c r="CK91" i="3"/>
  <c r="BR91" i="3"/>
  <c r="BJ91" i="3"/>
  <c r="BI91" i="3"/>
  <c r="BH91" i="3"/>
  <c r="BG91" i="3"/>
  <c r="BF91" i="3"/>
  <c r="BE91" i="3"/>
  <c r="BD91" i="3"/>
  <c r="BC91" i="3"/>
  <c r="BB91" i="3"/>
  <c r="BA91" i="3"/>
  <c r="AZ91" i="3"/>
  <c r="AY91" i="3"/>
  <c r="AX91" i="3"/>
  <c r="AW91" i="3"/>
  <c r="AV91" i="3"/>
  <c r="AU91" i="3"/>
  <c r="AT91" i="3"/>
  <c r="AS91" i="3"/>
  <c r="AR91" i="3"/>
  <c r="AQ91" i="3"/>
  <c r="AP91" i="3"/>
  <c r="AO91" i="3"/>
  <c r="AN91" i="3"/>
  <c r="AM91" i="3"/>
  <c r="AL91" i="3"/>
  <c r="AK91" i="3"/>
  <c r="DS90" i="3"/>
  <c r="G90" i="11" s="1"/>
  <c r="DK90" i="3"/>
  <c r="DJ90" i="3"/>
  <c r="DI90" i="3"/>
  <c r="DH90" i="3"/>
  <c r="DG90" i="3"/>
  <c r="DF90" i="3"/>
  <c r="DE90" i="3"/>
  <c r="DD90" i="3"/>
  <c r="DC90" i="3"/>
  <c r="DB90" i="3"/>
  <c r="DA90" i="3"/>
  <c r="CZ90" i="3"/>
  <c r="CY90" i="3"/>
  <c r="CX90" i="3"/>
  <c r="CW90" i="3"/>
  <c r="CV90" i="3"/>
  <c r="CU90" i="3"/>
  <c r="CT90" i="3"/>
  <c r="CS90" i="3"/>
  <c r="CR90" i="3"/>
  <c r="CQ90" i="3"/>
  <c r="CP90" i="3"/>
  <c r="CO90" i="3"/>
  <c r="CN90" i="3"/>
  <c r="CM90" i="3"/>
  <c r="CL90" i="3"/>
  <c r="CK90" i="3"/>
  <c r="BR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DS89" i="3"/>
  <c r="G89" i="11" s="1"/>
  <c r="DK89" i="3"/>
  <c r="DJ89" i="3"/>
  <c r="DI89" i="3"/>
  <c r="DH89" i="3"/>
  <c r="DG89" i="3"/>
  <c r="DF89" i="3"/>
  <c r="DE89" i="3"/>
  <c r="DD89" i="3"/>
  <c r="DC89" i="3"/>
  <c r="DB89" i="3"/>
  <c r="DA89" i="3"/>
  <c r="CZ89" i="3"/>
  <c r="CY89" i="3"/>
  <c r="CX89" i="3"/>
  <c r="CW89" i="3"/>
  <c r="CV89" i="3"/>
  <c r="CU89" i="3"/>
  <c r="CT89" i="3"/>
  <c r="CS89" i="3"/>
  <c r="CR89" i="3"/>
  <c r="CQ89" i="3"/>
  <c r="CP89" i="3"/>
  <c r="CO89" i="3"/>
  <c r="CN89" i="3"/>
  <c r="CM89" i="3"/>
  <c r="CL89" i="3"/>
  <c r="CK89" i="3"/>
  <c r="BR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DS88" i="3"/>
  <c r="G88" i="11" s="1"/>
  <c r="DK88" i="3"/>
  <c r="DJ88" i="3"/>
  <c r="DI88" i="3"/>
  <c r="DH88" i="3"/>
  <c r="DG88" i="3"/>
  <c r="DF88" i="3"/>
  <c r="DE88" i="3"/>
  <c r="DD88" i="3"/>
  <c r="DC88" i="3"/>
  <c r="DB88" i="3"/>
  <c r="DA88" i="3"/>
  <c r="CZ88" i="3"/>
  <c r="CY88" i="3"/>
  <c r="CX88" i="3"/>
  <c r="CW88" i="3"/>
  <c r="CV88" i="3"/>
  <c r="CU88" i="3"/>
  <c r="CT88" i="3"/>
  <c r="CS88" i="3"/>
  <c r="CR88" i="3"/>
  <c r="CQ88" i="3"/>
  <c r="CP88" i="3"/>
  <c r="CO88" i="3"/>
  <c r="CN88" i="3"/>
  <c r="CM88" i="3"/>
  <c r="CL88" i="3"/>
  <c r="CK88" i="3"/>
  <c r="BR88" i="3"/>
  <c r="BJ88" i="3"/>
  <c r="BI88" i="3"/>
  <c r="BH88" i="3"/>
  <c r="BG88" i="3"/>
  <c r="BF88" i="3"/>
  <c r="BE88" i="3"/>
  <c r="BD88" i="3"/>
  <c r="BC88" i="3"/>
  <c r="BB88" i="3"/>
  <c r="BA88" i="3"/>
  <c r="AZ88" i="3"/>
  <c r="AY88" i="3"/>
  <c r="AX88" i="3"/>
  <c r="AW88" i="3"/>
  <c r="AV88" i="3"/>
  <c r="AU88" i="3"/>
  <c r="AT88" i="3"/>
  <c r="AS88" i="3"/>
  <c r="AR88" i="3"/>
  <c r="AQ88" i="3"/>
  <c r="AP88" i="3"/>
  <c r="AO88" i="3"/>
  <c r="AN88" i="3"/>
  <c r="AM88" i="3"/>
  <c r="AL88" i="3"/>
  <c r="AK88" i="3"/>
  <c r="DS87" i="3"/>
  <c r="G87" i="11" s="1"/>
  <c r="DK87" i="3"/>
  <c r="DJ87" i="3"/>
  <c r="DI87" i="3"/>
  <c r="DH87" i="3"/>
  <c r="DG87" i="3"/>
  <c r="DF87" i="3"/>
  <c r="DE87" i="3"/>
  <c r="DD87" i="3"/>
  <c r="DC87" i="3"/>
  <c r="DB87" i="3"/>
  <c r="DA87" i="3"/>
  <c r="CZ87" i="3"/>
  <c r="CY87" i="3"/>
  <c r="CX87" i="3"/>
  <c r="CW87" i="3"/>
  <c r="CV87" i="3"/>
  <c r="CU87" i="3"/>
  <c r="CT87" i="3"/>
  <c r="CS87" i="3"/>
  <c r="CR87" i="3"/>
  <c r="CQ87" i="3"/>
  <c r="CP87" i="3"/>
  <c r="CO87" i="3"/>
  <c r="CN87" i="3"/>
  <c r="CM87" i="3"/>
  <c r="CL87" i="3"/>
  <c r="CK87" i="3"/>
  <c r="BR87" i="3"/>
  <c r="BJ87" i="3"/>
  <c r="BI87" i="3"/>
  <c r="BH87" i="3"/>
  <c r="BG87" i="3"/>
  <c r="BF87" i="3"/>
  <c r="BE87" i="3"/>
  <c r="BD87" i="3"/>
  <c r="BC87" i="3"/>
  <c r="BB87" i="3"/>
  <c r="BA87" i="3"/>
  <c r="AZ87" i="3"/>
  <c r="AY87" i="3"/>
  <c r="AX87" i="3"/>
  <c r="AW87" i="3"/>
  <c r="AV87" i="3"/>
  <c r="AU87" i="3"/>
  <c r="AT87" i="3"/>
  <c r="AS87" i="3"/>
  <c r="AR87" i="3"/>
  <c r="AQ87" i="3"/>
  <c r="AP87" i="3"/>
  <c r="AO87" i="3"/>
  <c r="AN87" i="3"/>
  <c r="AM87" i="3"/>
  <c r="AL87" i="3"/>
  <c r="AK87" i="3"/>
  <c r="DS86" i="3"/>
  <c r="G86" i="11" s="1"/>
  <c r="DK86" i="3"/>
  <c r="DJ86" i="3"/>
  <c r="DI86" i="3"/>
  <c r="DH86" i="3"/>
  <c r="DG86" i="3"/>
  <c r="DF86" i="3"/>
  <c r="DE86" i="3"/>
  <c r="DD86" i="3"/>
  <c r="DC86" i="3"/>
  <c r="DB86" i="3"/>
  <c r="DA86" i="3"/>
  <c r="CZ86" i="3"/>
  <c r="CY86" i="3"/>
  <c r="CX86" i="3"/>
  <c r="CW86" i="3"/>
  <c r="CV86" i="3"/>
  <c r="CU86" i="3"/>
  <c r="CT86" i="3"/>
  <c r="CS86" i="3"/>
  <c r="CR86" i="3"/>
  <c r="CQ86" i="3"/>
  <c r="CP86" i="3"/>
  <c r="CO86" i="3"/>
  <c r="CN86" i="3"/>
  <c r="CM86" i="3"/>
  <c r="CL86" i="3"/>
  <c r="CK86" i="3"/>
  <c r="BR86" i="3"/>
  <c r="BJ86" i="3"/>
  <c r="BI86" i="3"/>
  <c r="BH86" i="3"/>
  <c r="BG86" i="3"/>
  <c r="BF86" i="3"/>
  <c r="BE86" i="3"/>
  <c r="BD86" i="3"/>
  <c r="BC86" i="3"/>
  <c r="BB86" i="3"/>
  <c r="BA86" i="3"/>
  <c r="AZ86" i="3"/>
  <c r="AY86" i="3"/>
  <c r="AX86" i="3"/>
  <c r="AW86" i="3"/>
  <c r="AV86" i="3"/>
  <c r="AU86" i="3"/>
  <c r="AT86" i="3"/>
  <c r="AS86" i="3"/>
  <c r="AR86" i="3"/>
  <c r="AQ86" i="3"/>
  <c r="AP86" i="3"/>
  <c r="AO86" i="3"/>
  <c r="AN86" i="3"/>
  <c r="AM86" i="3"/>
  <c r="AL86" i="3"/>
  <c r="AK86" i="3"/>
  <c r="DS85" i="3"/>
  <c r="G85" i="11" s="1"/>
  <c r="DK85" i="3"/>
  <c r="DJ85" i="3"/>
  <c r="DI85" i="3"/>
  <c r="DH85" i="3"/>
  <c r="DG85" i="3"/>
  <c r="DF85" i="3"/>
  <c r="DE85" i="3"/>
  <c r="DD85" i="3"/>
  <c r="DC85" i="3"/>
  <c r="DB85" i="3"/>
  <c r="DA85" i="3"/>
  <c r="CZ85" i="3"/>
  <c r="CY85" i="3"/>
  <c r="CX85" i="3"/>
  <c r="CW85" i="3"/>
  <c r="CV85" i="3"/>
  <c r="CU85" i="3"/>
  <c r="CT85" i="3"/>
  <c r="CS85" i="3"/>
  <c r="CR85" i="3"/>
  <c r="CQ85" i="3"/>
  <c r="CP85" i="3"/>
  <c r="CO85" i="3"/>
  <c r="CN85" i="3"/>
  <c r="CM85" i="3"/>
  <c r="CL85" i="3"/>
  <c r="CK85" i="3"/>
  <c r="BR85" i="3"/>
  <c r="BJ85" i="3"/>
  <c r="BI85" i="3"/>
  <c r="BH85" i="3"/>
  <c r="BG85" i="3"/>
  <c r="BF85" i="3"/>
  <c r="BE85" i="3"/>
  <c r="BD85" i="3"/>
  <c r="BC85" i="3"/>
  <c r="BB85" i="3"/>
  <c r="BA85" i="3"/>
  <c r="AZ85" i="3"/>
  <c r="AY85" i="3"/>
  <c r="AX85" i="3"/>
  <c r="AW85" i="3"/>
  <c r="AV85" i="3"/>
  <c r="AU85" i="3"/>
  <c r="AT85" i="3"/>
  <c r="AS85" i="3"/>
  <c r="AR85" i="3"/>
  <c r="AQ85" i="3"/>
  <c r="AP85" i="3"/>
  <c r="AO85" i="3"/>
  <c r="AN85" i="3"/>
  <c r="AM85" i="3"/>
  <c r="AL85" i="3"/>
  <c r="AK85" i="3"/>
  <c r="DS84" i="3"/>
  <c r="G84" i="11" s="1"/>
  <c r="DK84" i="3"/>
  <c r="DJ84" i="3"/>
  <c r="DI84" i="3"/>
  <c r="DH84" i="3"/>
  <c r="DG84" i="3"/>
  <c r="DF84" i="3"/>
  <c r="DE84" i="3"/>
  <c r="DD84" i="3"/>
  <c r="DC84" i="3"/>
  <c r="DB84" i="3"/>
  <c r="DA84" i="3"/>
  <c r="CZ84" i="3"/>
  <c r="CY84" i="3"/>
  <c r="CX84" i="3"/>
  <c r="CW84" i="3"/>
  <c r="CV84" i="3"/>
  <c r="CU84" i="3"/>
  <c r="CT84" i="3"/>
  <c r="CS84" i="3"/>
  <c r="CR84" i="3"/>
  <c r="CQ84" i="3"/>
  <c r="CP84" i="3"/>
  <c r="CO84" i="3"/>
  <c r="CN84" i="3"/>
  <c r="CM84" i="3"/>
  <c r="CL84" i="3"/>
  <c r="CK84" i="3"/>
  <c r="BR84" i="3"/>
  <c r="BJ84" i="3"/>
  <c r="BI84" i="3"/>
  <c r="BH84" i="3"/>
  <c r="BG84" i="3"/>
  <c r="BF84" i="3"/>
  <c r="BE84" i="3"/>
  <c r="BD84" i="3"/>
  <c r="BC84" i="3"/>
  <c r="BB84" i="3"/>
  <c r="BA84" i="3"/>
  <c r="AZ84" i="3"/>
  <c r="AY84" i="3"/>
  <c r="AX84" i="3"/>
  <c r="AW84" i="3"/>
  <c r="AV84" i="3"/>
  <c r="AU84" i="3"/>
  <c r="AT84" i="3"/>
  <c r="AS84" i="3"/>
  <c r="AR84" i="3"/>
  <c r="AQ84" i="3"/>
  <c r="AP84" i="3"/>
  <c r="AO84" i="3"/>
  <c r="AN84" i="3"/>
  <c r="AM84" i="3"/>
  <c r="AL84" i="3"/>
  <c r="AK84" i="3"/>
  <c r="DS83" i="3"/>
  <c r="G83" i="11" s="1"/>
  <c r="DK83" i="3"/>
  <c r="DJ83" i="3"/>
  <c r="DI83" i="3"/>
  <c r="DH83" i="3"/>
  <c r="DG83" i="3"/>
  <c r="DF83" i="3"/>
  <c r="DE83" i="3"/>
  <c r="DD83" i="3"/>
  <c r="DC83" i="3"/>
  <c r="DB83" i="3"/>
  <c r="DA83" i="3"/>
  <c r="CZ83" i="3"/>
  <c r="CY83" i="3"/>
  <c r="CX83" i="3"/>
  <c r="CW83" i="3"/>
  <c r="CV83" i="3"/>
  <c r="CU83" i="3"/>
  <c r="CT83" i="3"/>
  <c r="CS83" i="3"/>
  <c r="CR83" i="3"/>
  <c r="CQ83" i="3"/>
  <c r="CP83" i="3"/>
  <c r="CO83" i="3"/>
  <c r="CN83" i="3"/>
  <c r="CM83" i="3"/>
  <c r="CL83" i="3"/>
  <c r="CK83" i="3"/>
  <c r="BR83" i="3"/>
  <c r="BJ83" i="3"/>
  <c r="BI83" i="3"/>
  <c r="BH83" i="3"/>
  <c r="BG83" i="3"/>
  <c r="BF83" i="3"/>
  <c r="BE83" i="3"/>
  <c r="BD83" i="3"/>
  <c r="BC83" i="3"/>
  <c r="BB83" i="3"/>
  <c r="BA83" i="3"/>
  <c r="AZ83" i="3"/>
  <c r="AY83" i="3"/>
  <c r="AX83" i="3"/>
  <c r="AW83" i="3"/>
  <c r="AV83" i="3"/>
  <c r="AU83" i="3"/>
  <c r="AT83" i="3"/>
  <c r="AS83" i="3"/>
  <c r="AR83" i="3"/>
  <c r="AQ83" i="3"/>
  <c r="AP83" i="3"/>
  <c r="AO83" i="3"/>
  <c r="AN83" i="3"/>
  <c r="AM83" i="3"/>
  <c r="AL83" i="3"/>
  <c r="AK83" i="3"/>
  <c r="DS82" i="3"/>
  <c r="G82" i="11" s="1"/>
  <c r="DK82" i="3"/>
  <c r="DJ82" i="3"/>
  <c r="DI82" i="3"/>
  <c r="DH82" i="3"/>
  <c r="DG82" i="3"/>
  <c r="DF82" i="3"/>
  <c r="DE82" i="3"/>
  <c r="DD82" i="3"/>
  <c r="DC82" i="3"/>
  <c r="DB82" i="3"/>
  <c r="DA82" i="3"/>
  <c r="CZ82" i="3"/>
  <c r="CY82" i="3"/>
  <c r="CX82" i="3"/>
  <c r="CW82" i="3"/>
  <c r="CV82" i="3"/>
  <c r="CU82" i="3"/>
  <c r="CT82" i="3"/>
  <c r="CS82" i="3"/>
  <c r="CR82" i="3"/>
  <c r="CQ82" i="3"/>
  <c r="CP82" i="3"/>
  <c r="CO82" i="3"/>
  <c r="CN82" i="3"/>
  <c r="CM82" i="3"/>
  <c r="CL82" i="3"/>
  <c r="CK82" i="3"/>
  <c r="BR82" i="3"/>
  <c r="BJ82" i="3"/>
  <c r="BI82" i="3"/>
  <c r="BH82" i="3"/>
  <c r="BG82" i="3"/>
  <c r="BF82" i="3"/>
  <c r="BE82" i="3"/>
  <c r="BD82" i="3"/>
  <c r="BC82" i="3"/>
  <c r="BB82" i="3"/>
  <c r="BA82" i="3"/>
  <c r="AZ82" i="3"/>
  <c r="AY82" i="3"/>
  <c r="AX82" i="3"/>
  <c r="AW82" i="3"/>
  <c r="AV82" i="3"/>
  <c r="AU82" i="3"/>
  <c r="AT82" i="3"/>
  <c r="AS82" i="3"/>
  <c r="AR82" i="3"/>
  <c r="AQ82" i="3"/>
  <c r="AP82" i="3"/>
  <c r="AO82" i="3"/>
  <c r="AN82" i="3"/>
  <c r="AM82" i="3"/>
  <c r="AL82" i="3"/>
  <c r="AK82" i="3"/>
  <c r="DS81" i="3"/>
  <c r="G81" i="11" s="1"/>
  <c r="DK81" i="3"/>
  <c r="DJ81" i="3"/>
  <c r="DI81" i="3"/>
  <c r="DH81" i="3"/>
  <c r="DG81" i="3"/>
  <c r="DF81" i="3"/>
  <c r="DE81" i="3"/>
  <c r="DD81" i="3"/>
  <c r="DC81" i="3"/>
  <c r="DB81" i="3"/>
  <c r="DA81" i="3"/>
  <c r="CZ81" i="3"/>
  <c r="CY81" i="3"/>
  <c r="CX81" i="3"/>
  <c r="CW81" i="3"/>
  <c r="CV81" i="3"/>
  <c r="CU81" i="3"/>
  <c r="CT81" i="3"/>
  <c r="CS81" i="3"/>
  <c r="CR81" i="3"/>
  <c r="CQ81" i="3"/>
  <c r="CP81" i="3"/>
  <c r="CO81" i="3"/>
  <c r="CN81" i="3"/>
  <c r="CM81" i="3"/>
  <c r="CL81" i="3"/>
  <c r="CK81" i="3"/>
  <c r="BR81" i="3"/>
  <c r="BJ81" i="3"/>
  <c r="BI81" i="3"/>
  <c r="BH81" i="3"/>
  <c r="BG81" i="3"/>
  <c r="BF81" i="3"/>
  <c r="BE81" i="3"/>
  <c r="BD81" i="3"/>
  <c r="BC81" i="3"/>
  <c r="BB81" i="3"/>
  <c r="BA81" i="3"/>
  <c r="AZ81" i="3"/>
  <c r="AY81" i="3"/>
  <c r="AX81" i="3"/>
  <c r="AW81" i="3"/>
  <c r="AV81" i="3"/>
  <c r="AU81" i="3"/>
  <c r="AT81" i="3"/>
  <c r="AS81" i="3"/>
  <c r="AR81" i="3"/>
  <c r="AQ81" i="3"/>
  <c r="AP81" i="3"/>
  <c r="AO81" i="3"/>
  <c r="AN81" i="3"/>
  <c r="AM81" i="3"/>
  <c r="AL81" i="3"/>
  <c r="AK81" i="3"/>
  <c r="DS80" i="3"/>
  <c r="G80" i="11" s="1"/>
  <c r="DK80" i="3"/>
  <c r="DJ80" i="3"/>
  <c r="DI80" i="3"/>
  <c r="DH80" i="3"/>
  <c r="DG80" i="3"/>
  <c r="DF80" i="3"/>
  <c r="DE80" i="3"/>
  <c r="DD80" i="3"/>
  <c r="DC80" i="3"/>
  <c r="DB80" i="3"/>
  <c r="DA80" i="3"/>
  <c r="CZ80" i="3"/>
  <c r="CY80" i="3"/>
  <c r="CX80" i="3"/>
  <c r="CW80" i="3"/>
  <c r="CV80" i="3"/>
  <c r="CU80" i="3"/>
  <c r="CT80" i="3"/>
  <c r="CS80" i="3"/>
  <c r="CR80" i="3"/>
  <c r="CQ80" i="3"/>
  <c r="CP80" i="3"/>
  <c r="CO80" i="3"/>
  <c r="CN80" i="3"/>
  <c r="CM80" i="3"/>
  <c r="CL80" i="3"/>
  <c r="CK80" i="3"/>
  <c r="BR80" i="3"/>
  <c r="BJ80" i="3"/>
  <c r="BI80" i="3"/>
  <c r="BH80" i="3"/>
  <c r="BG80" i="3"/>
  <c r="BF80" i="3"/>
  <c r="BE80" i="3"/>
  <c r="BD80" i="3"/>
  <c r="BC80" i="3"/>
  <c r="BB80" i="3"/>
  <c r="BA80" i="3"/>
  <c r="AZ80" i="3"/>
  <c r="AY80" i="3"/>
  <c r="AX80" i="3"/>
  <c r="AW80" i="3"/>
  <c r="AV80" i="3"/>
  <c r="AU80" i="3"/>
  <c r="AT80" i="3"/>
  <c r="AS80" i="3"/>
  <c r="AR80" i="3"/>
  <c r="AQ80" i="3"/>
  <c r="AP80" i="3"/>
  <c r="AO80" i="3"/>
  <c r="AN80" i="3"/>
  <c r="AM80" i="3"/>
  <c r="AL80" i="3"/>
  <c r="AK80" i="3"/>
  <c r="DS79" i="3"/>
  <c r="G79" i="11" s="1"/>
  <c r="DK79" i="3"/>
  <c r="DJ79" i="3"/>
  <c r="DI79" i="3"/>
  <c r="DH79" i="3"/>
  <c r="DG79" i="3"/>
  <c r="DF79" i="3"/>
  <c r="DE79" i="3"/>
  <c r="DD79" i="3"/>
  <c r="DC79" i="3"/>
  <c r="DB79" i="3"/>
  <c r="DA79" i="3"/>
  <c r="CZ79" i="3"/>
  <c r="CY79" i="3"/>
  <c r="CX79" i="3"/>
  <c r="CW79" i="3"/>
  <c r="CV79" i="3"/>
  <c r="CU79" i="3"/>
  <c r="CT79" i="3"/>
  <c r="CS79" i="3"/>
  <c r="CR79" i="3"/>
  <c r="CQ79" i="3"/>
  <c r="CP79" i="3"/>
  <c r="CO79" i="3"/>
  <c r="CN79" i="3"/>
  <c r="CM79" i="3"/>
  <c r="CL79" i="3"/>
  <c r="CK79" i="3"/>
  <c r="BR79" i="3"/>
  <c r="BJ79" i="3"/>
  <c r="BI79" i="3"/>
  <c r="BH79" i="3"/>
  <c r="BG79" i="3"/>
  <c r="BF79" i="3"/>
  <c r="BE79" i="3"/>
  <c r="BD79" i="3"/>
  <c r="BC79" i="3"/>
  <c r="BB79" i="3"/>
  <c r="BA79" i="3"/>
  <c r="AZ79" i="3"/>
  <c r="AY79" i="3"/>
  <c r="AX79" i="3"/>
  <c r="AW79" i="3"/>
  <c r="AV79" i="3"/>
  <c r="AU79" i="3"/>
  <c r="AT79" i="3"/>
  <c r="AS79" i="3"/>
  <c r="AR79" i="3"/>
  <c r="AQ79" i="3"/>
  <c r="AP79" i="3"/>
  <c r="AO79" i="3"/>
  <c r="AN79" i="3"/>
  <c r="AM79" i="3"/>
  <c r="AL79" i="3"/>
  <c r="AK79" i="3"/>
  <c r="DS78" i="3"/>
  <c r="G78" i="11" s="1"/>
  <c r="DK78" i="3"/>
  <c r="DJ78" i="3"/>
  <c r="DI78" i="3"/>
  <c r="DH78" i="3"/>
  <c r="DG78" i="3"/>
  <c r="DF78" i="3"/>
  <c r="DE78" i="3"/>
  <c r="DD78" i="3"/>
  <c r="DC78" i="3"/>
  <c r="DB78" i="3"/>
  <c r="DA78" i="3"/>
  <c r="CZ78" i="3"/>
  <c r="CY78" i="3"/>
  <c r="CX78" i="3"/>
  <c r="CW78" i="3"/>
  <c r="CV78" i="3"/>
  <c r="CU78" i="3"/>
  <c r="CT78" i="3"/>
  <c r="CS78" i="3"/>
  <c r="CR78" i="3"/>
  <c r="CQ78" i="3"/>
  <c r="CP78" i="3"/>
  <c r="CO78" i="3"/>
  <c r="CN78" i="3"/>
  <c r="CM78" i="3"/>
  <c r="CL78" i="3"/>
  <c r="CK78" i="3"/>
  <c r="BR78" i="3"/>
  <c r="BJ78" i="3"/>
  <c r="BI78" i="3"/>
  <c r="BH78" i="3"/>
  <c r="BG78" i="3"/>
  <c r="BF78" i="3"/>
  <c r="BE78" i="3"/>
  <c r="BD78" i="3"/>
  <c r="BC78" i="3"/>
  <c r="BB78" i="3"/>
  <c r="BA78" i="3"/>
  <c r="AZ78" i="3"/>
  <c r="AY78" i="3"/>
  <c r="AX78" i="3"/>
  <c r="AW78" i="3"/>
  <c r="AV78" i="3"/>
  <c r="AU78" i="3"/>
  <c r="AT78" i="3"/>
  <c r="AS78" i="3"/>
  <c r="AR78" i="3"/>
  <c r="AQ78" i="3"/>
  <c r="AP78" i="3"/>
  <c r="AO78" i="3"/>
  <c r="AN78" i="3"/>
  <c r="AM78" i="3"/>
  <c r="AL78" i="3"/>
  <c r="AK78" i="3"/>
  <c r="DS77" i="3"/>
  <c r="G77" i="11" s="1"/>
  <c r="DK77" i="3"/>
  <c r="DJ77" i="3"/>
  <c r="DI77" i="3"/>
  <c r="DH77" i="3"/>
  <c r="DG77" i="3"/>
  <c r="DF77" i="3"/>
  <c r="DE77" i="3"/>
  <c r="DD77" i="3"/>
  <c r="DC77" i="3"/>
  <c r="DB77" i="3"/>
  <c r="DA77" i="3"/>
  <c r="CZ77" i="3"/>
  <c r="CY77" i="3"/>
  <c r="CX77" i="3"/>
  <c r="CW77" i="3"/>
  <c r="CV77" i="3"/>
  <c r="CU77" i="3"/>
  <c r="CT77" i="3"/>
  <c r="CS77" i="3"/>
  <c r="CR77" i="3"/>
  <c r="CQ77" i="3"/>
  <c r="CP77" i="3"/>
  <c r="CO77" i="3"/>
  <c r="CN77" i="3"/>
  <c r="CM77" i="3"/>
  <c r="CL77" i="3"/>
  <c r="CK77" i="3"/>
  <c r="BR77" i="3"/>
  <c r="BJ77" i="3"/>
  <c r="BI77" i="3"/>
  <c r="BH77" i="3"/>
  <c r="BG77" i="3"/>
  <c r="BF77" i="3"/>
  <c r="BE77" i="3"/>
  <c r="BD77" i="3"/>
  <c r="BC77" i="3"/>
  <c r="BB77" i="3"/>
  <c r="BA77" i="3"/>
  <c r="AZ77" i="3"/>
  <c r="AY77" i="3"/>
  <c r="AX77" i="3"/>
  <c r="AW77" i="3"/>
  <c r="AV77" i="3"/>
  <c r="AU77" i="3"/>
  <c r="AT77" i="3"/>
  <c r="AS77" i="3"/>
  <c r="AR77" i="3"/>
  <c r="AQ77" i="3"/>
  <c r="AP77" i="3"/>
  <c r="AO77" i="3"/>
  <c r="AN77" i="3"/>
  <c r="AM77" i="3"/>
  <c r="AL77" i="3"/>
  <c r="AK77" i="3"/>
  <c r="DS76" i="3"/>
  <c r="G76" i="11" s="1"/>
  <c r="DK76" i="3"/>
  <c r="DJ76" i="3"/>
  <c r="DI76" i="3"/>
  <c r="DH76" i="3"/>
  <c r="DG76" i="3"/>
  <c r="DF76" i="3"/>
  <c r="DE76" i="3"/>
  <c r="DD76" i="3"/>
  <c r="DC76" i="3"/>
  <c r="DB76" i="3"/>
  <c r="DA76" i="3"/>
  <c r="CZ76" i="3"/>
  <c r="CY76" i="3"/>
  <c r="CX76" i="3"/>
  <c r="CW76" i="3"/>
  <c r="CV76" i="3"/>
  <c r="CU76" i="3"/>
  <c r="CT76" i="3"/>
  <c r="CS76" i="3"/>
  <c r="CR76" i="3"/>
  <c r="CQ76" i="3"/>
  <c r="CP76" i="3"/>
  <c r="CO76" i="3"/>
  <c r="CN76" i="3"/>
  <c r="CM76" i="3"/>
  <c r="CL76" i="3"/>
  <c r="CK76" i="3"/>
  <c r="BR76" i="3"/>
  <c r="BJ76" i="3"/>
  <c r="BI76" i="3"/>
  <c r="BH76" i="3"/>
  <c r="BG76" i="3"/>
  <c r="BF76" i="3"/>
  <c r="BE76" i="3"/>
  <c r="BD76" i="3"/>
  <c r="BC76" i="3"/>
  <c r="BB76" i="3"/>
  <c r="BA76" i="3"/>
  <c r="AZ76" i="3"/>
  <c r="AY76" i="3"/>
  <c r="AX76" i="3"/>
  <c r="AW76" i="3"/>
  <c r="AV76" i="3"/>
  <c r="AU76" i="3"/>
  <c r="AT76" i="3"/>
  <c r="AS76" i="3"/>
  <c r="AR76" i="3"/>
  <c r="AQ76" i="3"/>
  <c r="AP76" i="3"/>
  <c r="AO76" i="3"/>
  <c r="AN76" i="3"/>
  <c r="AM76" i="3"/>
  <c r="AL76" i="3"/>
  <c r="AK76" i="3"/>
  <c r="DS75" i="3"/>
  <c r="G75" i="11" s="1"/>
  <c r="DK75" i="3"/>
  <c r="DJ75" i="3"/>
  <c r="DI75" i="3"/>
  <c r="DH75" i="3"/>
  <c r="DG75" i="3"/>
  <c r="DF75" i="3"/>
  <c r="DE75" i="3"/>
  <c r="DD75" i="3"/>
  <c r="DC75" i="3"/>
  <c r="DB75" i="3"/>
  <c r="DA75" i="3"/>
  <c r="CZ75" i="3"/>
  <c r="CY75" i="3"/>
  <c r="CX75" i="3"/>
  <c r="CW75" i="3"/>
  <c r="CV75" i="3"/>
  <c r="CU75" i="3"/>
  <c r="CT75" i="3"/>
  <c r="CS75" i="3"/>
  <c r="CR75" i="3"/>
  <c r="CQ75" i="3"/>
  <c r="CP75" i="3"/>
  <c r="CO75" i="3"/>
  <c r="CN75" i="3"/>
  <c r="CM75" i="3"/>
  <c r="CL75" i="3"/>
  <c r="CK75" i="3"/>
  <c r="BR75" i="3"/>
  <c r="BJ75" i="3"/>
  <c r="BI75" i="3"/>
  <c r="BH75" i="3"/>
  <c r="BG75" i="3"/>
  <c r="BF75" i="3"/>
  <c r="BE75" i="3"/>
  <c r="BD75" i="3"/>
  <c r="BC75" i="3"/>
  <c r="BB75" i="3"/>
  <c r="BA75" i="3"/>
  <c r="AZ75" i="3"/>
  <c r="AY75" i="3"/>
  <c r="AX75" i="3"/>
  <c r="AW75" i="3"/>
  <c r="AV75" i="3"/>
  <c r="AU75" i="3"/>
  <c r="AT75" i="3"/>
  <c r="AS75" i="3"/>
  <c r="AR75" i="3"/>
  <c r="AQ75" i="3"/>
  <c r="AP75" i="3"/>
  <c r="AO75" i="3"/>
  <c r="AN75" i="3"/>
  <c r="AM75" i="3"/>
  <c r="AL75" i="3"/>
  <c r="AK75" i="3"/>
  <c r="DS74" i="3"/>
  <c r="G74" i="11" s="1"/>
  <c r="DK74" i="3"/>
  <c r="DJ74" i="3"/>
  <c r="DI74" i="3"/>
  <c r="DH74" i="3"/>
  <c r="DG74" i="3"/>
  <c r="DF74" i="3"/>
  <c r="DE74" i="3"/>
  <c r="DD74" i="3"/>
  <c r="DC74" i="3"/>
  <c r="DB74" i="3"/>
  <c r="DA74" i="3"/>
  <c r="CZ74" i="3"/>
  <c r="CY74" i="3"/>
  <c r="CX74" i="3"/>
  <c r="CW74" i="3"/>
  <c r="CV74" i="3"/>
  <c r="CU74" i="3"/>
  <c r="CT74" i="3"/>
  <c r="CS74" i="3"/>
  <c r="CR74" i="3"/>
  <c r="CQ74" i="3"/>
  <c r="CP74" i="3"/>
  <c r="CO74" i="3"/>
  <c r="CN74" i="3"/>
  <c r="CM74" i="3"/>
  <c r="CL74" i="3"/>
  <c r="CK74" i="3"/>
  <c r="BR74" i="3"/>
  <c r="BJ74" i="3"/>
  <c r="BI74" i="3"/>
  <c r="BH74" i="3"/>
  <c r="BG74" i="3"/>
  <c r="BF74" i="3"/>
  <c r="BE74" i="3"/>
  <c r="BD74" i="3"/>
  <c r="BC74" i="3"/>
  <c r="BB74" i="3"/>
  <c r="BA74" i="3"/>
  <c r="AZ74" i="3"/>
  <c r="AY74" i="3"/>
  <c r="AX74" i="3"/>
  <c r="AW74" i="3"/>
  <c r="AV74" i="3"/>
  <c r="AU74" i="3"/>
  <c r="AT74" i="3"/>
  <c r="AS74" i="3"/>
  <c r="AR74" i="3"/>
  <c r="AQ74" i="3"/>
  <c r="AP74" i="3"/>
  <c r="AO74" i="3"/>
  <c r="AN74" i="3"/>
  <c r="AM74" i="3"/>
  <c r="AL74" i="3"/>
  <c r="AK74" i="3"/>
  <c r="DS73" i="3"/>
  <c r="G73" i="11" s="1"/>
  <c r="DK73" i="3"/>
  <c r="DJ73" i="3"/>
  <c r="DI73" i="3"/>
  <c r="DH73" i="3"/>
  <c r="DG73" i="3"/>
  <c r="DF73" i="3"/>
  <c r="DE73" i="3"/>
  <c r="DD73" i="3"/>
  <c r="DC73" i="3"/>
  <c r="DB73" i="3"/>
  <c r="DA73" i="3"/>
  <c r="CZ73" i="3"/>
  <c r="CY73" i="3"/>
  <c r="CX73" i="3"/>
  <c r="CW73" i="3"/>
  <c r="CV73" i="3"/>
  <c r="CU73" i="3"/>
  <c r="CT73" i="3"/>
  <c r="CS73" i="3"/>
  <c r="CR73" i="3"/>
  <c r="CQ73" i="3"/>
  <c r="CP73" i="3"/>
  <c r="CO73" i="3"/>
  <c r="CN73" i="3"/>
  <c r="CM73" i="3"/>
  <c r="CL73" i="3"/>
  <c r="CK73" i="3"/>
  <c r="BR73" i="3"/>
  <c r="BJ73" i="3"/>
  <c r="BI73" i="3"/>
  <c r="BH73" i="3"/>
  <c r="BG73" i="3"/>
  <c r="BF73" i="3"/>
  <c r="BE73" i="3"/>
  <c r="BD73" i="3"/>
  <c r="BC73" i="3"/>
  <c r="BB73" i="3"/>
  <c r="BA73" i="3"/>
  <c r="AZ73" i="3"/>
  <c r="AY73" i="3"/>
  <c r="AX73" i="3"/>
  <c r="AW73" i="3"/>
  <c r="AV73" i="3"/>
  <c r="AU73" i="3"/>
  <c r="AT73" i="3"/>
  <c r="AS73" i="3"/>
  <c r="AR73" i="3"/>
  <c r="AQ73" i="3"/>
  <c r="AP73" i="3"/>
  <c r="AO73" i="3"/>
  <c r="AN73" i="3"/>
  <c r="AM73" i="3"/>
  <c r="AL73" i="3"/>
  <c r="AK73" i="3"/>
  <c r="DS72" i="3"/>
  <c r="G72" i="11" s="1"/>
  <c r="DK72" i="3"/>
  <c r="DJ72" i="3"/>
  <c r="DI72" i="3"/>
  <c r="DH72" i="3"/>
  <c r="DG72" i="3"/>
  <c r="DF72" i="3"/>
  <c r="DE72" i="3"/>
  <c r="DD72" i="3"/>
  <c r="DC72" i="3"/>
  <c r="DB72" i="3"/>
  <c r="DA72" i="3"/>
  <c r="CZ72" i="3"/>
  <c r="CY72" i="3"/>
  <c r="CX72" i="3"/>
  <c r="CW72" i="3"/>
  <c r="CV72" i="3"/>
  <c r="CU72" i="3"/>
  <c r="CT72" i="3"/>
  <c r="CS72" i="3"/>
  <c r="CR72" i="3"/>
  <c r="CQ72" i="3"/>
  <c r="CP72" i="3"/>
  <c r="CO72" i="3"/>
  <c r="CN72" i="3"/>
  <c r="CM72" i="3"/>
  <c r="CL72" i="3"/>
  <c r="CK72" i="3"/>
  <c r="BR72" i="3"/>
  <c r="BJ72" i="3"/>
  <c r="BI72" i="3"/>
  <c r="BH72" i="3"/>
  <c r="BG72" i="3"/>
  <c r="BF72" i="3"/>
  <c r="BE72" i="3"/>
  <c r="BD72" i="3"/>
  <c r="BC72" i="3"/>
  <c r="BB72" i="3"/>
  <c r="BA72" i="3"/>
  <c r="AZ72" i="3"/>
  <c r="AY72" i="3"/>
  <c r="AX72" i="3"/>
  <c r="AW72" i="3"/>
  <c r="AV72" i="3"/>
  <c r="AU72" i="3"/>
  <c r="AT72" i="3"/>
  <c r="AS72" i="3"/>
  <c r="AR72" i="3"/>
  <c r="AQ72" i="3"/>
  <c r="AP72" i="3"/>
  <c r="AO72" i="3"/>
  <c r="AN72" i="3"/>
  <c r="AM72" i="3"/>
  <c r="AL72" i="3"/>
  <c r="AK72" i="3"/>
  <c r="DS71" i="3"/>
  <c r="G71" i="11" s="1"/>
  <c r="DK71" i="3"/>
  <c r="DJ71" i="3"/>
  <c r="DI71" i="3"/>
  <c r="DH71" i="3"/>
  <c r="DG71" i="3"/>
  <c r="DF71" i="3"/>
  <c r="DE71" i="3"/>
  <c r="DD71" i="3"/>
  <c r="DC71" i="3"/>
  <c r="DB71" i="3"/>
  <c r="DA71" i="3"/>
  <c r="CZ71" i="3"/>
  <c r="CY71" i="3"/>
  <c r="CX71" i="3"/>
  <c r="CW71" i="3"/>
  <c r="CV71" i="3"/>
  <c r="CU71" i="3"/>
  <c r="CT71" i="3"/>
  <c r="CS71" i="3"/>
  <c r="CR71" i="3"/>
  <c r="CQ71" i="3"/>
  <c r="CP71" i="3"/>
  <c r="CO71" i="3"/>
  <c r="CN71" i="3"/>
  <c r="CM71" i="3"/>
  <c r="CL71" i="3"/>
  <c r="CK71" i="3"/>
  <c r="BR71" i="3"/>
  <c r="BJ71" i="3"/>
  <c r="BI71" i="3"/>
  <c r="BH71" i="3"/>
  <c r="BG71" i="3"/>
  <c r="BF71" i="3"/>
  <c r="BE71" i="3"/>
  <c r="BD71" i="3"/>
  <c r="BC71" i="3"/>
  <c r="BB71" i="3"/>
  <c r="BA71" i="3"/>
  <c r="AZ71" i="3"/>
  <c r="AY71" i="3"/>
  <c r="AX71" i="3"/>
  <c r="AW71" i="3"/>
  <c r="AV71" i="3"/>
  <c r="AU71" i="3"/>
  <c r="AT71" i="3"/>
  <c r="AS71" i="3"/>
  <c r="AR71" i="3"/>
  <c r="AQ71" i="3"/>
  <c r="AP71" i="3"/>
  <c r="AO71" i="3"/>
  <c r="AN71" i="3"/>
  <c r="AM71" i="3"/>
  <c r="AL71" i="3"/>
  <c r="AK71" i="3"/>
  <c r="DS70" i="3"/>
  <c r="G70" i="11" s="1"/>
  <c r="DK70" i="3"/>
  <c r="DJ70" i="3"/>
  <c r="DI70" i="3"/>
  <c r="DH70" i="3"/>
  <c r="DG70" i="3"/>
  <c r="DF70" i="3"/>
  <c r="DE70" i="3"/>
  <c r="DD70" i="3"/>
  <c r="DC70" i="3"/>
  <c r="DB70" i="3"/>
  <c r="DA70" i="3"/>
  <c r="CZ70" i="3"/>
  <c r="CY70" i="3"/>
  <c r="CX70" i="3"/>
  <c r="CW70" i="3"/>
  <c r="CV70" i="3"/>
  <c r="CU70" i="3"/>
  <c r="CT70" i="3"/>
  <c r="CS70" i="3"/>
  <c r="CR70" i="3"/>
  <c r="CQ70" i="3"/>
  <c r="CP70" i="3"/>
  <c r="CO70" i="3"/>
  <c r="CN70" i="3"/>
  <c r="CM70" i="3"/>
  <c r="CL70" i="3"/>
  <c r="CK70" i="3"/>
  <c r="BR70" i="3"/>
  <c r="BJ70" i="3"/>
  <c r="BI70" i="3"/>
  <c r="BH70" i="3"/>
  <c r="BG70" i="3"/>
  <c r="BF70" i="3"/>
  <c r="BE70" i="3"/>
  <c r="BD70" i="3"/>
  <c r="BC70" i="3"/>
  <c r="BB70" i="3"/>
  <c r="BA70" i="3"/>
  <c r="AZ70" i="3"/>
  <c r="AY70" i="3"/>
  <c r="AX70" i="3"/>
  <c r="AW70" i="3"/>
  <c r="AV70" i="3"/>
  <c r="AU70" i="3"/>
  <c r="AT70" i="3"/>
  <c r="AS70" i="3"/>
  <c r="AR70" i="3"/>
  <c r="AQ70" i="3"/>
  <c r="AP70" i="3"/>
  <c r="AO70" i="3"/>
  <c r="AN70" i="3"/>
  <c r="AM70" i="3"/>
  <c r="AL70" i="3"/>
  <c r="AK70" i="3"/>
  <c r="DS69" i="3"/>
  <c r="G69" i="11" s="1"/>
  <c r="DK69" i="3"/>
  <c r="DJ69" i="3"/>
  <c r="DI69" i="3"/>
  <c r="DH69" i="3"/>
  <c r="DG69" i="3"/>
  <c r="DF69" i="3"/>
  <c r="DE69" i="3"/>
  <c r="DD69" i="3"/>
  <c r="DC69" i="3"/>
  <c r="DB69" i="3"/>
  <c r="DA69" i="3"/>
  <c r="CZ69" i="3"/>
  <c r="CY69" i="3"/>
  <c r="CX69" i="3"/>
  <c r="CW69" i="3"/>
  <c r="CV69" i="3"/>
  <c r="CU69" i="3"/>
  <c r="CT69" i="3"/>
  <c r="CS69" i="3"/>
  <c r="CR69" i="3"/>
  <c r="CQ69" i="3"/>
  <c r="CP69" i="3"/>
  <c r="CO69" i="3"/>
  <c r="CN69" i="3"/>
  <c r="CM69" i="3"/>
  <c r="CL69" i="3"/>
  <c r="CK69" i="3"/>
  <c r="BR69" i="3"/>
  <c r="BJ69" i="3"/>
  <c r="BI69" i="3"/>
  <c r="BH69" i="3"/>
  <c r="BG69" i="3"/>
  <c r="BF69" i="3"/>
  <c r="BE69" i="3"/>
  <c r="BD69" i="3"/>
  <c r="BC69" i="3"/>
  <c r="BB69" i="3"/>
  <c r="BA69" i="3"/>
  <c r="AZ69" i="3"/>
  <c r="AY69" i="3"/>
  <c r="AX69" i="3"/>
  <c r="AW69" i="3"/>
  <c r="AV69" i="3"/>
  <c r="AU69" i="3"/>
  <c r="AT69" i="3"/>
  <c r="AS69" i="3"/>
  <c r="AR69" i="3"/>
  <c r="AQ69" i="3"/>
  <c r="AP69" i="3"/>
  <c r="AO69" i="3"/>
  <c r="AN69" i="3"/>
  <c r="AM69" i="3"/>
  <c r="AL69" i="3"/>
  <c r="AK69" i="3"/>
  <c r="DS68" i="3"/>
  <c r="G68" i="11" s="1"/>
  <c r="DK68" i="3"/>
  <c r="DJ68" i="3"/>
  <c r="DI68" i="3"/>
  <c r="DH68" i="3"/>
  <c r="DG68" i="3"/>
  <c r="DF68" i="3"/>
  <c r="DE68" i="3"/>
  <c r="DD68" i="3"/>
  <c r="DC68" i="3"/>
  <c r="DB68" i="3"/>
  <c r="DA68" i="3"/>
  <c r="CZ68" i="3"/>
  <c r="CY68" i="3"/>
  <c r="CX68" i="3"/>
  <c r="CW68" i="3"/>
  <c r="CV68" i="3"/>
  <c r="CU68" i="3"/>
  <c r="CT68" i="3"/>
  <c r="CS68" i="3"/>
  <c r="CR68" i="3"/>
  <c r="CQ68" i="3"/>
  <c r="CP68" i="3"/>
  <c r="CO68" i="3"/>
  <c r="CN68" i="3"/>
  <c r="CM68" i="3"/>
  <c r="CL68" i="3"/>
  <c r="CK68" i="3"/>
  <c r="BR68" i="3"/>
  <c r="BJ68" i="3"/>
  <c r="BI68" i="3"/>
  <c r="BH68" i="3"/>
  <c r="BG68" i="3"/>
  <c r="BF68" i="3"/>
  <c r="BE68" i="3"/>
  <c r="BD68" i="3"/>
  <c r="BC68" i="3"/>
  <c r="BB68" i="3"/>
  <c r="BA68" i="3"/>
  <c r="AZ68" i="3"/>
  <c r="AY68" i="3"/>
  <c r="AX68" i="3"/>
  <c r="AW68" i="3"/>
  <c r="AV68" i="3"/>
  <c r="AU68" i="3"/>
  <c r="AT68" i="3"/>
  <c r="AS68" i="3"/>
  <c r="AR68" i="3"/>
  <c r="AQ68" i="3"/>
  <c r="AP68" i="3"/>
  <c r="AO68" i="3"/>
  <c r="AN68" i="3"/>
  <c r="AM68" i="3"/>
  <c r="AL68" i="3"/>
  <c r="AK68" i="3"/>
  <c r="DS67" i="3"/>
  <c r="G67" i="11" s="1"/>
  <c r="DK67" i="3"/>
  <c r="DJ67" i="3"/>
  <c r="DI67" i="3"/>
  <c r="DH67" i="3"/>
  <c r="DG67" i="3"/>
  <c r="DF67" i="3"/>
  <c r="DE67" i="3"/>
  <c r="DD67" i="3"/>
  <c r="DC67" i="3"/>
  <c r="DB67" i="3"/>
  <c r="DA67" i="3"/>
  <c r="CZ67" i="3"/>
  <c r="CY67" i="3"/>
  <c r="CX67" i="3"/>
  <c r="CW67" i="3"/>
  <c r="CV67" i="3"/>
  <c r="CU67" i="3"/>
  <c r="CT67" i="3"/>
  <c r="CS67" i="3"/>
  <c r="CR67" i="3"/>
  <c r="CQ67" i="3"/>
  <c r="CP67" i="3"/>
  <c r="CO67" i="3"/>
  <c r="CN67" i="3"/>
  <c r="CM67" i="3"/>
  <c r="CL67" i="3"/>
  <c r="CK67" i="3"/>
  <c r="BR67" i="3"/>
  <c r="BJ67" i="3"/>
  <c r="BI67" i="3"/>
  <c r="BH67" i="3"/>
  <c r="BG67" i="3"/>
  <c r="BF67" i="3"/>
  <c r="BE67" i="3"/>
  <c r="BD67" i="3"/>
  <c r="BC67" i="3"/>
  <c r="BB67" i="3"/>
  <c r="BA67" i="3"/>
  <c r="AZ67" i="3"/>
  <c r="AY67" i="3"/>
  <c r="AX67" i="3"/>
  <c r="AW67" i="3"/>
  <c r="AV67" i="3"/>
  <c r="AU67" i="3"/>
  <c r="AT67" i="3"/>
  <c r="AS67" i="3"/>
  <c r="AR67" i="3"/>
  <c r="AQ67" i="3"/>
  <c r="AP67" i="3"/>
  <c r="AO67" i="3"/>
  <c r="AN67" i="3"/>
  <c r="AM67" i="3"/>
  <c r="AL67" i="3"/>
  <c r="AK67" i="3"/>
  <c r="DS66" i="3"/>
  <c r="G66" i="11" s="1"/>
  <c r="DK66" i="3"/>
  <c r="DJ66" i="3"/>
  <c r="DI66" i="3"/>
  <c r="DH66" i="3"/>
  <c r="DG66" i="3"/>
  <c r="DF66" i="3"/>
  <c r="DE66" i="3"/>
  <c r="DD66" i="3"/>
  <c r="DC66" i="3"/>
  <c r="DB66" i="3"/>
  <c r="DA66" i="3"/>
  <c r="CZ66" i="3"/>
  <c r="CY66" i="3"/>
  <c r="CX66" i="3"/>
  <c r="CW66" i="3"/>
  <c r="CV66" i="3"/>
  <c r="CU66" i="3"/>
  <c r="CT66" i="3"/>
  <c r="CS66" i="3"/>
  <c r="CR66" i="3"/>
  <c r="CQ66" i="3"/>
  <c r="CP66" i="3"/>
  <c r="CO66" i="3"/>
  <c r="CN66" i="3"/>
  <c r="CM66" i="3"/>
  <c r="CL66" i="3"/>
  <c r="CK66" i="3"/>
  <c r="BR66" i="3"/>
  <c r="BJ66" i="3"/>
  <c r="BI66" i="3"/>
  <c r="BH66" i="3"/>
  <c r="BG66" i="3"/>
  <c r="BF66" i="3"/>
  <c r="BE66" i="3"/>
  <c r="BD66" i="3"/>
  <c r="BC66" i="3"/>
  <c r="BB66" i="3"/>
  <c r="BA66" i="3"/>
  <c r="AZ66" i="3"/>
  <c r="AY66" i="3"/>
  <c r="AX66" i="3"/>
  <c r="AW66" i="3"/>
  <c r="AV66" i="3"/>
  <c r="AU66" i="3"/>
  <c r="AT66" i="3"/>
  <c r="AS66" i="3"/>
  <c r="AR66" i="3"/>
  <c r="AQ66" i="3"/>
  <c r="AP66" i="3"/>
  <c r="AO66" i="3"/>
  <c r="AN66" i="3"/>
  <c r="AM66" i="3"/>
  <c r="AL66" i="3"/>
  <c r="AK66" i="3"/>
  <c r="DS65" i="3"/>
  <c r="G65" i="11" s="1"/>
  <c r="DK65" i="3"/>
  <c r="DJ65" i="3"/>
  <c r="DI65" i="3"/>
  <c r="DH65" i="3"/>
  <c r="DG65" i="3"/>
  <c r="DF65" i="3"/>
  <c r="DE65" i="3"/>
  <c r="DD65" i="3"/>
  <c r="DC65" i="3"/>
  <c r="DB65" i="3"/>
  <c r="DA65" i="3"/>
  <c r="CZ65" i="3"/>
  <c r="CY65" i="3"/>
  <c r="CX65" i="3"/>
  <c r="CW65" i="3"/>
  <c r="CV65" i="3"/>
  <c r="CU65" i="3"/>
  <c r="CT65" i="3"/>
  <c r="CS65" i="3"/>
  <c r="CR65" i="3"/>
  <c r="CQ65" i="3"/>
  <c r="CP65" i="3"/>
  <c r="CO65" i="3"/>
  <c r="CN65" i="3"/>
  <c r="CM65" i="3"/>
  <c r="CL65" i="3"/>
  <c r="CK65" i="3"/>
  <c r="BR65" i="3"/>
  <c r="BJ65" i="3"/>
  <c r="BI65" i="3"/>
  <c r="BH65" i="3"/>
  <c r="BG65" i="3"/>
  <c r="BF65" i="3"/>
  <c r="BE65" i="3"/>
  <c r="BD65" i="3"/>
  <c r="BC65" i="3"/>
  <c r="BB65" i="3"/>
  <c r="BA65" i="3"/>
  <c r="AZ65" i="3"/>
  <c r="AY65" i="3"/>
  <c r="AX65" i="3"/>
  <c r="AW65" i="3"/>
  <c r="AV65" i="3"/>
  <c r="AU65" i="3"/>
  <c r="AT65" i="3"/>
  <c r="AS65" i="3"/>
  <c r="AR65" i="3"/>
  <c r="AQ65" i="3"/>
  <c r="AP65" i="3"/>
  <c r="AO65" i="3"/>
  <c r="AN65" i="3"/>
  <c r="AM65" i="3"/>
  <c r="AL65" i="3"/>
  <c r="AK65" i="3"/>
  <c r="DS64" i="3"/>
  <c r="G64" i="11" s="1"/>
  <c r="DK64" i="3"/>
  <c r="DJ64" i="3"/>
  <c r="DI64" i="3"/>
  <c r="DH64" i="3"/>
  <c r="DG64" i="3"/>
  <c r="DF64" i="3"/>
  <c r="DE64" i="3"/>
  <c r="DD64" i="3"/>
  <c r="DC64" i="3"/>
  <c r="DB64" i="3"/>
  <c r="DA64" i="3"/>
  <c r="CZ64" i="3"/>
  <c r="CY64" i="3"/>
  <c r="CX64" i="3"/>
  <c r="CW64" i="3"/>
  <c r="CV64" i="3"/>
  <c r="CU64" i="3"/>
  <c r="CT64" i="3"/>
  <c r="CS64" i="3"/>
  <c r="CR64" i="3"/>
  <c r="CQ64" i="3"/>
  <c r="CP64" i="3"/>
  <c r="CO64" i="3"/>
  <c r="CN64" i="3"/>
  <c r="CM64" i="3"/>
  <c r="CL64" i="3"/>
  <c r="CK64" i="3"/>
  <c r="BR64" i="3"/>
  <c r="BJ64" i="3"/>
  <c r="BI64" i="3"/>
  <c r="BH64" i="3"/>
  <c r="BG64" i="3"/>
  <c r="BF64" i="3"/>
  <c r="BE64" i="3"/>
  <c r="BD64" i="3"/>
  <c r="BC64" i="3"/>
  <c r="BB64" i="3"/>
  <c r="BA64" i="3"/>
  <c r="AZ64" i="3"/>
  <c r="AY64" i="3"/>
  <c r="AX64" i="3"/>
  <c r="AW64" i="3"/>
  <c r="AV64" i="3"/>
  <c r="AU64" i="3"/>
  <c r="AT64" i="3"/>
  <c r="AS64" i="3"/>
  <c r="AR64" i="3"/>
  <c r="AQ64" i="3"/>
  <c r="AP64" i="3"/>
  <c r="AO64" i="3"/>
  <c r="AN64" i="3"/>
  <c r="AM64" i="3"/>
  <c r="AL64" i="3"/>
  <c r="AK64" i="3"/>
  <c r="DS63" i="3"/>
  <c r="G63" i="11" s="1"/>
  <c r="DK63" i="3"/>
  <c r="DJ63" i="3"/>
  <c r="DI63" i="3"/>
  <c r="DH63" i="3"/>
  <c r="DG63" i="3"/>
  <c r="DF63" i="3"/>
  <c r="DE63" i="3"/>
  <c r="DD63" i="3"/>
  <c r="DC63" i="3"/>
  <c r="DB63" i="3"/>
  <c r="DA63" i="3"/>
  <c r="CZ63" i="3"/>
  <c r="CY63" i="3"/>
  <c r="CX63" i="3"/>
  <c r="CW63" i="3"/>
  <c r="CV63" i="3"/>
  <c r="CU63" i="3"/>
  <c r="CT63" i="3"/>
  <c r="CS63" i="3"/>
  <c r="CR63" i="3"/>
  <c r="CQ63" i="3"/>
  <c r="CP63" i="3"/>
  <c r="CO63" i="3"/>
  <c r="CN63" i="3"/>
  <c r="CM63" i="3"/>
  <c r="CL63" i="3"/>
  <c r="CK63" i="3"/>
  <c r="BR63" i="3"/>
  <c r="BJ63" i="3"/>
  <c r="BI63" i="3"/>
  <c r="BH63" i="3"/>
  <c r="BG63" i="3"/>
  <c r="BF63" i="3"/>
  <c r="BE63" i="3"/>
  <c r="BD63" i="3"/>
  <c r="BC63" i="3"/>
  <c r="BB63" i="3"/>
  <c r="BA63" i="3"/>
  <c r="AZ63" i="3"/>
  <c r="AY63" i="3"/>
  <c r="AX63" i="3"/>
  <c r="AW63" i="3"/>
  <c r="AV63" i="3"/>
  <c r="AU63" i="3"/>
  <c r="AT63" i="3"/>
  <c r="AS63" i="3"/>
  <c r="AR63" i="3"/>
  <c r="AQ63" i="3"/>
  <c r="AP63" i="3"/>
  <c r="AO63" i="3"/>
  <c r="AN63" i="3"/>
  <c r="AM63" i="3"/>
  <c r="AL63" i="3"/>
  <c r="AK63" i="3"/>
  <c r="DS62" i="3"/>
  <c r="G62" i="11" s="1"/>
  <c r="DK62" i="3"/>
  <c r="DJ62" i="3"/>
  <c r="DI62" i="3"/>
  <c r="DH62" i="3"/>
  <c r="DG62" i="3"/>
  <c r="DF62" i="3"/>
  <c r="DE62" i="3"/>
  <c r="DD62" i="3"/>
  <c r="DC62" i="3"/>
  <c r="DB62" i="3"/>
  <c r="DA62" i="3"/>
  <c r="CZ62" i="3"/>
  <c r="CY62" i="3"/>
  <c r="CX62" i="3"/>
  <c r="CW62" i="3"/>
  <c r="CV62" i="3"/>
  <c r="CU62" i="3"/>
  <c r="CT62" i="3"/>
  <c r="CS62" i="3"/>
  <c r="CR62" i="3"/>
  <c r="CQ62" i="3"/>
  <c r="CP62" i="3"/>
  <c r="CO62" i="3"/>
  <c r="CN62" i="3"/>
  <c r="CM62" i="3"/>
  <c r="CL62" i="3"/>
  <c r="CK62" i="3"/>
  <c r="BR62" i="3"/>
  <c r="BJ62" i="3"/>
  <c r="BI62" i="3"/>
  <c r="BH62" i="3"/>
  <c r="BG62" i="3"/>
  <c r="BF62" i="3"/>
  <c r="BE62" i="3"/>
  <c r="BD62" i="3"/>
  <c r="BC62" i="3"/>
  <c r="BB62" i="3"/>
  <c r="BA62" i="3"/>
  <c r="AZ62" i="3"/>
  <c r="AY62" i="3"/>
  <c r="AX62" i="3"/>
  <c r="AW62" i="3"/>
  <c r="AV62" i="3"/>
  <c r="AU62" i="3"/>
  <c r="AT62" i="3"/>
  <c r="AS62" i="3"/>
  <c r="AR62" i="3"/>
  <c r="AQ62" i="3"/>
  <c r="AP62" i="3"/>
  <c r="AO62" i="3"/>
  <c r="AN62" i="3"/>
  <c r="AM62" i="3"/>
  <c r="AL62" i="3"/>
  <c r="AK62" i="3"/>
  <c r="DS61" i="3"/>
  <c r="G61" i="11" s="1"/>
  <c r="DK61" i="3"/>
  <c r="DJ61" i="3"/>
  <c r="DI61" i="3"/>
  <c r="DH61" i="3"/>
  <c r="DG61" i="3"/>
  <c r="DF61" i="3"/>
  <c r="DE61" i="3"/>
  <c r="DD61" i="3"/>
  <c r="DC61" i="3"/>
  <c r="DB61" i="3"/>
  <c r="DA61" i="3"/>
  <c r="CZ61" i="3"/>
  <c r="CY61" i="3"/>
  <c r="CX61" i="3"/>
  <c r="CW61" i="3"/>
  <c r="CV61" i="3"/>
  <c r="CU61" i="3"/>
  <c r="CT61" i="3"/>
  <c r="CS61" i="3"/>
  <c r="CR61" i="3"/>
  <c r="CQ61" i="3"/>
  <c r="CP61" i="3"/>
  <c r="CO61" i="3"/>
  <c r="CN61" i="3"/>
  <c r="CM61" i="3"/>
  <c r="CL61" i="3"/>
  <c r="CK61" i="3"/>
  <c r="BR61" i="3"/>
  <c r="BJ61" i="3"/>
  <c r="BI61" i="3"/>
  <c r="BH61" i="3"/>
  <c r="BG61" i="3"/>
  <c r="BF61" i="3"/>
  <c r="BE61" i="3"/>
  <c r="BD61" i="3"/>
  <c r="BC61" i="3"/>
  <c r="BB61" i="3"/>
  <c r="BA61" i="3"/>
  <c r="AZ61" i="3"/>
  <c r="AY61" i="3"/>
  <c r="AX61" i="3"/>
  <c r="AW61" i="3"/>
  <c r="AV61" i="3"/>
  <c r="AU61" i="3"/>
  <c r="AT61" i="3"/>
  <c r="AS61" i="3"/>
  <c r="AR61" i="3"/>
  <c r="AQ61" i="3"/>
  <c r="AP61" i="3"/>
  <c r="AO61" i="3"/>
  <c r="AN61" i="3"/>
  <c r="AM61" i="3"/>
  <c r="AL61" i="3"/>
  <c r="AK61" i="3"/>
  <c r="DS60" i="3"/>
  <c r="G60" i="11" s="1"/>
  <c r="DK60" i="3"/>
  <c r="DJ60" i="3"/>
  <c r="DI60" i="3"/>
  <c r="DH60" i="3"/>
  <c r="DG60" i="3"/>
  <c r="DF60" i="3"/>
  <c r="DE60" i="3"/>
  <c r="DD60" i="3"/>
  <c r="DC60" i="3"/>
  <c r="DB60" i="3"/>
  <c r="DA60" i="3"/>
  <c r="CZ60" i="3"/>
  <c r="CY60" i="3"/>
  <c r="CX60" i="3"/>
  <c r="CW60" i="3"/>
  <c r="CV60" i="3"/>
  <c r="CU60" i="3"/>
  <c r="CT60" i="3"/>
  <c r="CS60" i="3"/>
  <c r="CR60" i="3"/>
  <c r="CQ60" i="3"/>
  <c r="CP60" i="3"/>
  <c r="CO60" i="3"/>
  <c r="CN60" i="3"/>
  <c r="CM60" i="3"/>
  <c r="CL60" i="3"/>
  <c r="CK60" i="3"/>
  <c r="BR60" i="3"/>
  <c r="BJ60" i="3"/>
  <c r="BI60" i="3"/>
  <c r="BH60" i="3"/>
  <c r="BG60" i="3"/>
  <c r="BF60" i="3"/>
  <c r="BE60" i="3"/>
  <c r="BD60" i="3"/>
  <c r="BC60" i="3"/>
  <c r="BB60" i="3"/>
  <c r="BA60" i="3"/>
  <c r="AZ60" i="3"/>
  <c r="AY60" i="3"/>
  <c r="AX60" i="3"/>
  <c r="AW60" i="3"/>
  <c r="AV60" i="3"/>
  <c r="AU60" i="3"/>
  <c r="AT60" i="3"/>
  <c r="AS60" i="3"/>
  <c r="AR60" i="3"/>
  <c r="AQ60" i="3"/>
  <c r="AP60" i="3"/>
  <c r="AO60" i="3"/>
  <c r="AN60" i="3"/>
  <c r="AM60" i="3"/>
  <c r="AL60" i="3"/>
  <c r="AK60" i="3"/>
  <c r="DS59" i="3"/>
  <c r="G59" i="11" s="1"/>
  <c r="DK59" i="3"/>
  <c r="DJ59" i="3"/>
  <c r="DI59" i="3"/>
  <c r="DH59" i="3"/>
  <c r="DG59" i="3"/>
  <c r="DF59" i="3"/>
  <c r="DE59" i="3"/>
  <c r="DD59" i="3"/>
  <c r="DC59" i="3"/>
  <c r="DB59" i="3"/>
  <c r="DA59" i="3"/>
  <c r="CZ59" i="3"/>
  <c r="CY59" i="3"/>
  <c r="CX59" i="3"/>
  <c r="CW59" i="3"/>
  <c r="CV59" i="3"/>
  <c r="CU59" i="3"/>
  <c r="CT59" i="3"/>
  <c r="CS59" i="3"/>
  <c r="CR59" i="3"/>
  <c r="CQ59" i="3"/>
  <c r="CP59" i="3"/>
  <c r="CO59" i="3"/>
  <c r="CN59" i="3"/>
  <c r="CM59" i="3"/>
  <c r="CL59" i="3"/>
  <c r="CK59" i="3"/>
  <c r="BR59" i="3"/>
  <c r="BJ59" i="3"/>
  <c r="BI59" i="3"/>
  <c r="BH59" i="3"/>
  <c r="BG59" i="3"/>
  <c r="BF59" i="3"/>
  <c r="BE59" i="3"/>
  <c r="BD59" i="3"/>
  <c r="BC59" i="3"/>
  <c r="BB59" i="3"/>
  <c r="BA59" i="3"/>
  <c r="AZ59" i="3"/>
  <c r="AY59" i="3"/>
  <c r="AX59" i="3"/>
  <c r="AW59" i="3"/>
  <c r="AV59" i="3"/>
  <c r="AU59" i="3"/>
  <c r="AT59" i="3"/>
  <c r="AS59" i="3"/>
  <c r="AR59" i="3"/>
  <c r="AQ59" i="3"/>
  <c r="AP59" i="3"/>
  <c r="AO59" i="3"/>
  <c r="AN59" i="3"/>
  <c r="AM59" i="3"/>
  <c r="AL59" i="3"/>
  <c r="AK59" i="3"/>
  <c r="DS58" i="3"/>
  <c r="G58" i="11" s="1"/>
  <c r="DK58" i="3"/>
  <c r="DJ58" i="3"/>
  <c r="DI58" i="3"/>
  <c r="DH58" i="3"/>
  <c r="DG58" i="3"/>
  <c r="DF58" i="3"/>
  <c r="DE58" i="3"/>
  <c r="DD58" i="3"/>
  <c r="DC58" i="3"/>
  <c r="DB58" i="3"/>
  <c r="DA58" i="3"/>
  <c r="CZ58" i="3"/>
  <c r="CY58" i="3"/>
  <c r="CX58" i="3"/>
  <c r="CW58" i="3"/>
  <c r="CV58" i="3"/>
  <c r="CU58" i="3"/>
  <c r="CT58" i="3"/>
  <c r="CS58" i="3"/>
  <c r="CR58" i="3"/>
  <c r="CQ58" i="3"/>
  <c r="CP58" i="3"/>
  <c r="CO58" i="3"/>
  <c r="CN58" i="3"/>
  <c r="CM58" i="3"/>
  <c r="CL58" i="3"/>
  <c r="CK58" i="3"/>
  <c r="BR58" i="3"/>
  <c r="BJ58" i="3"/>
  <c r="BI58" i="3"/>
  <c r="BH58" i="3"/>
  <c r="BG58" i="3"/>
  <c r="BF58" i="3"/>
  <c r="BE58" i="3"/>
  <c r="BD58" i="3"/>
  <c r="BC58" i="3"/>
  <c r="BB58" i="3"/>
  <c r="BA58" i="3"/>
  <c r="AZ58" i="3"/>
  <c r="AY58" i="3"/>
  <c r="AX58" i="3"/>
  <c r="AW58" i="3"/>
  <c r="AV58" i="3"/>
  <c r="AU58" i="3"/>
  <c r="AT58" i="3"/>
  <c r="AS58" i="3"/>
  <c r="AR58" i="3"/>
  <c r="AQ58" i="3"/>
  <c r="AP58" i="3"/>
  <c r="AO58" i="3"/>
  <c r="AN58" i="3"/>
  <c r="AM58" i="3"/>
  <c r="AL58" i="3"/>
  <c r="AK58" i="3"/>
  <c r="DS57" i="3"/>
  <c r="G57" i="11" s="1"/>
  <c r="DK57" i="3"/>
  <c r="DJ57" i="3"/>
  <c r="DI57" i="3"/>
  <c r="DH57" i="3"/>
  <c r="DG57" i="3"/>
  <c r="DF57" i="3"/>
  <c r="DE57" i="3"/>
  <c r="DD57" i="3"/>
  <c r="DC57" i="3"/>
  <c r="DB57" i="3"/>
  <c r="DA57" i="3"/>
  <c r="CZ57" i="3"/>
  <c r="CY57" i="3"/>
  <c r="CX57" i="3"/>
  <c r="CW57" i="3"/>
  <c r="CV57" i="3"/>
  <c r="CU57" i="3"/>
  <c r="CT57" i="3"/>
  <c r="CS57" i="3"/>
  <c r="CR57" i="3"/>
  <c r="CQ57" i="3"/>
  <c r="CP57" i="3"/>
  <c r="CO57" i="3"/>
  <c r="CN57" i="3"/>
  <c r="CM57" i="3"/>
  <c r="CL57" i="3"/>
  <c r="CK57" i="3"/>
  <c r="BR57" i="3"/>
  <c r="BJ57" i="3"/>
  <c r="BI57" i="3"/>
  <c r="BH57" i="3"/>
  <c r="BG57" i="3"/>
  <c r="BF57" i="3"/>
  <c r="BE57" i="3"/>
  <c r="BD57" i="3"/>
  <c r="BC57" i="3"/>
  <c r="BB57" i="3"/>
  <c r="BA57" i="3"/>
  <c r="AZ57" i="3"/>
  <c r="AY57" i="3"/>
  <c r="AX57" i="3"/>
  <c r="AW57" i="3"/>
  <c r="AV57" i="3"/>
  <c r="AU57" i="3"/>
  <c r="AT57" i="3"/>
  <c r="AS57" i="3"/>
  <c r="AR57" i="3"/>
  <c r="AQ57" i="3"/>
  <c r="AP57" i="3"/>
  <c r="AO57" i="3"/>
  <c r="AN57" i="3"/>
  <c r="AM57" i="3"/>
  <c r="AL57" i="3"/>
  <c r="AK57" i="3"/>
  <c r="DS56" i="3"/>
  <c r="G56" i="11" s="1"/>
  <c r="DK56" i="3"/>
  <c r="DJ56" i="3"/>
  <c r="DI56" i="3"/>
  <c r="DH56" i="3"/>
  <c r="DG56" i="3"/>
  <c r="DF56" i="3"/>
  <c r="DE56" i="3"/>
  <c r="DD56" i="3"/>
  <c r="DC56" i="3"/>
  <c r="DB56" i="3"/>
  <c r="DA56" i="3"/>
  <c r="CZ56" i="3"/>
  <c r="CY56" i="3"/>
  <c r="CX56" i="3"/>
  <c r="CW56" i="3"/>
  <c r="CV56" i="3"/>
  <c r="CU56" i="3"/>
  <c r="CT56" i="3"/>
  <c r="CS56" i="3"/>
  <c r="CR56" i="3"/>
  <c r="CQ56" i="3"/>
  <c r="CP56" i="3"/>
  <c r="CO56" i="3"/>
  <c r="CN56" i="3"/>
  <c r="CM56" i="3"/>
  <c r="CL56" i="3"/>
  <c r="CK56" i="3"/>
  <c r="BR56" i="3"/>
  <c r="BJ56" i="3"/>
  <c r="BI56" i="3"/>
  <c r="BH56" i="3"/>
  <c r="BG56" i="3"/>
  <c r="BF56" i="3"/>
  <c r="BE56" i="3"/>
  <c r="BD56" i="3"/>
  <c r="BC56" i="3"/>
  <c r="BB56" i="3"/>
  <c r="BA56" i="3"/>
  <c r="AZ56" i="3"/>
  <c r="AY56" i="3"/>
  <c r="AX56" i="3"/>
  <c r="AW56" i="3"/>
  <c r="AV56" i="3"/>
  <c r="AU56" i="3"/>
  <c r="AT56" i="3"/>
  <c r="AS56" i="3"/>
  <c r="AR56" i="3"/>
  <c r="AQ56" i="3"/>
  <c r="AP56" i="3"/>
  <c r="AO56" i="3"/>
  <c r="AN56" i="3"/>
  <c r="AM56" i="3"/>
  <c r="AL56" i="3"/>
  <c r="AK56" i="3"/>
  <c r="DS55" i="3"/>
  <c r="G55" i="11" s="1"/>
  <c r="DK55" i="3"/>
  <c r="DJ55" i="3"/>
  <c r="DI55" i="3"/>
  <c r="DH55" i="3"/>
  <c r="DG55" i="3"/>
  <c r="DF55" i="3"/>
  <c r="DE55" i="3"/>
  <c r="DD55" i="3"/>
  <c r="DC55" i="3"/>
  <c r="DB55" i="3"/>
  <c r="DA55" i="3"/>
  <c r="CZ55" i="3"/>
  <c r="CY55" i="3"/>
  <c r="CX55" i="3"/>
  <c r="CW55" i="3"/>
  <c r="CV55" i="3"/>
  <c r="CU55" i="3"/>
  <c r="CT55" i="3"/>
  <c r="CS55" i="3"/>
  <c r="CR55" i="3"/>
  <c r="CQ55" i="3"/>
  <c r="CP55" i="3"/>
  <c r="CO55" i="3"/>
  <c r="CN55" i="3"/>
  <c r="CM55" i="3"/>
  <c r="CL55" i="3"/>
  <c r="CK55" i="3"/>
  <c r="BR55" i="3"/>
  <c r="BJ55" i="3"/>
  <c r="BI55" i="3"/>
  <c r="BH55" i="3"/>
  <c r="BG55" i="3"/>
  <c r="BF55" i="3"/>
  <c r="BE55" i="3"/>
  <c r="BD55" i="3"/>
  <c r="BC55" i="3"/>
  <c r="BB55" i="3"/>
  <c r="BA55" i="3"/>
  <c r="AZ55" i="3"/>
  <c r="AY55" i="3"/>
  <c r="AX55" i="3"/>
  <c r="AW55" i="3"/>
  <c r="AV55" i="3"/>
  <c r="AU55" i="3"/>
  <c r="AT55" i="3"/>
  <c r="AS55" i="3"/>
  <c r="AR55" i="3"/>
  <c r="AQ55" i="3"/>
  <c r="AP55" i="3"/>
  <c r="AO55" i="3"/>
  <c r="AN55" i="3"/>
  <c r="AM55" i="3"/>
  <c r="AL55" i="3"/>
  <c r="AK55" i="3"/>
  <c r="DS54" i="3"/>
  <c r="G54" i="11" s="1"/>
  <c r="DK54" i="3"/>
  <c r="DJ54" i="3"/>
  <c r="DI54" i="3"/>
  <c r="DH54" i="3"/>
  <c r="DG54" i="3"/>
  <c r="DF54" i="3"/>
  <c r="DE54" i="3"/>
  <c r="DD54" i="3"/>
  <c r="DC54" i="3"/>
  <c r="DB54" i="3"/>
  <c r="DA54" i="3"/>
  <c r="CZ54" i="3"/>
  <c r="CY54" i="3"/>
  <c r="CX54" i="3"/>
  <c r="CW54" i="3"/>
  <c r="CV54" i="3"/>
  <c r="CU54" i="3"/>
  <c r="CT54" i="3"/>
  <c r="CS54" i="3"/>
  <c r="CR54" i="3"/>
  <c r="CQ54" i="3"/>
  <c r="CP54" i="3"/>
  <c r="CO54" i="3"/>
  <c r="CN54" i="3"/>
  <c r="CM54" i="3"/>
  <c r="CL54" i="3"/>
  <c r="CK54" i="3"/>
  <c r="BR54" i="3"/>
  <c r="BJ54" i="3"/>
  <c r="BI54" i="3"/>
  <c r="BH54" i="3"/>
  <c r="BG54" i="3"/>
  <c r="BF54" i="3"/>
  <c r="BE54" i="3"/>
  <c r="BD54" i="3"/>
  <c r="BC54" i="3"/>
  <c r="BB54" i="3"/>
  <c r="BA54" i="3"/>
  <c r="AZ54" i="3"/>
  <c r="AY54" i="3"/>
  <c r="AX54" i="3"/>
  <c r="AW54" i="3"/>
  <c r="AV54" i="3"/>
  <c r="AU54" i="3"/>
  <c r="AT54" i="3"/>
  <c r="AS54" i="3"/>
  <c r="AR54" i="3"/>
  <c r="AQ54" i="3"/>
  <c r="AP54" i="3"/>
  <c r="AO54" i="3"/>
  <c r="AN54" i="3"/>
  <c r="AM54" i="3"/>
  <c r="AL54" i="3"/>
  <c r="AK54" i="3"/>
  <c r="DS53" i="3"/>
  <c r="G53" i="11" s="1"/>
  <c r="DK53" i="3"/>
  <c r="DJ53" i="3"/>
  <c r="DI53" i="3"/>
  <c r="DH53" i="3"/>
  <c r="DG53" i="3"/>
  <c r="DF53" i="3"/>
  <c r="DE53" i="3"/>
  <c r="DD53" i="3"/>
  <c r="DC53" i="3"/>
  <c r="DB53" i="3"/>
  <c r="DA53" i="3"/>
  <c r="CZ53" i="3"/>
  <c r="CY53" i="3"/>
  <c r="CX53" i="3"/>
  <c r="CW53" i="3"/>
  <c r="CV53" i="3"/>
  <c r="CU53" i="3"/>
  <c r="CT53" i="3"/>
  <c r="CS53" i="3"/>
  <c r="CR53" i="3"/>
  <c r="CQ53" i="3"/>
  <c r="CP53" i="3"/>
  <c r="CO53" i="3"/>
  <c r="CN53" i="3"/>
  <c r="CM53" i="3"/>
  <c r="CL53" i="3"/>
  <c r="CK53" i="3"/>
  <c r="BR53" i="3"/>
  <c r="BJ53" i="3"/>
  <c r="BI53" i="3"/>
  <c r="BH53" i="3"/>
  <c r="BG53" i="3"/>
  <c r="BF53" i="3"/>
  <c r="BE53" i="3"/>
  <c r="BD53" i="3"/>
  <c r="BC53" i="3"/>
  <c r="BB53" i="3"/>
  <c r="BA53" i="3"/>
  <c r="AZ53" i="3"/>
  <c r="AY53" i="3"/>
  <c r="AX53" i="3"/>
  <c r="AW53" i="3"/>
  <c r="AV53" i="3"/>
  <c r="AU53" i="3"/>
  <c r="AT53" i="3"/>
  <c r="AS53" i="3"/>
  <c r="AR53" i="3"/>
  <c r="AQ53" i="3"/>
  <c r="AP53" i="3"/>
  <c r="AO53" i="3"/>
  <c r="AN53" i="3"/>
  <c r="AM53" i="3"/>
  <c r="AL53" i="3"/>
  <c r="AK53" i="3"/>
  <c r="DS52" i="3"/>
  <c r="G52" i="11" s="1"/>
  <c r="DK52" i="3"/>
  <c r="DJ52" i="3"/>
  <c r="DI52" i="3"/>
  <c r="DH52" i="3"/>
  <c r="DG52" i="3"/>
  <c r="DF52" i="3"/>
  <c r="DE52" i="3"/>
  <c r="DD52" i="3"/>
  <c r="DC52" i="3"/>
  <c r="DB52" i="3"/>
  <c r="DA52" i="3"/>
  <c r="CZ52" i="3"/>
  <c r="CY52" i="3"/>
  <c r="CX52" i="3"/>
  <c r="CW52" i="3"/>
  <c r="CV52" i="3"/>
  <c r="CU52" i="3"/>
  <c r="CT52" i="3"/>
  <c r="CS52" i="3"/>
  <c r="CR52" i="3"/>
  <c r="CQ52" i="3"/>
  <c r="CP52" i="3"/>
  <c r="CO52" i="3"/>
  <c r="CN52" i="3"/>
  <c r="CM52" i="3"/>
  <c r="CL52" i="3"/>
  <c r="CK52" i="3"/>
  <c r="BR52" i="3"/>
  <c r="BJ52" i="3"/>
  <c r="BI52" i="3"/>
  <c r="BH52" i="3"/>
  <c r="BG52" i="3"/>
  <c r="BF52" i="3"/>
  <c r="BE52" i="3"/>
  <c r="BD52" i="3"/>
  <c r="BC52" i="3"/>
  <c r="BB52" i="3"/>
  <c r="BA52" i="3"/>
  <c r="AZ52" i="3"/>
  <c r="AY52" i="3"/>
  <c r="AX52" i="3"/>
  <c r="AW52" i="3"/>
  <c r="AV52" i="3"/>
  <c r="AU52" i="3"/>
  <c r="AT52" i="3"/>
  <c r="AS52" i="3"/>
  <c r="AR52" i="3"/>
  <c r="AQ52" i="3"/>
  <c r="AP52" i="3"/>
  <c r="AO52" i="3"/>
  <c r="AN52" i="3"/>
  <c r="AM52" i="3"/>
  <c r="AL52" i="3"/>
  <c r="AK52" i="3"/>
  <c r="DS51" i="3"/>
  <c r="G51" i="11" s="1"/>
  <c r="DK51" i="3"/>
  <c r="DJ51" i="3"/>
  <c r="DI51" i="3"/>
  <c r="DH51" i="3"/>
  <c r="DG51" i="3"/>
  <c r="DF51" i="3"/>
  <c r="DE51" i="3"/>
  <c r="DD51" i="3"/>
  <c r="DC51" i="3"/>
  <c r="DB51" i="3"/>
  <c r="DA51" i="3"/>
  <c r="CZ51" i="3"/>
  <c r="CY51" i="3"/>
  <c r="CX51" i="3"/>
  <c r="CW51" i="3"/>
  <c r="CV51" i="3"/>
  <c r="CU51" i="3"/>
  <c r="CT51" i="3"/>
  <c r="CS51" i="3"/>
  <c r="CR51" i="3"/>
  <c r="CQ51" i="3"/>
  <c r="CP51" i="3"/>
  <c r="CO51" i="3"/>
  <c r="CN51" i="3"/>
  <c r="CM51" i="3"/>
  <c r="CL51" i="3"/>
  <c r="CK51" i="3"/>
  <c r="BR51" i="3"/>
  <c r="BJ51" i="3"/>
  <c r="BI51" i="3"/>
  <c r="BH51" i="3"/>
  <c r="BG51" i="3"/>
  <c r="BF51" i="3"/>
  <c r="BE51" i="3"/>
  <c r="BD51" i="3"/>
  <c r="BC51" i="3"/>
  <c r="BB51" i="3"/>
  <c r="BA51" i="3"/>
  <c r="AZ51" i="3"/>
  <c r="AY51" i="3"/>
  <c r="AX51" i="3"/>
  <c r="AW51" i="3"/>
  <c r="AV51" i="3"/>
  <c r="AU51" i="3"/>
  <c r="AT51" i="3"/>
  <c r="AS51" i="3"/>
  <c r="AR51" i="3"/>
  <c r="AQ51" i="3"/>
  <c r="AP51" i="3"/>
  <c r="AO51" i="3"/>
  <c r="AN51" i="3"/>
  <c r="AM51" i="3"/>
  <c r="AL51" i="3"/>
  <c r="AK51" i="3"/>
  <c r="DS50" i="3"/>
  <c r="G50" i="11" s="1"/>
  <c r="DK50" i="3"/>
  <c r="DJ50" i="3"/>
  <c r="DI50" i="3"/>
  <c r="DH50" i="3"/>
  <c r="DG50" i="3"/>
  <c r="DF50" i="3"/>
  <c r="DE50" i="3"/>
  <c r="DD50" i="3"/>
  <c r="DC50" i="3"/>
  <c r="DB50" i="3"/>
  <c r="DA50" i="3"/>
  <c r="CZ50" i="3"/>
  <c r="CY50" i="3"/>
  <c r="CX50" i="3"/>
  <c r="CW50" i="3"/>
  <c r="CV50" i="3"/>
  <c r="CU50" i="3"/>
  <c r="CT50" i="3"/>
  <c r="CS50" i="3"/>
  <c r="CR50" i="3"/>
  <c r="CQ50" i="3"/>
  <c r="CP50" i="3"/>
  <c r="CO50" i="3"/>
  <c r="CN50" i="3"/>
  <c r="CM50" i="3"/>
  <c r="CL50" i="3"/>
  <c r="CK50" i="3"/>
  <c r="BR50" i="3"/>
  <c r="BJ50" i="3"/>
  <c r="BI50" i="3"/>
  <c r="BH50" i="3"/>
  <c r="BG50" i="3"/>
  <c r="BF50" i="3"/>
  <c r="BE50" i="3"/>
  <c r="BD50" i="3"/>
  <c r="BC50" i="3"/>
  <c r="BB50" i="3"/>
  <c r="BA50" i="3"/>
  <c r="AZ50" i="3"/>
  <c r="AY50" i="3"/>
  <c r="AX50" i="3"/>
  <c r="AW50" i="3"/>
  <c r="AV50" i="3"/>
  <c r="AU50" i="3"/>
  <c r="AT50" i="3"/>
  <c r="AS50" i="3"/>
  <c r="AR50" i="3"/>
  <c r="AQ50" i="3"/>
  <c r="AP50" i="3"/>
  <c r="AO50" i="3"/>
  <c r="AN50" i="3"/>
  <c r="AM50" i="3"/>
  <c r="AL50" i="3"/>
  <c r="AK50" i="3"/>
  <c r="DS49" i="3"/>
  <c r="G49" i="11" s="1"/>
  <c r="DK49" i="3"/>
  <c r="DJ49" i="3"/>
  <c r="DI49" i="3"/>
  <c r="DH49" i="3"/>
  <c r="DG49" i="3"/>
  <c r="DF49" i="3"/>
  <c r="DE49" i="3"/>
  <c r="DD49" i="3"/>
  <c r="DC49" i="3"/>
  <c r="DB49" i="3"/>
  <c r="DA49" i="3"/>
  <c r="CZ49" i="3"/>
  <c r="CY49" i="3"/>
  <c r="CX49" i="3"/>
  <c r="CW49" i="3"/>
  <c r="CV49" i="3"/>
  <c r="CU49" i="3"/>
  <c r="CT49" i="3"/>
  <c r="CS49" i="3"/>
  <c r="CR49" i="3"/>
  <c r="CQ49" i="3"/>
  <c r="CP49" i="3"/>
  <c r="CO49" i="3"/>
  <c r="CN49" i="3"/>
  <c r="CM49" i="3"/>
  <c r="CL49" i="3"/>
  <c r="CK49" i="3"/>
  <c r="BR49" i="3"/>
  <c r="BJ49" i="3"/>
  <c r="BI49" i="3"/>
  <c r="BH49" i="3"/>
  <c r="BG49" i="3"/>
  <c r="BF49" i="3"/>
  <c r="BE49" i="3"/>
  <c r="BD49" i="3"/>
  <c r="BC49" i="3"/>
  <c r="BB49" i="3"/>
  <c r="BA49" i="3"/>
  <c r="AZ49" i="3"/>
  <c r="AY49" i="3"/>
  <c r="AX49" i="3"/>
  <c r="AW49" i="3"/>
  <c r="AV49" i="3"/>
  <c r="AU49" i="3"/>
  <c r="AT49" i="3"/>
  <c r="AS49" i="3"/>
  <c r="AR49" i="3"/>
  <c r="AQ49" i="3"/>
  <c r="AP49" i="3"/>
  <c r="AO49" i="3"/>
  <c r="AN49" i="3"/>
  <c r="AM49" i="3"/>
  <c r="AL49" i="3"/>
  <c r="AK49" i="3"/>
  <c r="DS48" i="3"/>
  <c r="G48" i="11" s="1"/>
  <c r="DK48" i="3"/>
  <c r="DJ48" i="3"/>
  <c r="DI48" i="3"/>
  <c r="DH48" i="3"/>
  <c r="DG48" i="3"/>
  <c r="DF48" i="3"/>
  <c r="DE48" i="3"/>
  <c r="DD48" i="3"/>
  <c r="DC48" i="3"/>
  <c r="DB48" i="3"/>
  <c r="DA48" i="3"/>
  <c r="CZ48" i="3"/>
  <c r="CY48" i="3"/>
  <c r="CX48" i="3"/>
  <c r="CW48" i="3"/>
  <c r="CV48" i="3"/>
  <c r="CU48" i="3"/>
  <c r="CT48" i="3"/>
  <c r="CS48" i="3"/>
  <c r="CR48" i="3"/>
  <c r="CQ48" i="3"/>
  <c r="CP48" i="3"/>
  <c r="CO48" i="3"/>
  <c r="CN48" i="3"/>
  <c r="CM48" i="3"/>
  <c r="CL48" i="3"/>
  <c r="CK48" i="3"/>
  <c r="BR48" i="3"/>
  <c r="BJ48" i="3"/>
  <c r="BI48" i="3"/>
  <c r="BH48" i="3"/>
  <c r="BG48" i="3"/>
  <c r="BF48" i="3"/>
  <c r="BE48" i="3"/>
  <c r="BD48" i="3"/>
  <c r="BC48" i="3"/>
  <c r="BB48" i="3"/>
  <c r="BA48" i="3"/>
  <c r="AZ48" i="3"/>
  <c r="AY48" i="3"/>
  <c r="AX48" i="3"/>
  <c r="AW48" i="3"/>
  <c r="AV48" i="3"/>
  <c r="AU48" i="3"/>
  <c r="AT48" i="3"/>
  <c r="AS48" i="3"/>
  <c r="AR48" i="3"/>
  <c r="AQ48" i="3"/>
  <c r="AP48" i="3"/>
  <c r="AO48" i="3"/>
  <c r="AN48" i="3"/>
  <c r="AM48" i="3"/>
  <c r="AL48" i="3"/>
  <c r="AK48" i="3"/>
  <c r="DS47" i="3"/>
  <c r="G47" i="11" s="1"/>
  <c r="DK47" i="3"/>
  <c r="DJ47" i="3"/>
  <c r="DI47" i="3"/>
  <c r="DH47" i="3"/>
  <c r="DG47" i="3"/>
  <c r="DF47" i="3"/>
  <c r="DE47" i="3"/>
  <c r="DD47" i="3"/>
  <c r="DC47" i="3"/>
  <c r="DB47" i="3"/>
  <c r="DA47" i="3"/>
  <c r="CZ47" i="3"/>
  <c r="CY47" i="3"/>
  <c r="CX47" i="3"/>
  <c r="CW47" i="3"/>
  <c r="CV47" i="3"/>
  <c r="CU47" i="3"/>
  <c r="CT47" i="3"/>
  <c r="CS47" i="3"/>
  <c r="CR47" i="3"/>
  <c r="CQ47" i="3"/>
  <c r="CP47" i="3"/>
  <c r="CO47" i="3"/>
  <c r="CN47" i="3"/>
  <c r="CM47" i="3"/>
  <c r="CL47" i="3"/>
  <c r="CK47" i="3"/>
  <c r="BR47" i="3"/>
  <c r="BJ47" i="3"/>
  <c r="BI47" i="3"/>
  <c r="BH47" i="3"/>
  <c r="BG47" i="3"/>
  <c r="BF47" i="3"/>
  <c r="BE47" i="3"/>
  <c r="BD47" i="3"/>
  <c r="BC47" i="3"/>
  <c r="BB47" i="3"/>
  <c r="BA47" i="3"/>
  <c r="AZ47" i="3"/>
  <c r="AY47" i="3"/>
  <c r="AX47" i="3"/>
  <c r="AW47" i="3"/>
  <c r="AV47" i="3"/>
  <c r="AU47" i="3"/>
  <c r="AT47" i="3"/>
  <c r="AS47" i="3"/>
  <c r="AR47" i="3"/>
  <c r="AQ47" i="3"/>
  <c r="AP47" i="3"/>
  <c r="AO47" i="3"/>
  <c r="AN47" i="3"/>
  <c r="AM47" i="3"/>
  <c r="AL47" i="3"/>
  <c r="AK47" i="3"/>
  <c r="DS46" i="3"/>
  <c r="G46" i="11" s="1"/>
  <c r="DK46" i="3"/>
  <c r="DJ46" i="3"/>
  <c r="DI46" i="3"/>
  <c r="DH46" i="3"/>
  <c r="DG46" i="3"/>
  <c r="DF46" i="3"/>
  <c r="DE46" i="3"/>
  <c r="DD46" i="3"/>
  <c r="DC46" i="3"/>
  <c r="DB46" i="3"/>
  <c r="DA46" i="3"/>
  <c r="CZ46" i="3"/>
  <c r="CY46" i="3"/>
  <c r="CX46" i="3"/>
  <c r="CW46" i="3"/>
  <c r="CV46" i="3"/>
  <c r="CU46" i="3"/>
  <c r="CT46" i="3"/>
  <c r="CS46" i="3"/>
  <c r="CR46" i="3"/>
  <c r="CQ46" i="3"/>
  <c r="CP46" i="3"/>
  <c r="CO46" i="3"/>
  <c r="CN46" i="3"/>
  <c r="CM46" i="3"/>
  <c r="CL46" i="3"/>
  <c r="CK46" i="3"/>
  <c r="BR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DS45" i="3"/>
  <c r="G45" i="11" s="1"/>
  <c r="DK45" i="3"/>
  <c r="DJ45" i="3"/>
  <c r="DI45" i="3"/>
  <c r="DH45" i="3"/>
  <c r="DG45" i="3"/>
  <c r="DF45" i="3"/>
  <c r="DE45" i="3"/>
  <c r="DD45" i="3"/>
  <c r="DC45" i="3"/>
  <c r="DB45" i="3"/>
  <c r="DA45" i="3"/>
  <c r="CZ45" i="3"/>
  <c r="CY45" i="3"/>
  <c r="CX45" i="3"/>
  <c r="CW45" i="3"/>
  <c r="CV45" i="3"/>
  <c r="CU45" i="3"/>
  <c r="CT45" i="3"/>
  <c r="CS45" i="3"/>
  <c r="CR45" i="3"/>
  <c r="CQ45" i="3"/>
  <c r="CP45" i="3"/>
  <c r="CO45" i="3"/>
  <c r="CN45" i="3"/>
  <c r="CM45" i="3"/>
  <c r="CL45" i="3"/>
  <c r="CK45" i="3"/>
  <c r="BR45" i="3"/>
  <c r="BJ45" i="3"/>
  <c r="BI45" i="3"/>
  <c r="BH45" i="3"/>
  <c r="BG45" i="3"/>
  <c r="BF45" i="3"/>
  <c r="BE45" i="3"/>
  <c r="BD45" i="3"/>
  <c r="BC45" i="3"/>
  <c r="BB45" i="3"/>
  <c r="BA45" i="3"/>
  <c r="AZ45" i="3"/>
  <c r="AY45" i="3"/>
  <c r="AX45" i="3"/>
  <c r="AW45" i="3"/>
  <c r="AV45" i="3"/>
  <c r="AU45" i="3"/>
  <c r="AT45" i="3"/>
  <c r="AS45" i="3"/>
  <c r="AR45" i="3"/>
  <c r="AQ45" i="3"/>
  <c r="AP45" i="3"/>
  <c r="AO45" i="3"/>
  <c r="AN45" i="3"/>
  <c r="AM45" i="3"/>
  <c r="AL45" i="3"/>
  <c r="AK45" i="3"/>
  <c r="DS44" i="3"/>
  <c r="G44" i="11" s="1"/>
  <c r="DK44" i="3"/>
  <c r="DJ44" i="3"/>
  <c r="DI44" i="3"/>
  <c r="DH44" i="3"/>
  <c r="DG44" i="3"/>
  <c r="DF44" i="3"/>
  <c r="DE44" i="3"/>
  <c r="DD44" i="3"/>
  <c r="DC44" i="3"/>
  <c r="DB44" i="3"/>
  <c r="DA44" i="3"/>
  <c r="CZ44" i="3"/>
  <c r="CY44" i="3"/>
  <c r="CX44" i="3"/>
  <c r="CW44" i="3"/>
  <c r="CV44" i="3"/>
  <c r="CU44" i="3"/>
  <c r="CT44" i="3"/>
  <c r="CS44" i="3"/>
  <c r="CR44" i="3"/>
  <c r="CQ44" i="3"/>
  <c r="CP44" i="3"/>
  <c r="CO44" i="3"/>
  <c r="CN44" i="3"/>
  <c r="CM44" i="3"/>
  <c r="CL44" i="3"/>
  <c r="CK44" i="3"/>
  <c r="BR44" i="3"/>
  <c r="BJ44" i="3"/>
  <c r="BI44" i="3"/>
  <c r="BH44" i="3"/>
  <c r="BG44" i="3"/>
  <c r="BF44" i="3"/>
  <c r="BE44" i="3"/>
  <c r="BD44" i="3"/>
  <c r="BC44" i="3"/>
  <c r="BB44" i="3"/>
  <c r="BA44" i="3"/>
  <c r="AZ44" i="3"/>
  <c r="AY44" i="3"/>
  <c r="AX44" i="3"/>
  <c r="AW44" i="3"/>
  <c r="AV44" i="3"/>
  <c r="AU44" i="3"/>
  <c r="AT44" i="3"/>
  <c r="AS44" i="3"/>
  <c r="AR44" i="3"/>
  <c r="AQ44" i="3"/>
  <c r="AP44" i="3"/>
  <c r="AO44" i="3"/>
  <c r="AN44" i="3"/>
  <c r="AM44" i="3"/>
  <c r="AL44" i="3"/>
  <c r="AK44" i="3"/>
  <c r="DS43" i="3"/>
  <c r="G43" i="11" s="1"/>
  <c r="DK43" i="3"/>
  <c r="DJ43" i="3"/>
  <c r="DI43" i="3"/>
  <c r="DH43" i="3"/>
  <c r="DG43" i="3"/>
  <c r="DF43" i="3"/>
  <c r="DE43" i="3"/>
  <c r="DD43" i="3"/>
  <c r="DC43" i="3"/>
  <c r="DB43" i="3"/>
  <c r="DA43" i="3"/>
  <c r="CZ43" i="3"/>
  <c r="CY43" i="3"/>
  <c r="CX43" i="3"/>
  <c r="CW43" i="3"/>
  <c r="CV43" i="3"/>
  <c r="CU43" i="3"/>
  <c r="CT43" i="3"/>
  <c r="CS43" i="3"/>
  <c r="CR43" i="3"/>
  <c r="CQ43" i="3"/>
  <c r="CP43" i="3"/>
  <c r="CO43" i="3"/>
  <c r="CN43" i="3"/>
  <c r="CM43" i="3"/>
  <c r="CL43" i="3"/>
  <c r="CK43" i="3"/>
  <c r="BR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DS42" i="3"/>
  <c r="G42" i="11" s="1"/>
  <c r="DK42" i="3"/>
  <c r="DJ42" i="3"/>
  <c r="DI42" i="3"/>
  <c r="DH42" i="3"/>
  <c r="DG42" i="3"/>
  <c r="DF42" i="3"/>
  <c r="DE42" i="3"/>
  <c r="DD42" i="3"/>
  <c r="DC42" i="3"/>
  <c r="DB42" i="3"/>
  <c r="DA42" i="3"/>
  <c r="CZ42" i="3"/>
  <c r="CY42" i="3"/>
  <c r="CX42" i="3"/>
  <c r="CW42" i="3"/>
  <c r="CV42" i="3"/>
  <c r="CU42" i="3"/>
  <c r="CT42" i="3"/>
  <c r="CS42" i="3"/>
  <c r="CR42" i="3"/>
  <c r="CQ42" i="3"/>
  <c r="CP42" i="3"/>
  <c r="CO42" i="3"/>
  <c r="CN42" i="3"/>
  <c r="CM42" i="3"/>
  <c r="CL42" i="3"/>
  <c r="CK42" i="3"/>
  <c r="BR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DS41" i="3"/>
  <c r="G41" i="11" s="1"/>
  <c r="DK41" i="3"/>
  <c r="DJ41" i="3"/>
  <c r="DI41" i="3"/>
  <c r="DH41" i="3"/>
  <c r="DG41" i="3"/>
  <c r="DF41" i="3"/>
  <c r="DE41" i="3"/>
  <c r="DD41" i="3"/>
  <c r="DC41" i="3"/>
  <c r="DB41" i="3"/>
  <c r="DA41" i="3"/>
  <c r="CZ41" i="3"/>
  <c r="CY41" i="3"/>
  <c r="CX41" i="3"/>
  <c r="CW41" i="3"/>
  <c r="CV41" i="3"/>
  <c r="CU41" i="3"/>
  <c r="CT41" i="3"/>
  <c r="CS41" i="3"/>
  <c r="CR41" i="3"/>
  <c r="CQ41" i="3"/>
  <c r="CP41" i="3"/>
  <c r="CO41" i="3"/>
  <c r="CN41" i="3"/>
  <c r="CM41" i="3"/>
  <c r="CL41" i="3"/>
  <c r="CK41" i="3"/>
  <c r="BR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DS40" i="3"/>
  <c r="G40" i="11" s="1"/>
  <c r="DK40" i="3"/>
  <c r="DJ40" i="3"/>
  <c r="DI40" i="3"/>
  <c r="DH40" i="3"/>
  <c r="DG40" i="3"/>
  <c r="DF40" i="3"/>
  <c r="DE40" i="3"/>
  <c r="DD40" i="3"/>
  <c r="DC40" i="3"/>
  <c r="DB40" i="3"/>
  <c r="DA40" i="3"/>
  <c r="CZ40" i="3"/>
  <c r="CY40" i="3"/>
  <c r="CX40" i="3"/>
  <c r="CW40" i="3"/>
  <c r="CV40" i="3"/>
  <c r="CU40" i="3"/>
  <c r="CT40" i="3"/>
  <c r="CS40" i="3"/>
  <c r="CR40" i="3"/>
  <c r="CQ40" i="3"/>
  <c r="CP40" i="3"/>
  <c r="CO40" i="3"/>
  <c r="CN40" i="3"/>
  <c r="CM40" i="3"/>
  <c r="CL40" i="3"/>
  <c r="CK40" i="3"/>
  <c r="BR40" i="3"/>
  <c r="BJ40" i="3"/>
  <c r="BI40" i="3"/>
  <c r="BH40" i="3"/>
  <c r="BG40" i="3"/>
  <c r="BF40" i="3"/>
  <c r="BE40" i="3"/>
  <c r="BD40" i="3"/>
  <c r="BC40" i="3"/>
  <c r="BB40" i="3"/>
  <c r="BA40" i="3"/>
  <c r="AZ40" i="3"/>
  <c r="AY40" i="3"/>
  <c r="AX40" i="3"/>
  <c r="AW40" i="3"/>
  <c r="AV40" i="3"/>
  <c r="AU40" i="3"/>
  <c r="AT40" i="3"/>
  <c r="AS40" i="3"/>
  <c r="AR40" i="3"/>
  <c r="AQ40" i="3"/>
  <c r="AP40" i="3"/>
  <c r="AO40" i="3"/>
  <c r="AN40" i="3"/>
  <c r="AM40" i="3"/>
  <c r="AL40" i="3"/>
  <c r="AK40" i="3"/>
  <c r="DS39" i="3"/>
  <c r="G39" i="11" s="1"/>
  <c r="DK39" i="3"/>
  <c r="DJ39" i="3"/>
  <c r="DI39" i="3"/>
  <c r="DH39" i="3"/>
  <c r="DG39" i="3"/>
  <c r="DF39" i="3"/>
  <c r="DE39" i="3"/>
  <c r="DD39" i="3"/>
  <c r="DC39" i="3"/>
  <c r="DB39" i="3"/>
  <c r="DA39" i="3"/>
  <c r="CZ39" i="3"/>
  <c r="CY39" i="3"/>
  <c r="CX39" i="3"/>
  <c r="CW39" i="3"/>
  <c r="CV39" i="3"/>
  <c r="CU39" i="3"/>
  <c r="CT39" i="3"/>
  <c r="CS39" i="3"/>
  <c r="CR39" i="3"/>
  <c r="CQ39" i="3"/>
  <c r="CP39" i="3"/>
  <c r="CO39" i="3"/>
  <c r="CN39" i="3"/>
  <c r="CM39" i="3"/>
  <c r="CL39" i="3"/>
  <c r="CK39" i="3"/>
  <c r="BR39" i="3"/>
  <c r="BJ39" i="3"/>
  <c r="BI39" i="3"/>
  <c r="BH39" i="3"/>
  <c r="BG39" i="3"/>
  <c r="BF39" i="3"/>
  <c r="BE39" i="3"/>
  <c r="BD39" i="3"/>
  <c r="BC39" i="3"/>
  <c r="BB39" i="3"/>
  <c r="BA39" i="3"/>
  <c r="AZ39" i="3"/>
  <c r="AY39" i="3"/>
  <c r="AX39" i="3"/>
  <c r="AW39" i="3"/>
  <c r="AV39" i="3"/>
  <c r="AU39" i="3"/>
  <c r="AT39" i="3"/>
  <c r="AS39" i="3"/>
  <c r="AR39" i="3"/>
  <c r="AQ39" i="3"/>
  <c r="AP39" i="3"/>
  <c r="AO39" i="3"/>
  <c r="AN39" i="3"/>
  <c r="AM39" i="3"/>
  <c r="AL39" i="3"/>
  <c r="AK39" i="3"/>
  <c r="DS38" i="3"/>
  <c r="G38" i="11" s="1"/>
  <c r="DK38" i="3"/>
  <c r="DJ38" i="3"/>
  <c r="DI38" i="3"/>
  <c r="DH38" i="3"/>
  <c r="DG38" i="3"/>
  <c r="DF38" i="3"/>
  <c r="DE38" i="3"/>
  <c r="DD38" i="3"/>
  <c r="DC38" i="3"/>
  <c r="DB38" i="3"/>
  <c r="DA38" i="3"/>
  <c r="CZ38" i="3"/>
  <c r="CY38" i="3"/>
  <c r="CX38" i="3"/>
  <c r="CW38" i="3"/>
  <c r="CV38" i="3"/>
  <c r="CU38" i="3"/>
  <c r="CT38" i="3"/>
  <c r="CS38" i="3"/>
  <c r="CR38" i="3"/>
  <c r="CQ38" i="3"/>
  <c r="CP38" i="3"/>
  <c r="CO38" i="3"/>
  <c r="CN38" i="3"/>
  <c r="CM38" i="3"/>
  <c r="CL38" i="3"/>
  <c r="CK38" i="3"/>
  <c r="BR38" i="3"/>
  <c r="BJ38" i="3"/>
  <c r="BI38" i="3"/>
  <c r="BH38" i="3"/>
  <c r="BG38" i="3"/>
  <c r="BF38" i="3"/>
  <c r="BE38" i="3"/>
  <c r="BD38" i="3"/>
  <c r="BC38" i="3"/>
  <c r="BB38" i="3"/>
  <c r="BA38" i="3"/>
  <c r="AZ38" i="3"/>
  <c r="AY38" i="3"/>
  <c r="AX38" i="3"/>
  <c r="AW38" i="3"/>
  <c r="AV38" i="3"/>
  <c r="AU38" i="3"/>
  <c r="AT38" i="3"/>
  <c r="AS38" i="3"/>
  <c r="AR38" i="3"/>
  <c r="AQ38" i="3"/>
  <c r="AP38" i="3"/>
  <c r="AO38" i="3"/>
  <c r="AN38" i="3"/>
  <c r="AM38" i="3"/>
  <c r="AL38" i="3"/>
  <c r="AK38" i="3"/>
  <c r="DS37" i="3"/>
  <c r="G37" i="11" s="1"/>
  <c r="DK37" i="3"/>
  <c r="DJ37" i="3"/>
  <c r="DI37" i="3"/>
  <c r="DH37" i="3"/>
  <c r="DG37" i="3"/>
  <c r="DF37" i="3"/>
  <c r="DE37" i="3"/>
  <c r="DD37" i="3"/>
  <c r="DC37" i="3"/>
  <c r="DB37" i="3"/>
  <c r="DA37" i="3"/>
  <c r="CZ37" i="3"/>
  <c r="CY37" i="3"/>
  <c r="CX37" i="3"/>
  <c r="CW37" i="3"/>
  <c r="CV37" i="3"/>
  <c r="CU37" i="3"/>
  <c r="CT37" i="3"/>
  <c r="CS37" i="3"/>
  <c r="CR37" i="3"/>
  <c r="CQ37" i="3"/>
  <c r="CP37" i="3"/>
  <c r="CO37" i="3"/>
  <c r="CN37" i="3"/>
  <c r="CM37" i="3"/>
  <c r="CL37" i="3"/>
  <c r="CK37" i="3"/>
  <c r="BR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DS36" i="3"/>
  <c r="G36" i="11" s="1"/>
  <c r="DK36" i="3"/>
  <c r="DJ36" i="3"/>
  <c r="DI36" i="3"/>
  <c r="DH36" i="3"/>
  <c r="DG36" i="3"/>
  <c r="DF36" i="3"/>
  <c r="DE36" i="3"/>
  <c r="DD36" i="3"/>
  <c r="DC36" i="3"/>
  <c r="DB36" i="3"/>
  <c r="DA36" i="3"/>
  <c r="CZ36" i="3"/>
  <c r="CY36" i="3"/>
  <c r="CX36" i="3"/>
  <c r="CW36" i="3"/>
  <c r="CV36" i="3"/>
  <c r="CU36" i="3"/>
  <c r="CT36" i="3"/>
  <c r="CS36" i="3"/>
  <c r="CR36" i="3"/>
  <c r="CQ36" i="3"/>
  <c r="CP36" i="3"/>
  <c r="CO36" i="3"/>
  <c r="CN36" i="3"/>
  <c r="CM36" i="3"/>
  <c r="CL36" i="3"/>
  <c r="CK36" i="3"/>
  <c r="BR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DS35" i="3"/>
  <c r="G35" i="11" s="1"/>
  <c r="DK35" i="3"/>
  <c r="DJ35" i="3"/>
  <c r="DI35" i="3"/>
  <c r="DH35" i="3"/>
  <c r="DG35" i="3"/>
  <c r="DF35" i="3"/>
  <c r="DE35" i="3"/>
  <c r="DD35" i="3"/>
  <c r="DC35" i="3"/>
  <c r="DB35" i="3"/>
  <c r="DA35" i="3"/>
  <c r="CZ35" i="3"/>
  <c r="CY35" i="3"/>
  <c r="CX35" i="3"/>
  <c r="CW35" i="3"/>
  <c r="CV35" i="3"/>
  <c r="CU35" i="3"/>
  <c r="CT35" i="3"/>
  <c r="CS35" i="3"/>
  <c r="CR35" i="3"/>
  <c r="CQ35" i="3"/>
  <c r="CP35" i="3"/>
  <c r="CO35" i="3"/>
  <c r="CN35" i="3"/>
  <c r="CM35" i="3"/>
  <c r="CL35" i="3"/>
  <c r="CK35" i="3"/>
  <c r="BR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DS34" i="3"/>
  <c r="G34" i="11" s="1"/>
  <c r="DK34" i="3"/>
  <c r="DJ34" i="3"/>
  <c r="DI34" i="3"/>
  <c r="DH34" i="3"/>
  <c r="DG34" i="3"/>
  <c r="DF34" i="3"/>
  <c r="DE34" i="3"/>
  <c r="DD34" i="3"/>
  <c r="DC34" i="3"/>
  <c r="DB34" i="3"/>
  <c r="DA34" i="3"/>
  <c r="CZ34" i="3"/>
  <c r="CY34" i="3"/>
  <c r="CX34" i="3"/>
  <c r="CW34" i="3"/>
  <c r="CV34" i="3"/>
  <c r="CU34" i="3"/>
  <c r="CT34" i="3"/>
  <c r="CS34" i="3"/>
  <c r="CR34" i="3"/>
  <c r="CQ34" i="3"/>
  <c r="CP34" i="3"/>
  <c r="CO34" i="3"/>
  <c r="CN34" i="3"/>
  <c r="CM34" i="3"/>
  <c r="CL34" i="3"/>
  <c r="CK34" i="3"/>
  <c r="BR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DS33" i="3"/>
  <c r="G33" i="11" s="1"/>
  <c r="DK33" i="3"/>
  <c r="DJ33" i="3"/>
  <c r="DI33" i="3"/>
  <c r="DH33" i="3"/>
  <c r="DG33" i="3"/>
  <c r="DF33" i="3"/>
  <c r="DE33" i="3"/>
  <c r="DD33" i="3"/>
  <c r="DC33" i="3"/>
  <c r="DB33" i="3"/>
  <c r="DA33" i="3"/>
  <c r="CZ33" i="3"/>
  <c r="CY33" i="3"/>
  <c r="CX33" i="3"/>
  <c r="CW33" i="3"/>
  <c r="CV33" i="3"/>
  <c r="CU33" i="3"/>
  <c r="CT33" i="3"/>
  <c r="CS33" i="3"/>
  <c r="CR33" i="3"/>
  <c r="CQ33" i="3"/>
  <c r="CP33" i="3"/>
  <c r="CO33" i="3"/>
  <c r="CN33" i="3"/>
  <c r="CM33" i="3"/>
  <c r="CL33" i="3"/>
  <c r="CK33" i="3"/>
  <c r="BR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DS32" i="3"/>
  <c r="G32" i="11" s="1"/>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BR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DS31" i="3"/>
  <c r="G31" i="11" s="1"/>
  <c r="DK31" i="3"/>
  <c r="DJ31" i="3"/>
  <c r="DI31" i="3"/>
  <c r="DH31" i="3"/>
  <c r="DG31" i="3"/>
  <c r="DF31" i="3"/>
  <c r="DE31" i="3"/>
  <c r="DD31" i="3"/>
  <c r="DC31" i="3"/>
  <c r="DB31" i="3"/>
  <c r="DA31" i="3"/>
  <c r="CZ31" i="3"/>
  <c r="CY31" i="3"/>
  <c r="CX31" i="3"/>
  <c r="CW31" i="3"/>
  <c r="CV31" i="3"/>
  <c r="CU31" i="3"/>
  <c r="CT31" i="3"/>
  <c r="CS31" i="3"/>
  <c r="CR31" i="3"/>
  <c r="CQ31" i="3"/>
  <c r="CP31" i="3"/>
  <c r="CO31" i="3"/>
  <c r="CN31" i="3"/>
  <c r="CM31" i="3"/>
  <c r="CL31" i="3"/>
  <c r="CK31" i="3"/>
  <c r="BV30" i="3"/>
  <c r="BR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DS30" i="3"/>
  <c r="G30" i="11" s="1"/>
  <c r="DK30" i="3"/>
  <c r="DJ30" i="3"/>
  <c r="DI30" i="3"/>
  <c r="DH30" i="3"/>
  <c r="DG30" i="3"/>
  <c r="DF30" i="3"/>
  <c r="DE30" i="3"/>
  <c r="DD30" i="3"/>
  <c r="DC30" i="3"/>
  <c r="DB30" i="3"/>
  <c r="DA30" i="3"/>
  <c r="CZ30" i="3"/>
  <c r="CY30" i="3"/>
  <c r="CX30" i="3"/>
  <c r="CW30" i="3"/>
  <c r="CV30" i="3"/>
  <c r="CU30" i="3"/>
  <c r="CT30" i="3"/>
  <c r="CS30" i="3"/>
  <c r="CR30" i="3"/>
  <c r="CQ30" i="3"/>
  <c r="CP30" i="3"/>
  <c r="CO30" i="3"/>
  <c r="CN30" i="3"/>
  <c r="CM30" i="3"/>
  <c r="CL30" i="3"/>
  <c r="CK30" i="3"/>
  <c r="BV29" i="3"/>
  <c r="BR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DS29" i="3"/>
  <c r="G29" i="11" s="1"/>
  <c r="DK29" i="3"/>
  <c r="DJ29" i="3"/>
  <c r="DI29" i="3"/>
  <c r="DH29" i="3"/>
  <c r="DG29" i="3"/>
  <c r="DF29" i="3"/>
  <c r="DE29" i="3"/>
  <c r="DD29" i="3"/>
  <c r="DC29" i="3"/>
  <c r="DB29" i="3"/>
  <c r="DA29" i="3"/>
  <c r="CZ29" i="3"/>
  <c r="CY29" i="3"/>
  <c r="CX29" i="3"/>
  <c r="CW29" i="3"/>
  <c r="CV29" i="3"/>
  <c r="CU29" i="3"/>
  <c r="CT29" i="3"/>
  <c r="CS29" i="3"/>
  <c r="CR29" i="3"/>
  <c r="CQ29" i="3"/>
  <c r="CP29" i="3"/>
  <c r="CO29" i="3"/>
  <c r="CN29" i="3"/>
  <c r="CM29" i="3"/>
  <c r="CL29" i="3"/>
  <c r="CK29" i="3"/>
  <c r="BR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DS28" i="3"/>
  <c r="G28" i="11" s="1"/>
  <c r="DK28" i="3"/>
  <c r="DJ28" i="3"/>
  <c r="DI28" i="3"/>
  <c r="DH28" i="3"/>
  <c r="DG28" i="3"/>
  <c r="DF28" i="3"/>
  <c r="DE28" i="3"/>
  <c r="DD28" i="3"/>
  <c r="DC28" i="3"/>
  <c r="DB28" i="3"/>
  <c r="DA28" i="3"/>
  <c r="CZ28" i="3"/>
  <c r="CY28" i="3"/>
  <c r="CX28" i="3"/>
  <c r="CW28" i="3"/>
  <c r="CV28" i="3"/>
  <c r="CU28" i="3"/>
  <c r="CT28" i="3"/>
  <c r="CS28" i="3"/>
  <c r="CR28" i="3"/>
  <c r="CQ28" i="3"/>
  <c r="CP28" i="3"/>
  <c r="CO28" i="3"/>
  <c r="CN28" i="3"/>
  <c r="CM28" i="3"/>
  <c r="CL28" i="3"/>
  <c r="CK28" i="3"/>
  <c r="BV27" i="3"/>
  <c r="BR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DS27" i="3"/>
  <c r="G27" i="11" s="1"/>
  <c r="DK27" i="3"/>
  <c r="DJ27" i="3"/>
  <c r="DI27" i="3"/>
  <c r="DH27" i="3"/>
  <c r="DG27" i="3"/>
  <c r="DF27" i="3"/>
  <c r="DE27" i="3"/>
  <c r="DD27" i="3"/>
  <c r="DC27" i="3"/>
  <c r="DB27" i="3"/>
  <c r="DA27" i="3"/>
  <c r="CZ27" i="3"/>
  <c r="CY27" i="3"/>
  <c r="CX27" i="3"/>
  <c r="CW27" i="3"/>
  <c r="CV27" i="3"/>
  <c r="CU27" i="3"/>
  <c r="CT27" i="3"/>
  <c r="CS27" i="3"/>
  <c r="CR27" i="3"/>
  <c r="CQ27" i="3"/>
  <c r="CP27" i="3"/>
  <c r="CO27" i="3"/>
  <c r="CN27" i="3"/>
  <c r="CM27" i="3"/>
  <c r="CL27" i="3"/>
  <c r="CK27" i="3"/>
  <c r="BR27" i="3"/>
  <c r="BJ27" i="3"/>
  <c r="BI27" i="3"/>
  <c r="BH27" i="3"/>
  <c r="BG27" i="3"/>
  <c r="BF27" i="3"/>
  <c r="BE27" i="3"/>
  <c r="BD27" i="3"/>
  <c r="BC27" i="3"/>
  <c r="BB27" i="3"/>
  <c r="BA27" i="3"/>
  <c r="AZ27" i="3"/>
  <c r="AY27" i="3"/>
  <c r="AX27" i="3"/>
  <c r="AW27" i="3"/>
  <c r="AV27" i="3"/>
  <c r="AU27" i="3"/>
  <c r="AT27" i="3"/>
  <c r="AS27" i="3"/>
  <c r="AR27" i="3"/>
  <c r="AQ27" i="3"/>
  <c r="AP27" i="3"/>
  <c r="AO27" i="3"/>
  <c r="AN27" i="3"/>
  <c r="AM27" i="3"/>
  <c r="AL27" i="3"/>
  <c r="AK27" i="3"/>
  <c r="DS26" i="3"/>
  <c r="G26" i="11" s="1"/>
  <c r="DK26" i="3"/>
  <c r="DJ26" i="3"/>
  <c r="DI26" i="3"/>
  <c r="DH26" i="3"/>
  <c r="DG26" i="3"/>
  <c r="DF26" i="3"/>
  <c r="DE26" i="3"/>
  <c r="DD26" i="3"/>
  <c r="DC26" i="3"/>
  <c r="DB26" i="3"/>
  <c r="DA26" i="3"/>
  <c r="CZ26" i="3"/>
  <c r="CY26" i="3"/>
  <c r="CX26" i="3"/>
  <c r="CW26" i="3"/>
  <c r="CV26" i="3"/>
  <c r="CU26" i="3"/>
  <c r="CT26" i="3"/>
  <c r="CS26" i="3"/>
  <c r="CR26" i="3"/>
  <c r="CQ26" i="3"/>
  <c r="CP26" i="3"/>
  <c r="CO26" i="3"/>
  <c r="CN26" i="3"/>
  <c r="CM26" i="3"/>
  <c r="CL26" i="3"/>
  <c r="CK26" i="3"/>
  <c r="BV26" i="3"/>
  <c r="BR26" i="3"/>
  <c r="BJ26" i="3"/>
  <c r="BI26" i="3"/>
  <c r="BH26" i="3"/>
  <c r="BG26" i="3"/>
  <c r="BF26" i="3"/>
  <c r="BE26" i="3"/>
  <c r="BD26" i="3"/>
  <c r="BC26" i="3"/>
  <c r="BB26" i="3"/>
  <c r="BA26" i="3"/>
  <c r="AZ26" i="3"/>
  <c r="AY26" i="3"/>
  <c r="AX26" i="3"/>
  <c r="AW26" i="3"/>
  <c r="AV26" i="3"/>
  <c r="AU26" i="3"/>
  <c r="AT26" i="3"/>
  <c r="AS26" i="3"/>
  <c r="AR26" i="3"/>
  <c r="AQ26" i="3"/>
  <c r="AP26" i="3"/>
  <c r="AO26" i="3"/>
  <c r="AN26" i="3"/>
  <c r="AM26" i="3"/>
  <c r="AL26" i="3"/>
  <c r="AK26" i="3"/>
  <c r="DS25" i="3"/>
  <c r="G25" i="11" s="1"/>
  <c r="DK25" i="3"/>
  <c r="DJ25" i="3"/>
  <c r="DI25" i="3"/>
  <c r="DH25" i="3"/>
  <c r="DG25" i="3"/>
  <c r="DF25" i="3"/>
  <c r="DE25" i="3"/>
  <c r="DD25" i="3"/>
  <c r="DC25" i="3"/>
  <c r="DB25" i="3"/>
  <c r="DA25" i="3"/>
  <c r="CZ25" i="3"/>
  <c r="CY25" i="3"/>
  <c r="CX25" i="3"/>
  <c r="CW25" i="3"/>
  <c r="CV25" i="3"/>
  <c r="CU25" i="3"/>
  <c r="CT25" i="3"/>
  <c r="CS25" i="3"/>
  <c r="CR25" i="3"/>
  <c r="CQ25" i="3"/>
  <c r="CP25" i="3"/>
  <c r="CO25" i="3"/>
  <c r="CN25" i="3"/>
  <c r="CM25" i="3"/>
  <c r="CL25" i="3"/>
  <c r="CK25" i="3"/>
  <c r="BV25" i="3"/>
  <c r="BR25" i="3"/>
  <c r="BJ25" i="3"/>
  <c r="BI25" i="3"/>
  <c r="BH25" i="3"/>
  <c r="BG25" i="3"/>
  <c r="BF25" i="3"/>
  <c r="BE25" i="3"/>
  <c r="BD25" i="3"/>
  <c r="BC25" i="3"/>
  <c r="BB25" i="3"/>
  <c r="BA25" i="3"/>
  <c r="AZ25" i="3"/>
  <c r="AY25" i="3"/>
  <c r="AX25" i="3"/>
  <c r="AW25" i="3"/>
  <c r="AV25" i="3"/>
  <c r="AU25" i="3"/>
  <c r="AT25" i="3"/>
  <c r="AS25" i="3"/>
  <c r="AR25" i="3"/>
  <c r="AQ25" i="3"/>
  <c r="AP25" i="3"/>
  <c r="AO25" i="3"/>
  <c r="AN25" i="3"/>
  <c r="AM25" i="3"/>
  <c r="AL25" i="3"/>
  <c r="AK25" i="3"/>
  <c r="DS24" i="3"/>
  <c r="G24" i="11" s="1"/>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BV24" i="3"/>
  <c r="BR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DS23" i="3"/>
  <c r="G23" i="11" s="1"/>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BV23" i="3"/>
  <c r="BR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DS22" i="3"/>
  <c r="G22" i="11" s="1"/>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BV22" i="3"/>
  <c r="BR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DS21" i="3"/>
  <c r="G21" i="11" s="1"/>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BV21" i="3"/>
  <c r="BR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DS20" i="3"/>
  <c r="G20" i="11" s="1"/>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BV20" i="3"/>
  <c r="BR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DS19" i="3"/>
  <c r="G19" i="11" s="1"/>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H19" i="3"/>
  <c r="BV19" i="3"/>
  <c r="BR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DS18" i="3"/>
  <c r="G18" i="11" s="1"/>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H18" i="3"/>
  <c r="BV18" i="3"/>
  <c r="BR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DS17" i="3"/>
  <c r="G17" i="11" s="1"/>
  <c r="DK17" i="3"/>
  <c r="DJ17" i="3"/>
  <c r="DI17" i="3"/>
  <c r="DH17" i="3"/>
  <c r="DG17" i="3"/>
  <c r="DF17" i="3"/>
  <c r="DE17" i="3"/>
  <c r="DD17" i="3"/>
  <c r="DC17" i="3"/>
  <c r="DB17" i="3"/>
  <c r="DA17" i="3"/>
  <c r="CZ17" i="3"/>
  <c r="CY17" i="3"/>
  <c r="CX17" i="3"/>
  <c r="CW17" i="3"/>
  <c r="CV17" i="3"/>
  <c r="CU17" i="3"/>
  <c r="CT17" i="3"/>
  <c r="CS17" i="3"/>
  <c r="CR17" i="3"/>
  <c r="CQ17" i="3"/>
  <c r="CP17" i="3"/>
  <c r="CO17" i="3"/>
  <c r="CN17" i="3"/>
  <c r="CM17" i="3"/>
  <c r="CL17" i="3"/>
  <c r="CK17" i="3"/>
  <c r="CH17" i="3"/>
  <c r="BV17" i="3"/>
  <c r="BR17" i="3"/>
  <c r="BJ17" i="3"/>
  <c r="BI17" i="3"/>
  <c r="BH17" i="3"/>
  <c r="BG17" i="3"/>
  <c r="BF17" i="3"/>
  <c r="BE17" i="3"/>
  <c r="BD17" i="3"/>
  <c r="BC17" i="3"/>
  <c r="BB17" i="3"/>
  <c r="BA17" i="3"/>
  <c r="AZ17" i="3"/>
  <c r="AY17" i="3"/>
  <c r="AX17" i="3"/>
  <c r="AW17" i="3"/>
  <c r="AV17" i="3"/>
  <c r="AU17" i="3"/>
  <c r="AT17" i="3"/>
  <c r="AS17" i="3"/>
  <c r="AR17" i="3"/>
  <c r="AQ17" i="3"/>
  <c r="AP17" i="3"/>
  <c r="AO17" i="3"/>
  <c r="AN17" i="3"/>
  <c r="AM17" i="3"/>
  <c r="AL17" i="3"/>
  <c r="AK17" i="3"/>
  <c r="DS16" i="3"/>
  <c r="G16" i="11" s="1"/>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H16" i="3"/>
  <c r="BV16" i="3"/>
  <c r="BR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DS15" i="3"/>
  <c r="G15" i="11" s="1"/>
  <c r="DK15" i="3"/>
  <c r="DJ15" i="3"/>
  <c r="DI15" i="3"/>
  <c r="DH15" i="3"/>
  <c r="DG15" i="3"/>
  <c r="DF15" i="3"/>
  <c r="DE15" i="3"/>
  <c r="DD15" i="3"/>
  <c r="DC15" i="3"/>
  <c r="DB15" i="3"/>
  <c r="DA15" i="3"/>
  <c r="CZ15" i="3"/>
  <c r="CY15" i="3"/>
  <c r="CX15" i="3"/>
  <c r="CW15" i="3"/>
  <c r="CV15" i="3"/>
  <c r="CU15" i="3"/>
  <c r="CT15" i="3"/>
  <c r="CS15" i="3"/>
  <c r="CR15" i="3"/>
  <c r="CQ15" i="3"/>
  <c r="CP15" i="3"/>
  <c r="CO15" i="3"/>
  <c r="CN15" i="3"/>
  <c r="CM15" i="3"/>
  <c r="CL15" i="3"/>
  <c r="CK15" i="3"/>
  <c r="CH15" i="3"/>
  <c r="BV15" i="3"/>
  <c r="BR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DS14" i="3"/>
  <c r="G14" i="11" s="1"/>
  <c r="DK14" i="3"/>
  <c r="DJ14" i="3"/>
  <c r="DI14" i="3"/>
  <c r="DH14" i="3"/>
  <c r="DG14" i="3"/>
  <c r="DF14" i="3"/>
  <c r="DE14" i="3"/>
  <c r="DD14" i="3"/>
  <c r="DC14" i="3"/>
  <c r="DB14" i="3"/>
  <c r="DA14" i="3"/>
  <c r="CZ14" i="3"/>
  <c r="CY14" i="3"/>
  <c r="CX14" i="3"/>
  <c r="CW14" i="3"/>
  <c r="CV14" i="3"/>
  <c r="CU14" i="3"/>
  <c r="CT14" i="3"/>
  <c r="CS14" i="3"/>
  <c r="CR14" i="3"/>
  <c r="CQ14" i="3"/>
  <c r="CP14" i="3"/>
  <c r="CO14" i="3"/>
  <c r="CN14" i="3"/>
  <c r="CM14" i="3"/>
  <c r="CL14" i="3"/>
  <c r="CK14" i="3"/>
  <c r="CH14" i="3"/>
  <c r="BV14" i="3"/>
  <c r="BR14" i="3"/>
  <c r="BJ14" i="3"/>
  <c r="BI14" i="3"/>
  <c r="BH14" i="3"/>
  <c r="BG14" i="3"/>
  <c r="BF14" i="3"/>
  <c r="BE14" i="3"/>
  <c r="BD14" i="3"/>
  <c r="BC14" i="3"/>
  <c r="BB14" i="3"/>
  <c r="BA14" i="3"/>
  <c r="AZ14" i="3"/>
  <c r="AY14" i="3"/>
  <c r="AX14" i="3"/>
  <c r="AW14" i="3"/>
  <c r="AV14" i="3"/>
  <c r="AU14" i="3"/>
  <c r="AT14" i="3"/>
  <c r="AS14" i="3"/>
  <c r="AR14" i="3"/>
  <c r="AQ14" i="3"/>
  <c r="AP14" i="3"/>
  <c r="AO14" i="3"/>
  <c r="AN14" i="3"/>
  <c r="AM14" i="3"/>
  <c r="AL14" i="3"/>
  <c r="AK14" i="3"/>
  <c r="DS13" i="3"/>
  <c r="G13" i="11" s="1"/>
  <c r="DK13" i="3"/>
  <c r="DJ13" i="3"/>
  <c r="DI13" i="3"/>
  <c r="DH13" i="3"/>
  <c r="DG13" i="3"/>
  <c r="DF13" i="3"/>
  <c r="DE13" i="3"/>
  <c r="DD13" i="3"/>
  <c r="DC13" i="3"/>
  <c r="DB13" i="3"/>
  <c r="DA13" i="3"/>
  <c r="CZ13" i="3"/>
  <c r="CY13" i="3"/>
  <c r="CX13" i="3"/>
  <c r="CW13" i="3"/>
  <c r="CV13" i="3"/>
  <c r="CU13" i="3"/>
  <c r="CT13" i="3"/>
  <c r="CS13" i="3"/>
  <c r="CR13" i="3"/>
  <c r="CQ13" i="3"/>
  <c r="CP13" i="3"/>
  <c r="CO13" i="3"/>
  <c r="CN13" i="3"/>
  <c r="CM13" i="3"/>
  <c r="CL13" i="3"/>
  <c r="CK13" i="3"/>
  <c r="CH13" i="3"/>
  <c r="BV13" i="3"/>
  <c r="BR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DS12" i="3"/>
  <c r="G12" i="11" s="1"/>
  <c r="DK12" i="3"/>
  <c r="DJ12" i="3"/>
  <c r="DI12" i="3"/>
  <c r="DH12" i="3"/>
  <c r="DG12" i="3"/>
  <c r="DF12" i="3"/>
  <c r="DE12" i="3"/>
  <c r="DD12" i="3"/>
  <c r="DC12" i="3"/>
  <c r="DB12" i="3"/>
  <c r="DA12" i="3"/>
  <c r="CZ12" i="3"/>
  <c r="CY12" i="3"/>
  <c r="CX12" i="3"/>
  <c r="CW12" i="3"/>
  <c r="CV12" i="3"/>
  <c r="CU12" i="3"/>
  <c r="CT12" i="3"/>
  <c r="CS12" i="3"/>
  <c r="CR12" i="3"/>
  <c r="CQ12" i="3"/>
  <c r="CP12" i="3"/>
  <c r="CO12" i="3"/>
  <c r="CN12" i="3"/>
  <c r="CM12" i="3"/>
  <c r="CL12" i="3"/>
  <c r="CK12" i="3"/>
  <c r="CH12" i="3"/>
  <c r="BV12" i="3"/>
  <c r="BR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DS11" i="3"/>
  <c r="G11" i="11" s="1"/>
  <c r="DK11" i="3"/>
  <c r="DJ11" i="3"/>
  <c r="DI11" i="3"/>
  <c r="DH11" i="3"/>
  <c r="DG11" i="3"/>
  <c r="DF11" i="3"/>
  <c r="DE11" i="3"/>
  <c r="DD11" i="3"/>
  <c r="DC11" i="3"/>
  <c r="DB11" i="3"/>
  <c r="DA11" i="3"/>
  <c r="CZ11" i="3"/>
  <c r="CY11" i="3"/>
  <c r="CX11" i="3"/>
  <c r="CW11" i="3"/>
  <c r="CV11" i="3"/>
  <c r="CU11" i="3"/>
  <c r="CT11" i="3"/>
  <c r="CS11" i="3"/>
  <c r="CR11" i="3"/>
  <c r="CQ11" i="3"/>
  <c r="CP11" i="3"/>
  <c r="CO11" i="3"/>
  <c r="CN11" i="3"/>
  <c r="CM11" i="3"/>
  <c r="CL11" i="3"/>
  <c r="CK11" i="3"/>
  <c r="CH11" i="3"/>
  <c r="BV11" i="3"/>
  <c r="BR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DS10" i="3"/>
  <c r="G10" i="11" s="1"/>
  <c r="DK10" i="3"/>
  <c r="DJ10" i="3"/>
  <c r="DI10" i="3"/>
  <c r="DH10" i="3"/>
  <c r="DG10" i="3"/>
  <c r="DF10" i="3"/>
  <c r="DE10" i="3"/>
  <c r="DD10" i="3"/>
  <c r="DC10" i="3"/>
  <c r="DB10" i="3"/>
  <c r="DA10" i="3"/>
  <c r="CZ10" i="3"/>
  <c r="CY10" i="3"/>
  <c r="CX10" i="3"/>
  <c r="CW10" i="3"/>
  <c r="CV10" i="3"/>
  <c r="CU10" i="3"/>
  <c r="CT10" i="3"/>
  <c r="CS10" i="3"/>
  <c r="CR10" i="3"/>
  <c r="CQ10" i="3"/>
  <c r="CP10" i="3"/>
  <c r="CO10" i="3"/>
  <c r="CN10" i="3"/>
  <c r="CM10" i="3"/>
  <c r="CL10" i="3"/>
  <c r="CK10" i="3"/>
  <c r="CH10" i="3"/>
  <c r="BV10" i="3"/>
  <c r="BR10" i="3"/>
  <c r="BJ10" i="3"/>
  <c r="BI10" i="3"/>
  <c r="BH10" i="3"/>
  <c r="BG10" i="3"/>
  <c r="BF10" i="3"/>
  <c r="BE10" i="3"/>
  <c r="BD10" i="3"/>
  <c r="BC10" i="3"/>
  <c r="BB10" i="3"/>
  <c r="BA10" i="3"/>
  <c r="AZ10" i="3"/>
  <c r="AY10" i="3"/>
  <c r="AX10" i="3"/>
  <c r="AW10" i="3"/>
  <c r="AV10" i="3"/>
  <c r="AU10" i="3"/>
  <c r="AT10" i="3"/>
  <c r="AS10" i="3"/>
  <c r="AR10" i="3"/>
  <c r="AQ10" i="3"/>
  <c r="AP10" i="3"/>
  <c r="AO10" i="3"/>
  <c r="AN10" i="3"/>
  <c r="AM10" i="3"/>
  <c r="AL10" i="3"/>
  <c r="AK10" i="3"/>
  <c r="DS9" i="3"/>
  <c r="G9" i="11" s="1"/>
  <c r="DK9" i="3"/>
  <c r="DJ9" i="3"/>
  <c r="DI9" i="3"/>
  <c r="DH9" i="3"/>
  <c r="DG9" i="3"/>
  <c r="DF9" i="3"/>
  <c r="DE9" i="3"/>
  <c r="DD9" i="3"/>
  <c r="DC9" i="3"/>
  <c r="DB9" i="3"/>
  <c r="DA9" i="3"/>
  <c r="CZ9" i="3"/>
  <c r="CY9" i="3"/>
  <c r="CX9" i="3"/>
  <c r="CW9" i="3"/>
  <c r="CV9" i="3"/>
  <c r="CU9" i="3"/>
  <c r="CT9" i="3"/>
  <c r="CS9" i="3"/>
  <c r="CR9" i="3"/>
  <c r="CQ9" i="3"/>
  <c r="CP9" i="3"/>
  <c r="CO9" i="3"/>
  <c r="CN9" i="3"/>
  <c r="CM9" i="3"/>
  <c r="CL9" i="3"/>
  <c r="CK9" i="3"/>
  <c r="BV9" i="3"/>
  <c r="BR9" i="3"/>
  <c r="BJ9" i="3"/>
  <c r="BI9" i="3"/>
  <c r="BH9" i="3"/>
  <c r="BG9" i="3"/>
  <c r="BF9" i="3"/>
  <c r="BE9" i="3"/>
  <c r="BD9" i="3"/>
  <c r="BC9" i="3"/>
  <c r="BB9" i="3"/>
  <c r="BA9" i="3"/>
  <c r="AZ9" i="3"/>
  <c r="AY9" i="3"/>
  <c r="AX9" i="3"/>
  <c r="AW9" i="3"/>
  <c r="AV9" i="3"/>
  <c r="AU9" i="3"/>
  <c r="AT9" i="3"/>
  <c r="AS9" i="3"/>
  <c r="AR9" i="3"/>
  <c r="AQ9" i="3"/>
  <c r="AP9" i="3"/>
  <c r="AO9" i="3"/>
  <c r="AN9" i="3"/>
  <c r="AM9" i="3"/>
  <c r="AL9" i="3"/>
  <c r="AK9" i="3"/>
  <c r="DS8" i="3"/>
  <c r="G8" i="11" s="1"/>
  <c r="DK8" i="3"/>
  <c r="DJ8" i="3"/>
  <c r="DI8" i="3"/>
  <c r="DH8" i="3"/>
  <c r="DG8" i="3"/>
  <c r="DF8" i="3"/>
  <c r="DE8" i="3"/>
  <c r="DD8" i="3"/>
  <c r="DC8" i="3"/>
  <c r="DB8" i="3"/>
  <c r="DA8" i="3"/>
  <c r="CZ8" i="3"/>
  <c r="CY8" i="3"/>
  <c r="CX8" i="3"/>
  <c r="CW8" i="3"/>
  <c r="CV8" i="3"/>
  <c r="CU8" i="3"/>
  <c r="CT8" i="3"/>
  <c r="CS8" i="3"/>
  <c r="CR8" i="3"/>
  <c r="CQ8" i="3"/>
  <c r="CP8" i="3"/>
  <c r="CO8" i="3"/>
  <c r="CN8" i="3"/>
  <c r="CM8" i="3"/>
  <c r="CL8" i="3"/>
  <c r="CK8" i="3"/>
  <c r="CH8" i="3"/>
  <c r="BV8" i="3"/>
  <c r="BR8" i="3"/>
  <c r="BJ8" i="3"/>
  <c r="BI8" i="3"/>
  <c r="BH8" i="3"/>
  <c r="BG8" i="3"/>
  <c r="BF8" i="3"/>
  <c r="BE8" i="3"/>
  <c r="BD8" i="3"/>
  <c r="BC8" i="3"/>
  <c r="BB8" i="3"/>
  <c r="BA8" i="3"/>
  <c r="AZ8" i="3"/>
  <c r="AY8" i="3"/>
  <c r="AX8" i="3"/>
  <c r="AW8" i="3"/>
  <c r="AV8" i="3"/>
  <c r="AU8" i="3"/>
  <c r="AT8" i="3"/>
  <c r="AS8" i="3"/>
  <c r="AR8" i="3"/>
  <c r="AQ8" i="3"/>
  <c r="AP8" i="3"/>
  <c r="AO8" i="3"/>
  <c r="AN8" i="3"/>
  <c r="AM8" i="3"/>
  <c r="AL8" i="3"/>
  <c r="AK8" i="3"/>
  <c r="DS7" i="3"/>
  <c r="G7" i="11" s="1"/>
  <c r="DK7" i="3"/>
  <c r="DJ7" i="3"/>
  <c r="DI7" i="3"/>
  <c r="DH7" i="3"/>
  <c r="DG7" i="3"/>
  <c r="DF7" i="3"/>
  <c r="DE7" i="3"/>
  <c r="DD7" i="3"/>
  <c r="DC7" i="3"/>
  <c r="DB7" i="3"/>
  <c r="DA7" i="3"/>
  <c r="CZ7" i="3"/>
  <c r="CY7" i="3"/>
  <c r="CX7" i="3"/>
  <c r="CW7" i="3"/>
  <c r="CV7" i="3"/>
  <c r="CU7" i="3"/>
  <c r="CT7" i="3"/>
  <c r="CS7" i="3"/>
  <c r="CR7" i="3"/>
  <c r="CQ7" i="3"/>
  <c r="CP7" i="3"/>
  <c r="CO7" i="3"/>
  <c r="CN7" i="3"/>
  <c r="CM7" i="3"/>
  <c r="CL7" i="3"/>
  <c r="CK7" i="3"/>
  <c r="CH7" i="3"/>
  <c r="BV7" i="3"/>
  <c r="BR7" i="3"/>
  <c r="BJ7" i="3"/>
  <c r="BI7" i="3"/>
  <c r="BH7" i="3"/>
  <c r="BG7" i="3"/>
  <c r="BF7" i="3"/>
  <c r="BE7" i="3"/>
  <c r="BD7" i="3"/>
  <c r="BC7" i="3"/>
  <c r="BB7" i="3"/>
  <c r="BA7" i="3"/>
  <c r="AZ7" i="3"/>
  <c r="AY7" i="3"/>
  <c r="AX7" i="3"/>
  <c r="AW7" i="3"/>
  <c r="AV7" i="3"/>
  <c r="AU7" i="3"/>
  <c r="AT7" i="3"/>
  <c r="AS7" i="3"/>
  <c r="AR7" i="3"/>
  <c r="AQ7" i="3"/>
  <c r="AP7" i="3"/>
  <c r="AO7" i="3"/>
  <c r="AN7" i="3"/>
  <c r="AM7" i="3"/>
  <c r="AL7" i="3"/>
  <c r="AK7" i="3"/>
  <c r="DS6" i="3"/>
  <c r="G6" i="11" s="1"/>
  <c r="DK6" i="3"/>
  <c r="DJ6" i="3"/>
  <c r="DI6" i="3"/>
  <c r="DH6" i="3"/>
  <c r="DG6" i="3"/>
  <c r="DF6" i="3"/>
  <c r="DE6" i="3"/>
  <c r="DD6" i="3"/>
  <c r="DC6" i="3"/>
  <c r="DB6" i="3"/>
  <c r="DA6" i="3"/>
  <c r="CZ6" i="3"/>
  <c r="CY6" i="3"/>
  <c r="CX6" i="3"/>
  <c r="CW6" i="3"/>
  <c r="CV6" i="3"/>
  <c r="CU6" i="3"/>
  <c r="CT6" i="3"/>
  <c r="CS6" i="3"/>
  <c r="CR6" i="3"/>
  <c r="CQ6" i="3"/>
  <c r="CP6" i="3"/>
  <c r="CO6" i="3"/>
  <c r="CN6" i="3"/>
  <c r="CM6" i="3"/>
  <c r="CL6" i="3"/>
  <c r="CK6" i="3"/>
  <c r="CC6" i="3"/>
  <c r="BV6" i="3"/>
  <c r="BR6" i="3"/>
  <c r="BJ6" i="3"/>
  <c r="BI6" i="3"/>
  <c r="BH6" i="3"/>
  <c r="BG6" i="3"/>
  <c r="BF6" i="3"/>
  <c r="BE6" i="3"/>
  <c r="BD6" i="3"/>
  <c r="BC6" i="3"/>
  <c r="BB6" i="3"/>
  <c r="BA6" i="3"/>
  <c r="AZ6" i="3"/>
  <c r="AY6" i="3"/>
  <c r="AX6" i="3"/>
  <c r="AW6" i="3"/>
  <c r="AV6" i="3"/>
  <c r="AU6" i="3"/>
  <c r="AT6" i="3"/>
  <c r="AS6" i="3"/>
  <c r="AR6" i="3"/>
  <c r="AQ6" i="3"/>
  <c r="AP6" i="3"/>
  <c r="AO6" i="3"/>
  <c r="AN6" i="3"/>
  <c r="AM6" i="3"/>
  <c r="AL6" i="3"/>
  <c r="AK6" i="3"/>
  <c r="DS5" i="3"/>
  <c r="G5" i="11" s="1"/>
  <c r="DK5" i="3"/>
  <c r="DJ5" i="3"/>
  <c r="DI5" i="3"/>
  <c r="DH5" i="3"/>
  <c r="DG5" i="3"/>
  <c r="DF5" i="3"/>
  <c r="DE5" i="3"/>
  <c r="DD5" i="3"/>
  <c r="DC5" i="3"/>
  <c r="DB5" i="3"/>
  <c r="DA5" i="3"/>
  <c r="CZ5" i="3"/>
  <c r="CY5" i="3"/>
  <c r="CX5" i="3"/>
  <c r="CW5" i="3"/>
  <c r="CV5" i="3"/>
  <c r="CU5" i="3"/>
  <c r="CT5" i="3"/>
  <c r="CS5" i="3"/>
  <c r="CR5" i="3"/>
  <c r="CQ5" i="3"/>
  <c r="CP5" i="3"/>
  <c r="CO5" i="3"/>
  <c r="CN5" i="3"/>
  <c r="CM5" i="3"/>
  <c r="CL5" i="3"/>
  <c r="CK5" i="3"/>
  <c r="CI5" i="3"/>
  <c r="CI6" i="3" s="1"/>
  <c r="CH5" i="3"/>
  <c r="CE5" i="3"/>
  <c r="CE6" i="3" s="1"/>
  <c r="CE7" i="3" s="1"/>
  <c r="CE8" i="3" s="1"/>
  <c r="CE9" i="3" s="1"/>
  <c r="CE10" i="3" s="1"/>
  <c r="CE11" i="3" s="1"/>
  <c r="CE12" i="3" s="1"/>
  <c r="CE13" i="3" s="1"/>
  <c r="CE14" i="3" s="1"/>
  <c r="CE15" i="3" s="1"/>
  <c r="CE16" i="3" s="1"/>
  <c r="CE17" i="3" s="1"/>
  <c r="CE18" i="3" s="1"/>
  <c r="CE19" i="3" s="1"/>
  <c r="CE20" i="3" s="1"/>
  <c r="CE21" i="3" s="1"/>
  <c r="CE22" i="3" s="1"/>
  <c r="CE23" i="3" s="1"/>
  <c r="CE24" i="3" s="1"/>
  <c r="CE25" i="3" s="1"/>
  <c r="CE26" i="3" s="1"/>
  <c r="CE27" i="3" s="1"/>
  <c r="CE28" i="3" s="1"/>
  <c r="CE29" i="3" s="1"/>
  <c r="CE30" i="3" s="1"/>
  <c r="CE31" i="3" s="1"/>
  <c r="CE32" i="3" s="1"/>
  <c r="CE33" i="3" s="1"/>
  <c r="CE34" i="3" s="1"/>
  <c r="CE35" i="3" s="1"/>
  <c r="CA6" i="3"/>
  <c r="CA7" i="3" s="1"/>
  <c r="CA8" i="3" s="1"/>
  <c r="CA9" i="3" s="1"/>
  <c r="CA10" i="3" s="1"/>
  <c r="CA11" i="3" s="1"/>
  <c r="CA12" i="3" s="1"/>
  <c r="CA13" i="3" s="1"/>
  <c r="CA14" i="3" s="1"/>
  <c r="CA15" i="3" s="1"/>
  <c r="CA16" i="3" s="1"/>
  <c r="CA17" i="3" s="1"/>
  <c r="CA18" i="3" s="1"/>
  <c r="CA19" i="3" s="1"/>
  <c r="CA20" i="3" s="1"/>
  <c r="CA21" i="3" s="1"/>
  <c r="CA22" i="3" s="1"/>
  <c r="CA23" i="3" s="1"/>
  <c r="CA24" i="3" s="1"/>
  <c r="CA25" i="3" s="1"/>
  <c r="CA26" i="3" s="1"/>
  <c r="CA27" i="3" s="1"/>
  <c r="CA28" i="3" s="1"/>
  <c r="CA29" i="3" s="1"/>
  <c r="CA30" i="3" s="1"/>
  <c r="CA31" i="3" s="1"/>
  <c r="CA32" i="3" s="1"/>
  <c r="CA33" i="3" s="1"/>
  <c r="CA34" i="3" s="1"/>
  <c r="CA35" i="3" s="1"/>
  <c r="BY5" i="3"/>
  <c r="BY6" i="3" s="1"/>
  <c r="BY7" i="3" s="1"/>
  <c r="BY8" i="3" s="1"/>
  <c r="BY9" i="3" s="1"/>
  <c r="BY10" i="3" s="1"/>
  <c r="BY11" i="3" s="1"/>
  <c r="BY12" i="3" s="1"/>
  <c r="BY13" i="3" s="1"/>
  <c r="BY14" i="3" s="1"/>
  <c r="BY15" i="3" s="1"/>
  <c r="BY16" i="3" s="1"/>
  <c r="BY17" i="3" s="1"/>
  <c r="BY18" i="3" s="1"/>
  <c r="BY19" i="3" s="1"/>
  <c r="BY20" i="3" s="1"/>
  <c r="BY21" i="3" s="1"/>
  <c r="BY22" i="3" s="1"/>
  <c r="BY23" i="3" s="1"/>
  <c r="BY24" i="3" s="1"/>
  <c r="BY25" i="3" s="1"/>
  <c r="BY26" i="3" s="1"/>
  <c r="BY27" i="3" s="1"/>
  <c r="BY28" i="3" s="1"/>
  <c r="BY29" i="3" s="1"/>
  <c r="BY30" i="3" s="1"/>
  <c r="BY31" i="3" s="1"/>
  <c r="BY32" i="3" s="1"/>
  <c r="BY33" i="3" s="1"/>
  <c r="BY34" i="3" s="1"/>
  <c r="BY35" i="3" s="1"/>
  <c r="BW5" i="3"/>
  <c r="BW6" i="3" s="1"/>
  <c r="BV5" i="3"/>
  <c r="BR5" i="3"/>
  <c r="BJ5" i="3"/>
  <c r="BI5" i="3"/>
  <c r="BH5" i="3"/>
  <c r="BG5" i="3"/>
  <c r="BF5" i="3"/>
  <c r="BE5" i="3"/>
  <c r="BD5" i="3"/>
  <c r="BC5" i="3"/>
  <c r="BB5" i="3"/>
  <c r="BA5" i="3"/>
  <c r="AZ5" i="3"/>
  <c r="AY5" i="3"/>
  <c r="AX5" i="3"/>
  <c r="AW5" i="3"/>
  <c r="AV5" i="3"/>
  <c r="AU5" i="3"/>
  <c r="AT5" i="3"/>
  <c r="AS5" i="3"/>
  <c r="AR5" i="3"/>
  <c r="AQ5" i="3"/>
  <c r="AP5" i="3"/>
  <c r="AO5" i="3"/>
  <c r="AN5" i="3"/>
  <c r="AM5" i="3"/>
  <c r="AL5" i="3"/>
  <c r="AK5" i="3"/>
  <c r="DS4" i="3"/>
  <c r="G4" i="11" s="1"/>
  <c r="DK4" i="3"/>
  <c r="DJ4" i="3"/>
  <c r="DI4" i="3"/>
  <c r="DH4" i="3"/>
  <c r="DG4" i="3"/>
  <c r="DF4" i="3"/>
  <c r="DE4" i="3"/>
  <c r="DD4" i="3"/>
  <c r="DC4" i="3"/>
  <c r="DB4" i="3"/>
  <c r="DA4" i="3"/>
  <c r="CZ4" i="3"/>
  <c r="CY4" i="3"/>
  <c r="CX4" i="3"/>
  <c r="CW4" i="3"/>
  <c r="CV4" i="3"/>
  <c r="CU4" i="3"/>
  <c r="CT4" i="3"/>
  <c r="CS4" i="3"/>
  <c r="CR4" i="3"/>
  <c r="CQ4" i="3"/>
  <c r="CP4" i="3"/>
  <c r="CO4" i="3"/>
  <c r="CN4" i="3"/>
  <c r="CM4" i="3"/>
  <c r="CL4" i="3"/>
  <c r="CK4" i="3"/>
  <c r="BR4" i="3"/>
  <c r="BJ4" i="3"/>
  <c r="BI4" i="3"/>
  <c r="BH4" i="3"/>
  <c r="BG4" i="3"/>
  <c r="BF4" i="3"/>
  <c r="BE4" i="3"/>
  <c r="BD4" i="3"/>
  <c r="BC4" i="3"/>
  <c r="BB4" i="3"/>
  <c r="BA4" i="3"/>
  <c r="AZ4" i="3"/>
  <c r="AY4" i="3"/>
  <c r="AX4" i="3"/>
  <c r="AW4" i="3"/>
  <c r="AV4" i="3"/>
  <c r="AU4" i="3"/>
  <c r="AT4" i="3"/>
  <c r="AS4" i="3"/>
  <c r="AR4" i="3"/>
  <c r="AQ4" i="3"/>
  <c r="AP4" i="3"/>
  <c r="AO4" i="3"/>
  <c r="AN4" i="3"/>
  <c r="AM4" i="3"/>
  <c r="AL4" i="3"/>
  <c r="AK4" i="3"/>
  <c r="DS3" i="3"/>
  <c r="G3" i="11" s="1"/>
  <c r="DK3" i="3"/>
  <c r="DJ3" i="3"/>
  <c r="DI3" i="3"/>
  <c r="DH3" i="3"/>
  <c r="DG3" i="3"/>
  <c r="DF3" i="3"/>
  <c r="DE3" i="3"/>
  <c r="DD3" i="3"/>
  <c r="DC3" i="3"/>
  <c r="DB3" i="3"/>
  <c r="DA3" i="3"/>
  <c r="CZ3" i="3"/>
  <c r="CY3" i="3"/>
  <c r="CX3" i="3"/>
  <c r="CW3" i="3"/>
  <c r="CV3" i="3"/>
  <c r="CU3" i="3"/>
  <c r="CT3" i="3"/>
  <c r="CS3" i="3"/>
  <c r="CR3" i="3"/>
  <c r="CQ3" i="3"/>
  <c r="CP3" i="3"/>
  <c r="CO3" i="3"/>
  <c r="CN3" i="3"/>
  <c r="CM3" i="3"/>
  <c r="CL3" i="3"/>
  <c r="CK3" i="3"/>
  <c r="BR3" i="3"/>
  <c r="BJ3" i="3"/>
  <c r="BI3" i="3"/>
  <c r="BH3" i="3"/>
  <c r="BG3" i="3"/>
  <c r="BF3" i="3"/>
  <c r="BE3" i="3"/>
  <c r="BD3" i="3"/>
  <c r="BC3" i="3"/>
  <c r="BB3" i="3"/>
  <c r="BA3" i="3"/>
  <c r="AZ3" i="3"/>
  <c r="AY3" i="3"/>
  <c r="AX3" i="3"/>
  <c r="AW3" i="3"/>
  <c r="AV3" i="3"/>
  <c r="AU3" i="3"/>
  <c r="AT3" i="3"/>
  <c r="AS3" i="3"/>
  <c r="AR3" i="3"/>
  <c r="AQ3" i="3"/>
  <c r="AP3" i="3"/>
  <c r="AO3" i="3"/>
  <c r="AN3" i="3"/>
  <c r="AM3" i="3"/>
  <c r="AL3" i="3"/>
  <c r="AK3" i="3"/>
  <c r="DS2" i="3"/>
  <c r="G2" i="11" s="1"/>
  <c r="DK2" i="3"/>
  <c r="DJ2" i="3"/>
  <c r="DI2" i="3"/>
  <c r="DH2" i="3"/>
  <c r="DG2" i="3"/>
  <c r="DF2" i="3"/>
  <c r="DE2" i="3"/>
  <c r="DD2" i="3"/>
  <c r="DC2" i="3"/>
  <c r="DB2" i="3"/>
  <c r="DA2" i="3"/>
  <c r="CZ2" i="3"/>
  <c r="CY2" i="3"/>
  <c r="CX2" i="3"/>
  <c r="CW2" i="3"/>
  <c r="CV2" i="3"/>
  <c r="CU2" i="3"/>
  <c r="CT2" i="3"/>
  <c r="CS2" i="3"/>
  <c r="CR2" i="3"/>
  <c r="CQ2" i="3"/>
  <c r="CP2" i="3"/>
  <c r="CO2" i="3"/>
  <c r="CN2" i="3"/>
  <c r="CM2" i="3"/>
  <c r="CL2" i="3"/>
  <c r="CK2" i="3"/>
  <c r="M130" i="11"/>
  <c r="L130" i="11"/>
  <c r="K130" i="11"/>
  <c r="M129" i="11"/>
  <c r="L129" i="11"/>
  <c r="K129" i="11"/>
  <c r="M128" i="11"/>
  <c r="L128" i="11"/>
  <c r="K128" i="11"/>
  <c r="M127" i="11"/>
  <c r="L127" i="11"/>
  <c r="K127" i="11"/>
  <c r="M126" i="11"/>
  <c r="L126" i="11"/>
  <c r="K126" i="11"/>
  <c r="M125" i="11"/>
  <c r="L125" i="11"/>
  <c r="K125" i="11"/>
  <c r="M124" i="11"/>
  <c r="L124" i="11"/>
  <c r="K124" i="11"/>
  <c r="M123" i="11"/>
  <c r="L123" i="11"/>
  <c r="K123" i="11"/>
  <c r="M122" i="11"/>
  <c r="L122" i="11"/>
  <c r="K122" i="11"/>
  <c r="M121" i="11"/>
  <c r="L121" i="11"/>
  <c r="K121" i="11"/>
  <c r="M120" i="11"/>
  <c r="L120" i="11"/>
  <c r="K120" i="11"/>
  <c r="M119" i="11"/>
  <c r="L119" i="11"/>
  <c r="K119" i="11"/>
  <c r="M118" i="11"/>
  <c r="L118" i="11"/>
  <c r="K118" i="11"/>
  <c r="M117" i="11"/>
  <c r="L117" i="11"/>
  <c r="K117" i="11"/>
  <c r="M116" i="11"/>
  <c r="L116" i="11"/>
  <c r="K116" i="11"/>
  <c r="M115" i="11"/>
  <c r="L115" i="11"/>
  <c r="K115" i="11"/>
  <c r="M114" i="11"/>
  <c r="L114" i="11"/>
  <c r="K114" i="11"/>
  <c r="M113" i="11"/>
  <c r="L113" i="11"/>
  <c r="K113" i="11"/>
  <c r="M112" i="11"/>
  <c r="L112" i="11"/>
  <c r="K112" i="11"/>
  <c r="M111" i="11"/>
  <c r="L111" i="11"/>
  <c r="K111" i="11"/>
  <c r="M110" i="11"/>
  <c r="L110" i="11"/>
  <c r="K110" i="11"/>
  <c r="M109" i="11"/>
  <c r="L109" i="11"/>
  <c r="K109" i="11"/>
  <c r="M108" i="11"/>
  <c r="L108" i="11"/>
  <c r="K108" i="11"/>
  <c r="M107" i="11"/>
  <c r="L107" i="11"/>
  <c r="K107" i="11"/>
  <c r="M106" i="11"/>
  <c r="L106" i="11"/>
  <c r="K106" i="11"/>
  <c r="F106" i="11"/>
  <c r="M105" i="11"/>
  <c r="L105" i="11"/>
  <c r="K105" i="11"/>
  <c r="F105" i="11"/>
  <c r="M104" i="11"/>
  <c r="L104" i="11"/>
  <c r="K104" i="11"/>
  <c r="F104" i="11"/>
  <c r="M103" i="11"/>
  <c r="L103" i="11"/>
  <c r="K103" i="11"/>
  <c r="F103" i="11"/>
  <c r="M102" i="11"/>
  <c r="L102" i="11"/>
  <c r="K102" i="11"/>
  <c r="F102" i="11"/>
  <c r="M101" i="11"/>
  <c r="L101" i="11"/>
  <c r="K101" i="11"/>
  <c r="F101" i="11"/>
  <c r="M100" i="11"/>
  <c r="L100" i="11"/>
  <c r="K100" i="11"/>
  <c r="F100" i="11"/>
  <c r="M99" i="11"/>
  <c r="L99" i="11"/>
  <c r="K99" i="11"/>
  <c r="F99" i="11"/>
  <c r="M98" i="11"/>
  <c r="L98" i="11"/>
  <c r="K98" i="11"/>
  <c r="F98" i="11"/>
  <c r="M97" i="11"/>
  <c r="L97" i="11"/>
  <c r="K97" i="11"/>
  <c r="F97" i="11"/>
  <c r="M96" i="11"/>
  <c r="L96" i="11"/>
  <c r="K96" i="11"/>
  <c r="F96" i="11"/>
  <c r="M95" i="11"/>
  <c r="L95" i="11"/>
  <c r="K95" i="11"/>
  <c r="F95" i="11"/>
  <c r="M94" i="11"/>
  <c r="L94" i="11"/>
  <c r="K94" i="11"/>
  <c r="F94" i="11"/>
  <c r="M93" i="11"/>
  <c r="L93" i="11"/>
  <c r="K93" i="11"/>
  <c r="F93" i="11"/>
  <c r="M92" i="11"/>
  <c r="L92" i="11"/>
  <c r="K92" i="11"/>
  <c r="F92" i="11"/>
  <c r="M91" i="11"/>
  <c r="L91" i="11"/>
  <c r="K91" i="11"/>
  <c r="F91" i="11"/>
  <c r="M90" i="11"/>
  <c r="L90" i="11"/>
  <c r="K90" i="11"/>
  <c r="F90" i="11"/>
  <c r="M89" i="11"/>
  <c r="L89" i="11"/>
  <c r="K89" i="11"/>
  <c r="F89" i="11"/>
  <c r="M88" i="11"/>
  <c r="L88" i="11"/>
  <c r="K88" i="11"/>
  <c r="F88" i="11"/>
  <c r="M87" i="11"/>
  <c r="L87" i="11"/>
  <c r="K87" i="11"/>
  <c r="F87" i="11"/>
  <c r="M86" i="11"/>
  <c r="L86" i="11"/>
  <c r="K86" i="11"/>
  <c r="F86" i="11"/>
  <c r="M85" i="11"/>
  <c r="L85" i="11"/>
  <c r="K85" i="11"/>
  <c r="F85" i="11"/>
  <c r="M84" i="11"/>
  <c r="L84" i="11"/>
  <c r="K84" i="11"/>
  <c r="F84" i="11"/>
  <c r="M83" i="11"/>
  <c r="L83" i="11"/>
  <c r="K83" i="11"/>
  <c r="F83" i="11"/>
  <c r="M82" i="11"/>
  <c r="L82" i="11"/>
  <c r="K82" i="11"/>
  <c r="F82" i="11"/>
  <c r="M81" i="11"/>
  <c r="L81" i="11"/>
  <c r="K81" i="11"/>
  <c r="F81" i="11"/>
  <c r="M80" i="11"/>
  <c r="L80" i="11"/>
  <c r="K80" i="11"/>
  <c r="F80" i="11"/>
  <c r="M79" i="11"/>
  <c r="L79" i="11"/>
  <c r="K79" i="11"/>
  <c r="F79" i="11"/>
  <c r="M78" i="11"/>
  <c r="L78" i="11"/>
  <c r="K78" i="11"/>
  <c r="F78" i="11"/>
  <c r="M77" i="11"/>
  <c r="L77" i="11"/>
  <c r="K77" i="11"/>
  <c r="F77" i="11"/>
  <c r="M76" i="11"/>
  <c r="L76" i="11"/>
  <c r="K76" i="11"/>
  <c r="F76" i="11"/>
  <c r="M75" i="11"/>
  <c r="L75" i="11"/>
  <c r="K75" i="11"/>
  <c r="F75" i="11"/>
  <c r="M74" i="11"/>
  <c r="L74" i="11"/>
  <c r="K74" i="11"/>
  <c r="F74" i="11"/>
  <c r="M73" i="11"/>
  <c r="L73" i="11"/>
  <c r="K73" i="11"/>
  <c r="F73" i="11"/>
  <c r="M72" i="11"/>
  <c r="L72" i="11"/>
  <c r="K72" i="11"/>
  <c r="F72" i="11"/>
  <c r="M71" i="11"/>
  <c r="L71" i="11"/>
  <c r="K71" i="11"/>
  <c r="F71" i="11"/>
  <c r="M70" i="11"/>
  <c r="L70" i="11"/>
  <c r="K70" i="11"/>
  <c r="F70" i="11"/>
  <c r="M69" i="11"/>
  <c r="L69" i="11"/>
  <c r="K69" i="11"/>
  <c r="F69" i="11"/>
  <c r="M68" i="11"/>
  <c r="L68" i="11"/>
  <c r="K68" i="11"/>
  <c r="F68" i="11"/>
  <c r="M67" i="11"/>
  <c r="L67" i="11"/>
  <c r="K67" i="11"/>
  <c r="F67" i="11"/>
  <c r="M66" i="11"/>
  <c r="L66" i="11"/>
  <c r="K66" i="11"/>
  <c r="F66" i="11"/>
  <c r="M65" i="11"/>
  <c r="L65" i="11"/>
  <c r="K65" i="11"/>
  <c r="F65" i="11"/>
  <c r="M64" i="11"/>
  <c r="L64" i="11"/>
  <c r="K64" i="11"/>
  <c r="F64" i="11"/>
  <c r="M63" i="11"/>
  <c r="L63" i="11"/>
  <c r="K63" i="11"/>
  <c r="F63" i="11"/>
  <c r="M62" i="11"/>
  <c r="L62" i="11"/>
  <c r="K62" i="11"/>
  <c r="F62" i="11"/>
  <c r="M61" i="11"/>
  <c r="L61" i="11"/>
  <c r="K61" i="11"/>
  <c r="F61" i="11"/>
  <c r="M60" i="11"/>
  <c r="L60" i="11"/>
  <c r="K60" i="11"/>
  <c r="F60" i="11"/>
  <c r="M59" i="11"/>
  <c r="L59" i="11"/>
  <c r="K59" i="11"/>
  <c r="F59" i="11"/>
  <c r="M58" i="11"/>
  <c r="L58" i="11"/>
  <c r="K58" i="11"/>
  <c r="F58" i="11"/>
  <c r="M57" i="11"/>
  <c r="L57" i="11"/>
  <c r="K57" i="11"/>
  <c r="F57" i="11"/>
  <c r="M56" i="11"/>
  <c r="L56" i="11"/>
  <c r="K56" i="11"/>
  <c r="F56" i="11"/>
  <c r="M55" i="11"/>
  <c r="L55" i="11"/>
  <c r="K55" i="11"/>
  <c r="F55" i="11"/>
  <c r="M54" i="11"/>
  <c r="L54" i="11"/>
  <c r="K54" i="11"/>
  <c r="F54" i="11"/>
  <c r="M53" i="11"/>
  <c r="L53" i="11"/>
  <c r="K53" i="11"/>
  <c r="F53" i="11"/>
  <c r="M52" i="11"/>
  <c r="L52" i="11"/>
  <c r="K52" i="11"/>
  <c r="F52" i="11"/>
  <c r="M51" i="11"/>
  <c r="L51" i="11"/>
  <c r="K51" i="11"/>
  <c r="F51" i="11"/>
  <c r="M50" i="11"/>
  <c r="L50" i="11"/>
  <c r="K50" i="11"/>
  <c r="F50" i="11"/>
  <c r="M49" i="11"/>
  <c r="L49" i="11"/>
  <c r="K49" i="11"/>
  <c r="F49" i="11"/>
  <c r="M48" i="11"/>
  <c r="L48" i="11"/>
  <c r="K48" i="11"/>
  <c r="F48" i="11"/>
  <c r="M47" i="11"/>
  <c r="L47" i="11"/>
  <c r="K47" i="11"/>
  <c r="F47" i="11"/>
  <c r="M46" i="11"/>
  <c r="L46" i="11"/>
  <c r="K46" i="11"/>
  <c r="F46" i="11"/>
  <c r="M45" i="11"/>
  <c r="L45" i="11"/>
  <c r="K45" i="11"/>
  <c r="F45" i="11"/>
  <c r="M44" i="11"/>
  <c r="L44" i="11"/>
  <c r="K44" i="11"/>
  <c r="F44" i="11"/>
  <c r="M43" i="11"/>
  <c r="L43" i="11"/>
  <c r="K43" i="11"/>
  <c r="F43" i="11"/>
  <c r="M42" i="11"/>
  <c r="L42" i="11"/>
  <c r="K42" i="11"/>
  <c r="F42" i="11"/>
  <c r="M41" i="11"/>
  <c r="L41" i="11"/>
  <c r="K41" i="11"/>
  <c r="F41" i="11"/>
  <c r="M40" i="11"/>
  <c r="L40" i="11"/>
  <c r="K40" i="11"/>
  <c r="F40" i="11"/>
  <c r="M39" i="11"/>
  <c r="L39" i="11"/>
  <c r="K39" i="11"/>
  <c r="F39" i="11"/>
  <c r="M38" i="11"/>
  <c r="L38" i="11"/>
  <c r="K38" i="11"/>
  <c r="F38" i="11"/>
  <c r="M37" i="11"/>
  <c r="L37" i="11"/>
  <c r="K37" i="11"/>
  <c r="F37" i="11"/>
  <c r="M36" i="11"/>
  <c r="L36" i="11"/>
  <c r="K36" i="11"/>
  <c r="F36" i="11"/>
  <c r="M35" i="11"/>
  <c r="L35" i="11"/>
  <c r="K35" i="11"/>
  <c r="F35" i="11"/>
  <c r="M34" i="11"/>
  <c r="L34" i="11"/>
  <c r="K34" i="11"/>
  <c r="F34" i="11"/>
  <c r="M33" i="11"/>
  <c r="L33" i="11"/>
  <c r="K33" i="11"/>
  <c r="F33" i="11"/>
  <c r="M32" i="11"/>
  <c r="L32" i="11"/>
  <c r="K32" i="11"/>
  <c r="F32" i="11"/>
  <c r="M31" i="11"/>
  <c r="L31" i="11"/>
  <c r="K31" i="11"/>
  <c r="F31" i="11"/>
  <c r="M30" i="11"/>
  <c r="L30" i="11"/>
  <c r="K30" i="11"/>
  <c r="F30" i="11"/>
  <c r="M29" i="11"/>
  <c r="L29" i="11"/>
  <c r="K29" i="11"/>
  <c r="F29" i="11"/>
  <c r="M28" i="11"/>
  <c r="L28" i="11"/>
  <c r="K28" i="11"/>
  <c r="F28" i="11"/>
  <c r="M27" i="11"/>
  <c r="L27" i="11"/>
  <c r="K27" i="11"/>
  <c r="F27" i="11"/>
  <c r="M26" i="11"/>
  <c r="L26" i="11"/>
  <c r="K26" i="11"/>
  <c r="F26" i="11"/>
  <c r="M25" i="11"/>
  <c r="L25" i="11"/>
  <c r="K25" i="11"/>
  <c r="F25" i="11"/>
  <c r="M24" i="11"/>
  <c r="L24" i="11"/>
  <c r="K24" i="11"/>
  <c r="F24" i="11"/>
  <c r="M23" i="11"/>
  <c r="L23" i="11"/>
  <c r="K23" i="11"/>
  <c r="F23" i="11"/>
  <c r="M22" i="11"/>
  <c r="L22" i="11"/>
  <c r="K22" i="11"/>
  <c r="F22" i="11"/>
  <c r="M21" i="11"/>
  <c r="L21" i="11"/>
  <c r="K21" i="11"/>
  <c r="F21" i="11"/>
  <c r="M20" i="11"/>
  <c r="L20" i="11"/>
  <c r="K20" i="11"/>
  <c r="F20" i="11"/>
  <c r="M19" i="11"/>
  <c r="L19" i="11"/>
  <c r="K19" i="11"/>
  <c r="F19" i="11"/>
  <c r="M18" i="11"/>
  <c r="L18" i="11"/>
  <c r="K18" i="11"/>
  <c r="F18" i="11"/>
  <c r="M17" i="11"/>
  <c r="L17" i="11"/>
  <c r="K17" i="11"/>
  <c r="F17" i="11"/>
  <c r="M16" i="11"/>
  <c r="L16" i="11"/>
  <c r="K16" i="11"/>
  <c r="F16" i="11"/>
  <c r="M15" i="11"/>
  <c r="L15" i="11"/>
  <c r="K15" i="11"/>
  <c r="F15" i="11"/>
  <c r="M14" i="11"/>
  <c r="L14" i="11"/>
  <c r="K14" i="11"/>
  <c r="F14" i="11"/>
  <c r="M13" i="11"/>
  <c r="L13" i="11"/>
  <c r="K13" i="11"/>
  <c r="F13" i="11"/>
  <c r="M12" i="11"/>
  <c r="L12" i="11"/>
  <c r="K12" i="11"/>
  <c r="F12" i="11"/>
  <c r="M11" i="11"/>
  <c r="L11" i="11"/>
  <c r="K11" i="11"/>
  <c r="F11" i="11"/>
  <c r="M10" i="11"/>
  <c r="L10" i="11"/>
  <c r="K10" i="11"/>
  <c r="F10" i="11"/>
  <c r="M9" i="11"/>
  <c r="L9" i="11"/>
  <c r="K9" i="11"/>
  <c r="F9" i="11"/>
  <c r="M8" i="11"/>
  <c r="L8" i="11"/>
  <c r="K8" i="11"/>
  <c r="F8" i="11"/>
  <c r="M7" i="11"/>
  <c r="L7" i="11"/>
  <c r="K7" i="11"/>
  <c r="F7" i="11"/>
  <c r="M6" i="11"/>
  <c r="L6" i="11"/>
  <c r="K6" i="11"/>
  <c r="F6" i="11"/>
  <c r="M5" i="11"/>
  <c r="L5" i="11"/>
  <c r="K5" i="11"/>
  <c r="F5" i="11"/>
  <c r="M4" i="11"/>
  <c r="L4" i="11"/>
  <c r="K4" i="11"/>
  <c r="F4" i="11"/>
  <c r="M3" i="11"/>
  <c r="L3" i="11"/>
  <c r="K3" i="11"/>
  <c r="F3" i="11"/>
  <c r="M2" i="11"/>
  <c r="L2" i="11"/>
  <c r="K2" i="11"/>
  <c r="F2" i="11"/>
  <c r="CC7" i="3"/>
  <c r="CC8" i="3" s="1"/>
  <c r="CC9" i="3" s="1"/>
  <c r="CC10" i="3" s="1"/>
  <c r="CC11" i="3" s="1"/>
  <c r="CC12" i="3" s="1"/>
  <c r="CC13" i="3" s="1"/>
  <c r="CC14" i="3" s="1"/>
  <c r="CC15" i="3" s="1"/>
  <c r="CC16" i="3" s="1"/>
  <c r="CC17" i="3" s="1"/>
  <c r="CC18" i="3" s="1"/>
  <c r="CC19" i="3" s="1"/>
  <c r="CC20" i="3" s="1"/>
  <c r="CC21" i="3" s="1"/>
  <c r="CC22" i="3" s="1"/>
  <c r="CC23" i="3" s="1"/>
  <c r="CC24" i="3" s="1"/>
  <c r="CC25" i="3" s="1"/>
  <c r="CC26" i="3" s="1"/>
  <c r="CC27" i="3" s="1"/>
  <c r="CC28" i="3" s="1"/>
  <c r="CC29" i="3" s="1"/>
  <c r="CC30" i="3" s="1"/>
  <c r="CC31" i="3" s="1"/>
  <c r="CC32" i="3" s="1"/>
  <c r="CC33" i="3" s="1"/>
  <c r="CC34" i="3" s="1"/>
  <c r="CC35" i="3" s="1"/>
  <c r="CH32" i="3"/>
  <c r="CH31" i="3"/>
  <c r="CH30" i="3"/>
  <c r="CH29" i="3"/>
  <c r="CH27" i="3"/>
  <c r="CH28" i="3"/>
  <c r="CH24" i="3"/>
  <c r="CH25" i="3"/>
  <c r="CH6" i="3"/>
  <c r="CH26" i="3"/>
  <c r="CH23" i="3"/>
  <c r="CH22" i="3"/>
  <c r="CH21" i="3"/>
  <c r="CH9" i="3"/>
  <c r="CH20" i="3"/>
  <c r="BF21" i="8"/>
  <c r="H155" i="11" l="1"/>
  <c r="CC36" i="3"/>
  <c r="CG36" i="3"/>
  <c r="BY36" i="3"/>
  <c r="CE36" i="3"/>
  <c r="CA36" i="3"/>
  <c r="AY7" i="5"/>
  <c r="AY8" i="5" s="1"/>
  <c r="AS8" i="5"/>
  <c r="AS9" i="5" s="1"/>
  <c r="BG7" i="8"/>
  <c r="BG8" i="8" s="1"/>
  <c r="AM6" i="5"/>
  <c r="AM7" i="5" s="1"/>
  <c r="AM8" i="5" s="1"/>
  <c r="AU5" i="5"/>
  <c r="AU6" i="5" s="1"/>
  <c r="AU7" i="5" s="1"/>
  <c r="CI7" i="3"/>
  <c r="BW7" i="3"/>
  <c r="AG7" i="10"/>
  <c r="AG8" i="10" s="1"/>
  <c r="AK7" i="10"/>
  <c r="AK8" i="10" s="1"/>
  <c r="AO7" i="10"/>
  <c r="BA8" i="8"/>
  <c r="BE8" i="8"/>
  <c r="BE9" i="8" s="1"/>
  <c r="BO8" i="7"/>
  <c r="BO9" i="7" s="1"/>
  <c r="BK7" i="6"/>
  <c r="BK8" i="6" s="1"/>
  <c r="BO7" i="6"/>
  <c r="BQ8" i="6"/>
  <c r="S6" i="4"/>
  <c r="S7" i="4" s="1"/>
  <c r="S8" i="4" s="1"/>
  <c r="S9" i="4" s="1"/>
  <c r="U5" i="4"/>
  <c r="AA5" i="4"/>
  <c r="AY7" i="8"/>
  <c r="BK7" i="7"/>
  <c r="AC7" i="10"/>
  <c r="AE7" i="10"/>
  <c r="AI8" i="10"/>
  <c r="AM8" i="10"/>
  <c r="AU7" i="8"/>
  <c r="BC8" i="8"/>
  <c r="AW7" i="8"/>
  <c r="BS8" i="7"/>
  <c r="BI7" i="7"/>
  <c r="BM7" i="7"/>
  <c r="BQ7" i="7"/>
  <c r="BU7" i="7"/>
  <c r="BW7" i="6"/>
  <c r="BU8" i="6"/>
  <c r="BM7" i="6"/>
  <c r="BS7" i="6"/>
  <c r="AO7" i="5"/>
  <c r="AW8" i="5"/>
  <c r="CE37" i="3" l="1"/>
  <c r="BY37" i="3"/>
  <c r="CA37" i="3"/>
  <c r="CG37" i="3"/>
  <c r="CC37" i="3"/>
  <c r="AY9" i="5"/>
  <c r="BO8" i="6"/>
  <c r="BO9" i="6" s="1"/>
  <c r="BO10" i="7"/>
  <c r="BG9" i="8"/>
  <c r="AQ6" i="5"/>
  <c r="CI8" i="3"/>
  <c r="BW8" i="3"/>
  <c r="AO8" i="10"/>
  <c r="AY8" i="8"/>
  <c r="AY9" i="8" s="1"/>
  <c r="BA9" i="8"/>
  <c r="BQ9" i="6"/>
  <c r="AA6" i="4"/>
  <c r="AA7" i="4" s="1"/>
  <c r="AA8" i="4" s="1"/>
  <c r="AA9" i="4" s="1"/>
  <c r="W6" i="4"/>
  <c r="W7" i="4" s="1"/>
  <c r="W8" i="4" s="1"/>
  <c r="W9" i="4" s="1"/>
  <c r="U6" i="4"/>
  <c r="U7" i="4" s="1"/>
  <c r="U8" i="4" s="1"/>
  <c r="U9" i="4" s="1"/>
  <c r="BK8" i="7"/>
  <c r="AK9" i="10"/>
  <c r="AM9" i="10"/>
  <c r="AG9" i="10"/>
  <c r="AI9" i="10"/>
  <c r="AE8" i="10"/>
  <c r="AC8" i="10"/>
  <c r="BC9" i="8"/>
  <c r="BE10" i="8"/>
  <c r="AW8" i="8"/>
  <c r="AU8" i="8"/>
  <c r="BM8" i="7"/>
  <c r="BI8" i="7"/>
  <c r="BU8" i="7"/>
  <c r="BQ8" i="7"/>
  <c r="BS9" i="7"/>
  <c r="BK9" i="6"/>
  <c r="BM8" i="6"/>
  <c r="BU9" i="6"/>
  <c r="BS8" i="6"/>
  <c r="BW8" i="6"/>
  <c r="AS10" i="5"/>
  <c r="AO8" i="5"/>
  <c r="AM9" i="5"/>
  <c r="AW9" i="5"/>
  <c r="AU8" i="5"/>
  <c r="AY10" i="5" l="1"/>
  <c r="BO11" i="7"/>
  <c r="BG10" i="8"/>
  <c r="AQ7" i="5"/>
  <c r="CI9" i="3"/>
  <c r="BW9" i="3"/>
  <c r="AO9" i="10"/>
  <c r="BA10" i="8"/>
  <c r="BQ10" i="6"/>
  <c r="BK9" i="7"/>
  <c r="AI10" i="10"/>
  <c r="AG10" i="10"/>
  <c r="AE9" i="10"/>
  <c r="AM10" i="10"/>
  <c r="AC9" i="10"/>
  <c r="AK10" i="10"/>
  <c r="BE11" i="8"/>
  <c r="AW9" i="8"/>
  <c r="AY10" i="8"/>
  <c r="BG11" i="8"/>
  <c r="AU9" i="8"/>
  <c r="BC10" i="8"/>
  <c r="BS10" i="7"/>
  <c r="BO12" i="7"/>
  <c r="BI9" i="7"/>
  <c r="BU9" i="7"/>
  <c r="BQ9" i="7"/>
  <c r="BM9" i="7"/>
  <c r="BS9" i="6"/>
  <c r="BU10" i="6"/>
  <c r="BM9" i="6"/>
  <c r="BW9" i="6"/>
  <c r="BO10" i="6"/>
  <c r="BK10" i="6"/>
  <c r="AW10" i="5"/>
  <c r="AY11" i="5"/>
  <c r="AO9" i="5"/>
  <c r="AU9" i="5"/>
  <c r="AS11" i="5"/>
  <c r="AM10" i="5"/>
  <c r="AQ8" i="5" l="1"/>
  <c r="CI10" i="3"/>
  <c r="BW10" i="3"/>
  <c r="AO10" i="10"/>
  <c r="BA11" i="8"/>
  <c r="BQ11" i="6"/>
  <c r="BK10" i="7"/>
  <c r="AM11" i="10"/>
  <c r="AE10" i="10"/>
  <c r="AC10" i="10"/>
  <c r="AG11" i="10"/>
  <c r="AK11" i="10"/>
  <c r="AI11" i="10"/>
  <c r="AU10" i="8"/>
  <c r="BG12" i="8"/>
  <c r="AW10" i="8"/>
  <c r="AY11" i="8"/>
  <c r="BC11" i="8"/>
  <c r="BE12" i="8"/>
  <c r="BQ10" i="7"/>
  <c r="BO13" i="7"/>
  <c r="BU10" i="7"/>
  <c r="BI10" i="7"/>
  <c r="BS11" i="7"/>
  <c r="BM10" i="7"/>
  <c r="BO11" i="6"/>
  <c r="BW10" i="6"/>
  <c r="BM10" i="6"/>
  <c r="BU11" i="6"/>
  <c r="BS10" i="6"/>
  <c r="BK11" i="6"/>
  <c r="AW11" i="5"/>
  <c r="AS12" i="5"/>
  <c r="AO10" i="5"/>
  <c r="AM11" i="5"/>
  <c r="AU10" i="5"/>
  <c r="AY12" i="5"/>
  <c r="AQ9" i="5" l="1"/>
  <c r="CI11" i="3"/>
  <c r="BW11" i="3"/>
  <c r="AO11" i="10"/>
  <c r="BA12" i="8"/>
  <c r="BQ12" i="6"/>
  <c r="BK11" i="7"/>
  <c r="AK12" i="10"/>
  <c r="AK13" i="10" s="1"/>
  <c r="AK14" i="10" s="1"/>
  <c r="AG12" i="10"/>
  <c r="AG13" i="10" s="1"/>
  <c r="AG14" i="10" s="1"/>
  <c r="AC11" i="10"/>
  <c r="AE11" i="10"/>
  <c r="AI12" i="10"/>
  <c r="AI13" i="10" s="1"/>
  <c r="AI14" i="10" s="1"/>
  <c r="AM12" i="10"/>
  <c r="AM13" i="10" s="1"/>
  <c r="AM14" i="10" s="1"/>
  <c r="BC12" i="8"/>
  <c r="AY12" i="8"/>
  <c r="AW11" i="8"/>
  <c r="BG13" i="8"/>
  <c r="AU11" i="8"/>
  <c r="BE13" i="8"/>
  <c r="BS12" i="7"/>
  <c r="BI11" i="7"/>
  <c r="BU11" i="7"/>
  <c r="BO14" i="7"/>
  <c r="BO15" i="7" s="1"/>
  <c r="BO16" i="7" s="1"/>
  <c r="BO17" i="7" s="1"/>
  <c r="BO18" i="7" s="1"/>
  <c r="BO19" i="7" s="1"/>
  <c r="BO20" i="7" s="1"/>
  <c r="BO21" i="7" s="1"/>
  <c r="BO22" i="7" s="1"/>
  <c r="BO23" i="7" s="1"/>
  <c r="BO24" i="7" s="1"/>
  <c r="BO25" i="7" s="1"/>
  <c r="BO26" i="7" s="1"/>
  <c r="BO27" i="7" s="1"/>
  <c r="BO28" i="7" s="1"/>
  <c r="BO29" i="7" s="1"/>
  <c r="BO30" i="7" s="1"/>
  <c r="BQ11" i="7"/>
  <c r="BM11" i="7"/>
  <c r="BS11" i="6"/>
  <c r="BU12" i="6"/>
  <c r="BM11" i="6"/>
  <c r="BW11" i="6"/>
  <c r="BK12" i="6"/>
  <c r="BO12" i="6"/>
  <c r="AU11" i="5"/>
  <c r="AM12" i="5"/>
  <c r="AO11" i="5"/>
  <c r="AS13" i="5"/>
  <c r="AY13" i="5"/>
  <c r="AW12" i="5"/>
  <c r="AQ10" i="5" l="1"/>
  <c r="CI12" i="3"/>
  <c r="BW12" i="3"/>
  <c r="AO12" i="10"/>
  <c r="AO13" i="10" s="1"/>
  <c r="BA13" i="8"/>
  <c r="BQ13" i="6"/>
  <c r="BK12" i="7"/>
  <c r="AE12" i="10"/>
  <c r="AE13" i="10" s="1"/>
  <c r="AE14" i="10" s="1"/>
  <c r="AC12" i="10"/>
  <c r="AC13" i="10" s="1"/>
  <c r="AC14" i="10" s="1"/>
  <c r="AU12" i="8"/>
  <c r="BG14" i="8"/>
  <c r="AW12" i="8"/>
  <c r="AY13" i="8"/>
  <c r="BC13" i="8"/>
  <c r="BE14" i="8"/>
  <c r="BM12" i="7"/>
  <c r="BQ12" i="7"/>
  <c r="BU12" i="7"/>
  <c r="BI12" i="7"/>
  <c r="BS13" i="7"/>
  <c r="BK13" i="6"/>
  <c r="BW12" i="6"/>
  <c r="BM12" i="6"/>
  <c r="BU13" i="6"/>
  <c r="BS12" i="6"/>
  <c r="BO13" i="6"/>
  <c r="AY14" i="5"/>
  <c r="AS14" i="5"/>
  <c r="AO12" i="5"/>
  <c r="AM13" i="5"/>
  <c r="AW13" i="5"/>
  <c r="AU12" i="5"/>
  <c r="AO14" i="10" l="1"/>
  <c r="AQ11" i="5"/>
  <c r="CI13" i="3"/>
  <c r="BW13" i="3"/>
  <c r="BA14" i="8"/>
  <c r="BQ14" i="6"/>
  <c r="BK13" i="7"/>
  <c r="AY14" i="8"/>
  <c r="BC14" i="8"/>
  <c r="AW13" i="8"/>
  <c r="BG15" i="8"/>
  <c r="BE15" i="8"/>
  <c r="AU13" i="8"/>
  <c r="BS14" i="7"/>
  <c r="BS15" i="7" s="1"/>
  <c r="BS16" i="7" s="1"/>
  <c r="BS17" i="7" s="1"/>
  <c r="BS18" i="7" s="1"/>
  <c r="BS19" i="7" s="1"/>
  <c r="BS20" i="7" s="1"/>
  <c r="BS21" i="7" s="1"/>
  <c r="BS22" i="7" s="1"/>
  <c r="BS23" i="7" s="1"/>
  <c r="BS24" i="7" s="1"/>
  <c r="BS25" i="7" s="1"/>
  <c r="BS26" i="7" s="1"/>
  <c r="BS27" i="7" s="1"/>
  <c r="BS28" i="7" s="1"/>
  <c r="BS29" i="7" s="1"/>
  <c r="BS30" i="7" s="1"/>
  <c r="BI13" i="7"/>
  <c r="BU13" i="7"/>
  <c r="BQ13" i="7"/>
  <c r="BM13" i="7"/>
  <c r="BS13" i="6"/>
  <c r="BU14" i="6"/>
  <c r="BM13" i="6"/>
  <c r="BW13" i="6"/>
  <c r="BO14" i="6"/>
  <c r="BK14" i="6"/>
  <c r="AW14" i="5"/>
  <c r="AM14" i="5"/>
  <c r="AO13" i="5"/>
  <c r="AS15" i="5"/>
  <c r="AU13" i="5"/>
  <c r="AY15" i="5"/>
  <c r="AQ12" i="5" l="1"/>
  <c r="CI14" i="3"/>
  <c r="BW14" i="3"/>
  <c r="BA15" i="8"/>
  <c r="BQ15" i="6"/>
  <c r="BK14" i="7"/>
  <c r="BK15" i="7" s="1"/>
  <c r="BK16" i="7" s="1"/>
  <c r="BK17" i="7" s="1"/>
  <c r="BK18" i="7" s="1"/>
  <c r="BK19" i="7" s="1"/>
  <c r="BK20" i="7" s="1"/>
  <c r="BK21" i="7" s="1"/>
  <c r="BK22" i="7" s="1"/>
  <c r="BK23" i="7" s="1"/>
  <c r="BK24" i="7" s="1"/>
  <c r="BK25" i="7" s="1"/>
  <c r="BK26" i="7" s="1"/>
  <c r="BK27" i="7" s="1"/>
  <c r="BK28" i="7" s="1"/>
  <c r="BK29" i="7" s="1"/>
  <c r="BK30" i="7" s="1"/>
  <c r="BE16" i="8"/>
  <c r="BG16" i="8"/>
  <c r="AW14" i="8"/>
  <c r="BC15" i="8"/>
  <c r="AU14" i="8"/>
  <c r="AY15" i="8"/>
  <c r="BM14" i="7"/>
  <c r="BM15" i="7" s="1"/>
  <c r="BM16" i="7" s="1"/>
  <c r="BM17" i="7" s="1"/>
  <c r="BM18" i="7" s="1"/>
  <c r="BM19" i="7" s="1"/>
  <c r="BM20" i="7" s="1"/>
  <c r="BM21" i="7" s="1"/>
  <c r="BM22" i="7" s="1"/>
  <c r="BM23" i="7" s="1"/>
  <c r="BM24" i="7" s="1"/>
  <c r="BM25" i="7" s="1"/>
  <c r="BM26" i="7" s="1"/>
  <c r="BM27" i="7" s="1"/>
  <c r="BM28" i="7" s="1"/>
  <c r="BM29" i="7" s="1"/>
  <c r="BM30" i="7" s="1"/>
  <c r="BQ14" i="7"/>
  <c r="BQ15" i="7" s="1"/>
  <c r="BQ16" i="7" s="1"/>
  <c r="BQ17" i="7" s="1"/>
  <c r="BQ18" i="7" s="1"/>
  <c r="BQ19" i="7" s="1"/>
  <c r="BQ20" i="7" s="1"/>
  <c r="BQ21" i="7" s="1"/>
  <c r="BQ22" i="7" s="1"/>
  <c r="BQ23" i="7" s="1"/>
  <c r="BQ24" i="7" s="1"/>
  <c r="BQ25" i="7" s="1"/>
  <c r="BQ26" i="7" s="1"/>
  <c r="BQ27" i="7" s="1"/>
  <c r="BQ28" i="7" s="1"/>
  <c r="BQ29" i="7" s="1"/>
  <c r="BQ30" i="7" s="1"/>
  <c r="BU14" i="7"/>
  <c r="BU15" i="7" s="1"/>
  <c r="BU16" i="7" s="1"/>
  <c r="BU17" i="7" s="1"/>
  <c r="BU18" i="7" s="1"/>
  <c r="BU19" i="7" s="1"/>
  <c r="BU20" i="7" s="1"/>
  <c r="BU21" i="7" s="1"/>
  <c r="BU22" i="7" s="1"/>
  <c r="BU23" i="7" s="1"/>
  <c r="BU24" i="7" s="1"/>
  <c r="BU25" i="7" s="1"/>
  <c r="BU26" i="7" s="1"/>
  <c r="BU27" i="7" s="1"/>
  <c r="BU28" i="7" s="1"/>
  <c r="BU29" i="7" s="1"/>
  <c r="BU30" i="7" s="1"/>
  <c r="BI14" i="7"/>
  <c r="BI15" i="7" s="1"/>
  <c r="BI16" i="7" s="1"/>
  <c r="BI17" i="7" s="1"/>
  <c r="BI18" i="7" s="1"/>
  <c r="BI19" i="7" s="1"/>
  <c r="BI20" i="7" s="1"/>
  <c r="BI21" i="7" s="1"/>
  <c r="BI22" i="7" s="1"/>
  <c r="BI23" i="7" s="1"/>
  <c r="BI24" i="7" s="1"/>
  <c r="BI25" i="7" s="1"/>
  <c r="BI26" i="7" s="1"/>
  <c r="BI27" i="7" s="1"/>
  <c r="BI28" i="7" s="1"/>
  <c r="BI29" i="7" s="1"/>
  <c r="BI30" i="7" s="1"/>
  <c r="BO15" i="6"/>
  <c r="BW14" i="6"/>
  <c r="BM14" i="6"/>
  <c r="BU15" i="6"/>
  <c r="BK15" i="6"/>
  <c r="BS14" i="6"/>
  <c r="AU14" i="5"/>
  <c r="AS16" i="5"/>
  <c r="AO14" i="5"/>
  <c r="AM15" i="5"/>
  <c r="AW15" i="5"/>
  <c r="AY16" i="5"/>
  <c r="AQ13" i="5" l="1"/>
  <c r="CI15" i="3"/>
  <c r="BW15" i="3"/>
  <c r="BA16" i="8"/>
  <c r="BQ16" i="6"/>
  <c r="AU15" i="8"/>
  <c r="BC16" i="8"/>
  <c r="AW15" i="8"/>
  <c r="BG17" i="8"/>
  <c r="BE17" i="8"/>
  <c r="AY16" i="8"/>
  <c r="BK16" i="6"/>
  <c r="BU16" i="6"/>
  <c r="BM15" i="6"/>
  <c r="BW15" i="6"/>
  <c r="BS15" i="6"/>
  <c r="BO16" i="6"/>
  <c r="AO15" i="5"/>
  <c r="AS17" i="5"/>
  <c r="AM16" i="5"/>
  <c r="AU15" i="5"/>
  <c r="AW16" i="5"/>
  <c r="AY17" i="5"/>
  <c r="AQ14" i="5" l="1"/>
  <c r="CI16" i="3"/>
  <c r="BW16" i="3"/>
  <c r="BA17" i="8"/>
  <c r="BQ17" i="6"/>
  <c r="BG18" i="8"/>
  <c r="BC17" i="8"/>
  <c r="AW16" i="8"/>
  <c r="AU16" i="8"/>
  <c r="BE18" i="8"/>
  <c r="AY17" i="8"/>
  <c r="BS16" i="6"/>
  <c r="BM16" i="6"/>
  <c r="BU17" i="6"/>
  <c r="BO17" i="6"/>
  <c r="BK17" i="6"/>
  <c r="BW16" i="6"/>
  <c r="AW17" i="5"/>
  <c r="AM17" i="5"/>
  <c r="AU16" i="5"/>
  <c r="AS18" i="5"/>
  <c r="AY18" i="5"/>
  <c r="AO16" i="5"/>
  <c r="AQ15" i="5" l="1"/>
  <c r="CI17" i="3"/>
  <c r="BW17" i="3"/>
  <c r="BA18" i="8"/>
  <c r="BQ18" i="6"/>
  <c r="BE19" i="8"/>
  <c r="BG19" i="8"/>
  <c r="AY18" i="8"/>
  <c r="AU17" i="8"/>
  <c r="AW17" i="8"/>
  <c r="BC18" i="8"/>
  <c r="BM17" i="6"/>
  <c r="BU18" i="6"/>
  <c r="BW17" i="6"/>
  <c r="BS17" i="6"/>
  <c r="BK18" i="6"/>
  <c r="BO18" i="6"/>
  <c r="AY19" i="5"/>
  <c r="AS19" i="5"/>
  <c r="AU17" i="5"/>
  <c r="AM18" i="5"/>
  <c r="AO17" i="5"/>
  <c r="AW18" i="5"/>
  <c r="AQ16" i="5" l="1"/>
  <c r="CI18" i="3"/>
  <c r="BW18" i="3"/>
  <c r="BA19" i="8"/>
  <c r="BQ19" i="6"/>
  <c r="AW18" i="8"/>
  <c r="BG20" i="8"/>
  <c r="AU18" i="8"/>
  <c r="AY19" i="8"/>
  <c r="BE20" i="8"/>
  <c r="BC19" i="8"/>
  <c r="BS18" i="6"/>
  <c r="BU19" i="6"/>
  <c r="BW18" i="6"/>
  <c r="BM18" i="6"/>
  <c r="BK19" i="6"/>
  <c r="BO19" i="6"/>
  <c r="AM19" i="5"/>
  <c r="AO18" i="5"/>
  <c r="AU18" i="5"/>
  <c r="AW19" i="5"/>
  <c r="AQ17" i="5" l="1"/>
  <c r="CI19" i="3"/>
  <c r="BW19" i="3"/>
  <c r="BA20" i="8"/>
  <c r="BQ20" i="6"/>
  <c r="BE21" i="8"/>
  <c r="AY20" i="8"/>
  <c r="BG21" i="8"/>
  <c r="AU19" i="8"/>
  <c r="AW19" i="8"/>
  <c r="BC20" i="8"/>
  <c r="BM19" i="6"/>
  <c r="BO20" i="6"/>
  <c r="BS19" i="6"/>
  <c r="BK20" i="6"/>
  <c r="BW19" i="6"/>
  <c r="BU20" i="6"/>
  <c r="AO19" i="5"/>
  <c r="AU19" i="5"/>
  <c r="AQ18" i="5" l="1"/>
  <c r="CI20" i="3"/>
  <c r="BW20" i="3"/>
  <c r="BA21" i="8"/>
  <c r="BQ21" i="6"/>
  <c r="BC21" i="8"/>
  <c r="AU20" i="8"/>
  <c r="AY21" i="8"/>
  <c r="BE22" i="8"/>
  <c r="AW20" i="8"/>
  <c r="BG22" i="8"/>
  <c r="BK21" i="6"/>
  <c r="BW20" i="6"/>
  <c r="BS20" i="6"/>
  <c r="BU21" i="6"/>
  <c r="BO21" i="6"/>
  <c r="BM20" i="6"/>
  <c r="AQ19" i="5" l="1"/>
  <c r="CI21" i="3"/>
  <c r="BW21" i="3"/>
  <c r="BA22" i="8"/>
  <c r="BQ22" i="6"/>
  <c r="BG23" i="8"/>
  <c r="AU21" i="8"/>
  <c r="AW21" i="8"/>
  <c r="BE23" i="8"/>
  <c r="AY22" i="8"/>
  <c r="BC22" i="8"/>
  <c r="BU22" i="6"/>
  <c r="BS21" i="6"/>
  <c r="BO22" i="6"/>
  <c r="BW21" i="6"/>
  <c r="BM21" i="6"/>
  <c r="BK22" i="6"/>
  <c r="CI22" i="3" l="1"/>
  <c r="BW22" i="3"/>
  <c r="BA23" i="8"/>
  <c r="BQ23" i="6"/>
  <c r="BC23" i="8"/>
  <c r="AU22" i="8"/>
  <c r="AY23" i="8"/>
  <c r="AW22" i="8"/>
  <c r="BU23" i="6"/>
  <c r="BM22" i="6"/>
  <c r="BW22" i="6"/>
  <c r="BO23" i="6"/>
  <c r="BS22" i="6"/>
  <c r="BK23" i="6"/>
  <c r="CI23" i="3" l="1"/>
  <c r="BW23" i="3"/>
  <c r="BQ24" i="6"/>
  <c r="AU23" i="8"/>
  <c r="AW23" i="8"/>
  <c r="BW23" i="6"/>
  <c r="BM23" i="6"/>
  <c r="BK24" i="6"/>
  <c r="BS23" i="6"/>
  <c r="BO24" i="6"/>
  <c r="BU24" i="6"/>
  <c r="CI24" i="3" l="1"/>
  <c r="BW24" i="3"/>
  <c r="BQ25" i="6"/>
  <c r="BO25" i="6"/>
  <c r="BS24" i="6"/>
  <c r="BK25" i="6"/>
  <c r="BM24" i="6"/>
  <c r="BU25" i="6"/>
  <c r="BW24" i="6"/>
  <c r="CI25" i="3" l="1"/>
  <c r="BW25" i="3"/>
  <c r="BQ26" i="6"/>
  <c r="BM25" i="6"/>
  <c r="BU26" i="6"/>
  <c r="BK26" i="6"/>
  <c r="BS25" i="6"/>
  <c r="BO26" i="6"/>
  <c r="BW25" i="6"/>
  <c r="CI26" i="3" l="1"/>
  <c r="BW26" i="3"/>
  <c r="BQ27" i="6"/>
  <c r="BW26" i="6"/>
  <c r="BO27" i="6"/>
  <c r="BS26" i="6"/>
  <c r="BU27" i="6"/>
  <c r="BM26" i="6"/>
  <c r="BK27" i="6"/>
  <c r="CI27" i="3" l="1"/>
  <c r="BW27" i="3"/>
  <c r="BQ28" i="6"/>
  <c r="BS27" i="6"/>
  <c r="BK28" i="6"/>
  <c r="BM27" i="6"/>
  <c r="BU28" i="6"/>
  <c r="BW27" i="6"/>
  <c r="BO28" i="6"/>
  <c r="CI28" i="3" l="1"/>
  <c r="BW28" i="3"/>
  <c r="BQ29" i="6"/>
  <c r="BO29" i="6"/>
  <c r="BW28" i="6"/>
  <c r="BS28" i="6"/>
  <c r="BU29" i="6"/>
  <c r="BM28" i="6"/>
  <c r="BK29" i="6"/>
  <c r="CI29" i="3" l="1"/>
  <c r="BW29" i="3"/>
  <c r="BM29" i="6"/>
  <c r="BS29" i="6"/>
  <c r="BW29" i="6"/>
  <c r="CI30" i="3" l="1"/>
  <c r="BW30" i="3"/>
  <c r="CI31" i="3" l="1"/>
  <c r="BW31" i="3"/>
  <c r="CI32" i="3" l="1"/>
  <c r="BW32" i="3"/>
  <c r="CI33" i="3" l="1"/>
  <c r="BW33" i="3"/>
  <c r="CI34" i="3" l="1"/>
  <c r="BW34" i="3"/>
  <c r="CI35" i="3" l="1"/>
  <c r="CI36" i="3" s="1"/>
  <c r="CI37" i="3" s="1"/>
  <c r="BW35" i="3"/>
  <c r="BW36" i="3" s="1"/>
  <c r="BW37" i="3" s="1"/>
</calcChain>
</file>

<file path=xl/sharedStrings.xml><?xml version="1.0" encoding="utf-8"?>
<sst xmlns="http://schemas.openxmlformats.org/spreadsheetml/2006/main" count="1395" uniqueCount="382">
  <si>
    <t>CTA策略投顾</t>
  </si>
  <si>
    <t>CTA策略
投顾名称</t>
  </si>
  <si>
    <t>跟踪产品</t>
  </si>
  <si>
    <t>产品</t>
  </si>
  <si>
    <t>分策略指数</t>
  </si>
  <si>
    <t>产品收益率</t>
  </si>
  <si>
    <t>产品波动率</t>
  </si>
  <si>
    <t>明得浩伦</t>
  </si>
  <si>
    <t>明得浩伦CTA一号</t>
  </si>
  <si>
    <t>思勰投资</t>
  </si>
  <si>
    <t>思瑞二号</t>
  </si>
  <si>
    <t>涵德投资</t>
  </si>
  <si>
    <t>盈冲CTA2号</t>
  </si>
  <si>
    <t>皓晨投资</t>
  </si>
  <si>
    <t>皓晨稳进1号</t>
  </si>
  <si>
    <t>橙色印象</t>
  </si>
  <si>
    <t>橙色起航一号</t>
  </si>
  <si>
    <t>华澄投资</t>
  </si>
  <si>
    <t>华澄2期</t>
  </si>
  <si>
    <t>明汯投资</t>
  </si>
  <si>
    <t>明汯CTA一号</t>
  </si>
  <si>
    <t>黑翼资产</t>
  </si>
  <si>
    <t>黑翼CTA2号A基金</t>
  </si>
  <si>
    <t>洛书投资</t>
  </si>
  <si>
    <t>洛书尊享CTA拾伍号</t>
  </si>
  <si>
    <t>九坤投资</t>
  </si>
  <si>
    <t>九坤CTA专享2号</t>
  </si>
  <si>
    <t>均成投资</t>
  </si>
  <si>
    <t>均成CTA1号</t>
  </si>
  <si>
    <t>会世资产</t>
  </si>
  <si>
    <t>会世泰和CTA1号</t>
  </si>
  <si>
    <t>量道投资</t>
  </si>
  <si>
    <t>量道富祥cta1号</t>
  </si>
  <si>
    <t>量金资产</t>
  </si>
  <si>
    <t>量金优利CTA一号</t>
  </si>
  <si>
    <t>千象资产</t>
  </si>
  <si>
    <t>千象1期</t>
  </si>
  <si>
    <t>灰金量投</t>
  </si>
  <si>
    <t>灰金量化3号</t>
  </si>
  <si>
    <t>上九投资</t>
  </si>
  <si>
    <t>上九点金一号</t>
  </si>
  <si>
    <t>呈瑞投资</t>
  </si>
  <si>
    <t>社润投资</t>
  </si>
  <si>
    <t>君拙投资</t>
  </si>
  <si>
    <t>君拙玉泉二号</t>
  </si>
  <si>
    <t>鼎一基金</t>
  </si>
  <si>
    <t>鼎一兑弈量化</t>
  </si>
  <si>
    <t>蒙玺投资</t>
  </si>
  <si>
    <t>象限投资</t>
  </si>
  <si>
    <t>象限一号</t>
  </si>
  <si>
    <t>宁水投资</t>
  </si>
  <si>
    <t>宁水精选三期</t>
  </si>
  <si>
    <t>远澜信息</t>
  </si>
  <si>
    <t>远澜云杉</t>
  </si>
  <si>
    <t>股指cta策略投顾</t>
  </si>
  <si>
    <t>股指cta策略
投顾名称</t>
  </si>
  <si>
    <t>量金格致1号</t>
  </si>
  <si>
    <t>无花果</t>
  </si>
  <si>
    <t>无花果量化股指CTA一号</t>
  </si>
  <si>
    <t>双隆投资</t>
  </si>
  <si>
    <t>隆富CTA1号</t>
  </si>
  <si>
    <t>玉数投资</t>
  </si>
  <si>
    <t>柏楼塞亥</t>
  </si>
  <si>
    <t>股票策略投顾</t>
  </si>
  <si>
    <t>股票策略
投顾名称</t>
  </si>
  <si>
    <t>沪深300</t>
  </si>
  <si>
    <t>源乐晟</t>
  </si>
  <si>
    <t>星石投资</t>
  </si>
  <si>
    <t>外贸信托星石21期</t>
  </si>
  <si>
    <t>汉和汉华</t>
  </si>
  <si>
    <t>汉和资本3期</t>
  </si>
  <si>
    <t>逸杉资产</t>
  </si>
  <si>
    <t>逸杉1期</t>
  </si>
  <si>
    <t>重阳投资</t>
  </si>
  <si>
    <t>中信信托重阳8期</t>
  </si>
  <si>
    <t>观富资产</t>
  </si>
  <si>
    <t>观富价值一号</t>
  </si>
  <si>
    <t>银帆资产</t>
  </si>
  <si>
    <t>银帆12期</t>
  </si>
  <si>
    <t>六禾投资</t>
  </si>
  <si>
    <t>中海信托金海5号</t>
  </si>
  <si>
    <t>和聚投资</t>
  </si>
  <si>
    <t>中信信托和聚1期</t>
  </si>
  <si>
    <t>景领投资</t>
  </si>
  <si>
    <t>景领健康中国1号</t>
  </si>
  <si>
    <t>顶理投资</t>
  </si>
  <si>
    <t>顶理元亨3号</t>
  </si>
  <si>
    <t>明达资产</t>
  </si>
  <si>
    <t>北京信托-明达4期</t>
  </si>
  <si>
    <t>宽远资产</t>
  </si>
  <si>
    <t>兴业信托-宽远价值成长</t>
  </si>
  <si>
    <t>鸣石投资</t>
  </si>
  <si>
    <t>满天星四号</t>
  </si>
  <si>
    <t>宁水新规一期</t>
  </si>
  <si>
    <t>指数增强策略投顾</t>
  </si>
  <si>
    <t>指数增强策略
投顾名称</t>
  </si>
  <si>
    <t>中证500</t>
  </si>
  <si>
    <t>衍盛资产</t>
  </si>
  <si>
    <t>衍盛指数增强一号</t>
  </si>
  <si>
    <t>因诺资产</t>
  </si>
  <si>
    <t>前海无量</t>
  </si>
  <si>
    <t>无量1期</t>
  </si>
  <si>
    <t>海浦投资</t>
  </si>
  <si>
    <t>海浦超平面中证500指数增强1号</t>
  </si>
  <si>
    <t>天算量化</t>
  </si>
  <si>
    <t>平方和</t>
  </si>
  <si>
    <t>平方和进取1号</t>
  </si>
  <si>
    <t>幻方量化</t>
  </si>
  <si>
    <t>珠海致诚卓远</t>
  </si>
  <si>
    <t>致远中证500指数加强</t>
  </si>
  <si>
    <t>九坤日享中证500指数增强1号</t>
  </si>
  <si>
    <t>汇鸿鸣石500指数增强春天八号</t>
  </si>
  <si>
    <t>明汯价值成长1期</t>
  </si>
  <si>
    <t>黑翼中证500指数增强1号</t>
  </si>
  <si>
    <t>前海钜亿</t>
  </si>
  <si>
    <t>前海钜亿中证500指数增强1号</t>
  </si>
  <si>
    <t>千象卓越2号中证500指数增强</t>
  </si>
  <si>
    <t>蜂雀投资</t>
  </si>
  <si>
    <t>高频Alpha中证500指数增强</t>
  </si>
  <si>
    <t>祖冲之1号</t>
  </si>
  <si>
    <t>市场中性策略投顾</t>
  </si>
  <si>
    <t>市场中性策略
投顾名称</t>
  </si>
  <si>
    <t>2018年以来最大回撤</t>
  </si>
  <si>
    <t>明汯中性1号</t>
  </si>
  <si>
    <t>天算顺势1号</t>
  </si>
  <si>
    <t>鸣石投资量化2期</t>
  </si>
  <si>
    <t>九坤量化混合私募2号</t>
  </si>
  <si>
    <t>因诺启航1号</t>
  </si>
  <si>
    <t>九章幻方量化对冲1号</t>
  </si>
  <si>
    <t>平方和投资</t>
  </si>
  <si>
    <t>平方和信享</t>
  </si>
  <si>
    <t>塞帕思</t>
  </si>
  <si>
    <t>塞帕思价值投资一号</t>
  </si>
  <si>
    <t>海浦超平面量化对冲1号</t>
  </si>
  <si>
    <t>爱凡哲</t>
  </si>
  <si>
    <t>股票Alpha+T0策略</t>
  </si>
  <si>
    <t>品赋投资</t>
  </si>
  <si>
    <t>品赋火炬</t>
  </si>
  <si>
    <t>希格斯</t>
  </si>
  <si>
    <t>高频Alpha市场中性</t>
  </si>
  <si>
    <t>丰润恒道</t>
  </si>
  <si>
    <t>光大卓越一期</t>
  </si>
  <si>
    <t>衍盛投资</t>
  </si>
  <si>
    <t>衍盛量化精选一期</t>
  </si>
  <si>
    <t>易股资产</t>
  </si>
  <si>
    <t>鑫源八号</t>
  </si>
  <si>
    <t>申毅投资</t>
  </si>
  <si>
    <t>申毅多策略量化套利3号</t>
  </si>
  <si>
    <t>玻尔兹曼2号</t>
  </si>
  <si>
    <t>同亨投资</t>
  </si>
  <si>
    <t>财掌柜持股宝五号</t>
  </si>
  <si>
    <t>鑫绰投资</t>
  </si>
  <si>
    <t>微丰投资</t>
  </si>
  <si>
    <t>微丰凯旋9号</t>
  </si>
  <si>
    <t>天演资本</t>
  </si>
  <si>
    <t>天演6号</t>
  </si>
  <si>
    <t>套利策略投顾</t>
  </si>
  <si>
    <t>套利策略
投顾名称</t>
  </si>
  <si>
    <t>格量资产</t>
  </si>
  <si>
    <t>格量套利2号</t>
  </si>
  <si>
    <t>展弘投资</t>
  </si>
  <si>
    <t>展弘稳进1号7期</t>
  </si>
  <si>
    <t>时代复兴</t>
  </si>
  <si>
    <t>东兆长泰CTA一号</t>
  </si>
  <si>
    <t>爱凡哲套利策略</t>
  </si>
  <si>
    <t>鋆晟投资</t>
  </si>
  <si>
    <t>盛冠达资产</t>
  </si>
  <si>
    <t>盛冠达崇盛套利2号</t>
  </si>
  <si>
    <t>外贸信托-九坤统计套利</t>
  </si>
  <si>
    <t>盛泉恒元</t>
  </si>
  <si>
    <t>盛泉恒元量化1号</t>
  </si>
  <si>
    <t>戊戌资产</t>
  </si>
  <si>
    <t>戊戌稳健3号</t>
  </si>
  <si>
    <t>思维三十号</t>
  </si>
  <si>
    <t>迈萃投资</t>
  </si>
  <si>
    <t>阿尔法猫</t>
  </si>
  <si>
    <t>期权策略投顾</t>
  </si>
  <si>
    <t>期权策略
投顾名称</t>
  </si>
  <si>
    <t>淘利资产</t>
  </si>
  <si>
    <t>淘利-期权多策略14号</t>
  </si>
  <si>
    <t>歆享资产</t>
  </si>
  <si>
    <t>歆享资产稳健一号</t>
  </si>
  <si>
    <t>泓倍资产</t>
  </si>
  <si>
    <t>泓倍期权套利1号</t>
  </si>
  <si>
    <t>正瀛资产</t>
  </si>
  <si>
    <t>正瀛权智1号</t>
  </si>
  <si>
    <t>微观一号</t>
  </si>
  <si>
    <t>汇鸿汇升</t>
  </si>
  <si>
    <t>汇升期权一号</t>
  </si>
  <si>
    <t>量典投资</t>
  </si>
  <si>
    <t>量典长青一号</t>
  </si>
  <si>
    <t>申毅格物5号</t>
  </si>
  <si>
    <t>●本文件由华闻期货有限公司撰写，资料仅用于初始信息之目的，并不构成广告或销售要约，或买入任何证券、基金或其它投资工具的建议。</t>
  </si>
  <si>
    <t>●本文件中所含来源于公开资料的信息以及私募管理人，本公司对这些信息的准确性和完整性不做任何保证，也不保证所包含的信息及相关建议不会发生任何变更，本公司已力求材料内容的客观、公正，但文中的观点、结论及相关建议仅供参考，不代表任何确定性的判断。</t>
  </si>
  <si>
    <t>●本文件中所含来源于本公司的任何信息，包括过往业绩、产品分析及预测、产品收益预测和相关建议等，均不代表任何定性判断，不代表产品未来运作的实际收益或可能获得的实际收益，其投资回报可能因市场环境等因素的变化而改变。</t>
  </si>
  <si>
    <t>●本文件内提述的相关投资等可涉及投资风险。本文件内的例子仅供参考，概不保证任何特定投资目标将会达成或任何期望达致该等目标的投资策略将会成功。过去的表现不一定是未来业绩的指标，潜在投资者不应仅仅依赖本文件的内容作出投资决定。</t>
  </si>
  <si>
    <t>●本文件内所有资料仅供适用证监会及基金业协会相关法规的“合格投资者”参考。</t>
  </si>
  <si>
    <t xml:space="preserve"> </t>
  </si>
  <si>
    <t>合格投资者界定：</t>
  </si>
  <si>
    <t xml:space="preserve">根据《关于规范金融机构资产管理业务的指导意见》，合格投资者是指具备相应风险识别能力和风险承担能力，投资于单只固定收益类产品的金额不低于30万元，投资于单只混合类产品的金额不低于40万元，投资于单只权益类产品、单只商品及金融衍生品类产品的金额不低于100万元且符合下列条件的自然人和法人或者其他组织： </t>
  </si>
  <si>
    <t>（一）具有2年以上投资经历，且满足以下条件之一：家庭金融净资产不低于300万元，家庭金融资产不低于500万元，或者近3年本人年均收入不低于40万元。</t>
  </si>
  <si>
    <t>（二）最近1年末净资产不低于1000万元的法人单位。</t>
  </si>
  <si>
    <t>（三）金融管理部门视为合格投资者的其他情形。</t>
  </si>
  <si>
    <t>私募基金分类策略收益表现</t>
  </si>
  <si>
    <t>CTA策略</t>
  </si>
  <si>
    <t>股指CTA策略</t>
  </si>
  <si>
    <t>股票策略</t>
  </si>
  <si>
    <t>指数增强策略</t>
  </si>
  <si>
    <t>市场中性策略</t>
  </si>
  <si>
    <t>套利策略</t>
  </si>
  <si>
    <t>期权策略</t>
  </si>
  <si>
    <t>2018年1月至今</t>
  </si>
  <si>
    <t>周排名</t>
  </si>
  <si>
    <t>策略分类</t>
  </si>
  <si>
    <t>交易周</t>
  </si>
  <si>
    <t>正收益周</t>
  </si>
  <si>
    <t>负收益周</t>
  </si>
  <si>
    <t>零收益周</t>
  </si>
  <si>
    <t>收益指标</t>
  </si>
  <si>
    <t>累计收益率</t>
  </si>
  <si>
    <t>年化收益率</t>
  </si>
  <si>
    <t>数据来源：华闻期货资管部</t>
  </si>
  <si>
    <t>周均收益率</t>
  </si>
  <si>
    <t>胜率</t>
  </si>
  <si>
    <t>盈亏比</t>
  </si>
  <si>
    <t>综合指标</t>
  </si>
  <si>
    <t>Sharpe Ratio</t>
  </si>
  <si>
    <t>Calmar Ratio</t>
  </si>
  <si>
    <t>Sortino Ratio</t>
  </si>
  <si>
    <t>风险指标</t>
  </si>
  <si>
    <t>最大回撤</t>
  </si>
  <si>
    <t>最大上涨</t>
  </si>
  <si>
    <t>下侧波动率</t>
  </si>
  <si>
    <t>标准差</t>
  </si>
  <si>
    <t>净值日期</t>
  </si>
  <si>
    <t>黑翼CTA二号A</t>
  </si>
  <si>
    <t>永隆精选A</t>
  </si>
  <si>
    <t>指数净值</t>
  </si>
  <si>
    <t>分策略指数净值</t>
  </si>
  <si>
    <t>/</t>
  </si>
  <si>
    <t xml:space="preserve">   </t>
  </si>
  <si>
    <t>爱凡哲股票Alpha+T0</t>
  </si>
  <si>
    <t xml:space="preserve">九章幻方中证500量化多策略1号 </t>
    <phoneticPr fontId="15" type="noConversion"/>
  </si>
  <si>
    <t>社润CTA期货子基金</t>
  </si>
  <si>
    <t xml:space="preserve">九章幻方中证500量化多策略1号 </t>
  </si>
  <si>
    <t>金邦安</t>
    <phoneticPr fontId="15" type="noConversion"/>
  </si>
  <si>
    <t>免责声明</t>
    <phoneticPr fontId="15" type="noConversion"/>
  </si>
  <si>
    <t>容克套利二号</t>
    <phoneticPr fontId="15" type="noConversion"/>
  </si>
  <si>
    <t>容克套利二号</t>
  </si>
  <si>
    <t>容克1号</t>
  </si>
  <si>
    <t>容克1号</t>
    <phoneticPr fontId="15" type="noConversion"/>
  </si>
  <si>
    <t>佑维500增强1号</t>
  </si>
  <si>
    <t>新凰玖量中证500指数增强1号</t>
  </si>
  <si>
    <t>世纪前沿指数增强2号</t>
  </si>
  <si>
    <t xml:space="preserve">新凰投资 </t>
    <phoneticPr fontId="15" type="noConversion"/>
  </si>
  <si>
    <t>世纪前沿</t>
    <phoneticPr fontId="15" type="noConversion"/>
  </si>
  <si>
    <t>佑维投资</t>
    <phoneticPr fontId="15" type="noConversion"/>
  </si>
  <si>
    <t>佑维CTA进取一号</t>
    <phoneticPr fontId="15" type="noConversion"/>
  </si>
  <si>
    <t>毓颜复合策略1号</t>
    <phoneticPr fontId="15" type="noConversion"/>
  </si>
  <si>
    <t>毓颜投资</t>
    <phoneticPr fontId="15" type="noConversion"/>
  </si>
  <si>
    <t>佑维投资</t>
    <phoneticPr fontId="15" type="noConversion"/>
  </si>
  <si>
    <t>世纪前沿量化对冲3号</t>
    <phoneticPr fontId="15" type="noConversion"/>
  </si>
  <si>
    <t>世纪前沿</t>
    <phoneticPr fontId="15" type="noConversion"/>
  </si>
  <si>
    <t>世纪前沿量化对冲3号</t>
  </si>
  <si>
    <t>红猫资产</t>
    <phoneticPr fontId="15" type="noConversion"/>
  </si>
  <si>
    <t>天算指数增强1号</t>
  </si>
  <si>
    <t>因诺启航1号</t>
    <phoneticPr fontId="15" type="noConversion"/>
  </si>
  <si>
    <t>天算指数增强1号</t>
    <phoneticPr fontId="15" type="noConversion"/>
  </si>
  <si>
    <t>悬铃A号</t>
  </si>
  <si>
    <t>悬铃资产</t>
    <phoneticPr fontId="15" type="noConversion"/>
  </si>
  <si>
    <t>中信信托源乐晟尊享A期</t>
    <phoneticPr fontId="15" type="noConversion"/>
  </si>
  <si>
    <t>中信信托源乐晟尊享A期</t>
    <phoneticPr fontId="15" type="noConversion"/>
  </si>
  <si>
    <t>衍复指増三号</t>
  </si>
  <si>
    <t>衍复投资</t>
    <phoneticPr fontId="15" type="noConversion"/>
  </si>
  <si>
    <t>衍复水滴中性一号</t>
  </si>
  <si>
    <t>衍复水滴中性一号</t>
    <phoneticPr fontId="15" type="noConversion"/>
  </si>
  <si>
    <t>尖端领域一号</t>
  </si>
  <si>
    <t>悬铃资产</t>
    <phoneticPr fontId="15" type="noConversion"/>
  </si>
  <si>
    <t>量旗投资</t>
    <phoneticPr fontId="15" type="noConversion"/>
  </si>
  <si>
    <t>上九点金二号</t>
    <phoneticPr fontId="15" type="noConversion"/>
  </si>
  <si>
    <t>上九点金二号</t>
    <phoneticPr fontId="15" type="noConversion"/>
  </si>
  <si>
    <t>上九点金二号</t>
    <phoneticPr fontId="15" type="noConversion"/>
  </si>
  <si>
    <t>上九点金二号</t>
    <phoneticPr fontId="15" type="noConversion"/>
  </si>
  <si>
    <t>因诺中证500指数增强1号</t>
  </si>
  <si>
    <t>狮王套利2号</t>
    <phoneticPr fontId="15" type="noConversion"/>
  </si>
  <si>
    <t>狮王套利2号</t>
    <phoneticPr fontId="15" type="noConversion"/>
  </si>
  <si>
    <t>狮王套利2号</t>
  </si>
  <si>
    <t>中邮永安平方和量化对冲1号</t>
    <phoneticPr fontId="15" type="noConversion"/>
  </si>
  <si>
    <t>中邮永安平方和量化对冲1号</t>
    <phoneticPr fontId="15" type="noConversion"/>
  </si>
  <si>
    <t>中信信托源乐晟尊享A期</t>
  </si>
  <si>
    <t>中邮永安平方和量化对冲1号</t>
  </si>
  <si>
    <t>芷瀚资产</t>
    <phoneticPr fontId="15" type="noConversion"/>
  </si>
  <si>
    <t>芷瀚量化CTA激进一号</t>
    <phoneticPr fontId="15" type="noConversion"/>
  </si>
  <si>
    <t>圭源纯达二号</t>
    <phoneticPr fontId="15" type="noConversion"/>
  </si>
  <si>
    <t>量客卓宇六号</t>
  </si>
  <si>
    <t>量客投资</t>
    <phoneticPr fontId="15" type="noConversion"/>
  </si>
  <si>
    <t>量客长阳一号</t>
  </si>
  <si>
    <t>芷瀚量化CTA激进一号</t>
  </si>
  <si>
    <t>圭源纯达二期</t>
  </si>
  <si>
    <t>毓颜复合策略1号</t>
  </si>
  <si>
    <t>衍盛量化多策略一期</t>
  </si>
  <si>
    <t>红猫资管伏羲</t>
    <phoneticPr fontId="15" type="noConversion"/>
  </si>
  <si>
    <t>红猫资管伏羲</t>
    <phoneticPr fontId="15" type="noConversion"/>
  </si>
  <si>
    <t>红猫资管伏羲</t>
    <phoneticPr fontId="15" type="noConversion"/>
  </si>
  <si>
    <t>红猫资管伏羲</t>
  </si>
  <si>
    <t>诚奇对冲精选</t>
  </si>
  <si>
    <t>诚奇资产</t>
    <phoneticPr fontId="15" type="noConversion"/>
  </si>
  <si>
    <t>燧石投资</t>
    <phoneticPr fontId="15" type="noConversion"/>
  </si>
  <si>
    <t>赫富500指数增强一号</t>
  </si>
  <si>
    <t>赫富500指数增强一号</t>
    <phoneticPr fontId="15" type="noConversion"/>
  </si>
  <si>
    <t>量客投资</t>
    <phoneticPr fontId="15" type="noConversion"/>
  </si>
  <si>
    <t>赫富投资</t>
    <phoneticPr fontId="15" type="noConversion"/>
  </si>
  <si>
    <t>赫富投资</t>
    <phoneticPr fontId="15" type="noConversion"/>
  </si>
  <si>
    <t>宏龙资产</t>
    <phoneticPr fontId="15" type="noConversion"/>
  </si>
  <si>
    <t>量游资产</t>
    <phoneticPr fontId="15" type="noConversion"/>
  </si>
  <si>
    <t>量游檀雅一号</t>
  </si>
  <si>
    <t>量游资产</t>
    <phoneticPr fontId="15" type="noConversion"/>
  </si>
  <si>
    <t>正班海州2号</t>
    <phoneticPr fontId="15" type="noConversion"/>
  </si>
  <si>
    <t>正班投资</t>
    <phoneticPr fontId="15" type="noConversion"/>
  </si>
  <si>
    <t>正班海州2号</t>
  </si>
  <si>
    <t>启林金选量化对冲1号</t>
    <phoneticPr fontId="15" type="noConversion"/>
  </si>
  <si>
    <t>启林投资</t>
    <phoneticPr fontId="15" type="noConversion"/>
  </si>
  <si>
    <t>隆富2号</t>
  </si>
  <si>
    <t>爱凡哲中证多策略英安一号</t>
  </si>
  <si>
    <t>爱凡哲</t>
    <phoneticPr fontId="15" type="noConversion"/>
  </si>
  <si>
    <t>启林金选量化对冲1号</t>
  </si>
  <si>
    <t>鑫绰量化对冲5号</t>
  </si>
  <si>
    <t>外贸信托-九坤统计套利A</t>
    <phoneticPr fontId="15" type="noConversion"/>
  </si>
  <si>
    <t>外贸信托-九坤统计套利A</t>
  </si>
  <si>
    <t>2021年以来累计收益</t>
    <phoneticPr fontId="15" type="noConversion"/>
  </si>
  <si>
    <t>迈萃量赢CTA</t>
  </si>
  <si>
    <t>迈萃资产</t>
    <phoneticPr fontId="15" type="noConversion"/>
  </si>
  <si>
    <t>量派500增强8号</t>
  </si>
  <si>
    <t>量派投资</t>
    <phoneticPr fontId="15" type="noConversion"/>
  </si>
  <si>
    <t>卓识领航</t>
  </si>
  <si>
    <t>燧石聚配专享一号</t>
    <phoneticPr fontId="15" type="noConversion"/>
  </si>
  <si>
    <t>北京卓识</t>
    <phoneticPr fontId="15" type="noConversion"/>
  </si>
  <si>
    <t>/</t>
    <phoneticPr fontId="15" type="noConversion"/>
  </si>
  <si>
    <t>卓识伟业</t>
  </si>
  <si>
    <t>北京卓识</t>
    <phoneticPr fontId="15" type="noConversion"/>
  </si>
  <si>
    <t>戊戌稳健5号</t>
  </si>
  <si>
    <t>宽投量化六号</t>
  </si>
  <si>
    <t>宽投资产</t>
    <phoneticPr fontId="15" type="noConversion"/>
  </si>
  <si>
    <t>/</t>
    <phoneticPr fontId="15" type="noConversion"/>
  </si>
  <si>
    <t>燧石聚配专享一号</t>
  </si>
  <si>
    <t>新视野1号</t>
    <phoneticPr fontId="15" type="noConversion"/>
  </si>
  <si>
    <t>沪深300新视野1号</t>
  </si>
  <si>
    <t>垒盈三号</t>
    <phoneticPr fontId="15" type="noConversion"/>
  </si>
  <si>
    <t>宏龙利贞2期</t>
  </si>
  <si>
    <t>量游杉树一号</t>
  </si>
  <si>
    <t>鑫绰量化对冲5号</t>
    <phoneticPr fontId="15" type="noConversion"/>
  </si>
  <si>
    <t>戊戌稳健3号</t>
    <phoneticPr fontId="15" type="noConversion"/>
  </si>
  <si>
    <t>佑维CTA进取二号</t>
  </si>
  <si>
    <t>佑维CTA进取二号</t>
    <phoneticPr fontId="15" type="noConversion"/>
  </si>
  <si>
    <t>卓识领航</t>
    <phoneticPr fontId="15" type="noConversion"/>
  </si>
  <si>
    <t>道微乘风破浪量化进取1号</t>
    <phoneticPr fontId="15" type="noConversion"/>
  </si>
  <si>
    <t>道微乘风破浪量化进取1号</t>
  </si>
  <si>
    <t>重庆道微</t>
    <phoneticPr fontId="15" type="noConversion"/>
  </si>
  <si>
    <t>本周收益        （2021/5/10-2021/5/14)</t>
    <phoneticPr fontId="15" type="noConversion"/>
  </si>
  <si>
    <t>2021/5/10-2021/5/14收益率</t>
  </si>
  <si>
    <t>2021/5/10-2021/5/14收益率</t>
    <phoneticPr fontId="15" type="noConversion"/>
  </si>
  <si>
    <t>（2020/2/14-2021/5/14）季度收益率</t>
  </si>
  <si>
    <t>（2020/2/14-2021/5/14）季度收益率</t>
    <phoneticPr fontId="15" type="noConversion"/>
  </si>
  <si>
    <t>近半年（2020/11/15-2021/5/14）业绩指标</t>
  </si>
  <si>
    <t>近半年（2020/11/15-2021/5/14）业绩指标</t>
    <phoneticPr fontId="15" type="noConversion"/>
  </si>
  <si>
    <t>近一年（2020/5/15-2021/5/14）业绩指标</t>
  </si>
  <si>
    <t>近一年（2020/5/15-2021/5/14）业绩指标</t>
    <phoneticPr fontId="15" type="noConversion"/>
  </si>
  <si>
    <t>/</t>
    <phoneticPr fontId="15" type="noConversion"/>
  </si>
  <si>
    <t>蒙玺中证500指增</t>
  </si>
  <si>
    <t>蒙玺中证500指增</t>
    <phoneticPr fontId="15" type="noConversion"/>
  </si>
  <si>
    <t>爱凡哲英安一号</t>
    <phoneticPr fontId="15" type="noConversion"/>
  </si>
  <si>
    <t>中证500净值</t>
    <phoneticPr fontId="15" type="noConversion"/>
  </si>
  <si>
    <t>因诺聚配500指增</t>
  </si>
  <si>
    <t>量客卓宇一号</t>
    <phoneticPr fontId="15" type="noConversion"/>
  </si>
  <si>
    <t>衍复聚砾一号</t>
    <phoneticPr fontId="15" type="noConversion"/>
  </si>
  <si>
    <t>中证500</t>
    <phoneticPr fontId="15" type="noConversion"/>
  </si>
  <si>
    <t>均值</t>
    <phoneticPr fontId="15" type="noConversion"/>
  </si>
  <si>
    <t>std</t>
    <phoneticPr fontId="15" type="noConversion"/>
  </si>
  <si>
    <t>沪深300</t>
    <phoneticPr fontId="15" type="noConversion"/>
  </si>
  <si>
    <t>0,8869</t>
    <phoneticPr fontId="15" type="noConversion"/>
  </si>
  <si>
    <t>爱凡哲英安一号</t>
  </si>
  <si>
    <t>爱凡哲英安一号超额收益</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</si>
</sst>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76" formatCode="0.0000_ "/>
    <numFmt numFmtId="177" formatCode="0_ "/>
    <numFmt numFmtId="178" formatCode="0.0000_);[Red]\(0.0000\)"/>
    <numFmt numFmtId="179" formatCode="0.0000%"/>
    <numFmt numFmtId="180" formatCode="[$-F800]dddd\,\ mmmm\ dd\,\ yyyy"/>
    <numFmt numFmtId="181" formatCode="0.000_);[Red]\(0.000\)"/>
    <numFmt numFmtId="182" formatCode="0.00_);[Red]\(0.00\)"/>
  </numFmts>
  <fonts count="16">
    <font>
      <sz val="11"/>
      <color theme="1"/>
      <name val="宋体"/>
      <charset val="134"/>
      <scheme val="minor"/>
    </font>
    <font>
      <sz val="11"/>
      <color rgb="FF000000"/>
      <name val="宋体"/>
      <family val="3"/>
      <charset val="134"/>
      <scheme val="minor"/>
    </font>
    <font>
      <b/>
      <sz val="15"/>
      <color rgb="FF9DA4D3"/>
      <name val="宋体"/>
      <family val="3"/>
      <charset val="134"/>
      <scheme val="minor"/>
    </font>
    <font>
      <b/>
      <sz val="11"/>
      <color rgb="FF000000"/>
      <name val="宋体"/>
      <family val="3"/>
      <charset val="134"/>
      <scheme val="minor"/>
    </font>
    <font>
      <sz val="11"/>
      <name val="宋体"/>
      <family val="3"/>
      <charset val="134"/>
      <scheme val="minor"/>
    </font>
    <font>
      <b/>
      <sz val="14"/>
      <color theme="1"/>
      <name val="宋体"/>
      <family val="3"/>
      <charset val="134"/>
      <scheme val="minor"/>
    </font>
    <font>
      <sz val="12"/>
      <name val="Arial Unicode MS"/>
      <family val="2"/>
      <charset val="134"/>
    </font>
    <font>
      <sz val="11"/>
      <color theme="1"/>
      <name val="Arial Unicode MS"/>
      <family val="2"/>
      <charset val="134"/>
    </font>
    <font>
      <b/>
      <sz val="12"/>
      <color indexed="10"/>
      <name val="Arial Unicode MS"/>
      <family val="2"/>
      <charset val="134"/>
    </font>
    <font>
      <b/>
      <sz val="11"/>
      <color theme="1"/>
      <name val="宋体"/>
      <family val="3"/>
      <charset val="134"/>
      <scheme val="minor"/>
    </font>
    <font>
      <b/>
      <sz val="15"/>
      <color rgb="FF9DA4D3"/>
      <name val="宋体"/>
      <family val="3"/>
      <charset val="134"/>
    </font>
    <font>
      <sz val="11"/>
      <color theme="1"/>
      <name val="宋体"/>
      <family val="3"/>
      <charset val="134"/>
    </font>
    <font>
      <b/>
      <sz val="11"/>
      <color theme="1"/>
      <name val="宋体"/>
      <family val="3"/>
      <charset val="134"/>
    </font>
    <font>
      <sz val="12"/>
      <name val="宋体"/>
      <family val="3"/>
      <charset val="134"/>
    </font>
    <font>
      <sz val="11"/>
      <color theme="1"/>
      <name val="宋体"/>
      <family val="3"/>
      <charset val="134"/>
      <scheme val="minor"/>
    </font>
    <font>
      <sz val="9"/>
      <name val="宋体"/>
      <family val="3"/>
      <charset val="134"/>
      <scheme val="minor"/>
    </font>
  </fonts>
  <fills count="10">
    <fill>
      <patternFill patternType="none"/>
    </fill>
    <fill>
      <patternFill patternType="gray125"/>
    </fill>
    <fill>
      <patternFill patternType="solid">
        <fgColor rgb="FFDEEBF6"/>
        <bgColor indexed="64"/>
      </patternFill>
    </fill>
    <fill>
      <patternFill patternType="solid">
        <fgColor rgb="FF9CC3E6"/>
        <bgColor indexed="64"/>
      </patternFill>
    </fill>
    <fill>
      <patternFill patternType="solid">
        <fgColor theme="4" tint="0.79995117038483843"/>
        <bgColor indexed="64"/>
      </patternFill>
    </fill>
    <fill>
      <patternFill patternType="solid">
        <fgColor theme="0"/>
        <bgColor indexed="64"/>
      </patternFill>
    </fill>
    <fill>
      <patternFill patternType="solid">
        <fgColor theme="9" tint="0.59999389629810485"/>
        <bgColor indexed="64"/>
      </patternFill>
    </fill>
    <fill>
      <patternFill patternType="solid">
        <fgColor theme="8"/>
        <bgColor indexed="64"/>
      </patternFill>
    </fill>
    <fill>
      <patternFill patternType="solid">
        <fgColor theme="6" tint="0.59999389629810485"/>
        <bgColor indexed="64"/>
      </patternFill>
    </fill>
    <fill>
      <patternFill patternType="solid">
        <fgColor theme="5" tint="0.59999389629810485"/>
        <bgColor indexed="64"/>
      </patternFill>
    </fill>
  </fills>
  <borders count="30">
    <border>
      <left/>
      <right/>
      <top/>
      <bottom/>
      <diagonal/>
    </border>
    <border>
      <left style="medium">
        <color rgb="FFFFFFFF"/>
      </left>
      <right style="medium">
        <color rgb="FFFFFFFF"/>
      </right>
      <top/>
      <bottom style="medium">
        <color rgb="FFFFFFFF"/>
      </bottom>
      <diagonal/>
    </border>
    <border>
      <left style="medium">
        <color rgb="FFFFFFFF"/>
      </left>
      <right/>
      <top/>
      <bottom/>
      <diagonal/>
    </border>
    <border>
      <left style="medium">
        <color rgb="FFFFFFFF"/>
      </left>
      <right style="medium">
        <color rgb="FFFFFFFF"/>
      </right>
      <top style="medium">
        <color rgb="FFFFFFFF"/>
      </top>
      <bottom style="medium">
        <color rgb="FFFFFFFF"/>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style="medium">
        <color rgb="FFFFFFFF"/>
      </right>
      <top/>
      <bottom/>
      <diagonal/>
    </border>
    <border>
      <left/>
      <right/>
      <top/>
      <bottom style="thin">
        <color auto="1"/>
      </bottom>
      <diagonal/>
    </border>
    <border>
      <left style="thin">
        <color auto="1"/>
      </left>
      <right style="medium">
        <color rgb="FFFFFFFF"/>
      </right>
      <top style="thin">
        <color auto="1"/>
      </top>
      <bottom style="medium">
        <color rgb="FFFFFFFF"/>
      </bottom>
      <diagonal/>
    </border>
    <border>
      <left style="medium">
        <color rgb="FFFFFFFF"/>
      </left>
      <right style="medium">
        <color rgb="FFFFFFFF"/>
      </right>
      <top style="thin">
        <color auto="1"/>
      </top>
      <bottom style="medium">
        <color rgb="FFFFFFFF"/>
      </bottom>
      <diagonal/>
    </border>
    <border>
      <left style="medium">
        <color rgb="FFFFFFFF"/>
      </left>
      <right style="thin">
        <color auto="1"/>
      </right>
      <top style="thin">
        <color auto="1"/>
      </top>
      <bottom style="medium">
        <color rgb="FFFFFFFF"/>
      </bottom>
      <diagonal/>
    </border>
    <border>
      <left style="thin">
        <color auto="1"/>
      </left>
      <right style="medium">
        <color rgb="FFFFFFFF"/>
      </right>
      <top/>
      <bottom style="medium">
        <color rgb="FFFFFFFF"/>
      </bottom>
      <diagonal/>
    </border>
    <border>
      <left style="medium">
        <color rgb="FFFFFFFF"/>
      </left>
      <right style="thin">
        <color auto="1"/>
      </right>
      <top/>
      <bottom style="medium">
        <color rgb="FFFFFFFF"/>
      </bottom>
      <diagonal/>
    </border>
    <border>
      <left style="thin">
        <color auto="1"/>
      </left>
      <right style="medium">
        <color rgb="FFFFFFFF"/>
      </right>
      <top/>
      <bottom style="thin">
        <color auto="1"/>
      </bottom>
      <diagonal/>
    </border>
    <border>
      <left style="medium">
        <color rgb="FFFFFFFF"/>
      </left>
      <right style="medium">
        <color rgb="FFFFFFFF"/>
      </right>
      <top/>
      <bottom style="thin">
        <color auto="1"/>
      </bottom>
      <diagonal/>
    </border>
    <border>
      <left style="medium">
        <color rgb="FFFFFFFF"/>
      </left>
      <right style="thin">
        <color auto="1"/>
      </right>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top/>
      <bottom/>
      <diagonal/>
    </border>
    <border>
      <left style="medium">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right/>
      <top/>
      <bottom style="medium">
        <color rgb="FFFFFFFF"/>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s>
  <cellStyleXfs count="8">
    <xf numFmtId="180" fontId="0" fillId="0" borderId="0">
      <alignment vertical="center"/>
    </xf>
    <xf numFmtId="9" fontId="14" fillId="0" borderId="0" applyFont="0" applyFill="0" applyBorder="0" applyAlignment="0" applyProtection="0">
      <alignment vertical="center"/>
    </xf>
    <xf numFmtId="180" fontId="14" fillId="0" borderId="0"/>
    <xf numFmtId="180" fontId="14" fillId="0" borderId="0"/>
    <xf numFmtId="180" fontId="13" fillId="0" borderId="0">
      <alignment vertical="center"/>
    </xf>
    <xf numFmtId="180" fontId="14" fillId="0" borderId="0"/>
    <xf numFmtId="180" fontId="14" fillId="0" borderId="0"/>
    <xf numFmtId="180" fontId="14" fillId="0" borderId="0">
      <alignment vertical="center"/>
    </xf>
  </cellStyleXfs>
  <cellXfs count="122">
    <xf numFmtId="180" fontId="0" fillId="0" borderId="0" xfId="0">
      <alignment vertical="center"/>
    </xf>
    <xf numFmtId="14" fontId="0" fillId="0" borderId="0" xfId="0" applyNumberFormat="1" applyFont="1" applyFill="1" applyAlignment="1">
      <alignment vertical="center"/>
    </xf>
    <xf numFmtId="14" fontId="0" fillId="0" borderId="0" xfId="0" applyNumberFormat="1">
      <alignment vertical="center"/>
    </xf>
    <xf numFmtId="176" fontId="0" fillId="0" borderId="0" xfId="0" applyNumberFormat="1">
      <alignment vertical="center"/>
    </xf>
    <xf numFmtId="14" fontId="1" fillId="2" borderId="1" xfId="0" applyNumberFormat="1" applyFont="1" applyFill="1" applyBorder="1" applyAlignment="1">
      <alignment horizontal="left" vertical="center" wrapText="1"/>
    </xf>
    <xf numFmtId="176" fontId="1" fillId="2" borderId="1" xfId="0" applyNumberFormat="1" applyFont="1" applyFill="1" applyBorder="1" applyAlignment="1">
      <alignment horizontal="left" vertical="center" wrapText="1"/>
    </xf>
    <xf numFmtId="176" fontId="0" fillId="2" borderId="1" xfId="0" applyNumberFormat="1" applyFont="1" applyFill="1" applyBorder="1" applyAlignment="1">
      <alignment horizontal="left" vertical="center" wrapText="1"/>
    </xf>
    <xf numFmtId="180" fontId="1" fillId="2" borderId="1" xfId="0" applyFont="1" applyFill="1" applyBorder="1" applyAlignment="1">
      <alignment horizontal="left" vertical="center" wrapText="1"/>
    </xf>
    <xf numFmtId="180" fontId="1" fillId="2" borderId="1" xfId="2" applyFont="1" applyFill="1" applyBorder="1" applyAlignment="1">
      <alignment horizontal="left" vertical="center" wrapText="1"/>
    </xf>
    <xf numFmtId="180" fontId="1" fillId="2" borderId="2" xfId="0" applyFont="1" applyFill="1" applyBorder="1" applyAlignment="1">
      <alignment horizontal="left" vertical="center" wrapText="1"/>
    </xf>
    <xf numFmtId="180" fontId="0" fillId="2" borderId="1" xfId="0" applyFont="1" applyFill="1" applyBorder="1" applyAlignment="1">
      <alignment horizontal="left" vertical="center" wrapText="1"/>
    </xf>
    <xf numFmtId="10" fontId="0" fillId="0" borderId="0" xfId="0" applyNumberFormat="1">
      <alignment vertical="center"/>
    </xf>
    <xf numFmtId="180" fontId="3" fillId="3" borderId="4" xfId="0" applyFont="1" applyFill="1" applyBorder="1" applyAlignment="1">
      <alignment horizontal="center" vertical="center" wrapText="1"/>
    </xf>
    <xf numFmtId="10" fontId="1" fillId="2" borderId="6" xfId="1" applyNumberFormat="1" applyFont="1" applyFill="1" applyBorder="1" applyAlignment="1">
      <alignment horizontal="right" vertical="center" wrapText="1"/>
    </xf>
    <xf numFmtId="10" fontId="3" fillId="2" borderId="6" xfId="1" applyNumberFormat="1" applyFont="1" applyFill="1" applyBorder="1" applyAlignment="1">
      <alignment horizontal="right" vertical="center" wrapText="1"/>
    </xf>
    <xf numFmtId="180" fontId="3" fillId="3" borderId="6" xfId="0" applyFont="1" applyFill="1" applyBorder="1" applyAlignment="1">
      <alignment horizontal="center" vertical="center" wrapText="1"/>
    </xf>
    <xf numFmtId="176" fontId="1" fillId="2" borderId="1" xfId="2" applyNumberFormat="1" applyFont="1" applyFill="1" applyBorder="1" applyAlignment="1">
      <alignment horizontal="left" vertical="center" wrapText="1"/>
    </xf>
    <xf numFmtId="180" fontId="0" fillId="0" borderId="0" xfId="0" applyFont="1" applyFill="1" applyAlignment="1">
      <alignment vertical="center"/>
    </xf>
    <xf numFmtId="180" fontId="1" fillId="2" borderId="1" xfId="5" applyFont="1" applyFill="1" applyBorder="1" applyAlignment="1">
      <alignment horizontal="left" vertical="center" wrapText="1"/>
    </xf>
    <xf numFmtId="178" fontId="0" fillId="0" borderId="0" xfId="0" applyNumberFormat="1">
      <alignment vertical="center"/>
    </xf>
    <xf numFmtId="176" fontId="1" fillId="4" borderId="1" xfId="0" applyNumberFormat="1" applyFont="1" applyFill="1" applyBorder="1" applyAlignment="1">
      <alignment horizontal="left" vertical="center" wrapText="1"/>
    </xf>
    <xf numFmtId="180" fontId="1" fillId="2" borderId="1" xfId="3" applyFont="1" applyFill="1" applyBorder="1" applyAlignment="1">
      <alignment horizontal="left" vertical="center" wrapText="1"/>
    </xf>
    <xf numFmtId="178" fontId="1" fillId="2" borderId="2" xfId="0" applyNumberFormat="1" applyFont="1" applyFill="1" applyBorder="1" applyAlignment="1">
      <alignment horizontal="left" vertical="center" wrapText="1"/>
    </xf>
    <xf numFmtId="10" fontId="1" fillId="2" borderId="1" xfId="0" applyNumberFormat="1" applyFont="1" applyFill="1" applyBorder="1" applyAlignment="1">
      <alignment horizontal="left" vertical="center" wrapText="1"/>
    </xf>
    <xf numFmtId="10" fontId="1" fillId="2" borderId="1" xfId="6" applyNumberFormat="1" applyFont="1" applyFill="1" applyBorder="1" applyAlignment="1">
      <alignment horizontal="left" vertical="center" wrapText="1"/>
    </xf>
    <xf numFmtId="180" fontId="1" fillId="2" borderId="1" xfId="6" applyFont="1" applyFill="1" applyBorder="1" applyAlignment="1">
      <alignment horizontal="left" vertical="center" wrapText="1"/>
    </xf>
    <xf numFmtId="180" fontId="1" fillId="2" borderId="7" xfId="6" applyFont="1" applyFill="1" applyBorder="1" applyAlignment="1">
      <alignment horizontal="left" vertical="center" wrapText="1"/>
    </xf>
    <xf numFmtId="180" fontId="1" fillId="2" borderId="7" xfId="0" applyFont="1" applyFill="1" applyBorder="1" applyAlignment="1">
      <alignment horizontal="left" vertical="center" wrapText="1"/>
    </xf>
    <xf numFmtId="179" fontId="0" fillId="0" borderId="0" xfId="0" applyNumberFormat="1">
      <alignment vertical="center"/>
    </xf>
    <xf numFmtId="176" fontId="4" fillId="0" borderId="0" xfId="0" applyNumberFormat="1" applyFont="1" applyFill="1">
      <alignment vertical="center"/>
    </xf>
    <xf numFmtId="176" fontId="1" fillId="2" borderId="2" xfId="0" applyNumberFormat="1" applyFont="1" applyFill="1" applyBorder="1" applyAlignment="1">
      <alignment horizontal="left" vertical="center" wrapText="1"/>
    </xf>
    <xf numFmtId="176" fontId="3" fillId="2" borderId="9" xfId="0" applyNumberFormat="1" applyFont="1" applyFill="1" applyBorder="1" applyAlignment="1">
      <alignment horizontal="center" vertical="center" wrapText="1"/>
    </xf>
    <xf numFmtId="176" fontId="3" fillId="2" borderId="10" xfId="0" applyNumberFormat="1" applyFont="1" applyFill="1" applyBorder="1" applyAlignment="1">
      <alignment horizontal="center" vertical="center" wrapText="1"/>
    </xf>
    <xf numFmtId="176" fontId="3" fillId="2" borderId="11" xfId="0" applyNumberFormat="1" applyFont="1" applyFill="1" applyBorder="1" applyAlignment="1">
      <alignment horizontal="center" vertical="center" wrapText="1"/>
    </xf>
    <xf numFmtId="177" fontId="1" fillId="5" borderId="12" xfId="0" applyNumberFormat="1" applyFont="1" applyFill="1" applyBorder="1" applyAlignment="1">
      <alignment horizontal="center" vertical="center" wrapText="1"/>
    </xf>
    <xf numFmtId="176" fontId="1" fillId="5" borderId="1" xfId="0" applyNumberFormat="1" applyFont="1" applyFill="1" applyBorder="1" applyAlignment="1">
      <alignment horizontal="center" vertical="center" wrapText="1"/>
    </xf>
    <xf numFmtId="10" fontId="1" fillId="5" borderId="1" xfId="0" applyNumberFormat="1" applyFont="1" applyFill="1" applyBorder="1" applyAlignment="1">
      <alignment horizontal="center" vertical="center" wrapText="1"/>
    </xf>
    <xf numFmtId="10" fontId="1" fillId="5" borderId="13" xfId="0" applyNumberFormat="1" applyFont="1" applyFill="1" applyBorder="1" applyAlignment="1">
      <alignment horizontal="center" vertical="center" wrapText="1"/>
    </xf>
    <xf numFmtId="177" fontId="1" fillId="2" borderId="12" xfId="0" applyNumberFormat="1" applyFont="1" applyFill="1" applyBorder="1" applyAlignment="1">
      <alignment horizontal="center" vertical="center" wrapText="1"/>
    </xf>
    <xf numFmtId="176" fontId="1" fillId="2" borderId="1" xfId="0" applyNumberFormat="1" applyFont="1" applyFill="1" applyBorder="1" applyAlignment="1">
      <alignment horizontal="center" vertical="center" wrapText="1"/>
    </xf>
    <xf numFmtId="10" fontId="1" fillId="2" borderId="1" xfId="0" applyNumberFormat="1" applyFont="1" applyFill="1" applyBorder="1" applyAlignment="1">
      <alignment horizontal="center" vertical="center" wrapText="1"/>
    </xf>
    <xf numFmtId="10" fontId="1" fillId="2" borderId="13" xfId="0" applyNumberFormat="1" applyFont="1" applyFill="1" applyBorder="1" applyAlignment="1">
      <alignment horizontal="center" vertical="center" wrapText="1"/>
    </xf>
    <xf numFmtId="177" fontId="1" fillId="5" borderId="14" xfId="0" applyNumberFormat="1" applyFont="1" applyFill="1" applyBorder="1" applyAlignment="1">
      <alignment horizontal="center" vertical="center" wrapText="1"/>
    </xf>
    <xf numFmtId="176" fontId="1" fillId="5" borderId="15" xfId="0" applyNumberFormat="1" applyFont="1" applyFill="1" applyBorder="1" applyAlignment="1">
      <alignment horizontal="center" vertical="center" wrapText="1"/>
    </xf>
    <xf numFmtId="10" fontId="1" fillId="5" borderId="15" xfId="0" applyNumberFormat="1" applyFont="1" applyFill="1" applyBorder="1" applyAlignment="1">
      <alignment horizontal="center" vertical="center" wrapText="1"/>
    </xf>
    <xf numFmtId="10" fontId="1" fillId="5" borderId="16" xfId="0" applyNumberFormat="1" applyFont="1" applyFill="1" applyBorder="1" applyAlignment="1">
      <alignment horizontal="center" vertical="center" wrapText="1"/>
    </xf>
    <xf numFmtId="14" fontId="6" fillId="0" borderId="17" xfId="0" applyNumberFormat="1" applyFont="1" applyFill="1" applyBorder="1" applyAlignment="1">
      <alignment vertical="center"/>
    </xf>
    <xf numFmtId="14" fontId="6" fillId="0" borderId="18" xfId="0" applyNumberFormat="1" applyFont="1" applyFill="1" applyBorder="1" applyAlignment="1">
      <alignment vertical="center"/>
    </xf>
    <xf numFmtId="180" fontId="7" fillId="0" borderId="19" xfId="0" applyFont="1" applyBorder="1" applyAlignment="1">
      <alignment vertical="center"/>
    </xf>
    <xf numFmtId="14" fontId="8" fillId="0" borderId="20" xfId="0" applyNumberFormat="1" applyFont="1" applyFill="1" applyBorder="1" applyAlignment="1">
      <alignment vertical="center"/>
    </xf>
    <xf numFmtId="14" fontId="7" fillId="0" borderId="21" xfId="0" applyNumberFormat="1" applyFont="1" applyFill="1" applyBorder="1" applyAlignment="1">
      <alignment vertical="center"/>
    </xf>
    <xf numFmtId="14" fontId="7" fillId="0" borderId="18" xfId="0" applyNumberFormat="1" applyFont="1" applyFill="1" applyBorder="1" applyAlignment="1">
      <alignment vertical="center"/>
    </xf>
    <xf numFmtId="14" fontId="7" fillId="0" borderId="22" xfId="0" applyNumberFormat="1" applyFont="1" applyFill="1" applyBorder="1" applyAlignment="1">
      <alignment vertical="center"/>
    </xf>
    <xf numFmtId="10" fontId="8" fillId="0" borderId="20" xfId="0" applyNumberFormat="1" applyFont="1" applyFill="1" applyBorder="1" applyAlignment="1">
      <alignment vertical="center"/>
    </xf>
    <xf numFmtId="10" fontId="7" fillId="0" borderId="23" xfId="0" applyNumberFormat="1" applyFont="1" applyFill="1" applyBorder="1" applyAlignment="1">
      <alignment vertical="center"/>
    </xf>
    <xf numFmtId="10" fontId="7" fillId="0" borderId="24" xfId="0" applyNumberFormat="1" applyFont="1" applyFill="1" applyBorder="1" applyAlignment="1">
      <alignment vertical="center"/>
    </xf>
    <xf numFmtId="180" fontId="7" fillId="0" borderId="24" xfId="0" applyFont="1" applyFill="1" applyBorder="1" applyAlignment="1">
      <alignment vertical="center"/>
    </xf>
    <xf numFmtId="180" fontId="7" fillId="0" borderId="0" xfId="0" applyFont="1" applyBorder="1" applyAlignment="1">
      <alignment vertical="center"/>
    </xf>
    <xf numFmtId="10" fontId="7" fillId="0" borderId="25" xfId="0" applyNumberFormat="1" applyFont="1" applyFill="1" applyBorder="1" applyAlignment="1">
      <alignment vertical="center"/>
    </xf>
    <xf numFmtId="177" fontId="0" fillId="0" borderId="0" xfId="0" applyNumberFormat="1">
      <alignment vertical="center"/>
    </xf>
    <xf numFmtId="180" fontId="9" fillId="0" borderId="0" xfId="0" applyFont="1">
      <alignment vertical="center"/>
    </xf>
    <xf numFmtId="178" fontId="1" fillId="2" borderId="1" xfId="0" applyNumberFormat="1" applyFont="1" applyFill="1" applyBorder="1" applyAlignment="1">
      <alignment horizontal="left" vertical="center" wrapText="1"/>
    </xf>
    <xf numFmtId="178" fontId="1" fillId="2" borderId="7" xfId="0" applyNumberFormat="1" applyFont="1" applyFill="1" applyBorder="1" applyAlignment="1">
      <alignment horizontal="left" vertical="center" wrapText="1"/>
    </xf>
    <xf numFmtId="178" fontId="4" fillId="0" borderId="0" xfId="0" applyNumberFormat="1" applyFont="1" applyFill="1">
      <alignment vertical="center"/>
    </xf>
    <xf numFmtId="180" fontId="0" fillId="0" borderId="0" xfId="0" applyNumberFormat="1">
      <alignment vertical="center"/>
    </xf>
    <xf numFmtId="180" fontId="1" fillId="2" borderId="2" xfId="2" applyFont="1" applyFill="1" applyBorder="1" applyAlignment="1">
      <alignment horizontal="left" vertical="center" wrapText="1"/>
    </xf>
    <xf numFmtId="176" fontId="1" fillId="2" borderId="0" xfId="0" applyNumberFormat="1" applyFont="1" applyFill="1" applyBorder="1" applyAlignment="1">
      <alignment horizontal="left" vertical="center" wrapText="1"/>
    </xf>
    <xf numFmtId="180" fontId="1" fillId="2" borderId="0" xfId="0" applyFont="1" applyFill="1" applyBorder="1" applyAlignment="1">
      <alignment horizontal="left" vertical="center" wrapText="1"/>
    </xf>
    <xf numFmtId="181" fontId="1" fillId="2" borderId="1" xfId="0" applyNumberFormat="1" applyFont="1" applyFill="1" applyBorder="1" applyAlignment="1">
      <alignment horizontal="left" vertical="center" wrapText="1"/>
    </xf>
    <xf numFmtId="181" fontId="0" fillId="0" borderId="0" xfId="0" applyNumberFormat="1">
      <alignment vertical="center"/>
    </xf>
    <xf numFmtId="180" fontId="1" fillId="2" borderId="1" xfId="7" applyFont="1" applyFill="1" applyBorder="1" applyAlignment="1">
      <alignment horizontal="left" vertical="center" wrapText="1"/>
    </xf>
    <xf numFmtId="180" fontId="1" fillId="2" borderId="7" xfId="7" applyFont="1" applyFill="1" applyBorder="1" applyAlignment="1">
      <alignment horizontal="left" vertical="center" wrapText="1"/>
    </xf>
    <xf numFmtId="180" fontId="1" fillId="2" borderId="7" xfId="2" applyFont="1" applyFill="1" applyBorder="1" applyAlignment="1">
      <alignment horizontal="left" vertical="center" wrapText="1"/>
    </xf>
    <xf numFmtId="182" fontId="0" fillId="0" borderId="0" xfId="0" applyNumberFormat="1">
      <alignment vertical="center"/>
    </xf>
    <xf numFmtId="180" fontId="1" fillId="6" borderId="2" xfId="0" applyFont="1" applyFill="1" applyBorder="1" applyAlignment="1">
      <alignment horizontal="left" vertical="center" wrapText="1"/>
    </xf>
    <xf numFmtId="180" fontId="0" fillId="6" borderId="0" xfId="0" applyFill="1">
      <alignment vertical="center"/>
    </xf>
    <xf numFmtId="10" fontId="0" fillId="6" borderId="0" xfId="0" applyNumberFormat="1" applyFill="1">
      <alignment vertical="center"/>
    </xf>
    <xf numFmtId="180" fontId="0" fillId="6" borderId="0" xfId="0" applyFont="1" applyFill="1" applyAlignment="1">
      <alignment vertical="center"/>
    </xf>
    <xf numFmtId="180" fontId="1" fillId="6" borderId="0" xfId="0" applyFont="1" applyFill="1" applyBorder="1" applyAlignment="1">
      <alignment horizontal="left" vertical="center" wrapText="1"/>
    </xf>
    <xf numFmtId="182" fontId="0" fillId="6" borderId="0" xfId="0" applyNumberFormat="1" applyFill="1">
      <alignment vertical="center"/>
    </xf>
    <xf numFmtId="176" fontId="1" fillId="6" borderId="24" xfId="4" applyNumberFormat="1" applyFont="1" applyFill="1" applyBorder="1" applyAlignment="1">
      <alignment horizontal="center" vertical="center"/>
    </xf>
    <xf numFmtId="176" fontId="0" fillId="6" borderId="0" xfId="0" applyNumberFormat="1" applyFill="1">
      <alignment vertical="center"/>
    </xf>
    <xf numFmtId="176" fontId="1" fillId="6" borderId="0" xfId="4" applyNumberFormat="1" applyFont="1" applyFill="1" applyBorder="1" applyAlignment="1">
      <alignment horizontal="center" vertical="center"/>
    </xf>
    <xf numFmtId="14" fontId="0" fillId="0" borderId="0" xfId="0" applyNumberFormat="1" applyAlignment="1">
      <alignment horizontal="left" vertical="center"/>
    </xf>
    <xf numFmtId="178" fontId="14" fillId="0" borderId="0" xfId="0" applyNumberFormat="1" applyFont="1">
      <alignment vertical="center"/>
    </xf>
    <xf numFmtId="180" fontId="14" fillId="0" borderId="0" xfId="0" applyFont="1">
      <alignment vertical="center"/>
    </xf>
    <xf numFmtId="180" fontId="0" fillId="0" borderId="0" xfId="0" applyFill="1">
      <alignment vertical="center"/>
    </xf>
    <xf numFmtId="176" fontId="0" fillId="0" borderId="0" xfId="0" applyNumberFormat="1" applyFill="1">
      <alignment vertical="center"/>
    </xf>
    <xf numFmtId="178" fontId="0" fillId="0" borderId="0" xfId="0" applyNumberFormat="1" applyFill="1">
      <alignment vertical="center"/>
    </xf>
    <xf numFmtId="10" fontId="0" fillId="0" borderId="0" xfId="0" applyNumberFormat="1" applyFill="1">
      <alignment vertical="center"/>
    </xf>
    <xf numFmtId="180" fontId="0" fillId="7" borderId="0" xfId="0" applyFont="1" applyFill="1">
      <alignment vertical="center"/>
    </xf>
    <xf numFmtId="180" fontId="0" fillId="7" borderId="0" xfId="0" applyFill="1">
      <alignment vertical="center"/>
    </xf>
    <xf numFmtId="176" fontId="0" fillId="7" borderId="0" xfId="0" applyNumberFormat="1" applyFill="1">
      <alignment vertical="center"/>
    </xf>
    <xf numFmtId="178" fontId="0" fillId="7" borderId="0" xfId="0" applyNumberFormat="1" applyFill="1">
      <alignment vertical="center"/>
    </xf>
    <xf numFmtId="180" fontId="14" fillId="8" borderId="0" xfId="0" applyFont="1" applyFill="1">
      <alignment vertical="center"/>
    </xf>
    <xf numFmtId="180" fontId="0" fillId="8" borderId="0" xfId="0" applyFill="1">
      <alignment vertical="center"/>
    </xf>
    <xf numFmtId="178" fontId="0" fillId="8" borderId="0" xfId="0" applyNumberFormat="1" applyFill="1">
      <alignment vertical="center"/>
    </xf>
    <xf numFmtId="176" fontId="0" fillId="8" borderId="0" xfId="0" applyNumberFormat="1" applyFill="1">
      <alignment vertical="center"/>
    </xf>
    <xf numFmtId="180" fontId="0" fillId="9" borderId="0" xfId="0" applyFill="1">
      <alignment vertical="center"/>
    </xf>
    <xf numFmtId="180" fontId="14" fillId="9" borderId="0" xfId="0" applyFont="1" applyFill="1">
      <alignment vertical="center"/>
    </xf>
    <xf numFmtId="178" fontId="0" fillId="9" borderId="0" xfId="0" applyNumberFormat="1" applyFill="1">
      <alignment vertical="center"/>
    </xf>
    <xf numFmtId="176" fontId="0" fillId="9" borderId="0" xfId="0" applyNumberFormat="1" applyFill="1">
      <alignment vertical="center"/>
    </xf>
    <xf numFmtId="10" fontId="14" fillId="0" borderId="0" xfId="0" applyNumberFormat="1" applyFont="1" applyFill="1">
      <alignment vertical="center"/>
    </xf>
    <xf numFmtId="176" fontId="14" fillId="0" borderId="0" xfId="0" applyNumberFormat="1" applyFont="1" applyFill="1">
      <alignment vertical="center"/>
    </xf>
    <xf numFmtId="14" fontId="14" fillId="0" borderId="0" xfId="0" applyNumberFormat="1" applyFont="1" applyAlignment="1">
      <alignment horizontal="left" vertical="center"/>
    </xf>
    <xf numFmtId="180" fontId="2" fillId="0" borderId="0" xfId="0" applyFont="1" applyFill="1" applyAlignment="1">
      <alignment horizontal="center" vertical="center" wrapText="1"/>
    </xf>
    <xf numFmtId="180" fontId="3" fillId="3" borderId="5" xfId="0" applyFont="1" applyFill="1" applyBorder="1" applyAlignment="1">
      <alignment horizontal="center" vertical="center" wrapText="1"/>
    </xf>
    <xf numFmtId="180" fontId="3" fillId="3" borderId="4" xfId="0" applyFont="1" applyFill="1" applyBorder="1" applyAlignment="1">
      <alignment horizontal="center" vertical="center" wrapText="1"/>
    </xf>
    <xf numFmtId="180" fontId="2" fillId="0" borderId="26" xfId="0" applyFont="1" applyFill="1" applyBorder="1" applyAlignment="1">
      <alignment horizontal="center" vertical="center" wrapText="1"/>
    </xf>
    <xf numFmtId="180" fontId="10" fillId="5" borderId="27" xfId="0" applyFont="1" applyFill="1" applyBorder="1" applyAlignment="1">
      <alignment horizontal="left" vertical="center"/>
    </xf>
    <xf numFmtId="180" fontId="10" fillId="5" borderId="28" xfId="0" applyFont="1" applyFill="1" applyBorder="1" applyAlignment="1">
      <alignment horizontal="left" vertical="center"/>
    </xf>
    <xf numFmtId="180" fontId="10" fillId="5" borderId="29" xfId="0" applyFont="1" applyFill="1" applyBorder="1" applyAlignment="1">
      <alignment horizontal="left" vertical="center"/>
    </xf>
    <xf numFmtId="180" fontId="11" fillId="5" borderId="27" xfId="0" applyFont="1" applyFill="1" applyBorder="1" applyAlignment="1">
      <alignment horizontal="left" vertical="center" wrapText="1"/>
    </xf>
    <xf numFmtId="180" fontId="11" fillId="5" borderId="28" xfId="0" applyFont="1" applyFill="1" applyBorder="1" applyAlignment="1">
      <alignment horizontal="left" vertical="center" wrapText="1"/>
    </xf>
    <xf numFmtId="180" fontId="11" fillId="5" borderId="29" xfId="0" applyFont="1" applyFill="1" applyBorder="1" applyAlignment="1">
      <alignment horizontal="left" vertical="center" wrapText="1"/>
    </xf>
    <xf numFmtId="180" fontId="12" fillId="5" borderId="27" xfId="0" applyFont="1" applyFill="1" applyBorder="1" applyAlignment="1">
      <alignment horizontal="left" vertical="center" wrapText="1"/>
    </xf>
    <xf numFmtId="180" fontId="12" fillId="5" borderId="28" xfId="0" applyFont="1" applyFill="1" applyBorder="1" applyAlignment="1">
      <alignment horizontal="left" vertical="center" wrapText="1"/>
    </xf>
    <xf numFmtId="180" fontId="12" fillId="5" borderId="29" xfId="0" applyFont="1" applyFill="1" applyBorder="1" applyAlignment="1">
      <alignment horizontal="left" vertical="center" wrapText="1"/>
    </xf>
    <xf numFmtId="180" fontId="3" fillId="3" borderId="3" xfId="0" applyFont="1" applyFill="1" applyBorder="1" applyAlignment="1">
      <alignment horizontal="left" vertical="center" wrapText="1"/>
    </xf>
    <xf numFmtId="180" fontId="5" fillId="0" borderId="8" xfId="0" applyFont="1" applyBorder="1" applyAlignment="1">
      <alignment horizontal="center" vertical="center"/>
    </xf>
    <xf numFmtId="176" fontId="0" fillId="0" borderId="0" xfId="0" applyNumberFormat="1" applyAlignment="1">
      <alignment horizontal="center" vertical="center"/>
    </xf>
    <xf numFmtId="176" fontId="14" fillId="0" borderId="0" xfId="0" applyNumberFormat="1" applyFont="1">
      <alignment vertical="center"/>
    </xf>
  </cellXfs>
  <cellStyles count="8">
    <cellStyle name="百分比" xfId="1" builtinId="5"/>
    <cellStyle name="常规" xfId="0" builtinId="0"/>
    <cellStyle name="常规 2" xfId="4" xr:uid="{00000000-0005-0000-0000-000002000000}"/>
    <cellStyle name="常规 2 2" xfId="7" xr:uid="{00000000-0005-0000-0000-000003000000}"/>
    <cellStyle name="常规 2 4" xfId="5" xr:uid="{00000000-0005-0000-0000-000004000000}"/>
    <cellStyle name="常规 2 4 5" xfId="2" xr:uid="{00000000-0005-0000-0000-000005000000}"/>
    <cellStyle name="常规 2 4 5 2" xfId="3" xr:uid="{00000000-0005-0000-0000-000006000000}"/>
    <cellStyle name="常规 3" xfId="6" xr:uid="{00000000-0005-0000-0000-000007000000}"/>
  </cellStyles>
  <dxfs count="42">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10.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externalLink" Target="externalLinks/externalLink14.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externalLink" Target="externalLinks/externalLink9.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3.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openxmlformats.org/officeDocument/2006/relationships/styles" Target="styles.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046127067014794E-2"/>
          <c:y val="3.6192818555023272E-2"/>
          <c:w val="0.719815193313602"/>
          <c:h val="0.81418995408297101"/>
        </c:manualLayout>
      </c:layout>
      <c:lineChart>
        <c:grouping val="standard"/>
        <c:varyColors val="0"/>
        <c:ser>
          <c:idx val="0"/>
          <c:order val="0"/>
          <c:tx>
            <c:strRef>
              <c:f>策略指数汇总!$G$1</c:f>
              <c:strCache>
                <c:ptCount val="1"/>
                <c:pt idx="0">
                  <c:v>CTA策略</c:v>
                </c:pt>
              </c:strCache>
            </c:strRef>
          </c:tx>
          <c:marker>
            <c:symbol val="none"/>
          </c:marker>
          <c:cat>
            <c:numRef>
              <c:f>策略指数汇总!$F$2:$F$173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策略指数汇总!$G$2:$G$173</c:f>
              <c:numCache>
                <c:formatCode>0.0000_);[Red]\(0.0000\)</c:formatCode>
                <c:ptCount val="172"/>
                <c:pt idx="0">
                  <c:v>1</c:v>
                </c:pt>
                <c:pt idx="1">
                  <c:v>0.99869162901241892</c:v>
                </c:pt>
                <c:pt idx="2">
                  <c:v>0.99805448322398627</c:v>
                </c:pt>
                <c:pt idx="3">
                  <c:v>0.99699921674726555</c:v>
                </c:pt>
                <c:pt idx="4">
                  <c:v>1.0054496943131768</c:v>
                </c:pt>
                <c:pt idx="5">
                  <c:v>1.0180768883186022</c:v>
                </c:pt>
                <c:pt idx="6">
                  <c:v>1.0265994779302434</c:v>
                </c:pt>
                <c:pt idx="7">
                  <c:v>1.026324523345701</c:v>
                </c:pt>
                <c:pt idx="8">
                  <c:v>1.0177108591869666</c:v>
                </c:pt>
                <c:pt idx="9">
                  <c:v>1.0301843500386649</c:v>
                </c:pt>
                <c:pt idx="10">
                  <c:v>1.0346270933832411</c:v>
                </c:pt>
                <c:pt idx="11">
                  <c:v>1.0309739173285577</c:v>
                </c:pt>
                <c:pt idx="12">
                  <c:v>1.060041910419218</c:v>
                </c:pt>
                <c:pt idx="13">
                  <c:v>1.0708262644481568</c:v>
                </c:pt>
                <c:pt idx="14">
                  <c:v>1.0688551252118095</c:v>
                </c:pt>
                <c:pt idx="15">
                  <c:v>1.0693212920783184</c:v>
                </c:pt>
                <c:pt idx="16">
                  <c:v>1.0776897099693177</c:v>
                </c:pt>
                <c:pt idx="17">
                  <c:v>1.0809245350459944</c:v>
                </c:pt>
                <c:pt idx="18">
                  <c:v>1.0847863549478729</c:v>
                </c:pt>
                <c:pt idx="19">
                  <c:v>1.0857999269188696</c:v>
                </c:pt>
                <c:pt idx="20">
                  <c:v>1.1020461171785187</c:v>
                </c:pt>
                <c:pt idx="21">
                  <c:v>1.1009933520280299</c:v>
                </c:pt>
                <c:pt idx="22">
                  <c:v>1.1135805192784012</c:v>
                </c:pt>
                <c:pt idx="23">
                  <c:v>1.1153585682147853</c:v>
                </c:pt>
                <c:pt idx="24">
                  <c:v>1.1354466965374177</c:v>
                </c:pt>
                <c:pt idx="25">
                  <c:v>1.1368279279273279</c:v>
                </c:pt>
                <c:pt idx="26">
                  <c:v>1.1358472555428034</c:v>
                </c:pt>
                <c:pt idx="27">
                  <c:v>1.1365042673520172</c:v>
                </c:pt>
                <c:pt idx="28">
                  <c:v>1.148330600138693</c:v>
                </c:pt>
                <c:pt idx="29">
                  <c:v>1.1438501187249621</c:v>
                </c:pt>
                <c:pt idx="30">
                  <c:v>1.1541370380493809</c:v>
                </c:pt>
                <c:pt idx="31">
                  <c:v>1.1842792093445442</c:v>
                </c:pt>
                <c:pt idx="32">
                  <c:v>1.1915295811524258</c:v>
                </c:pt>
                <c:pt idx="33">
                  <c:v>1.2167131701120355</c:v>
                </c:pt>
                <c:pt idx="34">
                  <c:v>1.2056767186332085</c:v>
                </c:pt>
                <c:pt idx="35">
                  <c:v>1.2104560483102729</c:v>
                </c:pt>
                <c:pt idx="36">
                  <c:v>1.2049892855424209</c:v>
                </c:pt>
                <c:pt idx="37">
                  <c:v>1.190313154538533</c:v>
                </c:pt>
                <c:pt idx="38">
                  <c:v>1.1949471161505758</c:v>
                </c:pt>
                <c:pt idx="39">
                  <c:v>1.2036593128270081</c:v>
                </c:pt>
                <c:pt idx="40">
                  <c:v>1.2261722499165779</c:v>
                </c:pt>
                <c:pt idx="41">
                  <c:v>1.2257757066503456</c:v>
                </c:pt>
                <c:pt idx="42">
                  <c:v>1.2367998211813527</c:v>
                </c:pt>
                <c:pt idx="43">
                  <c:v>1.2356906629670843</c:v>
                </c:pt>
                <c:pt idx="44">
                  <c:v>1.2370547032939252</c:v>
                </c:pt>
                <c:pt idx="45">
                  <c:v>1.2476753796415339</c:v>
                </c:pt>
                <c:pt idx="46">
                  <c:v>1.2551755653546885</c:v>
                </c:pt>
                <c:pt idx="47">
                  <c:v>1.2629235044657403</c:v>
                </c:pt>
                <c:pt idx="48">
                  <c:v>1.2701057752307898</c:v>
                </c:pt>
                <c:pt idx="49">
                  <c:v>1.2689585313803911</c:v>
                </c:pt>
                <c:pt idx="50">
                  <c:v>1.2709646807154704</c:v>
                </c:pt>
                <c:pt idx="51">
                  <c:v>1.2743750944960639</c:v>
                </c:pt>
                <c:pt idx="52">
                  <c:v>1.2739850985060388</c:v>
                </c:pt>
                <c:pt idx="53">
                  <c:v>1.2734666338040541</c:v>
                </c:pt>
                <c:pt idx="54">
                  <c:v>1.2909140610193162</c:v>
                </c:pt>
                <c:pt idx="55">
                  <c:v>1.3050354915605216</c:v>
                </c:pt>
                <c:pt idx="56">
                  <c:v>1.3245435082600614</c:v>
                </c:pt>
                <c:pt idx="57">
                  <c:v>1.3123747832981782</c:v>
                </c:pt>
                <c:pt idx="58">
                  <c:v>1.3113273177077074</c:v>
                </c:pt>
                <c:pt idx="59">
                  <c:v>1.3180959319175622</c:v>
                </c:pt>
                <c:pt idx="60">
                  <c:v>1.3276235702578638</c:v>
                </c:pt>
                <c:pt idx="61">
                  <c:v>1.3299925086511359</c:v>
                </c:pt>
                <c:pt idx="62">
                  <c:v>1.3217371579998229</c:v>
                </c:pt>
                <c:pt idx="63">
                  <c:v>1.3536582165082012</c:v>
                </c:pt>
                <c:pt idx="64">
                  <c:v>1.365458657769542</c:v>
                </c:pt>
                <c:pt idx="65">
                  <c:v>1.3794034164100102</c:v>
                </c:pt>
                <c:pt idx="66">
                  <c:v>1.3841411104362396</c:v>
                </c:pt>
                <c:pt idx="67">
                  <c:v>1.4014996289088171</c:v>
                </c:pt>
                <c:pt idx="68">
                  <c:v>1.4064293147220195</c:v>
                </c:pt>
                <c:pt idx="69">
                  <c:v>1.4095586632856356</c:v>
                </c:pt>
                <c:pt idx="70">
                  <c:v>1.444747831188649</c:v>
                </c:pt>
                <c:pt idx="71">
                  <c:v>1.4927915653706907</c:v>
                </c:pt>
                <c:pt idx="72">
                  <c:v>1.4788070779087947</c:v>
                </c:pt>
                <c:pt idx="73">
                  <c:v>1.4875609625572681</c:v>
                </c:pt>
                <c:pt idx="74">
                  <c:v>1.4953917491047262</c:v>
                </c:pt>
                <c:pt idx="75">
                  <c:v>1.5003673277462779</c:v>
                </c:pt>
                <c:pt idx="76">
                  <c:v>1.5275513540879984</c:v>
                </c:pt>
                <c:pt idx="77">
                  <c:v>1.5391015342919938</c:v>
                </c:pt>
                <c:pt idx="78">
                  <c:v>1.5582598814875892</c:v>
                </c:pt>
                <c:pt idx="79">
                  <c:v>1.5522310841892037</c:v>
                </c:pt>
                <c:pt idx="80">
                  <c:v>1.535653991989095</c:v>
                </c:pt>
                <c:pt idx="81">
                  <c:v>1.5216807732740874</c:v>
                </c:pt>
                <c:pt idx="82">
                  <c:v>1.5387882501110253</c:v>
                </c:pt>
                <c:pt idx="83">
                  <c:v>1.5441275448989649</c:v>
                </c:pt>
                <c:pt idx="84">
                  <c:v>1.5420679646377666</c:v>
                </c:pt>
                <c:pt idx="85">
                  <c:v>1.544754441790376</c:v>
                </c:pt>
                <c:pt idx="86">
                  <c:v>1.5562410222491432</c:v>
                </c:pt>
                <c:pt idx="87">
                  <c:v>1.5601116669000759</c:v>
                </c:pt>
                <c:pt idx="88">
                  <c:v>1.5266093658446371</c:v>
                </c:pt>
                <c:pt idx="89">
                  <c:v>1.52619396807646</c:v>
                </c:pt>
                <c:pt idx="90">
                  <c:v>1.5309714679665976</c:v>
                </c:pt>
                <c:pt idx="91">
                  <c:v>1.521057671256999</c:v>
                </c:pt>
                <c:pt idx="92">
                  <c:v>1.5238019379223342</c:v>
                </c:pt>
                <c:pt idx="93">
                  <c:v>1.5229469914123133</c:v>
                </c:pt>
                <c:pt idx="94">
                  <c:v>1.5226309523995603</c:v>
                </c:pt>
                <c:pt idx="95">
                  <c:v>1.5266161203937132</c:v>
                </c:pt>
                <c:pt idx="96">
                  <c:v>1.5487194277614387</c:v>
                </c:pt>
                <c:pt idx="97">
                  <c:v>1.5591325085448957</c:v>
                </c:pt>
                <c:pt idx="98">
                  <c:v>1.5601023361162518</c:v>
                </c:pt>
                <c:pt idx="99">
                  <c:v>1.5522149970982901</c:v>
                </c:pt>
                <c:pt idx="100">
                  <c:v>1.5689720639762925</c:v>
                </c:pt>
                <c:pt idx="101">
                  <c:v>1.5744841149734214</c:v>
                </c:pt>
                <c:pt idx="102">
                  <c:v>1.5825753351519916</c:v>
                </c:pt>
                <c:pt idx="103">
                  <c:v>1.5962579745771612</c:v>
                </c:pt>
                <c:pt idx="104">
                  <c:v>1.6112141350949087</c:v>
                </c:pt>
                <c:pt idx="105">
                  <c:v>1.5976140683376201</c:v>
                </c:pt>
                <c:pt idx="106">
                  <c:v>1.6090301805268004</c:v>
                </c:pt>
                <c:pt idx="107">
                  <c:v>1.6441585208572753</c:v>
                </c:pt>
                <c:pt idx="108">
                  <c:v>1.6403448327292278</c:v>
                </c:pt>
                <c:pt idx="109">
                  <c:v>1.6480686830448521</c:v>
                </c:pt>
                <c:pt idx="110">
                  <c:v>1.6780113453316514</c:v>
                </c:pt>
                <c:pt idx="111">
                  <c:v>1.6825313517068037</c:v>
                </c:pt>
                <c:pt idx="112">
                  <c:v>1.743243075762348</c:v>
                </c:pt>
                <c:pt idx="113">
                  <c:v>1.7949032503882498</c:v>
                </c:pt>
                <c:pt idx="114">
                  <c:v>1.8251773307115486</c:v>
                </c:pt>
                <c:pt idx="115">
                  <c:v>1.8253255376891289</c:v>
                </c:pt>
                <c:pt idx="116">
                  <c:v>1.814780998324252</c:v>
                </c:pt>
                <c:pt idx="117">
                  <c:v>1.8200855869878463</c:v>
                </c:pt>
                <c:pt idx="118">
                  <c:v>1.8336510119222509</c:v>
                </c:pt>
                <c:pt idx="119">
                  <c:v>1.8235986774353778</c:v>
                </c:pt>
                <c:pt idx="120">
                  <c:v>1.837265304907878</c:v>
                </c:pt>
                <c:pt idx="121">
                  <c:v>1.8373603640367244</c:v>
                </c:pt>
                <c:pt idx="122">
                  <c:v>1.8741347616124131</c:v>
                </c:pt>
                <c:pt idx="123">
                  <c:v>1.8752897108957847</c:v>
                </c:pt>
                <c:pt idx="124">
                  <c:v>1.8964726388744726</c:v>
                </c:pt>
                <c:pt idx="125">
                  <c:v>1.9043185301733663</c:v>
                </c:pt>
                <c:pt idx="126">
                  <c:v>1.9100437648475839</c:v>
                </c:pt>
                <c:pt idx="127">
                  <c:v>1.9040112727528826</c:v>
                </c:pt>
                <c:pt idx="128">
                  <c:v>1.909646276539535</c:v>
                </c:pt>
                <c:pt idx="129">
                  <c:v>1.958077437454081</c:v>
                </c:pt>
                <c:pt idx="130">
                  <c:v>1.9706457982533119</c:v>
                </c:pt>
                <c:pt idx="131">
                  <c:v>2.018380281070038</c:v>
                </c:pt>
                <c:pt idx="132">
                  <c:v>2.0216305488588633</c:v>
                </c:pt>
                <c:pt idx="133">
                  <c:v>2.0848840094638956</c:v>
                </c:pt>
                <c:pt idx="134">
                  <c:v>2.0483047999954418</c:v>
                </c:pt>
                <c:pt idx="135">
                  <c:v>2.0434820487767231</c:v>
                </c:pt>
                <c:pt idx="136">
                  <c:v>2.0299417062273939</c:v>
                </c:pt>
                <c:pt idx="137">
                  <c:v>2.0506078638551908</c:v>
                </c:pt>
                <c:pt idx="138">
                  <c:v>2.0624061279567911</c:v>
                </c:pt>
                <c:pt idx="139">
                  <c:v>2.0825186479875701</c:v>
                </c:pt>
                <c:pt idx="140">
                  <c:v>2.075227848023482</c:v>
                </c:pt>
                <c:pt idx="141">
                  <c:v>2.0792033240217682</c:v>
                </c:pt>
                <c:pt idx="142">
                  <c:v>2.0738687588949141</c:v>
                </c:pt>
                <c:pt idx="143">
                  <c:v>2.0548437927716412</c:v>
                </c:pt>
                <c:pt idx="144">
                  <c:v>2.0964247154305662</c:v>
                </c:pt>
                <c:pt idx="145">
                  <c:v>2.131154801354755</c:v>
                </c:pt>
                <c:pt idx="146">
                  <c:v>2.1249616116312287</c:v>
                </c:pt>
                <c:pt idx="147">
                  <c:v>2.1604185860501928</c:v>
                </c:pt>
                <c:pt idx="148">
                  <c:v>2.1627647273366875</c:v>
                </c:pt>
                <c:pt idx="149">
                  <c:v>2.193074179988737</c:v>
                </c:pt>
                <c:pt idx="150">
                  <c:v>2.2445094474122338</c:v>
                </c:pt>
                <c:pt idx="151">
                  <c:v>2.2458581904686548</c:v>
                </c:pt>
                <c:pt idx="152">
                  <c:v>2.2595728965530779</c:v>
                </c:pt>
                <c:pt idx="153">
                  <c:v>2.2620673460539193</c:v>
                </c:pt>
                <c:pt idx="154">
                  <c:v>2.3009178452718562</c:v>
                </c:pt>
                <c:pt idx="155">
                  <c:v>2.2833715671381216</c:v>
                </c:pt>
                <c:pt idx="156">
                  <c:v>2.2444009642438583</c:v>
                </c:pt>
                <c:pt idx="157">
                  <c:v>2.2263367215433165</c:v>
                </c:pt>
                <c:pt idx="158">
                  <c:v>2.1999430402942282</c:v>
                </c:pt>
                <c:pt idx="159">
                  <c:v>2.2609915793126705</c:v>
                </c:pt>
                <c:pt idx="160">
                  <c:v>2.3165263544679533</c:v>
                </c:pt>
                <c:pt idx="161">
                  <c:v>2.3132136710920479</c:v>
                </c:pt>
                <c:pt idx="162">
                  <c:v>2.3248205197441503</c:v>
                </c:pt>
                <c:pt idx="163">
                  <c:v>2.3001691500973545</c:v>
                </c:pt>
                <c:pt idx="164">
                  <c:v>2.3037698294490641</c:v>
                </c:pt>
                <c:pt idx="165">
                  <c:v>2.3043888880556223</c:v>
                </c:pt>
                <c:pt idx="166">
                  <c:v>2.2875036790356491</c:v>
                </c:pt>
                <c:pt idx="167">
                  <c:v>2.2897024702793742</c:v>
                </c:pt>
                <c:pt idx="168">
                  <c:v>2.3203008409004013</c:v>
                </c:pt>
                <c:pt idx="169">
                  <c:v>2.3256434565888635</c:v>
                </c:pt>
                <c:pt idx="170">
                  <c:v>2.3850736186896464</c:v>
                </c:pt>
                <c:pt idx="171">
                  <c:v>2.4168158174983128</c:v>
                </c:pt>
              </c:numCache>
            </c:numRef>
          </c:val>
          <c:smooth val="0"/>
          <c:extLst>
            <c:ext xmlns:c16="http://schemas.microsoft.com/office/drawing/2014/chart" uri="{C3380CC4-5D6E-409C-BE32-E72D297353CC}">
              <c16:uniqueId val="{00000000-2F04-493B-ACE2-6A019FE7518A}"/>
            </c:ext>
          </c:extLst>
        </c:ser>
        <c:ser>
          <c:idx val="1"/>
          <c:order val="1"/>
          <c:tx>
            <c:strRef>
              <c:f>策略指数汇总!$H$1</c:f>
              <c:strCache>
                <c:ptCount val="1"/>
                <c:pt idx="0">
                  <c:v>股指CTA策略</c:v>
                </c:pt>
              </c:strCache>
            </c:strRef>
          </c:tx>
          <c:marker>
            <c:symbol val="none"/>
          </c:marker>
          <c:cat>
            <c:numRef>
              <c:f>策略指数汇总!$F$2:$F$173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策略指数汇总!$H$2:$H$173</c:f>
              <c:numCache>
                <c:formatCode>0.0000_);[Red]\(0.0000\)</c:formatCode>
                <c:ptCount val="172"/>
                <c:pt idx="0">
                  <c:v>1</c:v>
                </c:pt>
                <c:pt idx="1">
                  <c:v>0.99876126630449136</c:v>
                </c:pt>
                <c:pt idx="2">
                  <c:v>0.99263705981294659</c:v>
                </c:pt>
                <c:pt idx="3">
                  <c:v>0.98033062653505287</c:v>
                </c:pt>
                <c:pt idx="4">
                  <c:v>0.98265828627946494</c:v>
                </c:pt>
                <c:pt idx="5">
                  <c:v>0.99237041462962905</c:v>
                </c:pt>
                <c:pt idx="6">
                  <c:v>0.98848348148112564</c:v>
                </c:pt>
                <c:pt idx="7">
                  <c:v>1.0180934800994155</c:v>
                </c:pt>
                <c:pt idx="8">
                  <c:v>1.03058309961425</c:v>
                </c:pt>
                <c:pt idx="9">
                  <c:v>1.0433759753613752</c:v>
                </c:pt>
                <c:pt idx="10">
                  <c:v>1.0584748325799058</c:v>
                </c:pt>
                <c:pt idx="11">
                  <c:v>1.0649199605004063</c:v>
                </c:pt>
                <c:pt idx="12">
                  <c:v>1.0703425628688357</c:v>
                </c:pt>
                <c:pt idx="13">
                  <c:v>1.1043264457345376</c:v>
                </c:pt>
                <c:pt idx="14">
                  <c:v>1.1039659082073634</c:v>
                </c:pt>
                <c:pt idx="15">
                  <c:v>1.1052355676050769</c:v>
                </c:pt>
                <c:pt idx="16">
                  <c:v>1.1081291558833228</c:v>
                </c:pt>
                <c:pt idx="17">
                  <c:v>1.1179325073625868</c:v>
                </c:pt>
                <c:pt idx="18">
                  <c:v>1.1185072883751319</c:v>
                </c:pt>
                <c:pt idx="19">
                  <c:v>1.1231801747513599</c:v>
                </c:pt>
                <c:pt idx="20">
                  <c:v>1.1205990895967108</c:v>
                </c:pt>
                <c:pt idx="21">
                  <c:v>1.1169359392564251</c:v>
                </c:pt>
                <c:pt idx="22">
                  <c:v>1.1194517067021685</c:v>
                </c:pt>
                <c:pt idx="23">
                  <c:v>1.1281718832065262</c:v>
                </c:pt>
                <c:pt idx="24">
                  <c:v>1.1307541919969726</c:v>
                </c:pt>
                <c:pt idx="25">
                  <c:v>1.1557645737620432</c:v>
                </c:pt>
                <c:pt idx="26">
                  <c:v>1.151885079273246</c:v>
                </c:pt>
                <c:pt idx="27">
                  <c:v>1.1596279318420379</c:v>
                </c:pt>
                <c:pt idx="28">
                  <c:v>1.196172622388137</c:v>
                </c:pt>
                <c:pt idx="29">
                  <c:v>1.2013410986428388</c:v>
                </c:pt>
                <c:pt idx="30">
                  <c:v>1.2005541856001762</c:v>
                </c:pt>
                <c:pt idx="31">
                  <c:v>1.2449714124132041</c:v>
                </c:pt>
                <c:pt idx="32">
                  <c:v>1.2374641697854081</c:v>
                </c:pt>
                <c:pt idx="33">
                  <c:v>1.2354200626752347</c:v>
                </c:pt>
                <c:pt idx="34">
                  <c:v>1.2278181992122581</c:v>
                </c:pt>
                <c:pt idx="35">
                  <c:v>1.2311490396203744</c:v>
                </c:pt>
                <c:pt idx="36">
                  <c:v>1.2248341586693217</c:v>
                </c:pt>
                <c:pt idx="37">
                  <c:v>1.2064403888388959</c:v>
                </c:pt>
                <c:pt idx="38">
                  <c:v>1.2577932180647444</c:v>
                </c:pt>
                <c:pt idx="39">
                  <c:v>1.2459264362290532</c:v>
                </c:pt>
                <c:pt idx="40">
                  <c:v>1.2527409165215566</c:v>
                </c:pt>
                <c:pt idx="41">
                  <c:v>1.2742118204402559</c:v>
                </c:pt>
                <c:pt idx="42">
                  <c:v>1.3040432727767339</c:v>
                </c:pt>
                <c:pt idx="43">
                  <c:v>1.3080003835533542</c:v>
                </c:pt>
                <c:pt idx="44">
                  <c:v>1.2951600157669265</c:v>
                </c:pt>
                <c:pt idx="45">
                  <c:v>1.3075194491548168</c:v>
                </c:pt>
                <c:pt idx="46">
                  <c:v>1.3127667903545659</c:v>
                </c:pt>
                <c:pt idx="47">
                  <c:v>1.3477902656309013</c:v>
                </c:pt>
                <c:pt idx="48">
                  <c:v>1.3545913541468209</c:v>
                </c:pt>
                <c:pt idx="49">
                  <c:v>1.361015578950002</c:v>
                </c:pt>
                <c:pt idx="50">
                  <c:v>1.3543927914652685</c:v>
                </c:pt>
                <c:pt idx="51">
                  <c:v>1.3415687647599943</c:v>
                </c:pt>
                <c:pt idx="52">
                  <c:v>1.3394165604666144</c:v>
                </c:pt>
                <c:pt idx="53">
                  <c:v>1.3416262573450726</c:v>
                </c:pt>
                <c:pt idx="54">
                  <c:v>1.3317230925795109</c:v>
                </c:pt>
                <c:pt idx="55">
                  <c:v>1.3400231791823789</c:v>
                </c:pt>
                <c:pt idx="56">
                  <c:v>1.3442619466902113</c:v>
                </c:pt>
                <c:pt idx="57">
                  <c:v>1.3396545997898537</c:v>
                </c:pt>
                <c:pt idx="58">
                  <c:v>1.3618298831335216</c:v>
                </c:pt>
                <c:pt idx="59">
                  <c:v>1.4404156695002051</c:v>
                </c:pt>
                <c:pt idx="60">
                  <c:v>1.44946943450371</c:v>
                </c:pt>
                <c:pt idx="61">
                  <c:v>1.4459731707667209</c:v>
                </c:pt>
                <c:pt idx="62">
                  <c:v>1.4598084602574333</c:v>
                </c:pt>
                <c:pt idx="63">
                  <c:v>1.5100427265910452</c:v>
                </c:pt>
                <c:pt idx="64">
                  <c:v>1.5371951876425332</c:v>
                </c:pt>
                <c:pt idx="65">
                  <c:v>1.5390290776572555</c:v>
                </c:pt>
                <c:pt idx="66">
                  <c:v>1.5444385774203768</c:v>
                </c:pt>
                <c:pt idx="67">
                  <c:v>1.596396064244068</c:v>
                </c:pt>
                <c:pt idx="68">
                  <c:v>1.6014041569572279</c:v>
                </c:pt>
                <c:pt idx="69">
                  <c:v>1.6069295763426958</c:v>
                </c:pt>
                <c:pt idx="70">
                  <c:v>1.6371124672922077</c:v>
                </c:pt>
                <c:pt idx="71">
                  <c:v>1.6324421539005518</c:v>
                </c:pt>
                <c:pt idx="72">
                  <c:v>1.6360685740067424</c:v>
                </c:pt>
                <c:pt idx="73">
                  <c:v>1.6219302471830048</c:v>
                </c:pt>
                <c:pt idx="74">
                  <c:v>1.6408155256666221</c:v>
                </c:pt>
                <c:pt idx="75">
                  <c:v>1.6675851280759248</c:v>
                </c:pt>
                <c:pt idx="76">
                  <c:v>1.6770392924139841</c:v>
                </c:pt>
                <c:pt idx="77">
                  <c:v>1.6678380294462687</c:v>
                </c:pt>
                <c:pt idx="78">
                  <c:v>1.6507785591147834</c:v>
                </c:pt>
                <c:pt idx="79">
                  <c:v>1.6536977625246467</c:v>
                </c:pt>
                <c:pt idx="80">
                  <c:v>1.6559275698361482</c:v>
                </c:pt>
                <c:pt idx="81">
                  <c:v>1.6458521550932808</c:v>
                </c:pt>
                <c:pt idx="82">
                  <c:v>1.6371809272941902</c:v>
                </c:pt>
                <c:pt idx="83">
                  <c:v>1.6202365477590159</c:v>
                </c:pt>
                <c:pt idx="84">
                  <c:v>1.6239964463003247</c:v>
                </c:pt>
                <c:pt idx="85">
                  <c:v>1.6372149558874041</c:v>
                </c:pt>
                <c:pt idx="86">
                  <c:v>1.632250881482346</c:v>
                </c:pt>
                <c:pt idx="87">
                  <c:v>1.6503781381206317</c:v>
                </c:pt>
                <c:pt idx="88">
                  <c:v>1.6467442169587772</c:v>
                </c:pt>
                <c:pt idx="89">
                  <c:v>1.6448199557864316</c:v>
                </c:pt>
                <c:pt idx="90">
                  <c:v>1.645019819603311</c:v>
                </c:pt>
                <c:pt idx="91">
                  <c:v>1.6255481864581789</c:v>
                </c:pt>
                <c:pt idx="92">
                  <c:v>1.6009770559638881</c:v>
                </c:pt>
                <c:pt idx="93">
                  <c:v>1.5964778095136236</c:v>
                </c:pt>
                <c:pt idx="94">
                  <c:v>1.6017058958161807</c:v>
                </c:pt>
                <c:pt idx="95">
                  <c:v>1.6121829563061154</c:v>
                </c:pt>
                <c:pt idx="96">
                  <c:v>1.6163288828487656</c:v>
                </c:pt>
                <c:pt idx="97">
                  <c:v>1.6221266059980879</c:v>
                </c:pt>
                <c:pt idx="98">
                  <c:v>1.6168535909125479</c:v>
                </c:pt>
                <c:pt idx="99">
                  <c:v>1.6069733052023936</c:v>
                </c:pt>
                <c:pt idx="100">
                  <c:v>1.5986300236744195</c:v>
                </c:pt>
                <c:pt idx="101">
                  <c:v>1.609642787980103</c:v>
                </c:pt>
                <c:pt idx="102">
                  <c:v>1.6048792583235614</c:v>
                </c:pt>
                <c:pt idx="103">
                  <c:v>1.6247983495975029</c:v>
                </c:pt>
                <c:pt idx="104">
                  <c:v>1.6108152298721663</c:v>
                </c:pt>
                <c:pt idx="105">
                  <c:v>1.6040613105531125</c:v>
                </c:pt>
                <c:pt idx="106">
                  <c:v>1.6289714850556851</c:v>
                </c:pt>
                <c:pt idx="107">
                  <c:v>1.6385398880676489</c:v>
                </c:pt>
                <c:pt idx="108">
                  <c:v>1.6373303404809338</c:v>
                </c:pt>
                <c:pt idx="109">
                  <c:v>1.6843504294429097</c:v>
                </c:pt>
                <c:pt idx="110">
                  <c:v>1.6444547665010063</c:v>
                </c:pt>
                <c:pt idx="111">
                  <c:v>1.6711324948223485</c:v>
                </c:pt>
                <c:pt idx="112">
                  <c:v>1.6667593909612153</c:v>
                </c:pt>
                <c:pt idx="113">
                  <c:v>1.6871630605491725</c:v>
                </c:pt>
                <c:pt idx="114">
                  <c:v>1.7055875130527021</c:v>
                </c:pt>
                <c:pt idx="115">
                  <c:v>1.7026493043564566</c:v>
                </c:pt>
                <c:pt idx="116">
                  <c:v>1.6999602730553489</c:v>
                </c:pt>
                <c:pt idx="117">
                  <c:v>1.6978225214593157</c:v>
                </c:pt>
                <c:pt idx="118">
                  <c:v>1.6939189441862408</c:v>
                </c:pt>
                <c:pt idx="119">
                  <c:v>1.6989313583258787</c:v>
                </c:pt>
                <c:pt idx="120">
                  <c:v>1.7057601731621423</c:v>
                </c:pt>
                <c:pt idx="121">
                  <c:v>1.6918852053288986</c:v>
                </c:pt>
                <c:pt idx="122">
                  <c:v>1.7146294965631976</c:v>
                </c:pt>
                <c:pt idx="123">
                  <c:v>1.7158856867369454</c:v>
                </c:pt>
                <c:pt idx="124">
                  <c:v>1.7316640415878446</c:v>
                </c:pt>
                <c:pt idx="125">
                  <c:v>1.7233576893649374</c:v>
                </c:pt>
                <c:pt idx="126">
                  <c:v>1.7288665769638145</c:v>
                </c:pt>
                <c:pt idx="127">
                  <c:v>1.7273162704987439</c:v>
                </c:pt>
                <c:pt idx="128">
                  <c:v>1.7725576373492882</c:v>
                </c:pt>
                <c:pt idx="129">
                  <c:v>1.886436872606803</c:v>
                </c:pt>
                <c:pt idx="130">
                  <c:v>1.9143960867982253</c:v>
                </c:pt>
                <c:pt idx="131">
                  <c:v>1.975732466258632</c:v>
                </c:pt>
                <c:pt idx="132">
                  <c:v>1.9407582508224388</c:v>
                </c:pt>
                <c:pt idx="133">
                  <c:v>1.9490118020545493</c:v>
                </c:pt>
                <c:pt idx="134">
                  <c:v>1.9384964280559778</c:v>
                </c:pt>
                <c:pt idx="135">
                  <c:v>1.9383693259770167</c:v>
                </c:pt>
                <c:pt idx="136">
                  <c:v>1.9172478526207803</c:v>
                </c:pt>
                <c:pt idx="137">
                  <c:v>1.9272389465514475</c:v>
                </c:pt>
                <c:pt idx="138">
                  <c:v>1.9543884819393016</c:v>
                </c:pt>
                <c:pt idx="139">
                  <c:v>1.9369427211330474</c:v>
                </c:pt>
                <c:pt idx="140">
                  <c:v>1.9085856440466793</c:v>
                </c:pt>
                <c:pt idx="141">
                  <c:v>1.91993952749996</c:v>
                </c:pt>
                <c:pt idx="142">
                  <c:v>1.9002900913871377</c:v>
                </c:pt>
                <c:pt idx="143">
                  <c:v>1.9131873188927655</c:v>
                </c:pt>
                <c:pt idx="144">
                  <c:v>1.9283214917292646</c:v>
                </c:pt>
                <c:pt idx="145">
                  <c:v>1.933216262226513</c:v>
                </c:pt>
                <c:pt idx="146">
                  <c:v>1.9092693043991802</c:v>
                </c:pt>
                <c:pt idx="147">
                  <c:v>1.9137586311353834</c:v>
                </c:pt>
                <c:pt idx="148">
                  <c:v>1.9120944967885805</c:v>
                </c:pt>
                <c:pt idx="149">
                  <c:v>1.9296855796431536</c:v>
                </c:pt>
                <c:pt idx="150">
                  <c:v>1.9678831379219524</c:v>
                </c:pt>
                <c:pt idx="151">
                  <c:v>1.9825320998397884</c:v>
                </c:pt>
                <c:pt idx="152">
                  <c:v>1.9876521723921878</c:v>
                </c:pt>
                <c:pt idx="153">
                  <c:v>1.9915850621285125</c:v>
                </c:pt>
                <c:pt idx="154">
                  <c:v>2.0028236122758174</c:v>
                </c:pt>
                <c:pt idx="155">
                  <c:v>2.0349482038916533</c:v>
                </c:pt>
                <c:pt idx="156">
                  <c:v>2.018881474187566</c:v>
                </c:pt>
                <c:pt idx="157">
                  <c:v>2.0015191381792072</c:v>
                </c:pt>
                <c:pt idx="158">
                  <c:v>2.0073941972730691</c:v>
                </c:pt>
                <c:pt idx="159">
                  <c:v>2.064560818239964</c:v>
                </c:pt>
                <c:pt idx="160">
                  <c:v>2.048590620910403</c:v>
                </c:pt>
                <c:pt idx="161">
                  <c:v>2.0511615182149372</c:v>
                </c:pt>
                <c:pt idx="162">
                  <c:v>2.0806642211818991</c:v>
                </c:pt>
                <c:pt idx="163">
                  <c:v>2.0634279008556544</c:v>
                </c:pt>
                <c:pt idx="164">
                  <c:v>2.0903770133055328</c:v>
                </c:pt>
                <c:pt idx="165">
                  <c:v>2.0869548625461336</c:v>
                </c:pt>
                <c:pt idx="166">
                  <c:v>2.0852813182785708</c:v>
                </c:pt>
                <c:pt idx="167">
                  <c:v>2.0831595118173127</c:v>
                </c:pt>
                <c:pt idx="168">
                  <c:v>2.0830785156776752</c:v>
                </c:pt>
                <c:pt idx="169">
                  <c:v>2.074461623512343</c:v>
                </c:pt>
                <c:pt idx="170">
                  <c:v>2.0911603365703426</c:v>
                </c:pt>
                <c:pt idx="171">
                  <c:v>2.0999847104286626</c:v>
                </c:pt>
              </c:numCache>
            </c:numRef>
          </c:val>
          <c:smooth val="0"/>
          <c:extLst>
            <c:ext xmlns:c16="http://schemas.microsoft.com/office/drawing/2014/chart" uri="{C3380CC4-5D6E-409C-BE32-E72D297353CC}">
              <c16:uniqueId val="{00000001-2F04-493B-ACE2-6A019FE7518A}"/>
            </c:ext>
          </c:extLst>
        </c:ser>
        <c:ser>
          <c:idx val="2"/>
          <c:order val="2"/>
          <c:tx>
            <c:strRef>
              <c:f>策略指数汇总!$I$1</c:f>
              <c:strCache>
                <c:ptCount val="1"/>
                <c:pt idx="0">
                  <c:v>股票策略</c:v>
                </c:pt>
              </c:strCache>
            </c:strRef>
          </c:tx>
          <c:marker>
            <c:symbol val="none"/>
          </c:marker>
          <c:cat>
            <c:numRef>
              <c:f>策略指数汇总!$F$2:$F$173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策略指数汇总!$I$2:$I$173</c:f>
              <c:numCache>
                <c:formatCode>0.0000_);[Red]\(0.0000\)</c:formatCode>
                <c:ptCount val="172"/>
                <c:pt idx="0">
                  <c:v>1</c:v>
                </c:pt>
                <c:pt idx="1">
                  <c:v>1.0208105578725939</c:v>
                </c:pt>
                <c:pt idx="2">
                  <c:v>1.0341264472836238</c:v>
                </c:pt>
                <c:pt idx="3">
                  <c:v>1.0252077049194155</c:v>
                </c:pt>
                <c:pt idx="4">
                  <c:v>1.044559866176896</c:v>
                </c:pt>
                <c:pt idx="5">
                  <c:v>1.0234509358748167</c:v>
                </c:pt>
                <c:pt idx="6">
                  <c:v>0.94859867195546776</c:v>
                </c:pt>
                <c:pt idx="7">
                  <c:v>0.98050833853021424</c:v>
                </c:pt>
                <c:pt idx="8">
                  <c:v>1.001624039156048</c:v>
                </c:pt>
                <c:pt idx="9">
                  <c:v>1.0028588342428952</c:v>
                </c:pt>
                <c:pt idx="10">
                  <c:v>1.0165321056028971</c:v>
                </c:pt>
                <c:pt idx="11">
                  <c:v>1.0122754274749501</c:v>
                </c:pt>
                <c:pt idx="12">
                  <c:v>0.98570251760428507</c:v>
                </c:pt>
                <c:pt idx="13">
                  <c:v>1.0014546257711101</c:v>
                </c:pt>
                <c:pt idx="14">
                  <c:v>0.99424675653696759</c:v>
                </c:pt>
                <c:pt idx="15">
                  <c:v>0.99537647779794214</c:v>
                </c:pt>
                <c:pt idx="16">
                  <c:v>0.97935781647110065</c:v>
                </c:pt>
                <c:pt idx="17">
                  <c:v>0.98262050311588156</c:v>
                </c:pt>
                <c:pt idx="18">
                  <c:v>0.99325051127624742</c:v>
                </c:pt>
                <c:pt idx="19">
                  <c:v>1.0103986057754781</c:v>
                </c:pt>
                <c:pt idx="20">
                  <c:v>1.0197059742993084</c:v>
                </c:pt>
                <c:pt idx="21">
                  <c:v>1.0161804629189204</c:v>
                </c:pt>
                <c:pt idx="22">
                  <c:v>1.0097585228942469</c:v>
                </c:pt>
                <c:pt idx="23">
                  <c:v>1.0182214494535944</c:v>
                </c:pt>
                <c:pt idx="24">
                  <c:v>1.0025591638311788</c:v>
                </c:pt>
                <c:pt idx="25">
                  <c:v>0.97720641527762564</c:v>
                </c:pt>
                <c:pt idx="26">
                  <c:v>0.96488574354406542</c:v>
                </c:pt>
                <c:pt idx="27">
                  <c:v>0.93192218764513512</c:v>
                </c:pt>
                <c:pt idx="28">
                  <c:v>0.96883279772862485</c:v>
                </c:pt>
                <c:pt idx="29">
                  <c:v>0.96171904558263677</c:v>
                </c:pt>
                <c:pt idx="30">
                  <c:v>0.96123967534069854</c:v>
                </c:pt>
                <c:pt idx="31">
                  <c:v>0.9257988927357812</c:v>
                </c:pt>
                <c:pt idx="32">
                  <c:v>0.92932958217781791</c:v>
                </c:pt>
                <c:pt idx="33">
                  <c:v>0.89764890423577837</c:v>
                </c:pt>
                <c:pt idx="34">
                  <c:v>0.90983937718735353</c:v>
                </c:pt>
                <c:pt idx="35">
                  <c:v>0.91068934147930691</c:v>
                </c:pt>
                <c:pt idx="36">
                  <c:v>0.89905707638979837</c:v>
                </c:pt>
                <c:pt idx="37">
                  <c:v>0.88550076286076074</c:v>
                </c:pt>
                <c:pt idx="38">
                  <c:v>0.90806440251610188</c:v>
                </c:pt>
                <c:pt idx="39">
                  <c:v>0.91381387810882275</c:v>
                </c:pt>
                <c:pt idx="40">
                  <c:v>0.87134884783842548</c:v>
                </c:pt>
                <c:pt idx="41">
                  <c:v>0.86341942428183882</c:v>
                </c:pt>
                <c:pt idx="42">
                  <c:v>0.86660560409517207</c:v>
                </c:pt>
                <c:pt idx="43">
                  <c:v>0.89554877112250764</c:v>
                </c:pt>
                <c:pt idx="44">
                  <c:v>0.88001369020170572</c:v>
                </c:pt>
                <c:pt idx="45">
                  <c:v>0.90005848467658689</c:v>
                </c:pt>
                <c:pt idx="46">
                  <c:v>0.87510846936219022</c:v>
                </c:pt>
                <c:pt idx="47">
                  <c:v>0.88264290138927382</c:v>
                </c:pt>
                <c:pt idx="48">
                  <c:v>0.88421435639450485</c:v>
                </c:pt>
                <c:pt idx="49">
                  <c:v>0.88248456809076992</c:v>
                </c:pt>
                <c:pt idx="50">
                  <c:v>0.85704445482960756</c:v>
                </c:pt>
                <c:pt idx="51">
                  <c:v>0.85488402570709965</c:v>
                </c:pt>
                <c:pt idx="52">
                  <c:v>0.85145928378478342</c:v>
                </c:pt>
                <c:pt idx="53">
                  <c:v>0.86131923941177602</c:v>
                </c:pt>
                <c:pt idx="54">
                  <c:v>0.87397231938279185</c:v>
                </c:pt>
                <c:pt idx="55">
                  <c:v>0.87861080143859704</c:v>
                </c:pt>
                <c:pt idx="56">
                  <c:v>0.88795006790234132</c:v>
                </c:pt>
                <c:pt idx="57">
                  <c:v>0.91172838423519276</c:v>
                </c:pt>
                <c:pt idx="58">
                  <c:v>0.94243970556715662</c:v>
                </c:pt>
                <c:pt idx="59">
                  <c:v>0.98287663067884079</c:v>
                </c:pt>
                <c:pt idx="60">
                  <c:v>0.97883812842943452</c:v>
                </c:pt>
                <c:pt idx="61">
                  <c:v>1.0050853198930429</c:v>
                </c:pt>
                <c:pt idx="62">
                  <c:v>1.0250928275445783</c:v>
                </c:pt>
                <c:pt idx="63">
                  <c:v>1.0313259319488917</c:v>
                </c:pt>
                <c:pt idx="64">
                  <c:v>1.0641635456546032</c:v>
                </c:pt>
                <c:pt idx="65">
                  <c:v>1.0464998051126455</c:v>
                </c:pt>
                <c:pt idx="66">
                  <c:v>1.059238289024055</c:v>
                </c:pt>
                <c:pt idx="67">
                  <c:v>1.0171026952807307</c:v>
                </c:pt>
                <c:pt idx="68">
                  <c:v>1.0204884415517941</c:v>
                </c:pt>
                <c:pt idx="69">
                  <c:v>0.98649655746819143</c:v>
                </c:pt>
                <c:pt idx="70">
                  <c:v>0.97528934426826031</c:v>
                </c:pt>
                <c:pt idx="71">
                  <c:v>0.95826676068630623</c:v>
                </c:pt>
                <c:pt idx="72">
                  <c:v>0.97083629123119497</c:v>
                </c:pt>
                <c:pt idx="73">
                  <c:v>0.94634805849256975</c:v>
                </c:pt>
                <c:pt idx="74">
                  <c:v>0.96423850521549459</c:v>
                </c:pt>
                <c:pt idx="75">
                  <c:v>0.99289231088733443</c:v>
                </c:pt>
                <c:pt idx="76">
                  <c:v>0.99748875912791068</c:v>
                </c:pt>
                <c:pt idx="77">
                  <c:v>1.0125608845740608</c:v>
                </c:pt>
                <c:pt idx="78">
                  <c:v>0.99702021678840314</c:v>
                </c:pt>
                <c:pt idx="79">
                  <c:v>0.99295716427371672</c:v>
                </c:pt>
                <c:pt idx="80">
                  <c:v>1.0036654202784168</c:v>
                </c:pt>
                <c:pt idx="81">
                  <c:v>0.98776529312563011</c:v>
                </c:pt>
                <c:pt idx="82">
                  <c:v>0.97434152284072084</c:v>
                </c:pt>
                <c:pt idx="83">
                  <c:v>0.9961922740760849</c:v>
                </c:pt>
                <c:pt idx="84">
                  <c:v>1.0236306487542313</c:v>
                </c:pt>
                <c:pt idx="85">
                  <c:v>1.027753105672073</c:v>
                </c:pt>
                <c:pt idx="86">
                  <c:v>1.0579689303211586</c:v>
                </c:pt>
                <c:pt idx="87">
                  <c:v>1.0634151143312447</c:v>
                </c:pt>
                <c:pt idx="88">
                  <c:v>1.0617247118914541</c:v>
                </c:pt>
                <c:pt idx="89">
                  <c:v>1.0421532360542871</c:v>
                </c:pt>
                <c:pt idx="90">
                  <c:v>1.0364207781416597</c:v>
                </c:pt>
                <c:pt idx="91">
                  <c:v>1.055250750864382</c:v>
                </c:pt>
                <c:pt idx="92">
                  <c:v>1.0509918910263381</c:v>
                </c:pt>
                <c:pt idx="93">
                  <c:v>1.0498953502345727</c:v>
                </c:pt>
                <c:pt idx="94">
                  <c:v>1.0666967652718233</c:v>
                </c:pt>
                <c:pt idx="95">
                  <c:v>1.0759311830252529</c:v>
                </c:pt>
                <c:pt idx="96">
                  <c:v>1.0599011644166123</c:v>
                </c:pt>
                <c:pt idx="97">
                  <c:v>1.0518671844570644</c:v>
                </c:pt>
                <c:pt idx="98">
                  <c:v>1.0393001943519673</c:v>
                </c:pt>
                <c:pt idx="99">
                  <c:v>1.0615692126999157</c:v>
                </c:pt>
                <c:pt idx="100">
                  <c:v>1.0812121712876437</c:v>
                </c:pt>
                <c:pt idx="101">
                  <c:v>1.0827843375502513</c:v>
                </c:pt>
                <c:pt idx="102">
                  <c:v>1.0841386696514863</c:v>
                </c:pt>
                <c:pt idx="103">
                  <c:v>1.1026545232055369</c:v>
                </c:pt>
                <c:pt idx="104">
                  <c:v>1.1249095063463812</c:v>
                </c:pt>
                <c:pt idx="105">
                  <c:v>1.1378638515819242</c:v>
                </c:pt>
                <c:pt idx="106">
                  <c:v>1.1066616208107347</c:v>
                </c:pt>
                <c:pt idx="107">
                  <c:v>1.1093758879353204</c:v>
                </c:pt>
                <c:pt idx="108">
                  <c:v>1.1326370515282431</c:v>
                </c:pt>
                <c:pt idx="109">
                  <c:v>1.1740307977903608</c:v>
                </c:pt>
                <c:pt idx="110">
                  <c:v>1.1267095372612108</c:v>
                </c:pt>
                <c:pt idx="111">
                  <c:v>1.1623017270549576</c:v>
                </c:pt>
                <c:pt idx="112">
                  <c:v>1.1053925241595053</c:v>
                </c:pt>
                <c:pt idx="113">
                  <c:v>1.0582077169790138</c:v>
                </c:pt>
                <c:pt idx="114">
                  <c:v>1.0705706318666572</c:v>
                </c:pt>
                <c:pt idx="115">
                  <c:v>1.0691854840635553</c:v>
                </c:pt>
                <c:pt idx="116">
                  <c:v>1.0844682054849997</c:v>
                </c:pt>
                <c:pt idx="117">
                  <c:v>1.1072190502981005</c:v>
                </c:pt>
                <c:pt idx="118">
                  <c:v>1.1076140540967427</c:v>
                </c:pt>
                <c:pt idx="119">
                  <c:v>1.124490969901571</c:v>
                </c:pt>
                <c:pt idx="120">
                  <c:v>1.1530267835942731</c:v>
                </c:pt>
                <c:pt idx="121">
                  <c:v>1.1530238519297824</c:v>
                </c:pt>
                <c:pt idx="122">
                  <c:v>1.1334157610447213</c:v>
                </c:pt>
                <c:pt idx="123">
                  <c:v>1.1537070226491277</c:v>
                </c:pt>
                <c:pt idx="124">
                  <c:v>1.1819134181185933</c:v>
                </c:pt>
                <c:pt idx="125">
                  <c:v>1.1885009404208557</c:v>
                </c:pt>
                <c:pt idx="126">
                  <c:v>1.214852069285008</c:v>
                </c:pt>
                <c:pt idx="127">
                  <c:v>1.2279210350921463</c:v>
                </c:pt>
                <c:pt idx="128">
                  <c:v>1.263302408182428</c:v>
                </c:pt>
                <c:pt idx="129">
                  <c:v>1.3477720858557967</c:v>
                </c:pt>
                <c:pt idx="130">
                  <c:v>1.3086343203730666</c:v>
                </c:pt>
                <c:pt idx="131">
                  <c:v>1.3087798033833278</c:v>
                </c:pt>
                <c:pt idx="132">
                  <c:v>1.3657197623286952</c:v>
                </c:pt>
                <c:pt idx="133">
                  <c:v>1.3848444886812841</c:v>
                </c:pt>
                <c:pt idx="134">
                  <c:v>1.3611623849970254</c:v>
                </c:pt>
                <c:pt idx="135">
                  <c:v>1.3640460578012741</c:v>
                </c:pt>
                <c:pt idx="136">
                  <c:v>1.3908998649456921</c:v>
                </c:pt>
                <c:pt idx="137">
                  <c:v>1.3854667115991328</c:v>
                </c:pt>
                <c:pt idx="138">
                  <c:v>1.3466671508672921</c:v>
                </c:pt>
                <c:pt idx="139">
                  <c:v>1.3762364330511232</c:v>
                </c:pt>
                <c:pt idx="140">
                  <c:v>1.3465074496600367</c:v>
                </c:pt>
                <c:pt idx="141">
                  <c:v>1.3834808545087294</c:v>
                </c:pt>
                <c:pt idx="142">
                  <c:v>1.4074064834867008</c:v>
                </c:pt>
                <c:pt idx="143">
                  <c:v>1.3702855587396139</c:v>
                </c:pt>
                <c:pt idx="144">
                  <c:v>1.3745911826583561</c:v>
                </c:pt>
                <c:pt idx="145">
                  <c:v>1.4204129755755679</c:v>
                </c:pt>
                <c:pt idx="146">
                  <c:v>1.4125660433809129</c:v>
                </c:pt>
                <c:pt idx="147">
                  <c:v>1.4225980370233349</c:v>
                </c:pt>
                <c:pt idx="148">
                  <c:v>1.4156373756112124</c:v>
                </c:pt>
                <c:pt idx="149">
                  <c:v>1.4247819912463597</c:v>
                </c:pt>
                <c:pt idx="150">
                  <c:v>1.4096258497403467</c:v>
                </c:pt>
                <c:pt idx="151">
                  <c:v>1.432570607923298</c:v>
                </c:pt>
                <c:pt idx="152">
                  <c:v>1.4537148148087276</c:v>
                </c:pt>
                <c:pt idx="153">
                  <c:v>1.4815916833595302</c:v>
                </c:pt>
                <c:pt idx="154">
                  <c:v>1.5371938261468845</c:v>
                </c:pt>
                <c:pt idx="155">
                  <c:v>1.5181621910423786</c:v>
                </c:pt>
                <c:pt idx="156">
                  <c:v>1.5652056765468476</c:v>
                </c:pt>
                <c:pt idx="157">
                  <c:v>1.508281402265139</c:v>
                </c:pt>
                <c:pt idx="158">
                  <c:v>1.5224562874484036</c:v>
                </c:pt>
                <c:pt idx="159">
                  <c:v>1.5996703109825652</c:v>
                </c:pt>
                <c:pt idx="160">
                  <c:v>1.5141023273144489</c:v>
                </c:pt>
                <c:pt idx="161">
                  <c:v>1.5089416275219227</c:v>
                </c:pt>
                <c:pt idx="162">
                  <c:v>1.4827994527126409</c:v>
                </c:pt>
                <c:pt idx="163">
                  <c:v>1.4743537229491477</c:v>
                </c:pt>
                <c:pt idx="164">
                  <c:v>1.4758316123649193</c:v>
                </c:pt>
                <c:pt idx="165">
                  <c:v>1.5051462302432377</c:v>
                </c:pt>
                <c:pt idx="166">
                  <c:v>1.4968795216497301</c:v>
                </c:pt>
                <c:pt idx="167">
                  <c:v>1.4818453863723362</c:v>
                </c:pt>
                <c:pt idx="168">
                  <c:v>1.5212553616571436</c:v>
                </c:pt>
                <c:pt idx="169">
                  <c:v>1.5274271956697667</c:v>
                </c:pt>
                <c:pt idx="170">
                  <c:v>1.495699361906311</c:v>
                </c:pt>
                <c:pt idx="171">
                  <c:v>1.5069280919400978</c:v>
                </c:pt>
              </c:numCache>
            </c:numRef>
          </c:val>
          <c:smooth val="0"/>
          <c:extLst>
            <c:ext xmlns:c16="http://schemas.microsoft.com/office/drawing/2014/chart" uri="{C3380CC4-5D6E-409C-BE32-E72D297353CC}">
              <c16:uniqueId val="{00000002-2F04-493B-ACE2-6A019FE7518A}"/>
            </c:ext>
          </c:extLst>
        </c:ser>
        <c:ser>
          <c:idx val="3"/>
          <c:order val="3"/>
          <c:tx>
            <c:strRef>
              <c:f>策略指数汇总!$J$1</c:f>
              <c:strCache>
                <c:ptCount val="1"/>
                <c:pt idx="0">
                  <c:v>指数增强策略</c:v>
                </c:pt>
              </c:strCache>
            </c:strRef>
          </c:tx>
          <c:marker>
            <c:symbol val="none"/>
          </c:marker>
          <c:cat>
            <c:numRef>
              <c:f>策略指数汇总!$F$2:$F$173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策略指数汇总!$J$2:$J$173</c:f>
              <c:numCache>
                <c:formatCode>0.0000_);[Red]\(0.0000\)</c:formatCode>
                <c:ptCount val="172"/>
                <c:pt idx="0">
                  <c:v>1</c:v>
                </c:pt>
                <c:pt idx="1">
                  <c:v>1.0317290561324781</c:v>
                </c:pt>
                <c:pt idx="2">
                  <c:v>1.0356500977297614</c:v>
                </c:pt>
                <c:pt idx="3">
                  <c:v>1.0271504878900688</c:v>
                </c:pt>
                <c:pt idx="4">
                  <c:v>1.0499210322811334</c:v>
                </c:pt>
                <c:pt idx="5">
                  <c:v>1.0073675166503093</c:v>
                </c:pt>
                <c:pt idx="6">
                  <c:v>0.93923382993528381</c:v>
                </c:pt>
                <c:pt idx="7">
                  <c:v>0.98134612926589682</c:v>
                </c:pt>
                <c:pt idx="8">
                  <c:v>1.015716306966937</c:v>
                </c:pt>
                <c:pt idx="9">
                  <c:v>1.059750208997009</c:v>
                </c:pt>
                <c:pt idx="10">
                  <c:v>1.0910855728236888</c:v>
                </c:pt>
                <c:pt idx="11">
                  <c:v>1.0879222879881889</c:v>
                </c:pt>
                <c:pt idx="12">
                  <c:v>1.0463254372605975</c:v>
                </c:pt>
                <c:pt idx="13">
                  <c:v>1.0973781133978542</c:v>
                </c:pt>
                <c:pt idx="14">
                  <c:v>1.0928448886194475</c:v>
                </c:pt>
                <c:pt idx="15">
                  <c:v>1.0921277841623485</c:v>
                </c:pt>
                <c:pt idx="16">
                  <c:v>1.0711394425769449</c:v>
                </c:pt>
                <c:pt idx="17">
                  <c:v>1.0702666186707821</c:v>
                </c:pt>
                <c:pt idx="18">
                  <c:v>1.0909448468373562</c:v>
                </c:pt>
                <c:pt idx="19">
                  <c:v>1.1166860999121293</c:v>
                </c:pt>
                <c:pt idx="20">
                  <c:v>1.1252527999922777</c:v>
                </c:pt>
                <c:pt idx="21">
                  <c:v>1.1181307572101304</c:v>
                </c:pt>
                <c:pt idx="22">
                  <c:v>1.0868301208879314</c:v>
                </c:pt>
                <c:pt idx="23">
                  <c:v>1.0959586626237181</c:v>
                </c:pt>
                <c:pt idx="24">
                  <c:v>1.0628443126965856</c:v>
                </c:pt>
                <c:pt idx="25">
                  <c:v>1.0210878315253056</c:v>
                </c:pt>
                <c:pt idx="26">
                  <c:v>1.0506938561248784</c:v>
                </c:pt>
                <c:pt idx="27">
                  <c:v>1.0060539386025373</c:v>
                </c:pt>
                <c:pt idx="28">
                  <c:v>1.0537928942191039</c:v>
                </c:pt>
                <c:pt idx="29">
                  <c:v>1.0522919564259132</c:v>
                </c:pt>
                <c:pt idx="30">
                  <c:v>1.0668994339494426</c:v>
                </c:pt>
                <c:pt idx="31">
                  <c:v>0.99636609417024369</c:v>
                </c:pt>
                <c:pt idx="32">
                  <c:v>1.0179706727055637</c:v>
                </c:pt>
                <c:pt idx="33">
                  <c:v>0.98112690529054603</c:v>
                </c:pt>
                <c:pt idx="34">
                  <c:v>0.9941198945050348</c:v>
                </c:pt>
                <c:pt idx="35">
                  <c:v>0.98948304624062322</c:v>
                </c:pt>
                <c:pt idx="36">
                  <c:v>0.98438653833850864</c:v>
                </c:pt>
                <c:pt idx="37">
                  <c:v>0.96524706064908516</c:v>
                </c:pt>
                <c:pt idx="38">
                  <c:v>0.99991553151980617</c:v>
                </c:pt>
                <c:pt idx="39">
                  <c:v>1.000870347710475</c:v>
                </c:pt>
                <c:pt idx="40">
                  <c:v>0.91521215046876314</c:v>
                </c:pt>
                <c:pt idx="41">
                  <c:v>0.89103662019154628</c:v>
                </c:pt>
                <c:pt idx="42">
                  <c:v>0.91464301366061218</c:v>
                </c:pt>
                <c:pt idx="43">
                  <c:v>0.9653823706702489</c:v>
                </c:pt>
                <c:pt idx="44">
                  <c:v>0.96265472181843947</c:v>
                </c:pt>
                <c:pt idx="45">
                  <c:v>1.029424522695553</c:v>
                </c:pt>
                <c:pt idx="46">
                  <c:v>0.98535582960104817</c:v>
                </c:pt>
                <c:pt idx="47">
                  <c:v>0.9856862746098336</c:v>
                </c:pt>
                <c:pt idx="48">
                  <c:v>0.99914700064948725</c:v>
                </c:pt>
                <c:pt idx="49">
                  <c:v>0.98367489410546927</c:v>
                </c:pt>
                <c:pt idx="50">
                  <c:v>0.95730387899009772</c:v>
                </c:pt>
                <c:pt idx="51">
                  <c:v>0.94627673187709826</c:v>
                </c:pt>
                <c:pt idx="52">
                  <c:v>0.95342423239911356</c:v>
                </c:pt>
                <c:pt idx="53">
                  <c:v>0.98230826483654876</c:v>
                </c:pt>
                <c:pt idx="54">
                  <c:v>0.99029491429265715</c:v>
                </c:pt>
                <c:pt idx="55">
                  <c:v>0.99036576809948573</c:v>
                </c:pt>
                <c:pt idx="56">
                  <c:v>0.98067761329483005</c:v>
                </c:pt>
                <c:pt idx="57">
                  <c:v>1.0387115839100769</c:v>
                </c:pt>
                <c:pt idx="58">
                  <c:v>1.101745443720096</c:v>
                </c:pt>
                <c:pt idx="59">
                  <c:v>1.1729658923520743</c:v>
                </c:pt>
                <c:pt idx="60">
                  <c:v>1.2224212205875051</c:v>
                </c:pt>
                <c:pt idx="61">
                  <c:v>1.2766822328482756</c:v>
                </c:pt>
                <c:pt idx="62">
                  <c:v>1.336019874487772</c:v>
                </c:pt>
                <c:pt idx="63">
                  <c:v>1.3372320294550013</c:v>
                </c:pt>
                <c:pt idx="64">
                  <c:v>1.4216932935870805</c:v>
                </c:pt>
                <c:pt idx="65">
                  <c:v>1.4079278398899837</c:v>
                </c:pt>
                <c:pt idx="66">
                  <c:v>1.4423069560206807</c:v>
                </c:pt>
                <c:pt idx="67">
                  <c:v>1.3696174485431336</c:v>
                </c:pt>
                <c:pt idx="68">
                  <c:v>1.3480881938088372</c:v>
                </c:pt>
                <c:pt idx="69">
                  <c:v>1.3230906706017418</c:v>
                </c:pt>
                <c:pt idx="70">
                  <c:v>1.3035834808945388</c:v>
                </c:pt>
                <c:pt idx="71">
                  <c:v>1.2853277392849818</c:v>
                </c:pt>
                <c:pt idx="72">
                  <c:v>1.3196124510209832</c:v>
                </c:pt>
                <c:pt idx="73">
                  <c:v>1.2633312640381389</c:v>
                </c:pt>
                <c:pt idx="74">
                  <c:v>1.2959733002098064</c:v>
                </c:pt>
                <c:pt idx="75">
                  <c:v>1.359381242938883</c:v>
                </c:pt>
                <c:pt idx="76">
                  <c:v>1.3427396354793015</c:v>
                </c:pt>
                <c:pt idx="77">
                  <c:v>1.3711504039008413</c:v>
                </c:pt>
                <c:pt idx="78">
                  <c:v>1.3370959719744875</c:v>
                </c:pt>
                <c:pt idx="79">
                  <c:v>1.3421165339079273</c:v>
                </c:pt>
                <c:pt idx="80">
                  <c:v>1.3484555369888518</c:v>
                </c:pt>
                <c:pt idx="81">
                  <c:v>1.3228512639369039</c:v>
                </c:pt>
                <c:pt idx="82">
                  <c:v>1.2763299341145919</c:v>
                </c:pt>
                <c:pt idx="83">
                  <c:v>1.3136146095202328</c:v>
                </c:pt>
                <c:pt idx="84">
                  <c:v>1.3572945952137141</c:v>
                </c:pt>
                <c:pt idx="85">
                  <c:v>1.3548675701276309</c:v>
                </c:pt>
                <c:pt idx="86">
                  <c:v>1.4250314353358875</c:v>
                </c:pt>
                <c:pt idx="87">
                  <c:v>1.4548583808194424</c:v>
                </c:pt>
                <c:pt idx="88">
                  <c:v>1.4486059694311877</c:v>
                </c:pt>
                <c:pt idx="89">
                  <c:v>1.3952181545780806</c:v>
                </c:pt>
                <c:pt idx="90">
                  <c:v>1.3757680913644954</c:v>
                </c:pt>
                <c:pt idx="91">
                  <c:v>1.4068124143438543</c:v>
                </c:pt>
                <c:pt idx="92">
                  <c:v>1.3895792353773591</c:v>
                </c:pt>
                <c:pt idx="93">
                  <c:v>1.4001759264795224</c:v>
                </c:pt>
                <c:pt idx="94">
                  <c:v>1.3946687664736044</c:v>
                </c:pt>
                <c:pt idx="95">
                  <c:v>1.405094990776409</c:v>
                </c:pt>
                <c:pt idx="96">
                  <c:v>1.3761105863202217</c:v>
                </c:pt>
                <c:pt idx="97">
                  <c:v>1.3792146626235866</c:v>
                </c:pt>
                <c:pt idx="98">
                  <c:v>1.3667702544100133</c:v>
                </c:pt>
                <c:pt idx="99">
                  <c:v>1.40003759067357</c:v>
                </c:pt>
                <c:pt idx="100">
                  <c:v>1.4219029295577785</c:v>
                </c:pt>
                <c:pt idx="101">
                  <c:v>1.4534249838054731</c:v>
                </c:pt>
                <c:pt idx="102">
                  <c:v>1.4589594860069244</c:v>
                </c:pt>
                <c:pt idx="103">
                  <c:v>1.5092989024414525</c:v>
                </c:pt>
                <c:pt idx="104">
                  <c:v>1.5441175424261635</c:v>
                </c:pt>
                <c:pt idx="105">
                  <c:v>1.5541228445075801</c:v>
                </c:pt>
                <c:pt idx="106">
                  <c:v>1.5059581980850021</c:v>
                </c:pt>
                <c:pt idx="107">
                  <c:v>1.4799148928362547</c:v>
                </c:pt>
                <c:pt idx="108">
                  <c:v>1.5154623745422722</c:v>
                </c:pt>
                <c:pt idx="109">
                  <c:v>1.63813890868587</c:v>
                </c:pt>
                <c:pt idx="110">
                  <c:v>1.5545344201267608</c:v>
                </c:pt>
                <c:pt idx="111">
                  <c:v>1.6664188520920364</c:v>
                </c:pt>
                <c:pt idx="112">
                  <c:v>1.5841614139801914</c:v>
                </c:pt>
                <c:pt idx="113">
                  <c:v>1.5241763946920903</c:v>
                </c:pt>
                <c:pt idx="114">
                  <c:v>1.5022939577154921</c:v>
                </c:pt>
                <c:pt idx="115">
                  <c:v>1.5095890838029193</c:v>
                </c:pt>
                <c:pt idx="116">
                  <c:v>1.5440243352746879</c:v>
                </c:pt>
                <c:pt idx="117">
                  <c:v>1.5791080796942167</c:v>
                </c:pt>
                <c:pt idx="118">
                  <c:v>1.5720573937725739</c:v>
                </c:pt>
                <c:pt idx="119">
                  <c:v>1.5932047748698197</c:v>
                </c:pt>
                <c:pt idx="120">
                  <c:v>1.6436532736806264</c:v>
                </c:pt>
                <c:pt idx="121">
                  <c:v>1.6504294978499436</c:v>
                </c:pt>
                <c:pt idx="122">
                  <c:v>1.6029953176871661</c:v>
                </c:pt>
                <c:pt idx="123">
                  <c:v>1.6386087917291019</c:v>
                </c:pt>
                <c:pt idx="124">
                  <c:v>1.69639697951886</c:v>
                </c:pt>
                <c:pt idx="125">
                  <c:v>1.7132596205502288</c:v>
                </c:pt>
                <c:pt idx="126">
                  <c:v>1.7731501699544743</c:v>
                </c:pt>
                <c:pt idx="127">
                  <c:v>1.7913567875702561</c:v>
                </c:pt>
                <c:pt idx="128">
                  <c:v>1.8659400090147857</c:v>
                </c:pt>
                <c:pt idx="129">
                  <c:v>2.0485428837280515</c:v>
                </c:pt>
                <c:pt idx="130">
                  <c:v>1.9673965334012324</c:v>
                </c:pt>
                <c:pt idx="131">
                  <c:v>1.9648350957213285</c:v>
                </c:pt>
                <c:pt idx="132">
                  <c:v>2.0745638358129277</c:v>
                </c:pt>
                <c:pt idx="133">
                  <c:v>2.1133421356070468</c:v>
                </c:pt>
                <c:pt idx="134">
                  <c:v>2.0891955517977565</c:v>
                </c:pt>
                <c:pt idx="135">
                  <c:v>2.1085361128890221</c:v>
                </c:pt>
                <c:pt idx="136">
                  <c:v>2.1405080058172818</c:v>
                </c:pt>
                <c:pt idx="137">
                  <c:v>2.1338886991308814</c:v>
                </c:pt>
                <c:pt idx="138">
                  <c:v>2.0279513121033226</c:v>
                </c:pt>
                <c:pt idx="139">
                  <c:v>2.0873915492642974</c:v>
                </c:pt>
                <c:pt idx="140">
                  <c:v>2.0187560999505081</c:v>
                </c:pt>
                <c:pt idx="141">
                  <c:v>2.077075570218347</c:v>
                </c:pt>
                <c:pt idx="142">
                  <c:v>2.1245968729672184</c:v>
                </c:pt>
                <c:pt idx="143">
                  <c:v>2.0477386872604328</c:v>
                </c:pt>
                <c:pt idx="144">
                  <c:v>2.0415869669148945</c:v>
                </c:pt>
                <c:pt idx="145">
                  <c:v>2.1007402055708986</c:v>
                </c:pt>
                <c:pt idx="146">
                  <c:v>2.0896059908220885</c:v>
                </c:pt>
                <c:pt idx="147">
                  <c:v>2.118265139824858</c:v>
                </c:pt>
                <c:pt idx="148">
                  <c:v>2.0797581063438431</c:v>
                </c:pt>
                <c:pt idx="149">
                  <c:v>2.1210867822701807</c:v>
                </c:pt>
                <c:pt idx="150">
                  <c:v>2.0586249572537771</c:v>
                </c:pt>
                <c:pt idx="151">
                  <c:v>2.0964253848668348</c:v>
                </c:pt>
                <c:pt idx="152">
                  <c:v>2.1121060551589337</c:v>
                </c:pt>
                <c:pt idx="153">
                  <c:v>2.1452649599898774</c:v>
                </c:pt>
                <c:pt idx="154">
                  <c:v>2.1769530782921978</c:v>
                </c:pt>
                <c:pt idx="155">
                  <c:v>2.159560641644056</c:v>
                </c:pt>
                <c:pt idx="156">
                  <c:v>2.2501681979396255</c:v>
                </c:pt>
                <c:pt idx="157">
                  <c:v>2.1501972867609611</c:v>
                </c:pt>
                <c:pt idx="158">
                  <c:v>2.1251279084714092</c:v>
                </c:pt>
                <c:pt idx="159">
                  <c:v>2.2759110696864853</c:v>
                </c:pt>
                <c:pt idx="160">
                  <c:v>2.1724365110493662</c:v>
                </c:pt>
                <c:pt idx="161">
                  <c:v>2.1881156819970262</c:v>
                </c:pt>
                <c:pt idx="162">
                  <c:v>2.1378294889556613</c:v>
                </c:pt>
                <c:pt idx="163">
                  <c:v>2.1342526162974926</c:v>
                </c:pt>
                <c:pt idx="164">
                  <c:v>2.1417797836926384</c:v>
                </c:pt>
                <c:pt idx="165">
                  <c:v>2.1823028822231678</c:v>
                </c:pt>
                <c:pt idx="166">
                  <c:v>2.1874948120795268</c:v>
                </c:pt>
                <c:pt idx="167">
                  <c:v>2.1783303800380676</c:v>
                </c:pt>
                <c:pt idx="168">
                  <c:v>2.2315062737531943</c:v>
                </c:pt>
                <c:pt idx="169">
                  <c:v>2.2390433457866377</c:v>
                </c:pt>
                <c:pt idx="170">
                  <c:v>2.2140382231484281</c:v>
                </c:pt>
                <c:pt idx="171">
                  <c:v>2.2380527666903132</c:v>
                </c:pt>
              </c:numCache>
            </c:numRef>
          </c:val>
          <c:smooth val="0"/>
          <c:extLst>
            <c:ext xmlns:c16="http://schemas.microsoft.com/office/drawing/2014/chart" uri="{C3380CC4-5D6E-409C-BE32-E72D297353CC}">
              <c16:uniqueId val="{00000003-2F04-493B-ACE2-6A019FE7518A}"/>
            </c:ext>
          </c:extLst>
        </c:ser>
        <c:ser>
          <c:idx val="4"/>
          <c:order val="4"/>
          <c:tx>
            <c:strRef>
              <c:f>策略指数汇总!$K$1</c:f>
              <c:strCache>
                <c:ptCount val="1"/>
                <c:pt idx="0">
                  <c:v>市场中性策略</c:v>
                </c:pt>
              </c:strCache>
            </c:strRef>
          </c:tx>
          <c:marker>
            <c:symbol val="none"/>
          </c:marker>
          <c:cat>
            <c:numRef>
              <c:f>策略指数汇总!$F$2:$F$173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策略指数汇总!$K$2:$K$173</c:f>
              <c:numCache>
                <c:formatCode>0.0000_);[Red]\(0.0000\)</c:formatCode>
                <c:ptCount val="172"/>
                <c:pt idx="0">
                  <c:v>1</c:v>
                </c:pt>
                <c:pt idx="1">
                  <c:v>1.0030189225415109</c:v>
                </c:pt>
                <c:pt idx="2">
                  <c:v>1.0036356013929677</c:v>
                </c:pt>
                <c:pt idx="3">
                  <c:v>1.0046284952804521</c:v>
                </c:pt>
                <c:pt idx="4">
                  <c:v>1.0044138424843325</c:v>
                </c:pt>
                <c:pt idx="5">
                  <c:v>1.0099141923965911</c:v>
                </c:pt>
                <c:pt idx="6">
                  <c:v>1.0053890535458272</c:v>
                </c:pt>
                <c:pt idx="7">
                  <c:v>1.0156839094638654</c:v>
                </c:pt>
                <c:pt idx="8">
                  <c:v>1.0233676260270139</c:v>
                </c:pt>
                <c:pt idx="9">
                  <c:v>1.031000605206428</c:v>
                </c:pt>
                <c:pt idx="10">
                  <c:v>1.0366048209733194</c:v>
                </c:pt>
                <c:pt idx="11">
                  <c:v>1.0392125606615843</c:v>
                </c:pt>
                <c:pt idx="12">
                  <c:v>1.0415392069918905</c:v>
                </c:pt>
                <c:pt idx="13">
                  <c:v>1.0555469211386903</c:v>
                </c:pt>
                <c:pt idx="14">
                  <c:v>1.0574446118811571</c:v>
                </c:pt>
                <c:pt idx="15">
                  <c:v>1.0600404225487889</c:v>
                </c:pt>
                <c:pt idx="16">
                  <c:v>1.0584165355981363</c:v>
                </c:pt>
                <c:pt idx="17">
                  <c:v>1.060794563722</c:v>
                </c:pt>
                <c:pt idx="18">
                  <c:v>1.0642591260228613</c:v>
                </c:pt>
                <c:pt idx="19">
                  <c:v>1.0703808481641326</c:v>
                </c:pt>
                <c:pt idx="20">
                  <c:v>1.0751082189462766</c:v>
                </c:pt>
                <c:pt idx="21">
                  <c:v>1.0737067815287749</c:v>
                </c:pt>
                <c:pt idx="22">
                  <c:v>1.0723638556009347</c:v>
                </c:pt>
                <c:pt idx="23">
                  <c:v>1.0770132795294418</c:v>
                </c:pt>
                <c:pt idx="24">
                  <c:v>1.069642763990416</c:v>
                </c:pt>
                <c:pt idx="25">
                  <c:v>1.0735759256992663</c:v>
                </c:pt>
                <c:pt idx="26">
                  <c:v>1.0818172369570507</c:v>
                </c:pt>
                <c:pt idx="27">
                  <c:v>1.0819586410347066</c:v>
                </c:pt>
                <c:pt idx="28">
                  <c:v>1.0918500978982868</c:v>
                </c:pt>
                <c:pt idx="29">
                  <c:v>1.0875691156851006</c:v>
                </c:pt>
                <c:pt idx="30">
                  <c:v>1.088703264944245</c:v>
                </c:pt>
                <c:pt idx="31">
                  <c:v>1.0817131970334239</c:v>
                </c:pt>
                <c:pt idx="32">
                  <c:v>1.0845185750476409</c:v>
                </c:pt>
                <c:pt idx="33">
                  <c:v>1.0808012526796766</c:v>
                </c:pt>
                <c:pt idx="34">
                  <c:v>1.0883351352203832</c:v>
                </c:pt>
                <c:pt idx="35">
                  <c:v>1.0888708321864993</c:v>
                </c:pt>
                <c:pt idx="36">
                  <c:v>1.0901928108624999</c:v>
                </c:pt>
                <c:pt idx="37">
                  <c:v>1.0885600388684837</c:v>
                </c:pt>
                <c:pt idx="38">
                  <c:v>1.0907877479115633</c:v>
                </c:pt>
                <c:pt idx="39">
                  <c:v>1.091376666370373</c:v>
                </c:pt>
                <c:pt idx="40">
                  <c:v>1.0987936814513746</c:v>
                </c:pt>
                <c:pt idx="41">
                  <c:v>1.1017969783990602</c:v>
                </c:pt>
                <c:pt idx="42">
                  <c:v>1.1081356347952886</c:v>
                </c:pt>
                <c:pt idx="43">
                  <c:v>1.1142440942421197</c:v>
                </c:pt>
                <c:pt idx="44">
                  <c:v>1.1199362971146203</c:v>
                </c:pt>
                <c:pt idx="45">
                  <c:v>1.1251833078919808</c:v>
                </c:pt>
                <c:pt idx="46">
                  <c:v>1.1311919443861167</c:v>
                </c:pt>
                <c:pt idx="47">
                  <c:v>1.133507251897067</c:v>
                </c:pt>
                <c:pt idx="48">
                  <c:v>1.1377440733678159</c:v>
                </c:pt>
                <c:pt idx="49">
                  <c:v>1.1336305857186031</c:v>
                </c:pt>
                <c:pt idx="50">
                  <c:v>1.1325975642467934</c:v>
                </c:pt>
                <c:pt idx="51">
                  <c:v>1.134266675671121</c:v>
                </c:pt>
                <c:pt idx="52">
                  <c:v>1.1354043438439736</c:v>
                </c:pt>
                <c:pt idx="53">
                  <c:v>1.1418012765700405</c:v>
                </c:pt>
                <c:pt idx="54">
                  <c:v>1.1393787792982109</c:v>
                </c:pt>
                <c:pt idx="55">
                  <c:v>1.1429950518056071</c:v>
                </c:pt>
                <c:pt idx="56">
                  <c:v>1.1371337232834389</c:v>
                </c:pt>
                <c:pt idx="57">
                  <c:v>1.1553433804894049</c:v>
                </c:pt>
                <c:pt idx="58">
                  <c:v>1.1633571049303419</c:v>
                </c:pt>
                <c:pt idx="59">
                  <c:v>1.1780821679752478</c:v>
                </c:pt>
                <c:pt idx="60">
                  <c:v>1.1871516161296831</c:v>
                </c:pt>
                <c:pt idx="61">
                  <c:v>1.2229102305782182</c:v>
                </c:pt>
                <c:pt idx="62">
                  <c:v>1.2283086605479698</c:v>
                </c:pt>
                <c:pt idx="63">
                  <c:v>1.2387310478482858</c:v>
                </c:pt>
                <c:pt idx="64">
                  <c:v>1.2481121980268342</c:v>
                </c:pt>
                <c:pt idx="65">
                  <c:v>1.2605242050137238</c:v>
                </c:pt>
                <c:pt idx="66">
                  <c:v>1.2736437653777579</c:v>
                </c:pt>
                <c:pt idx="67">
                  <c:v>1.2680282204209112</c:v>
                </c:pt>
                <c:pt idx="68">
                  <c:v>1.2743984005440123</c:v>
                </c:pt>
                <c:pt idx="69">
                  <c:v>1.2917504152131356</c:v>
                </c:pt>
                <c:pt idx="70">
                  <c:v>1.2977312372817644</c:v>
                </c:pt>
                <c:pt idx="71">
                  <c:v>1.2937474165473712</c:v>
                </c:pt>
                <c:pt idx="72">
                  <c:v>1.3140767531037991</c:v>
                </c:pt>
                <c:pt idx="73">
                  <c:v>1.3014150099184538</c:v>
                </c:pt>
                <c:pt idx="74">
                  <c:v>1.3097542834261489</c:v>
                </c:pt>
                <c:pt idx="75">
                  <c:v>1.3115037126203948</c:v>
                </c:pt>
                <c:pt idx="76">
                  <c:v>1.3133565918110524</c:v>
                </c:pt>
                <c:pt idx="77">
                  <c:v>1.3151699407128055</c:v>
                </c:pt>
                <c:pt idx="78">
                  <c:v>1.3191364929202851</c:v>
                </c:pt>
                <c:pt idx="79">
                  <c:v>1.3183337037930669</c:v>
                </c:pt>
                <c:pt idx="80">
                  <c:v>1.3225330757731391</c:v>
                </c:pt>
                <c:pt idx="81">
                  <c:v>1.3186973340692059</c:v>
                </c:pt>
                <c:pt idx="82">
                  <c:v>1.3255460429511825</c:v>
                </c:pt>
                <c:pt idx="83">
                  <c:v>1.3277408163523792</c:v>
                </c:pt>
                <c:pt idx="84">
                  <c:v>1.3314831121961284</c:v>
                </c:pt>
                <c:pt idx="85">
                  <c:v>1.3328754975822632</c:v>
                </c:pt>
                <c:pt idx="86">
                  <c:v>1.3363385682879998</c:v>
                </c:pt>
                <c:pt idx="87">
                  <c:v>1.3387211616992754</c:v>
                </c:pt>
                <c:pt idx="88">
                  <c:v>1.3452587904244404</c:v>
                </c:pt>
                <c:pt idx="89">
                  <c:v>1.3409286088830477</c:v>
                </c:pt>
                <c:pt idx="90">
                  <c:v>1.3401915554844224</c:v>
                </c:pt>
                <c:pt idx="91">
                  <c:v>1.3455339806145761</c:v>
                </c:pt>
                <c:pt idx="92">
                  <c:v>1.3509838037821946</c:v>
                </c:pt>
                <c:pt idx="93">
                  <c:v>1.3474019711637588</c:v>
                </c:pt>
                <c:pt idx="94">
                  <c:v>1.3512408944845251</c:v>
                </c:pt>
                <c:pt idx="95">
                  <c:v>1.3547906119626727</c:v>
                </c:pt>
                <c:pt idx="96">
                  <c:v>1.3554669196951599</c:v>
                </c:pt>
                <c:pt idx="97">
                  <c:v>1.3546364139384086</c:v>
                </c:pt>
                <c:pt idx="98">
                  <c:v>1.3429546493018798</c:v>
                </c:pt>
                <c:pt idx="99">
                  <c:v>1.3448023399264004</c:v>
                </c:pt>
                <c:pt idx="100">
                  <c:v>1.3446044180798578</c:v>
                </c:pt>
                <c:pt idx="101">
                  <c:v>1.3400622805384255</c:v>
                </c:pt>
                <c:pt idx="102">
                  <c:v>1.3518692824182521</c:v>
                </c:pt>
                <c:pt idx="103">
                  <c:v>1.3522712562505224</c:v>
                </c:pt>
                <c:pt idx="104">
                  <c:v>1.3627810916630483</c:v>
                </c:pt>
                <c:pt idx="105">
                  <c:v>1.364362987600485</c:v>
                </c:pt>
                <c:pt idx="106">
                  <c:v>1.365684989146815</c:v>
                </c:pt>
                <c:pt idx="107">
                  <c:v>1.3671091888674127</c:v>
                </c:pt>
                <c:pt idx="108">
                  <c:v>1.3751087608236976</c:v>
                </c:pt>
                <c:pt idx="109">
                  <c:v>1.3985575433216466</c:v>
                </c:pt>
                <c:pt idx="110">
                  <c:v>1.4025517215100805</c:v>
                </c:pt>
                <c:pt idx="111">
                  <c:v>1.4318023437085869</c:v>
                </c:pt>
                <c:pt idx="112">
                  <c:v>1.4286706892172809</c:v>
                </c:pt>
                <c:pt idx="113">
                  <c:v>1.4338840776170811</c:v>
                </c:pt>
                <c:pt idx="114">
                  <c:v>1.4345001751107802</c:v>
                </c:pt>
                <c:pt idx="115">
                  <c:v>1.441698403893735</c:v>
                </c:pt>
                <c:pt idx="116">
                  <c:v>1.44470876578522</c:v>
                </c:pt>
                <c:pt idx="117">
                  <c:v>1.4473871600394563</c:v>
                </c:pt>
                <c:pt idx="118">
                  <c:v>1.4521274212166377</c:v>
                </c:pt>
                <c:pt idx="119">
                  <c:v>1.4455706789698972</c:v>
                </c:pt>
                <c:pt idx="120">
                  <c:v>1.4554434433773331</c:v>
                </c:pt>
                <c:pt idx="121">
                  <c:v>1.4576777497574522</c:v>
                </c:pt>
                <c:pt idx="122">
                  <c:v>1.4535898330452608</c:v>
                </c:pt>
                <c:pt idx="123">
                  <c:v>1.4699086115985367</c:v>
                </c:pt>
                <c:pt idx="124">
                  <c:v>1.4747075359194119</c:v>
                </c:pt>
                <c:pt idx="125">
                  <c:v>1.4798272082666868</c:v>
                </c:pt>
                <c:pt idx="126">
                  <c:v>1.479238358560822</c:v>
                </c:pt>
                <c:pt idx="127">
                  <c:v>1.4863242653849114</c:v>
                </c:pt>
                <c:pt idx="128">
                  <c:v>1.4832020690380543</c:v>
                </c:pt>
                <c:pt idx="129">
                  <c:v>1.4921358955114972</c:v>
                </c:pt>
                <c:pt idx="130">
                  <c:v>1.4982036035511455</c:v>
                </c:pt>
                <c:pt idx="131">
                  <c:v>1.5116575611423408</c:v>
                </c:pt>
                <c:pt idx="132">
                  <c:v>1.5283165146486029</c:v>
                </c:pt>
                <c:pt idx="133">
                  <c:v>1.5359305008165194</c:v>
                </c:pt>
                <c:pt idx="134">
                  <c:v>1.5341686922064541</c:v>
                </c:pt>
                <c:pt idx="135">
                  <c:v>1.5435407955600118</c:v>
                </c:pt>
                <c:pt idx="136">
                  <c:v>1.549032963865282</c:v>
                </c:pt>
                <c:pt idx="137">
                  <c:v>1.5552164996854649</c:v>
                </c:pt>
                <c:pt idx="138">
                  <c:v>1.5429176548255639</c:v>
                </c:pt>
                <c:pt idx="139">
                  <c:v>1.5442218288381699</c:v>
                </c:pt>
                <c:pt idx="140">
                  <c:v>1.5399200250043799</c:v>
                </c:pt>
                <c:pt idx="141">
                  <c:v>1.549722858682794</c:v>
                </c:pt>
                <c:pt idx="142">
                  <c:v>1.5598234774469248</c:v>
                </c:pt>
                <c:pt idx="143">
                  <c:v>1.5514068362973439</c:v>
                </c:pt>
                <c:pt idx="144">
                  <c:v>1.5610680583419696</c:v>
                </c:pt>
                <c:pt idx="145">
                  <c:v>1.5666708287284874</c:v>
                </c:pt>
                <c:pt idx="146">
                  <c:v>1.5640292272581129</c:v>
                </c:pt>
                <c:pt idx="147">
                  <c:v>1.556722260578288</c:v>
                </c:pt>
                <c:pt idx="148">
                  <c:v>1.5473836395000073</c:v>
                </c:pt>
                <c:pt idx="149">
                  <c:v>1.5516116219572065</c:v>
                </c:pt>
                <c:pt idx="150">
                  <c:v>1.5602318813271931</c:v>
                </c:pt>
                <c:pt idx="151">
                  <c:v>1.5652843967288304</c:v>
                </c:pt>
                <c:pt idx="152">
                  <c:v>1.5699137730887303</c:v>
                </c:pt>
                <c:pt idx="153">
                  <c:v>1.578628850539773</c:v>
                </c:pt>
                <c:pt idx="154">
                  <c:v>1.5726372428536846</c:v>
                </c:pt>
                <c:pt idx="155">
                  <c:v>1.5793447128289553</c:v>
                </c:pt>
                <c:pt idx="156">
                  <c:v>1.6017663498008232</c:v>
                </c:pt>
                <c:pt idx="157">
                  <c:v>1.5887120394143295</c:v>
                </c:pt>
                <c:pt idx="158">
                  <c:v>1.5841255066831519</c:v>
                </c:pt>
                <c:pt idx="159">
                  <c:v>1.602997396191493</c:v>
                </c:pt>
                <c:pt idx="160">
                  <c:v>1.5928908601637988</c:v>
                </c:pt>
                <c:pt idx="161">
                  <c:v>1.591596299703302</c:v>
                </c:pt>
                <c:pt idx="162">
                  <c:v>1.6003042117864656</c:v>
                </c:pt>
                <c:pt idx="163">
                  <c:v>1.5988381044939097</c:v>
                </c:pt>
                <c:pt idx="164">
                  <c:v>1.5897814271924358</c:v>
                </c:pt>
                <c:pt idx="165">
                  <c:v>1.5997160968192941</c:v>
                </c:pt>
                <c:pt idx="166">
                  <c:v>1.6032884982371467</c:v>
                </c:pt>
                <c:pt idx="167">
                  <c:v>1.5926941413562015</c:v>
                </c:pt>
                <c:pt idx="168">
                  <c:v>1.6018018831087952</c:v>
                </c:pt>
                <c:pt idx="169">
                  <c:v>1.6020993626058091</c:v>
                </c:pt>
                <c:pt idx="170">
                  <c:v>1.596916171656116</c:v>
                </c:pt>
                <c:pt idx="171">
                  <c:v>1.6018683846938666</c:v>
                </c:pt>
              </c:numCache>
            </c:numRef>
          </c:val>
          <c:smooth val="0"/>
          <c:extLst>
            <c:ext xmlns:c16="http://schemas.microsoft.com/office/drawing/2014/chart" uri="{C3380CC4-5D6E-409C-BE32-E72D297353CC}">
              <c16:uniqueId val="{00000004-2F04-493B-ACE2-6A019FE7518A}"/>
            </c:ext>
          </c:extLst>
        </c:ser>
        <c:ser>
          <c:idx val="5"/>
          <c:order val="5"/>
          <c:tx>
            <c:strRef>
              <c:f>策略指数汇总!$L$1</c:f>
              <c:strCache>
                <c:ptCount val="1"/>
                <c:pt idx="0">
                  <c:v>套利策略</c:v>
                </c:pt>
              </c:strCache>
            </c:strRef>
          </c:tx>
          <c:marker>
            <c:symbol val="none"/>
          </c:marker>
          <c:cat>
            <c:numRef>
              <c:f>策略指数汇总!$F$2:$F$173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策略指数汇总!$L$2:$L$173</c:f>
              <c:numCache>
                <c:formatCode>0.0000_);[Red]\(0.0000\)</c:formatCode>
                <c:ptCount val="172"/>
                <c:pt idx="0">
                  <c:v>1</c:v>
                </c:pt>
                <c:pt idx="1">
                  <c:v>1.0024451693122538</c:v>
                </c:pt>
                <c:pt idx="2">
                  <c:v>1.0018555187780522</c:v>
                </c:pt>
                <c:pt idx="3">
                  <c:v>1.0053772499910618</c:v>
                </c:pt>
                <c:pt idx="4">
                  <c:v>1.0038414324785245</c:v>
                </c:pt>
                <c:pt idx="5">
                  <c:v>1.0101953650947795</c:v>
                </c:pt>
                <c:pt idx="6">
                  <c:v>1.01791697317358</c:v>
                </c:pt>
                <c:pt idx="7">
                  <c:v>1.0251851850960363</c:v>
                </c:pt>
                <c:pt idx="8">
                  <c:v>1.0248549755591636</c:v>
                </c:pt>
                <c:pt idx="9">
                  <c:v>1.0276118644165604</c:v>
                </c:pt>
                <c:pt idx="10">
                  <c:v>1.0294251663072929</c:v>
                </c:pt>
                <c:pt idx="11">
                  <c:v>1.0337857863341122</c:v>
                </c:pt>
                <c:pt idx="12">
                  <c:v>1.0421147666839543</c:v>
                </c:pt>
                <c:pt idx="13">
                  <c:v>1.0515055177822279</c:v>
                </c:pt>
                <c:pt idx="14">
                  <c:v>1.0504681928526334</c:v>
                </c:pt>
                <c:pt idx="15">
                  <c:v>1.0512977645558335</c:v>
                </c:pt>
                <c:pt idx="16">
                  <c:v>1.0530101155688041</c:v>
                </c:pt>
                <c:pt idx="17">
                  <c:v>1.0542164681471229</c:v>
                </c:pt>
                <c:pt idx="18">
                  <c:v>1.0581323461387775</c:v>
                </c:pt>
                <c:pt idx="19">
                  <c:v>1.0620741271979588</c:v>
                </c:pt>
                <c:pt idx="20">
                  <c:v>1.0627759621328765</c:v>
                </c:pt>
                <c:pt idx="21">
                  <c:v>1.0650295150939995</c:v>
                </c:pt>
                <c:pt idx="22">
                  <c:v>1.0663664028338038</c:v>
                </c:pt>
                <c:pt idx="23">
                  <c:v>1.0723910305919719</c:v>
                </c:pt>
                <c:pt idx="24">
                  <c:v>1.0753969465053261</c:v>
                </c:pt>
                <c:pt idx="25">
                  <c:v>1.0818123177145655</c:v>
                </c:pt>
                <c:pt idx="26">
                  <c:v>1.0871075348705364</c:v>
                </c:pt>
                <c:pt idx="27">
                  <c:v>1.0909289259763784</c:v>
                </c:pt>
                <c:pt idx="28">
                  <c:v>1.1006853938104559</c:v>
                </c:pt>
                <c:pt idx="29">
                  <c:v>1.1050994449914586</c:v>
                </c:pt>
                <c:pt idx="30">
                  <c:v>1.1037239600993265</c:v>
                </c:pt>
                <c:pt idx="31">
                  <c:v>1.1109478074113803</c:v>
                </c:pt>
                <c:pt idx="32">
                  <c:v>1.1124462102437436</c:v>
                </c:pt>
                <c:pt idx="33">
                  <c:v>1.1187497122368759</c:v>
                </c:pt>
                <c:pt idx="34">
                  <c:v>1.1223680240481764</c:v>
                </c:pt>
                <c:pt idx="35">
                  <c:v>1.1231174385692879</c:v>
                </c:pt>
                <c:pt idx="36">
                  <c:v>1.1231947212688567</c:v>
                </c:pt>
                <c:pt idx="37">
                  <c:v>1.1620696415117979</c:v>
                </c:pt>
                <c:pt idx="38">
                  <c:v>1.167340502617753</c:v>
                </c:pt>
                <c:pt idx="39">
                  <c:v>1.1689629220795095</c:v>
                </c:pt>
                <c:pt idx="40">
                  <c:v>1.1754129065658037</c:v>
                </c:pt>
                <c:pt idx="41">
                  <c:v>1.1767453989371346</c:v>
                </c:pt>
                <c:pt idx="42">
                  <c:v>1.1830482583457715</c:v>
                </c:pt>
                <c:pt idx="43">
                  <c:v>1.1853883126225429</c:v>
                </c:pt>
                <c:pt idx="44">
                  <c:v>1.1861101008055779</c:v>
                </c:pt>
                <c:pt idx="45">
                  <c:v>1.1914673962262783</c:v>
                </c:pt>
                <c:pt idx="46">
                  <c:v>1.1902054587247193</c:v>
                </c:pt>
                <c:pt idx="47">
                  <c:v>1.1927921070332907</c:v>
                </c:pt>
                <c:pt idx="48">
                  <c:v>1.2039855758776135</c:v>
                </c:pt>
                <c:pt idx="49">
                  <c:v>1.2036213265068165</c:v>
                </c:pt>
                <c:pt idx="50">
                  <c:v>1.2036125546458332</c:v>
                </c:pt>
                <c:pt idx="51">
                  <c:v>1.2023744303311199</c:v>
                </c:pt>
                <c:pt idx="52">
                  <c:v>1.2016163362623959</c:v>
                </c:pt>
                <c:pt idx="53">
                  <c:v>1.2060293097142636</c:v>
                </c:pt>
                <c:pt idx="54">
                  <c:v>1.2089950713958322</c:v>
                </c:pt>
                <c:pt idx="55">
                  <c:v>1.2127410650075339</c:v>
                </c:pt>
                <c:pt idx="56">
                  <c:v>1.2088203527741244</c:v>
                </c:pt>
                <c:pt idx="57">
                  <c:v>1.2153778505161159</c:v>
                </c:pt>
                <c:pt idx="58">
                  <c:v>1.2200009076214908</c:v>
                </c:pt>
                <c:pt idx="59">
                  <c:v>1.2297894182827762</c:v>
                </c:pt>
                <c:pt idx="60">
                  <c:v>1.2378004924052024</c:v>
                </c:pt>
                <c:pt idx="61">
                  <c:v>1.2570646762208479</c:v>
                </c:pt>
                <c:pt idx="62">
                  <c:v>1.264742189435708</c:v>
                </c:pt>
                <c:pt idx="63">
                  <c:v>1.2719331017176372</c:v>
                </c:pt>
                <c:pt idx="64">
                  <c:v>1.2845184976658159</c:v>
                </c:pt>
                <c:pt idx="65">
                  <c:v>1.2937855140851053</c:v>
                </c:pt>
                <c:pt idx="66">
                  <c:v>1.2999302576862382</c:v>
                </c:pt>
                <c:pt idx="67">
                  <c:v>1.3006487433760217</c:v>
                </c:pt>
                <c:pt idx="68">
                  <c:v>1.3046849628154398</c:v>
                </c:pt>
                <c:pt idx="69">
                  <c:v>1.3089775405679569</c:v>
                </c:pt>
                <c:pt idx="70">
                  <c:v>1.311256849457358</c:v>
                </c:pt>
                <c:pt idx="71">
                  <c:v>1.3157018366255044</c:v>
                </c:pt>
                <c:pt idx="72">
                  <c:v>1.3216498072451448</c:v>
                </c:pt>
                <c:pt idx="73">
                  <c:v>1.3171806579946379</c:v>
                </c:pt>
                <c:pt idx="74">
                  <c:v>1.3276021215252376</c:v>
                </c:pt>
                <c:pt idx="75">
                  <c:v>1.3328414159992634</c:v>
                </c:pt>
                <c:pt idx="76">
                  <c:v>1.3412236929375674</c:v>
                </c:pt>
                <c:pt idx="77">
                  <c:v>1.3445334832232509</c:v>
                </c:pt>
                <c:pt idx="78">
                  <c:v>1.348755539181923</c:v>
                </c:pt>
                <c:pt idx="79">
                  <c:v>1.3521568527816399</c:v>
                </c:pt>
                <c:pt idx="80">
                  <c:v>1.3545762369055854</c:v>
                </c:pt>
                <c:pt idx="81">
                  <c:v>1.3539959038849956</c:v>
                </c:pt>
                <c:pt idx="82">
                  <c:v>1.3550201359560137</c:v>
                </c:pt>
                <c:pt idx="83">
                  <c:v>1.3589722300180085</c:v>
                </c:pt>
                <c:pt idx="84">
                  <c:v>1.3649016361466288</c:v>
                </c:pt>
                <c:pt idx="85">
                  <c:v>1.3661528166100023</c:v>
                </c:pt>
                <c:pt idx="86">
                  <c:v>1.3731078271918076</c:v>
                </c:pt>
                <c:pt idx="87">
                  <c:v>1.3765499530393304</c:v>
                </c:pt>
                <c:pt idx="88">
                  <c:v>1.3777309780711156</c:v>
                </c:pt>
                <c:pt idx="89">
                  <c:v>1.3750382693973418</c:v>
                </c:pt>
                <c:pt idx="90">
                  <c:v>1.3745404516563478</c:v>
                </c:pt>
                <c:pt idx="91">
                  <c:v>1.3766617227585392</c:v>
                </c:pt>
                <c:pt idx="92">
                  <c:v>1.3771832866660638</c:v>
                </c:pt>
                <c:pt idx="93">
                  <c:v>1.3795357407610087</c:v>
                </c:pt>
                <c:pt idx="94">
                  <c:v>1.3819968820313788</c:v>
                </c:pt>
                <c:pt idx="95">
                  <c:v>1.3831210660404256</c:v>
                </c:pt>
                <c:pt idx="96">
                  <c:v>1.3828231580153239</c:v>
                </c:pt>
                <c:pt idx="97">
                  <c:v>1.3862975684956476</c:v>
                </c:pt>
                <c:pt idx="98">
                  <c:v>1.3856497789847237</c:v>
                </c:pt>
                <c:pt idx="99">
                  <c:v>1.3863329084786025</c:v>
                </c:pt>
                <c:pt idx="100">
                  <c:v>1.3871729749701625</c:v>
                </c:pt>
                <c:pt idx="101">
                  <c:v>1.3879126453946586</c:v>
                </c:pt>
                <c:pt idx="102">
                  <c:v>1.3959845530126664</c:v>
                </c:pt>
                <c:pt idx="103">
                  <c:v>1.3973713879444289</c:v>
                </c:pt>
                <c:pt idx="104">
                  <c:v>1.4049309345210637</c:v>
                </c:pt>
                <c:pt idx="105">
                  <c:v>1.4051819550973819</c:v>
                </c:pt>
                <c:pt idx="106">
                  <c:v>1.4091904122785377</c:v>
                </c:pt>
                <c:pt idx="107">
                  <c:v>1.4161269984300282</c:v>
                </c:pt>
                <c:pt idx="108">
                  <c:v>1.4174280025662784</c:v>
                </c:pt>
                <c:pt idx="109">
                  <c:v>1.4243185109541123</c:v>
                </c:pt>
                <c:pt idx="110">
                  <c:v>1.4336499125298714</c:v>
                </c:pt>
                <c:pt idx="111">
                  <c:v>1.4521243447136192</c:v>
                </c:pt>
                <c:pt idx="112">
                  <c:v>1.462481583229047</c:v>
                </c:pt>
                <c:pt idx="113">
                  <c:v>1.4774834377169792</c:v>
                </c:pt>
                <c:pt idx="114">
                  <c:v>1.4814955452665901</c:v>
                </c:pt>
                <c:pt idx="115">
                  <c:v>1.4820209980249266</c:v>
                </c:pt>
                <c:pt idx="116">
                  <c:v>1.4813945064006993</c:v>
                </c:pt>
                <c:pt idx="117">
                  <c:v>1.4797417420772696</c:v>
                </c:pt>
                <c:pt idx="118">
                  <c:v>1.4835058171147395</c:v>
                </c:pt>
                <c:pt idx="119">
                  <c:v>1.4804794425878671</c:v>
                </c:pt>
                <c:pt idx="120">
                  <c:v>1.4869861138976694</c:v>
                </c:pt>
                <c:pt idx="121">
                  <c:v>1.4886571802840773</c:v>
                </c:pt>
                <c:pt idx="122">
                  <c:v>1.4908924540953987</c:v>
                </c:pt>
                <c:pt idx="123">
                  <c:v>1.5028702391295981</c:v>
                </c:pt>
                <c:pt idx="124">
                  <c:v>1.5089698886488259</c:v>
                </c:pt>
                <c:pt idx="125">
                  <c:v>1.5106908406293158</c:v>
                </c:pt>
                <c:pt idx="126">
                  <c:v>1.5112416733641205</c:v>
                </c:pt>
                <c:pt idx="127">
                  <c:v>1.5118579204002816</c:v>
                </c:pt>
                <c:pt idx="128">
                  <c:v>1.5100596754810336</c:v>
                </c:pt>
                <c:pt idx="129">
                  <c:v>1.516204593733173</c:v>
                </c:pt>
                <c:pt idx="130">
                  <c:v>1.5276240521428808</c:v>
                </c:pt>
                <c:pt idx="131">
                  <c:v>1.5397272924784664</c:v>
                </c:pt>
                <c:pt idx="132">
                  <c:v>1.5428849716080653</c:v>
                </c:pt>
                <c:pt idx="133">
                  <c:v>1.551053238132553</c:v>
                </c:pt>
                <c:pt idx="134">
                  <c:v>1.5529751144119954</c:v>
                </c:pt>
                <c:pt idx="135">
                  <c:v>1.5540611075070938</c:v>
                </c:pt>
                <c:pt idx="136">
                  <c:v>1.5602219141230134</c:v>
                </c:pt>
                <c:pt idx="137">
                  <c:v>1.5659684447190021</c:v>
                </c:pt>
                <c:pt idx="138">
                  <c:v>1.5647307149835241</c:v>
                </c:pt>
                <c:pt idx="139">
                  <c:v>1.5688082165483588</c:v>
                </c:pt>
                <c:pt idx="140">
                  <c:v>1.5693807597164677</c:v>
                </c:pt>
                <c:pt idx="141">
                  <c:v>1.5698595882798172</c:v>
                </c:pt>
                <c:pt idx="142">
                  <c:v>1.5730565398210148</c:v>
                </c:pt>
                <c:pt idx="143">
                  <c:v>1.5689959523012715</c:v>
                </c:pt>
                <c:pt idx="144">
                  <c:v>1.5718450175658287</c:v>
                </c:pt>
                <c:pt idx="145">
                  <c:v>1.5780054069533287</c:v>
                </c:pt>
                <c:pt idx="146">
                  <c:v>1.5776608092587321</c:v>
                </c:pt>
                <c:pt idx="147">
                  <c:v>1.578661898253122</c:v>
                </c:pt>
                <c:pt idx="148">
                  <c:v>1.5800740060865057</c:v>
                </c:pt>
                <c:pt idx="149">
                  <c:v>1.5827688335703469</c:v>
                </c:pt>
                <c:pt idx="150">
                  <c:v>1.5839480576212428</c:v>
                </c:pt>
                <c:pt idx="151">
                  <c:v>1.5907097324375279</c:v>
                </c:pt>
                <c:pt idx="152">
                  <c:v>1.5943960897207352</c:v>
                </c:pt>
                <c:pt idx="153">
                  <c:v>1.5944647006415287</c:v>
                </c:pt>
                <c:pt idx="154">
                  <c:v>1.5936294105464135</c:v>
                </c:pt>
                <c:pt idx="155">
                  <c:v>1.5998805561115317</c:v>
                </c:pt>
                <c:pt idx="156">
                  <c:v>1.6044177325846847</c:v>
                </c:pt>
                <c:pt idx="157">
                  <c:v>1.5971861106635652</c:v>
                </c:pt>
                <c:pt idx="158">
                  <c:v>1.593629555772486</c:v>
                </c:pt>
                <c:pt idx="159">
                  <c:v>1.6036441138978816</c:v>
                </c:pt>
                <c:pt idx="160">
                  <c:v>1.6007416621499779</c:v>
                </c:pt>
                <c:pt idx="161">
                  <c:v>1.6053362957699857</c:v>
                </c:pt>
                <c:pt idx="162">
                  <c:v>1.6077830766965273</c:v>
                </c:pt>
                <c:pt idx="163">
                  <c:v>1.6090998181252503</c:v>
                </c:pt>
                <c:pt idx="164">
                  <c:v>1.6107088258581452</c:v>
                </c:pt>
                <c:pt idx="165">
                  <c:v>1.6135303696421268</c:v>
                </c:pt>
                <c:pt idx="166">
                  <c:v>1.613745592789948</c:v>
                </c:pt>
                <c:pt idx="167">
                  <c:v>1.610198885655743</c:v>
                </c:pt>
                <c:pt idx="168">
                  <c:v>1.6147344940473676</c:v>
                </c:pt>
                <c:pt idx="169">
                  <c:v>1.612150849453023</c:v>
                </c:pt>
                <c:pt idx="170">
                  <c:v>1.6158974432751667</c:v>
                </c:pt>
                <c:pt idx="171">
                  <c:v>1.620075056758671</c:v>
                </c:pt>
              </c:numCache>
            </c:numRef>
          </c:val>
          <c:smooth val="0"/>
          <c:extLst>
            <c:ext xmlns:c16="http://schemas.microsoft.com/office/drawing/2014/chart" uri="{C3380CC4-5D6E-409C-BE32-E72D297353CC}">
              <c16:uniqueId val="{00000005-2F04-493B-ACE2-6A019FE7518A}"/>
            </c:ext>
          </c:extLst>
        </c:ser>
        <c:ser>
          <c:idx val="6"/>
          <c:order val="6"/>
          <c:tx>
            <c:strRef>
              <c:f>策略指数汇总!$M$1</c:f>
              <c:strCache>
                <c:ptCount val="1"/>
                <c:pt idx="0">
                  <c:v>期权策略</c:v>
                </c:pt>
              </c:strCache>
            </c:strRef>
          </c:tx>
          <c:marker>
            <c:symbol val="none"/>
          </c:marker>
          <c:cat>
            <c:numRef>
              <c:f>策略指数汇总!$F$2:$F$173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策略指数汇总!$M$2:$M$173</c:f>
              <c:numCache>
                <c:formatCode>0.0000_);[Red]\(0.0000\)</c:formatCode>
                <c:ptCount val="172"/>
                <c:pt idx="0">
                  <c:v>1</c:v>
                </c:pt>
                <c:pt idx="1">
                  <c:v>1.0057728437912177</c:v>
                </c:pt>
                <c:pt idx="2">
                  <c:v>1.0044167878081025</c:v>
                </c:pt>
                <c:pt idx="3">
                  <c:v>0.99977612418385609</c:v>
                </c:pt>
                <c:pt idx="4">
                  <c:v>1.0045512301370509</c:v>
                </c:pt>
                <c:pt idx="5">
                  <c:v>1.0059137801535265</c:v>
                </c:pt>
                <c:pt idx="6">
                  <c:v>1.0016886998531633</c:v>
                </c:pt>
                <c:pt idx="7">
                  <c:v>1.0228510171394489</c:v>
                </c:pt>
                <c:pt idx="8">
                  <c:v>1.0277515233943346</c:v>
                </c:pt>
                <c:pt idx="9">
                  <c:v>1.0186917623056113</c:v>
                </c:pt>
                <c:pt idx="10">
                  <c:v>1.0219144855994273</c:v>
                </c:pt>
                <c:pt idx="11">
                  <c:v>1.0237583707645364</c:v>
                </c:pt>
                <c:pt idx="12">
                  <c:v>1.0309948514693141</c:v>
                </c:pt>
                <c:pt idx="13">
                  <c:v>1.0283677967144018</c:v>
                </c:pt>
                <c:pt idx="14">
                  <c:v>1.0298736303081453</c:v>
                </c:pt>
                <c:pt idx="15">
                  <c:v>1.0303048413101719</c:v>
                </c:pt>
                <c:pt idx="16">
                  <c:v>1.032289847384753</c:v>
                </c:pt>
                <c:pt idx="17">
                  <c:v>1.034804581118788</c:v>
                </c:pt>
                <c:pt idx="18">
                  <c:v>1.0345780079626437</c:v>
                </c:pt>
                <c:pt idx="19">
                  <c:v>1.0447189244584414</c:v>
                </c:pt>
                <c:pt idx="20">
                  <c:v>1.0564032695528853</c:v>
                </c:pt>
                <c:pt idx="21">
                  <c:v>1.0584998864972268</c:v>
                </c:pt>
                <c:pt idx="22">
                  <c:v>1.05808113748155</c:v>
                </c:pt>
                <c:pt idx="23">
                  <c:v>1.0626281737118175</c:v>
                </c:pt>
                <c:pt idx="24">
                  <c:v>1.0640757800129361</c:v>
                </c:pt>
                <c:pt idx="25">
                  <c:v>1.0656994877494466</c:v>
                </c:pt>
                <c:pt idx="26">
                  <c:v>1.0715949665164985</c:v>
                </c:pt>
                <c:pt idx="27">
                  <c:v>1.0741976771486446</c:v>
                </c:pt>
                <c:pt idx="28">
                  <c:v>1.0759073029424109</c:v>
                </c:pt>
                <c:pt idx="29">
                  <c:v>1.0779604592639764</c:v>
                </c:pt>
                <c:pt idx="30">
                  <c:v>1.0860349493493444</c:v>
                </c:pt>
                <c:pt idx="31">
                  <c:v>1.083548825113523</c:v>
                </c:pt>
                <c:pt idx="32">
                  <c:v>1.088398602379238</c:v>
                </c:pt>
                <c:pt idx="33">
                  <c:v>1.0883579091670199</c:v>
                </c:pt>
                <c:pt idx="34">
                  <c:v>1.093841113473651</c:v>
                </c:pt>
                <c:pt idx="35">
                  <c:v>1.0947972150199881</c:v>
                </c:pt>
                <c:pt idx="36">
                  <c:v>1.0944843092990346</c:v>
                </c:pt>
                <c:pt idx="37">
                  <c:v>1.1041276343284432</c:v>
                </c:pt>
                <c:pt idx="38">
                  <c:v>1.1147805497896457</c:v>
                </c:pt>
                <c:pt idx="39">
                  <c:v>1.1164374087218571</c:v>
                </c:pt>
                <c:pt idx="40">
                  <c:v>1.1156713740967792</c:v>
                </c:pt>
                <c:pt idx="41">
                  <c:v>1.1209928220282424</c:v>
                </c:pt>
                <c:pt idx="42">
                  <c:v>1.125004180694718</c:v>
                </c:pt>
                <c:pt idx="43">
                  <c:v>1.1311015014262615</c:v>
                </c:pt>
                <c:pt idx="44">
                  <c:v>1.1305089208281465</c:v>
                </c:pt>
                <c:pt idx="45">
                  <c:v>1.1460855788522981</c:v>
                </c:pt>
                <c:pt idx="46">
                  <c:v>1.1585952782814235</c:v>
                </c:pt>
                <c:pt idx="47">
                  <c:v>1.1693660764099953</c:v>
                </c:pt>
                <c:pt idx="48">
                  <c:v>1.1701837662172192</c:v>
                </c:pt>
                <c:pt idx="49">
                  <c:v>1.1740211941647158</c:v>
                </c:pt>
                <c:pt idx="50">
                  <c:v>1.1786822382809914</c:v>
                </c:pt>
                <c:pt idx="51">
                  <c:v>1.1832750828208201</c:v>
                </c:pt>
                <c:pt idx="52">
                  <c:v>1.1830059367962804</c:v>
                </c:pt>
                <c:pt idx="53">
                  <c:v>1.1874489516308346</c:v>
                </c:pt>
                <c:pt idx="54">
                  <c:v>1.1932054994872068</c:v>
                </c:pt>
                <c:pt idx="55">
                  <c:v>1.1987482136099821</c:v>
                </c:pt>
                <c:pt idx="56">
                  <c:v>1.2007405492599703</c:v>
                </c:pt>
                <c:pt idx="57">
                  <c:v>1.2102295905565712</c:v>
                </c:pt>
                <c:pt idx="58">
                  <c:v>1.2158159170328073</c:v>
                </c:pt>
                <c:pt idx="59">
                  <c:v>1.2275235687310899</c:v>
                </c:pt>
                <c:pt idx="60">
                  <c:v>1.2102909992532844</c:v>
                </c:pt>
                <c:pt idx="61">
                  <c:v>1.2418460063331886</c:v>
                </c:pt>
                <c:pt idx="62">
                  <c:v>1.260841153311723</c:v>
                </c:pt>
                <c:pt idx="63">
                  <c:v>1.2670677005962931</c:v>
                </c:pt>
                <c:pt idx="64">
                  <c:v>1.2792152646408768</c:v>
                </c:pt>
                <c:pt idx="65">
                  <c:v>1.2904065538160101</c:v>
                </c:pt>
                <c:pt idx="66">
                  <c:v>1.2920873363223451</c:v>
                </c:pt>
                <c:pt idx="67">
                  <c:v>1.2983473954900768</c:v>
                </c:pt>
                <c:pt idx="68">
                  <c:v>1.3082004229109938</c:v>
                </c:pt>
                <c:pt idx="69">
                  <c:v>1.3195236978651224</c:v>
                </c:pt>
                <c:pt idx="70">
                  <c:v>1.3222606692298751</c:v>
                </c:pt>
                <c:pt idx="71">
                  <c:v>1.3241849701564536</c:v>
                </c:pt>
                <c:pt idx="72">
                  <c:v>1.3251277830685317</c:v>
                </c:pt>
                <c:pt idx="73">
                  <c:v>1.3265715802611497</c:v>
                </c:pt>
                <c:pt idx="74">
                  <c:v>1.33125636201021</c:v>
                </c:pt>
                <c:pt idx="75">
                  <c:v>1.3357058365790762</c:v>
                </c:pt>
                <c:pt idx="76">
                  <c:v>1.3392320226058365</c:v>
                </c:pt>
                <c:pt idx="77">
                  <c:v>1.348692875495014</c:v>
                </c:pt>
                <c:pt idx="78">
                  <c:v>1.3509974180599797</c:v>
                </c:pt>
                <c:pt idx="79">
                  <c:v>1.3521963215127877</c:v>
                </c:pt>
                <c:pt idx="80">
                  <c:v>1.3649882030792218</c:v>
                </c:pt>
                <c:pt idx="81">
                  <c:v>1.368520040596878</c:v>
                </c:pt>
                <c:pt idx="82">
                  <c:v>1.3706891380049144</c:v>
                </c:pt>
                <c:pt idx="83">
                  <c:v>1.3721607786854755</c:v>
                </c:pt>
                <c:pt idx="84">
                  <c:v>1.3749413332014429</c:v>
                </c:pt>
                <c:pt idx="85">
                  <c:v>1.3755881231074101</c:v>
                </c:pt>
                <c:pt idx="86">
                  <c:v>1.3761816351382619</c:v>
                </c:pt>
                <c:pt idx="87">
                  <c:v>1.3790960206856673</c:v>
                </c:pt>
                <c:pt idx="88">
                  <c:v>1.3828568883167622</c:v>
                </c:pt>
                <c:pt idx="89">
                  <c:v>1.3848012101862681</c:v>
                </c:pt>
                <c:pt idx="90">
                  <c:v>1.3843003172114519</c:v>
                </c:pt>
                <c:pt idx="91">
                  <c:v>1.3897108577317931</c:v>
                </c:pt>
                <c:pt idx="92">
                  <c:v>1.3918643725517512</c:v>
                </c:pt>
                <c:pt idx="93">
                  <c:v>1.3913131229418958</c:v>
                </c:pt>
                <c:pt idx="94">
                  <c:v>1.3919997659887076</c:v>
                </c:pt>
                <c:pt idx="95">
                  <c:v>1.3938411017985217</c:v>
                </c:pt>
                <c:pt idx="96">
                  <c:v>1.3936326269191961</c:v>
                </c:pt>
                <c:pt idx="97">
                  <c:v>1.3955565920607087</c:v>
                </c:pt>
                <c:pt idx="98">
                  <c:v>1.3962621359789067</c:v>
                </c:pt>
                <c:pt idx="99">
                  <c:v>1.3965116242936946</c:v>
                </c:pt>
                <c:pt idx="100">
                  <c:v>1.3984689571181832</c:v>
                </c:pt>
                <c:pt idx="101">
                  <c:v>1.4020683579828042</c:v>
                </c:pt>
                <c:pt idx="102">
                  <c:v>1.4035532302071891</c:v>
                </c:pt>
                <c:pt idx="103">
                  <c:v>1.4056244572104462</c:v>
                </c:pt>
                <c:pt idx="104">
                  <c:v>1.4054356199889213</c:v>
                </c:pt>
                <c:pt idx="105">
                  <c:v>1.4102275029000213</c:v>
                </c:pt>
                <c:pt idx="106">
                  <c:v>1.4104764962005909</c:v>
                </c:pt>
                <c:pt idx="107">
                  <c:v>1.4413826437764794</c:v>
                </c:pt>
                <c:pt idx="108">
                  <c:v>1.445911731845686</c:v>
                </c:pt>
                <c:pt idx="109">
                  <c:v>1.4455692644619098</c:v>
                </c:pt>
                <c:pt idx="110">
                  <c:v>1.4491120601483072</c:v>
                </c:pt>
                <c:pt idx="111">
                  <c:v>1.4496352516622313</c:v>
                </c:pt>
                <c:pt idx="112">
                  <c:v>1.4375017125830818</c:v>
                </c:pt>
                <c:pt idx="113">
                  <c:v>1.4555848230622894</c:v>
                </c:pt>
                <c:pt idx="114">
                  <c:v>1.4620183962266402</c:v>
                </c:pt>
                <c:pt idx="115">
                  <c:v>1.4703264657699608</c:v>
                </c:pt>
                <c:pt idx="116">
                  <c:v>1.4767868757001994</c:v>
                </c:pt>
                <c:pt idx="117">
                  <c:v>1.4835011817413608</c:v>
                </c:pt>
                <c:pt idx="118">
                  <c:v>1.4872483527534368</c:v>
                </c:pt>
                <c:pt idx="119">
                  <c:v>1.4889571896913849</c:v>
                </c:pt>
                <c:pt idx="120">
                  <c:v>1.4951361572065138</c:v>
                </c:pt>
                <c:pt idx="121">
                  <c:v>1.4986436942316681</c:v>
                </c:pt>
                <c:pt idx="122">
                  <c:v>1.4997922944563014</c:v>
                </c:pt>
                <c:pt idx="123">
                  <c:v>1.503934506835036</c:v>
                </c:pt>
                <c:pt idx="124">
                  <c:v>1.5048323490026791</c:v>
                </c:pt>
                <c:pt idx="125">
                  <c:v>1.5074794125612503</c:v>
                </c:pt>
                <c:pt idx="126">
                  <c:v>1.5091719447670839</c:v>
                </c:pt>
                <c:pt idx="127">
                  <c:v>1.5110740092094412</c:v>
                </c:pt>
                <c:pt idx="128">
                  <c:v>1.5137678675123523</c:v>
                </c:pt>
                <c:pt idx="129">
                  <c:v>1.5192403922889341</c:v>
                </c:pt>
                <c:pt idx="130">
                  <c:v>1.5217713957065424</c:v>
                </c:pt>
                <c:pt idx="131">
                  <c:v>1.5303745040734711</c:v>
                </c:pt>
                <c:pt idx="132">
                  <c:v>1.5358947256956321</c:v>
                </c:pt>
                <c:pt idx="133">
                  <c:v>1.5390223287269877</c:v>
                </c:pt>
                <c:pt idx="134">
                  <c:v>1.5512860976799645</c:v>
                </c:pt>
                <c:pt idx="135">
                  <c:v>1.5542673785955829</c:v>
                </c:pt>
                <c:pt idx="136">
                  <c:v>1.5593076165868227</c:v>
                </c:pt>
                <c:pt idx="137">
                  <c:v>1.5621940974763497</c:v>
                </c:pt>
                <c:pt idx="138">
                  <c:v>1.5681748158894335</c:v>
                </c:pt>
                <c:pt idx="139">
                  <c:v>1.5776373820299312</c:v>
                </c:pt>
                <c:pt idx="140">
                  <c:v>1.5783496734944693</c:v>
                </c:pt>
                <c:pt idx="141">
                  <c:v>1.5889050946025944</c:v>
                </c:pt>
                <c:pt idx="142">
                  <c:v>1.5918827396756192</c:v>
                </c:pt>
                <c:pt idx="143">
                  <c:v>1.5927101733098645</c:v>
                </c:pt>
                <c:pt idx="144">
                  <c:v>1.5989353582290455</c:v>
                </c:pt>
                <c:pt idx="145">
                  <c:v>1.6032550711876208</c:v>
                </c:pt>
                <c:pt idx="146">
                  <c:v>1.6060834517482634</c:v>
                </c:pt>
                <c:pt idx="147">
                  <c:v>1.6091621959838844</c:v>
                </c:pt>
                <c:pt idx="148">
                  <c:v>1.6101207333833754</c:v>
                </c:pt>
                <c:pt idx="149">
                  <c:v>1.6110402715227488</c:v>
                </c:pt>
                <c:pt idx="150">
                  <c:v>1.6146540258100373</c:v>
                </c:pt>
                <c:pt idx="151">
                  <c:v>1.6210450599789081</c:v>
                </c:pt>
                <c:pt idx="152">
                  <c:v>1.6250441514776344</c:v>
                </c:pt>
                <c:pt idx="153">
                  <c:v>1.624207091655649</c:v>
                </c:pt>
                <c:pt idx="154">
                  <c:v>1.6299152088968751</c:v>
                </c:pt>
                <c:pt idx="155">
                  <c:v>1.6350944083681824</c:v>
                </c:pt>
                <c:pt idx="156">
                  <c:v>1.6378014405840109</c:v>
                </c:pt>
                <c:pt idx="157">
                  <c:v>1.6349312290999356</c:v>
                </c:pt>
                <c:pt idx="158">
                  <c:v>1.6458665912666086</c:v>
                </c:pt>
                <c:pt idx="159">
                  <c:v>1.6593476941205654</c:v>
                </c:pt>
                <c:pt idx="160">
                  <c:v>1.6565554886062548</c:v>
                </c:pt>
                <c:pt idx="161">
                  <c:v>1.658428650617662</c:v>
                </c:pt>
                <c:pt idx="162">
                  <c:v>1.661919909230001</c:v>
                </c:pt>
                <c:pt idx="163">
                  <c:v>1.662843680759664</c:v>
                </c:pt>
                <c:pt idx="164">
                  <c:v>1.6650235609769415</c:v>
                </c:pt>
                <c:pt idx="165">
                  <c:v>1.6708211254638377</c:v>
                </c:pt>
                <c:pt idx="166">
                  <c:v>1.6741314139478971</c:v>
                </c:pt>
                <c:pt idx="167">
                  <c:v>1.6733823253065556</c:v>
                </c:pt>
                <c:pt idx="168">
                  <c:v>1.6803145857391479</c:v>
                </c:pt>
                <c:pt idx="169">
                  <c:v>1.6811003463878913</c:v>
                </c:pt>
                <c:pt idx="170">
                  <c:v>1.6777102025964714</c:v>
                </c:pt>
                <c:pt idx="171">
                  <c:v>1.6802452078618249</c:v>
                </c:pt>
              </c:numCache>
            </c:numRef>
          </c:val>
          <c:smooth val="0"/>
          <c:extLst>
            <c:ext xmlns:c16="http://schemas.microsoft.com/office/drawing/2014/chart" uri="{C3380CC4-5D6E-409C-BE32-E72D297353CC}">
              <c16:uniqueId val="{00000006-2F04-493B-ACE2-6A019FE7518A}"/>
            </c:ext>
          </c:extLst>
        </c:ser>
        <c:dLbls>
          <c:showLegendKey val="0"/>
          <c:showVal val="0"/>
          <c:showCatName val="0"/>
          <c:showSerName val="0"/>
          <c:showPercent val="0"/>
          <c:showBubbleSize val="0"/>
        </c:dLbls>
        <c:smooth val="0"/>
        <c:axId val="-331420848"/>
        <c:axId val="-331408880"/>
      </c:lineChart>
      <c:dateAx>
        <c:axId val="-331420848"/>
        <c:scaling>
          <c:orientation val="minMax"/>
        </c:scaling>
        <c:delete val="0"/>
        <c:axPos val="b"/>
        <c:numFmt formatCode="m/d/yy" sourceLinked="1"/>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zh-CN"/>
          </a:p>
        </c:txPr>
        <c:crossAx val="-331408880"/>
        <c:crosses val="autoZero"/>
        <c:auto val="1"/>
        <c:lblOffset val="100"/>
        <c:baseTimeUnit val="days"/>
      </c:dateAx>
      <c:valAx>
        <c:axId val="-331408880"/>
        <c:scaling>
          <c:orientation val="minMax"/>
          <c:min val="0.8"/>
        </c:scaling>
        <c:delete val="0"/>
        <c:axPos val="l"/>
        <c:majorGridlines/>
        <c:numFmt formatCode="0.0000_);[Red]\(0.0000\)"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zh-CN"/>
          </a:p>
        </c:txPr>
        <c:crossAx val="-331420848"/>
        <c:crosses val="autoZero"/>
        <c:crossBetween val="between"/>
      </c:valAx>
    </c:plotArea>
    <c:legend>
      <c:legendPos val="r"/>
      <c:layout>
        <c:manualLayout>
          <c:xMode val="edge"/>
          <c:yMode val="edge"/>
          <c:x val="0.83091448718773897"/>
          <c:y val="6.7777354335000206E-2"/>
          <c:w val="0.169085512812261"/>
          <c:h val="0.85863272904840382"/>
        </c:manualLayout>
      </c:layout>
      <c:overlay val="0"/>
      <c:txPr>
        <a:bodyPr rot="0" spcFirstLastPara="0" vertOverflow="ellipsis" vert="horz" wrap="square" anchor="ctr" anchorCtr="1"/>
        <a:lstStyle/>
        <a:p>
          <a:pPr>
            <a:defRPr lang="zh-CN" sz="1100" b="0" i="0" u="none" strike="noStrike" kern="1200" baseline="0">
              <a:solidFill>
                <a:schemeClr val="tx1"/>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ln w="9525" cap="flat" cmpd="sng" algn="ctr">
      <a:noFill/>
      <a:prstDash val="solid"/>
      <a:round/>
    </a:ln>
  </c:spPr>
  <c:txPr>
    <a:bodyPr/>
    <a:lstStyle/>
    <a:p>
      <a:pPr>
        <a:defRPr lang="zh-CN"/>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cta策略!$CL$1</c:f>
              <c:strCache>
                <c:ptCount val="1"/>
                <c:pt idx="0">
                  <c:v>明得浩伦CTA一号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cta策略!$CL$2:$CL$328</c:f>
              <c:numCache>
                <c:formatCode>0.0000_ </c:formatCode>
                <c:ptCount val="327"/>
                <c:pt idx="0">
                  <c:v>1</c:v>
                </c:pt>
                <c:pt idx="1">
                  <c:v>1.0024021697016661</c:v>
                </c:pt>
                <c:pt idx="2">
                  <c:v>1.0026346377373112</c:v>
                </c:pt>
                <c:pt idx="3">
                  <c:v>0.99449825648973278</c:v>
                </c:pt>
                <c:pt idx="4">
                  <c:v>0.99573808601317315</c:v>
                </c:pt>
                <c:pt idx="5">
                  <c:v>0.98884153428903532</c:v>
                </c:pt>
                <c:pt idx="6">
                  <c:v>0.98519953506392877</c:v>
                </c:pt>
                <c:pt idx="7">
                  <c:v>0.97814800464936069</c:v>
                </c:pt>
                <c:pt idx="8">
                  <c:v>0.97466098411468427</c:v>
                </c:pt>
                <c:pt idx="9">
                  <c:v>0.96985664471135224</c:v>
                </c:pt>
                <c:pt idx="10">
                  <c:v>0.98109259976753194</c:v>
                </c:pt>
                <c:pt idx="11">
                  <c:v>0.97318868655559865</c:v>
                </c:pt>
                <c:pt idx="12">
                  <c:v>1.0079814025571483</c:v>
                </c:pt>
                <c:pt idx="13">
                  <c:v>1.0093762107710189</c:v>
                </c:pt>
                <c:pt idx="14">
                  <c:v>0.99984502130956998</c:v>
                </c:pt>
                <c:pt idx="15">
                  <c:v>0.99589306470360317</c:v>
                </c:pt>
                <c:pt idx="16">
                  <c:v>0.9966679581557536</c:v>
                </c:pt>
                <c:pt idx="17">
                  <c:v>0.99837272375048436</c:v>
                </c:pt>
                <c:pt idx="18">
                  <c:v>1.0086013173188688</c:v>
                </c:pt>
                <c:pt idx="19">
                  <c:v>1.011623401782255</c:v>
                </c:pt>
                <c:pt idx="20">
                  <c:v>1.0176675707090275</c:v>
                </c:pt>
                <c:pt idx="21">
                  <c:v>0.98659434327779938</c:v>
                </c:pt>
                <c:pt idx="22">
                  <c:v>0.99457574583494779</c:v>
                </c:pt>
                <c:pt idx="23">
                  <c:v>1.0006974041069354</c:v>
                </c:pt>
                <c:pt idx="24">
                  <c:v>1.0053467648198373</c:v>
                </c:pt>
                <c:pt idx="25">
                  <c:v>0.99380085238279736</c:v>
                </c:pt>
                <c:pt idx="26">
                  <c:v>0.98535451375435879</c:v>
                </c:pt>
                <c:pt idx="27">
                  <c:v>0.99217357613328172</c:v>
                </c:pt>
                <c:pt idx="28">
                  <c:v>1.0017047655947307</c:v>
                </c:pt>
                <c:pt idx="29">
                  <c:v>0.99263851220457178</c:v>
                </c:pt>
                <c:pt idx="30">
                  <c:v>0.99442076714451777</c:v>
                </c:pt>
                <c:pt idx="31">
                  <c:v>1.0278186749321969</c:v>
                </c:pt>
                <c:pt idx="32">
                  <c:v>1.0332429290972491</c:v>
                </c:pt>
                <c:pt idx="33">
                  <c:v>1.0491282448663311</c:v>
                </c:pt>
                <c:pt idx="34">
                  <c:v>1.028593568384347</c:v>
                </c:pt>
                <c:pt idx="35">
                  <c:v>1.0357225881441301</c:v>
                </c:pt>
                <c:pt idx="36">
                  <c:v>1.0299108872530027</c:v>
                </c:pt>
                <c:pt idx="37">
                  <c:v>1.0145679969004262</c:v>
                </c:pt>
                <c:pt idx="38">
                  <c:v>1.0063541263076328</c:v>
                </c:pt>
                <c:pt idx="39">
                  <c:v>1.0090662533901589</c:v>
                </c:pt>
                <c:pt idx="40">
                  <c:v>1.0062766369624176</c:v>
                </c:pt>
                <c:pt idx="41">
                  <c:v>1.0010848508330106</c:v>
                </c:pt>
                <c:pt idx="42">
                  <c:v>1.0139480821387059</c:v>
                </c:pt>
                <c:pt idx="43">
                  <c:v>1.0253390158853157</c:v>
                </c:pt>
                <c:pt idx="44">
                  <c:v>1.032700503680744</c:v>
                </c:pt>
                <c:pt idx="45">
                  <c:v>1.0499031383184811</c:v>
                </c:pt>
                <c:pt idx="46">
                  <c:v>1.0654010073614879</c:v>
                </c:pt>
                <c:pt idx="47">
                  <c:v>1.0674157303370786</c:v>
                </c:pt>
                <c:pt idx="48">
                  <c:v>1.0680356450987989</c:v>
                </c:pt>
                <c:pt idx="49">
                  <c:v>1.0592018597442852</c:v>
                </c:pt>
                <c:pt idx="50">
                  <c:v>1.0595118171251452</c:v>
                </c:pt>
                <c:pt idx="51">
                  <c:v>1.0598992638512204</c:v>
                </c:pt>
                <c:pt idx="52">
                  <c:v>1.0639287098024022</c:v>
                </c:pt>
                <c:pt idx="53">
                  <c:v>1.0608291359938009</c:v>
                </c:pt>
                <c:pt idx="54">
                  <c:v>1.0770244091437426</c:v>
                </c:pt>
                <c:pt idx="55">
                  <c:v>1.0898101511042233</c:v>
                </c:pt>
                <c:pt idx="56">
                  <c:v>1.1097249128244866</c:v>
                </c:pt>
                <c:pt idx="57">
                  <c:v>1.0888027896164278</c:v>
                </c:pt>
                <c:pt idx="58">
                  <c:v>1.0977915536613716</c:v>
                </c:pt>
                <c:pt idx="59">
                  <c:v>1.1166214645486245</c:v>
                </c:pt>
                <c:pt idx="60">
                  <c:v>1.1028283611003487</c:v>
                </c:pt>
                <c:pt idx="61">
                  <c:v>1.0945370011623403</c:v>
                </c:pt>
                <c:pt idx="62">
                  <c:v>1.0872530027121272</c:v>
                </c:pt>
                <c:pt idx="63">
                  <c:v>1.084928322355676</c:v>
                </c:pt>
                <c:pt idx="64">
                  <c:v>1.0925222781867492</c:v>
                </c:pt>
                <c:pt idx="65">
                  <c:v>1.0951569159240604</c:v>
                </c:pt>
                <c:pt idx="66">
                  <c:v>1.0951569159240604</c:v>
                </c:pt>
                <c:pt idx="67">
                  <c:v>1.0995738086013174</c:v>
                </c:pt>
                <c:pt idx="68">
                  <c:v>1.0892677256877179</c:v>
                </c:pt>
                <c:pt idx="69">
                  <c:v>1.0925222781867492</c:v>
                </c:pt>
                <c:pt idx="70">
                  <c:v>1.1088725300271214</c:v>
                </c:pt>
                <c:pt idx="71">
                  <c:v>1.1426578845408755</c:v>
                </c:pt>
                <c:pt idx="72">
                  <c:v>1.1155366137156142</c:v>
                </c:pt>
                <c:pt idx="73">
                  <c:v>1.1487795428128631</c:v>
                </c:pt>
                <c:pt idx="74">
                  <c:v>1.1334366524602866</c:v>
                </c:pt>
                <c:pt idx="75">
                  <c:v>1.1268500581170089</c:v>
                </c:pt>
                <c:pt idx="76">
                  <c:v>1.1450600542425418</c:v>
                </c:pt>
                <c:pt idx="77">
                  <c:v>1.1462998837659821</c:v>
                </c:pt>
                <c:pt idx="78">
                  <c:v>1.1418829910887254</c:v>
                </c:pt>
                <c:pt idx="79">
                  <c:v>1.1611778380472684</c:v>
                </c:pt>
                <c:pt idx="80">
                  <c:v>1.1422704378148005</c:v>
                </c:pt>
                <c:pt idx="81">
                  <c:v>1.1209608678806664</c:v>
                </c:pt>
                <c:pt idx="82">
                  <c:v>1.1488570321580782</c:v>
                </c:pt>
                <c:pt idx="83">
                  <c:v>1.1397132894227044</c:v>
                </c:pt>
                <c:pt idx="84">
                  <c:v>1.1462223944207672</c:v>
                </c:pt>
                <c:pt idx="85">
                  <c:v>1.1305695466873307</c:v>
                </c:pt>
                <c:pt idx="86">
                  <c:v>1.1439752034095312</c:v>
                </c:pt>
                <c:pt idx="87">
                  <c:v>1.1438202247191012</c:v>
                </c:pt>
                <c:pt idx="88">
                  <c:v>1.082138705927935</c:v>
                </c:pt>
                <c:pt idx="89">
                  <c:v>1.0794265788454087</c:v>
                </c:pt>
                <c:pt idx="90">
                  <c:v>1.0794265788454087</c:v>
                </c:pt>
                <c:pt idx="91">
                  <c:v>1.0698953893839598</c:v>
                </c:pt>
                <c:pt idx="92">
                  <c:v>1.0657109647423479</c:v>
                </c:pt>
                <c:pt idx="93">
                  <c:v>1.05881441301821</c:v>
                </c:pt>
                <c:pt idx="94">
                  <c:v>1.0544750096861681</c:v>
                </c:pt>
                <c:pt idx="95">
                  <c:v>1.0489732661759008</c:v>
                </c:pt>
                <c:pt idx="96">
                  <c:v>1.0532351801627275</c:v>
                </c:pt>
                <c:pt idx="97">
                  <c:v>1.0506005424254163</c:v>
                </c:pt>
                <c:pt idx="98">
                  <c:v>1.0430840759395583</c:v>
                </c:pt>
                <c:pt idx="99">
                  <c:v>1.0426966292134832</c:v>
                </c:pt>
                <c:pt idx="100">
                  <c:v>1.0568771793878342</c:v>
                </c:pt>
                <c:pt idx="101">
                  <c:v>1.063696241766757</c:v>
                </c:pt>
                <c:pt idx="102">
                  <c:v>1.0582719876017048</c:v>
                </c:pt>
                <c:pt idx="103">
                  <c:v>1.0706702828361101</c:v>
                </c:pt>
                <c:pt idx="104">
                  <c:v>1.0688105385509492</c:v>
                </c:pt>
                <c:pt idx="105">
                  <c:v>1.0688105385509492</c:v>
                </c:pt>
                <c:pt idx="106">
                  <c:v>1.0525377760557924</c:v>
                </c:pt>
                <c:pt idx="107">
                  <c:v>1.0691204959318092</c:v>
                </c:pt>
                <c:pt idx="108">
                  <c:v>1.0696629213483146</c:v>
                </c:pt>
                <c:pt idx="109">
                  <c:v>1.1032158078264238</c:v>
                </c:pt>
                <c:pt idx="110">
                  <c:v>1.0945370011623403</c:v>
                </c:pt>
                <c:pt idx="111">
                  <c:v>1.1029058504455638</c:v>
                </c:pt>
                <c:pt idx="112">
                  <c:v>1.112901975978303</c:v>
                </c:pt>
                <c:pt idx="113">
                  <c:v>1.1714839209608678</c:v>
                </c:pt>
                <c:pt idx="114">
                  <c:v>1.2017822549399457</c:v>
                </c:pt>
                <c:pt idx="115">
                  <c:v>1.1951181712514529</c:v>
                </c:pt>
                <c:pt idx="116">
                  <c:v>1.1921735761332817</c:v>
                </c:pt>
                <c:pt idx="117">
                  <c:v>1.2070515304145681</c:v>
                </c:pt>
                <c:pt idx="118">
                  <c:v>1.2006974041069354</c:v>
                </c:pt>
                <c:pt idx="119">
                  <c:v>1.2115459124370398</c:v>
                </c:pt>
                <c:pt idx="120">
                  <c:v>1.209298721425804</c:v>
                </c:pt>
                <c:pt idx="121">
                  <c:v>1.2068190623789228</c:v>
                </c:pt>
                <c:pt idx="122">
                  <c:v>1.2010848508330105</c:v>
                </c:pt>
                <c:pt idx="123">
                  <c:v>1.20015497869043</c:v>
                </c:pt>
                <c:pt idx="124">
                  <c:v>1.2158853157690817</c:v>
                </c:pt>
                <c:pt idx="125">
                  <c:v>1.2232468035645099</c:v>
                </c:pt>
                <c:pt idx="126">
                  <c:v>1.2465710964742349</c:v>
                </c:pt>
                <c:pt idx="127">
                  <c:v>1.2489732661759008</c:v>
                </c:pt>
                <c:pt idx="128">
                  <c:v>1.3153816350251841</c:v>
                </c:pt>
                <c:pt idx="129">
                  <c:v>1.4457187136768694</c:v>
                </c:pt>
                <c:pt idx="130">
                  <c:v>1.4554048818287486</c:v>
                </c:pt>
                <c:pt idx="131">
                  <c:v>1.4837659821774507</c:v>
                </c:pt>
                <c:pt idx="132">
                  <c:v>1.4956993413405657</c:v>
                </c:pt>
                <c:pt idx="133">
                  <c:v>1.5459899263851222</c:v>
                </c:pt>
                <c:pt idx="134">
                  <c:v>1.5047655947307246</c:v>
                </c:pt>
                <c:pt idx="135">
                  <c:v>1.49407206509105</c:v>
                </c:pt>
                <c:pt idx="136">
                  <c:v>1.4726850058117009</c:v>
                </c:pt>
                <c:pt idx="137">
                  <c:v>1.451685393258427</c:v>
                </c:pt>
                <c:pt idx="138">
                  <c:v>1.4437814800464936</c:v>
                </c:pt>
                <c:pt idx="139">
                  <c:v>1.463308795040682</c:v>
                </c:pt>
                <c:pt idx="140">
                  <c:v>1.4369624176675708</c:v>
                </c:pt>
                <c:pt idx="141">
                  <c:v>1.432623014335529</c:v>
                </c:pt>
                <c:pt idx="142">
                  <c:v>1.4509879891514916</c:v>
                </c:pt>
                <c:pt idx="143">
                  <c:v>1.4505230530802014</c:v>
                </c:pt>
                <c:pt idx="144">
                  <c:v>1.4905075552111584</c:v>
                </c:pt>
                <c:pt idx="145">
                  <c:v>1.5187136768694305</c:v>
                </c:pt>
                <c:pt idx="146">
                  <c:v>1.5004261913986827</c:v>
                </c:pt>
                <c:pt idx="147">
                  <c:v>1.5480046493607129</c:v>
                </c:pt>
                <c:pt idx="148">
                  <c:v>1.5406431615652847</c:v>
                </c:pt>
                <c:pt idx="149">
                  <c:v>1.5792328554823711</c:v>
                </c:pt>
                <c:pt idx="150">
                  <c:v>1.606586594343278</c:v>
                </c:pt>
                <c:pt idx="151">
                  <c:v>1.611313444401395</c:v>
                </c:pt>
                <c:pt idx="152">
                  <c:v>1.6182874854707479</c:v>
                </c:pt>
                <c:pt idx="153">
                  <c:v>1.6450987989151493</c:v>
                </c:pt>
                <c:pt idx="154">
                  <c:v>1.7423479271600155</c:v>
                </c:pt>
                <c:pt idx="155">
                  <c:v>1.7027508717551336</c:v>
                </c:pt>
                <c:pt idx="156">
                  <c:v>1.6829135993800854</c:v>
                </c:pt>
                <c:pt idx="157">
                  <c:v>1.6555598605191786</c:v>
                </c:pt>
                <c:pt idx="158">
                  <c:v>1.6240991863618752</c:v>
                </c:pt>
                <c:pt idx="159">
                  <c:v>1.7017435102673382</c:v>
                </c:pt>
                <c:pt idx="160">
                  <c:v>1.7656722200697403</c:v>
                </c:pt>
                <c:pt idx="161">
                  <c:v>1.7212708252615265</c:v>
                </c:pt>
                <c:pt idx="162">
                  <c:v>1.6908950019372337</c:v>
                </c:pt>
                <c:pt idx="163">
                  <c:v>1.6760170476559473</c:v>
                </c:pt>
                <c:pt idx="164">
                  <c:v>1.6778767919411079</c:v>
                </c:pt>
                <c:pt idx="165">
                  <c:v>1.6665633475397135</c:v>
                </c:pt>
                <c:pt idx="166">
                  <c:v>1.6450213095699342</c:v>
                </c:pt>
                <c:pt idx="167">
                  <c:v>1.6406044168926772</c:v>
                </c:pt>
                <c:pt idx="168">
                  <c:v>1.6649360712901977</c:v>
                </c:pt>
                <c:pt idx="169">
                  <c:v>1.6606741573033708</c:v>
                </c:pt>
                <c:pt idx="170">
                  <c:v>1.7363037582332428</c:v>
                </c:pt>
                <c:pt idx="171">
                  <c:v>1.7328167376985666</c:v>
                </c:pt>
              </c:numCache>
            </c:numRef>
          </c:val>
          <c:smooth val="0"/>
          <c:extLst>
            <c:ext xmlns:c16="http://schemas.microsoft.com/office/drawing/2014/chart" uri="{C3380CC4-5D6E-409C-BE32-E72D297353CC}">
              <c16:uniqueId val="{00000000-C9A7-42E0-B0A7-174DA3794458}"/>
            </c:ext>
          </c:extLst>
        </c:ser>
        <c:ser>
          <c:idx val="1"/>
          <c:order val="1"/>
          <c:tx>
            <c:strRef>
              <c:f>cta策略!$CM$1</c:f>
              <c:strCache>
                <c:ptCount val="1"/>
                <c:pt idx="0">
                  <c:v>思瑞二号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cta策略!$CM$2:$CM$328</c:f>
              <c:numCache>
                <c:formatCode>0.0000_ </c:formatCode>
                <c:ptCount val="327"/>
                <c:pt idx="0">
                  <c:v>1</c:v>
                </c:pt>
                <c:pt idx="1">
                  <c:v>1.0043775867558102</c:v>
                </c:pt>
                <c:pt idx="2">
                  <c:v>0.99387137854186558</c:v>
                </c:pt>
                <c:pt idx="3">
                  <c:v>1.0017510347023242</c:v>
                </c:pt>
                <c:pt idx="4">
                  <c:v>1.0017510347023242</c:v>
                </c:pt>
                <c:pt idx="5">
                  <c:v>1.0008755173511621</c:v>
                </c:pt>
                <c:pt idx="6">
                  <c:v>1.0174307545367718</c:v>
                </c:pt>
                <c:pt idx="7">
                  <c:v>1.0209328239414199</c:v>
                </c:pt>
                <c:pt idx="8">
                  <c:v>1.0156797198344476</c:v>
                </c:pt>
                <c:pt idx="9">
                  <c:v>1.0087551735116207</c:v>
                </c:pt>
                <c:pt idx="10">
                  <c:v>1.0139286851321236</c:v>
                </c:pt>
                <c:pt idx="11">
                  <c:v>1.0121776504297995</c:v>
                </c:pt>
                <c:pt idx="12">
                  <c:v>1.0340655842088506</c:v>
                </c:pt>
                <c:pt idx="13">
                  <c:v>1.0358166189111748</c:v>
                </c:pt>
                <c:pt idx="14">
                  <c:v>1.0226838586437441</c:v>
                </c:pt>
                <c:pt idx="15">
                  <c:v>1.0183062718879339</c:v>
                </c:pt>
                <c:pt idx="16">
                  <c:v>1.0305635148042025</c:v>
                </c:pt>
                <c:pt idx="17">
                  <c:v>1.0314390321553646</c:v>
                </c:pt>
                <c:pt idx="18">
                  <c:v>1.0305635148042025</c:v>
                </c:pt>
                <c:pt idx="19">
                  <c:v>1.039318688315823</c:v>
                </c:pt>
                <c:pt idx="20">
                  <c:v>1.0349411015600127</c:v>
                </c:pt>
                <c:pt idx="21">
                  <c:v>1.0331900668576888</c:v>
                </c:pt>
                <c:pt idx="22">
                  <c:v>1.0331900668576888</c:v>
                </c:pt>
                <c:pt idx="23">
                  <c:v>1.0279369627507164</c:v>
                </c:pt>
                <c:pt idx="24">
                  <c:v>1.042741165234002</c:v>
                </c:pt>
                <c:pt idx="25">
                  <c:v>1.0444921999363261</c:v>
                </c:pt>
                <c:pt idx="26">
                  <c:v>1.045367717287488</c:v>
                </c:pt>
                <c:pt idx="27">
                  <c:v>1.062878064310729</c:v>
                </c:pt>
                <c:pt idx="28">
                  <c:v>1.0672556510665394</c:v>
                </c:pt>
                <c:pt idx="29">
                  <c:v>1.0698822031200255</c:v>
                </c:pt>
                <c:pt idx="30">
                  <c:v>1.0663801337153773</c:v>
                </c:pt>
                <c:pt idx="31">
                  <c:v>1.0681311684177015</c:v>
                </c:pt>
                <c:pt idx="32">
                  <c:v>1.0768067494428526</c:v>
                </c:pt>
                <c:pt idx="33">
                  <c:v>1.0873129576567973</c:v>
                </c:pt>
                <c:pt idx="34">
                  <c:v>1.0776822667940147</c:v>
                </c:pt>
                <c:pt idx="35">
                  <c:v>1.0864374403056352</c:v>
                </c:pt>
                <c:pt idx="36">
                  <c:v>1.0506208213944603</c:v>
                </c:pt>
                <c:pt idx="37">
                  <c:v>1.0576249602037568</c:v>
                </c:pt>
                <c:pt idx="38">
                  <c:v>1.0690066857688634</c:v>
                </c:pt>
                <c:pt idx="39">
                  <c:v>1.0655046163642152</c:v>
                </c:pt>
                <c:pt idx="40">
                  <c:v>1.0733842725246736</c:v>
                </c:pt>
                <c:pt idx="41">
                  <c:v>1.0855619229544731</c:v>
                </c:pt>
                <c:pt idx="42">
                  <c:v>1.0951926138172556</c:v>
                </c:pt>
                <c:pt idx="43">
                  <c:v>1.1082457815982172</c:v>
                </c:pt>
                <c:pt idx="44">
                  <c:v>1.0803088188475007</c:v>
                </c:pt>
                <c:pt idx="45">
                  <c:v>1.0785577841451768</c:v>
                </c:pt>
                <c:pt idx="46">
                  <c:v>1.0750557147405286</c:v>
                </c:pt>
                <c:pt idx="47">
                  <c:v>1.0951926138172556</c:v>
                </c:pt>
                <c:pt idx="48">
                  <c:v>1.1205030245144858</c:v>
                </c:pt>
                <c:pt idx="49">
                  <c:v>1.1082457815982172</c:v>
                </c:pt>
                <c:pt idx="50">
                  <c:v>1.1073702642470551</c:v>
                </c:pt>
                <c:pt idx="51">
                  <c:v>1.0951926138172556</c:v>
                </c:pt>
                <c:pt idx="52">
                  <c:v>1.1091212989493793</c:v>
                </c:pt>
                <c:pt idx="53">
                  <c:v>1.1064947468958932</c:v>
                </c:pt>
                <c:pt idx="54">
                  <c:v>1.1056988220312003</c:v>
                </c:pt>
                <c:pt idx="55">
                  <c:v>1.1021967526265521</c:v>
                </c:pt>
                <c:pt idx="56">
                  <c:v>1.0969436485195798</c:v>
                </c:pt>
                <c:pt idx="57">
                  <c:v>1.1117478510028653</c:v>
                </c:pt>
                <c:pt idx="58">
                  <c:v>1.1117478510028653</c:v>
                </c:pt>
                <c:pt idx="59">
                  <c:v>1.0855619229544731</c:v>
                </c:pt>
                <c:pt idx="60">
                  <c:v>1.0576249602037568</c:v>
                </c:pt>
                <c:pt idx="61">
                  <c:v>1.082935370900987</c:v>
                </c:pt>
                <c:pt idx="62">
                  <c:v>1.0925660617637696</c:v>
                </c:pt>
                <c:pt idx="63">
                  <c:v>1.1266316459726202</c:v>
                </c:pt>
                <c:pt idx="64">
                  <c:v>1.1895097102833492</c:v>
                </c:pt>
                <c:pt idx="65">
                  <c:v>1.1852913085004777</c:v>
                </c:pt>
                <c:pt idx="66">
                  <c:v>1.2323304680038205</c:v>
                </c:pt>
                <c:pt idx="67">
                  <c:v>1.2406876790830945</c:v>
                </c:pt>
                <c:pt idx="68">
                  <c:v>1.2292263610315186</c:v>
                </c:pt>
                <c:pt idx="69">
                  <c:v>1.2323304680038205</c:v>
                </c:pt>
                <c:pt idx="70">
                  <c:v>1.2615409105380453</c:v>
                </c:pt>
                <c:pt idx="71">
                  <c:v>1.2542184017828719</c:v>
                </c:pt>
                <c:pt idx="72">
                  <c:v>1.2354345749761224</c:v>
                </c:pt>
                <c:pt idx="73">
                  <c:v>1.2292263610315186</c:v>
                </c:pt>
                <c:pt idx="74">
                  <c:v>1.2082935370900987</c:v>
                </c:pt>
                <c:pt idx="75">
                  <c:v>1.207258834765998</c:v>
                </c:pt>
                <c:pt idx="76">
                  <c:v>1.1769340974212035</c:v>
                </c:pt>
                <c:pt idx="77">
                  <c:v>1.1884750079592488</c:v>
                </c:pt>
                <c:pt idx="78">
                  <c:v>1.198901623686724</c:v>
                </c:pt>
                <c:pt idx="79">
                  <c:v>1.2239732569245465</c:v>
                </c:pt>
                <c:pt idx="80">
                  <c:v>1.2354345749761224</c:v>
                </c:pt>
                <c:pt idx="81">
                  <c:v>1.2270773638968482</c:v>
                </c:pt>
                <c:pt idx="82">
                  <c:v>1.2208691499522446</c:v>
                </c:pt>
                <c:pt idx="83">
                  <c:v>1.2312957656797199</c:v>
                </c:pt>
                <c:pt idx="84">
                  <c:v>1.2250079592486469</c:v>
                </c:pt>
                <c:pt idx="85">
                  <c:v>1.2375039796243235</c:v>
                </c:pt>
                <c:pt idx="86">
                  <c:v>1.2531836994587711</c:v>
                </c:pt>
                <c:pt idx="87">
                  <c:v>1.2814390321553646</c:v>
                </c:pt>
                <c:pt idx="88">
                  <c:v>1.3012575612862147</c:v>
                </c:pt>
                <c:pt idx="89">
                  <c:v>1.3159025787965617</c:v>
                </c:pt>
                <c:pt idx="90">
                  <c:v>1.3179719834447627</c:v>
                </c:pt>
                <c:pt idx="91">
                  <c:v>1.2980738618274434</c:v>
                </c:pt>
                <c:pt idx="92">
                  <c:v>1.3012575612862147</c:v>
                </c:pt>
                <c:pt idx="93">
                  <c:v>1.3012575612862147</c:v>
                </c:pt>
                <c:pt idx="94">
                  <c:v>1.3075453677172875</c:v>
                </c:pt>
                <c:pt idx="95">
                  <c:v>1.3075453677172875</c:v>
                </c:pt>
                <c:pt idx="96">
                  <c:v>1.3106494746895894</c:v>
                </c:pt>
                <c:pt idx="97">
                  <c:v>1.3294333014963386</c:v>
                </c:pt>
                <c:pt idx="98">
                  <c:v>1.3210760904170646</c:v>
                </c:pt>
                <c:pt idx="99">
                  <c:v>1.3159025787965617</c:v>
                </c:pt>
                <c:pt idx="100">
                  <c:v>1.2991881566380135</c:v>
                </c:pt>
                <c:pt idx="101">
                  <c:v>1.3064310729067177</c:v>
                </c:pt>
                <c:pt idx="102">
                  <c:v>1.3200413880929642</c:v>
                </c:pt>
                <c:pt idx="103">
                  <c:v>1.3315027061445401</c:v>
                </c:pt>
                <c:pt idx="104">
                  <c:v>1.3377905125756129</c:v>
                </c:pt>
                <c:pt idx="105">
                  <c:v>1.3451130213307865</c:v>
                </c:pt>
                <c:pt idx="106">
                  <c:v>1.3492518306271888</c:v>
                </c:pt>
                <c:pt idx="107">
                  <c:v>1.4056829035339065</c:v>
                </c:pt>
                <c:pt idx="108">
                  <c:v>1.4130054122890801</c:v>
                </c:pt>
                <c:pt idx="109">
                  <c:v>1.4329831263928685</c:v>
                </c:pt>
                <c:pt idx="110">
                  <c:v>1.4567016873607133</c:v>
                </c:pt>
                <c:pt idx="111">
                  <c:v>1.50660617637695</c:v>
                </c:pt>
                <c:pt idx="112">
                  <c:v>1.5116205030245145</c:v>
                </c:pt>
                <c:pt idx="113">
                  <c:v>1.5390799108564153</c:v>
                </c:pt>
                <c:pt idx="114">
                  <c:v>1.5490289716650749</c:v>
                </c:pt>
                <c:pt idx="115">
                  <c:v>1.5714740528494111</c:v>
                </c:pt>
                <c:pt idx="116">
                  <c:v>1.5553167780961477</c:v>
                </c:pt>
                <c:pt idx="117">
                  <c:v>1.5615249920407515</c:v>
                </c:pt>
                <c:pt idx="118">
                  <c:v>1.5652658389048073</c:v>
                </c:pt>
                <c:pt idx="119">
                  <c:v>1.563992359121299</c:v>
                </c:pt>
                <c:pt idx="120">
                  <c:v>1.5764883794969755</c:v>
                </c:pt>
                <c:pt idx="121">
                  <c:v>1.563992359121299</c:v>
                </c:pt>
                <c:pt idx="122">
                  <c:v>1.5503024514485833</c:v>
                </c:pt>
                <c:pt idx="123">
                  <c:v>1.5577045526902262</c:v>
                </c:pt>
                <c:pt idx="124">
                  <c:v>1.5814231136580708</c:v>
                </c:pt>
                <c:pt idx="125">
                  <c:v>1.563992359121299</c:v>
                </c:pt>
                <c:pt idx="126">
                  <c:v>1.5914517669531998</c:v>
                </c:pt>
                <c:pt idx="127">
                  <c:v>1.5927252467367081</c:v>
                </c:pt>
                <c:pt idx="128">
                  <c:v>1.5851639605221268</c:v>
                </c:pt>
                <c:pt idx="129">
                  <c:v>1.6314071951607769</c:v>
                </c:pt>
                <c:pt idx="130">
                  <c:v>1.6351480420248328</c:v>
                </c:pt>
                <c:pt idx="131">
                  <c:v>1.6563196434256606</c:v>
                </c:pt>
                <c:pt idx="132">
                  <c:v>1.6450971028334926</c:v>
                </c:pt>
                <c:pt idx="133">
                  <c:v>1.6638809296402419</c:v>
                </c:pt>
                <c:pt idx="134">
                  <c:v>1.6700891435848457</c:v>
                </c:pt>
                <c:pt idx="135">
                  <c:v>1.6738299904489018</c:v>
                </c:pt>
                <c:pt idx="136">
                  <c:v>1.6813116841770137</c:v>
                </c:pt>
                <c:pt idx="137">
                  <c:v>1.6950811843361988</c:v>
                </c:pt>
                <c:pt idx="138">
                  <c:v>1.6887933779051256</c:v>
                </c:pt>
                <c:pt idx="139">
                  <c:v>1.6725565106653932</c:v>
                </c:pt>
                <c:pt idx="140">
                  <c:v>1.6800382043935052</c:v>
                </c:pt>
                <c:pt idx="141">
                  <c:v>1.6588666029926775</c:v>
                </c:pt>
                <c:pt idx="142">
                  <c:v>1.6588666029926775</c:v>
                </c:pt>
                <c:pt idx="143">
                  <c:v>1.657593123209169</c:v>
                </c:pt>
                <c:pt idx="144">
                  <c:v>1.6426297357529451</c:v>
                </c:pt>
                <c:pt idx="145">
                  <c:v>1.6376154091053805</c:v>
                </c:pt>
                <c:pt idx="146">
                  <c:v>1.6189111747851002</c:v>
                </c:pt>
                <c:pt idx="147">
                  <c:v>1.6064151544094238</c:v>
                </c:pt>
                <c:pt idx="148">
                  <c:v>1.6101560012734799</c:v>
                </c:pt>
                <c:pt idx="149">
                  <c:v>1.6189111747851002</c:v>
                </c:pt>
                <c:pt idx="150">
                  <c:v>1.6176376950015918</c:v>
                </c:pt>
                <c:pt idx="151">
                  <c:v>1.6189111747851002</c:v>
                </c:pt>
                <c:pt idx="152">
                  <c:v>1.6738299904489018</c:v>
                </c:pt>
                <c:pt idx="153">
                  <c:v>1.6863260108245783</c:v>
                </c:pt>
                <c:pt idx="154">
                  <c:v>1.6788443170964662</c:v>
                </c:pt>
                <c:pt idx="155">
                  <c:v>1.6737503979624324</c:v>
                </c:pt>
                <c:pt idx="156">
                  <c:v>1.6887137854186567</c:v>
                </c:pt>
                <c:pt idx="157">
                  <c:v>1.6650748169372813</c:v>
                </c:pt>
                <c:pt idx="158">
                  <c:v>1.6587870105062081</c:v>
                </c:pt>
                <c:pt idx="159">
                  <c:v>1.6550461636421523</c:v>
                </c:pt>
                <c:pt idx="160">
                  <c:v>1.6463705826170008</c:v>
                </c:pt>
                <c:pt idx="161">
                  <c:v>1.668736071314868</c:v>
                </c:pt>
                <c:pt idx="162">
                  <c:v>1.6949219993632603</c:v>
                </c:pt>
                <c:pt idx="163">
                  <c:v>1.708611907035976</c:v>
                </c:pt>
                <c:pt idx="164">
                  <c:v>1.7160936007640879</c:v>
                </c:pt>
                <c:pt idx="165">
                  <c:v>1.7248487742757084</c:v>
                </c:pt>
                <c:pt idx="166">
                  <c:v>1.7385386819484241</c:v>
                </c:pt>
                <c:pt idx="167">
                  <c:v>1.719834447628144</c:v>
                </c:pt>
                <c:pt idx="168">
                  <c:v>1.7323304680038203</c:v>
                </c:pt>
                <c:pt idx="169">
                  <c:v>1.7406876790830945</c:v>
                </c:pt>
                <c:pt idx="170">
                  <c:v>1.7379019420566699</c:v>
                </c:pt>
                <c:pt idx="171">
                  <c:v>1.7434734161095193</c:v>
                </c:pt>
              </c:numCache>
            </c:numRef>
          </c:val>
          <c:smooth val="0"/>
          <c:extLst>
            <c:ext xmlns:c16="http://schemas.microsoft.com/office/drawing/2014/chart" uri="{C3380CC4-5D6E-409C-BE32-E72D297353CC}">
              <c16:uniqueId val="{00000001-C9A7-42E0-B0A7-174DA3794458}"/>
            </c:ext>
          </c:extLst>
        </c:ser>
        <c:ser>
          <c:idx val="2"/>
          <c:order val="2"/>
          <c:tx>
            <c:strRef>
              <c:f>cta策略!$CN$1</c:f>
              <c:strCache>
                <c:ptCount val="1"/>
                <c:pt idx="0">
                  <c:v>盈冲CTA2号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cta策略!$CN$2:$CN$328</c:f>
              <c:numCache>
                <c:formatCode>0.0000_ </c:formatCode>
                <c:ptCount val="327"/>
                <c:pt idx="0">
                  <c:v>1</c:v>
                </c:pt>
                <c:pt idx="1">
                  <c:v>1</c:v>
                </c:pt>
                <c:pt idx="2">
                  <c:v>1</c:v>
                </c:pt>
                <c:pt idx="3">
                  <c:v>1</c:v>
                </c:pt>
                <c:pt idx="4">
                  <c:v>1</c:v>
                </c:pt>
                <c:pt idx="5">
                  <c:v>1</c:v>
                </c:pt>
                <c:pt idx="6">
                  <c:v>1</c:v>
                </c:pt>
                <c:pt idx="7">
                  <c:v>1</c:v>
                </c:pt>
                <c:pt idx="8">
                  <c:v>1</c:v>
                </c:pt>
                <c:pt idx="9">
                  <c:v>1</c:v>
                </c:pt>
                <c:pt idx="10">
                  <c:v>1.0009999999999999</c:v>
                </c:pt>
                <c:pt idx="11">
                  <c:v>0.995</c:v>
                </c:pt>
                <c:pt idx="12">
                  <c:v>1</c:v>
                </c:pt>
                <c:pt idx="13">
                  <c:v>0.997</c:v>
                </c:pt>
                <c:pt idx="14">
                  <c:v>0.996</c:v>
                </c:pt>
                <c:pt idx="15">
                  <c:v>0.996</c:v>
                </c:pt>
                <c:pt idx="16">
                  <c:v>0.997</c:v>
                </c:pt>
                <c:pt idx="17">
                  <c:v>1.018</c:v>
                </c:pt>
                <c:pt idx="18">
                  <c:v>1.0129999999999999</c:v>
                </c:pt>
                <c:pt idx="19">
                  <c:v>1.01</c:v>
                </c:pt>
                <c:pt idx="20">
                  <c:v>1.0529999999999999</c:v>
                </c:pt>
                <c:pt idx="21">
                  <c:v>1.0429999999999999</c:v>
                </c:pt>
                <c:pt idx="22">
                  <c:v>1.0509999999999999</c:v>
                </c:pt>
                <c:pt idx="23">
                  <c:v>1.0529999999999999</c:v>
                </c:pt>
                <c:pt idx="24">
                  <c:v>1.077</c:v>
                </c:pt>
                <c:pt idx="25">
                  <c:v>1.0760000000000001</c:v>
                </c:pt>
                <c:pt idx="26">
                  <c:v>1.0740000000000001</c:v>
                </c:pt>
                <c:pt idx="27">
                  <c:v>1.0629999999999999</c:v>
                </c:pt>
                <c:pt idx="28">
                  <c:v>1.0720000000000001</c:v>
                </c:pt>
                <c:pt idx="29">
                  <c:v>1.0580000000000001</c:v>
                </c:pt>
                <c:pt idx="30">
                  <c:v>1.054</c:v>
                </c:pt>
                <c:pt idx="31">
                  <c:v>1.0760000000000001</c:v>
                </c:pt>
                <c:pt idx="32">
                  <c:v>1.069</c:v>
                </c:pt>
                <c:pt idx="33">
                  <c:v>1.1279999999999999</c:v>
                </c:pt>
                <c:pt idx="34">
                  <c:v>1.1240000000000001</c:v>
                </c:pt>
                <c:pt idx="35">
                  <c:v>1.133</c:v>
                </c:pt>
                <c:pt idx="36">
                  <c:v>1.127</c:v>
                </c:pt>
                <c:pt idx="37">
                  <c:v>1.1319999999999999</c:v>
                </c:pt>
                <c:pt idx="38">
                  <c:v>1.1299999999999999</c:v>
                </c:pt>
                <c:pt idx="39">
                  <c:v>1.1279999999999999</c:v>
                </c:pt>
                <c:pt idx="40">
                  <c:v>1.129</c:v>
                </c:pt>
                <c:pt idx="41">
                  <c:v>1.117</c:v>
                </c:pt>
                <c:pt idx="42">
                  <c:v>1.0960000000000001</c:v>
                </c:pt>
                <c:pt idx="43">
                  <c:v>1.1140000000000001</c:v>
                </c:pt>
                <c:pt idx="44">
                  <c:v>1.1140000000000001</c:v>
                </c:pt>
                <c:pt idx="45">
                  <c:v>1.1060000000000001</c:v>
                </c:pt>
                <c:pt idx="46">
                  <c:v>1.143</c:v>
                </c:pt>
                <c:pt idx="47">
                  <c:v>1.1499999999999999</c:v>
                </c:pt>
                <c:pt idx="48">
                  <c:v>1.1499999999999999</c:v>
                </c:pt>
                <c:pt idx="49">
                  <c:v>1.1419999999999999</c:v>
                </c:pt>
                <c:pt idx="50">
                  <c:v>1.151</c:v>
                </c:pt>
                <c:pt idx="51">
                  <c:v>1.149</c:v>
                </c:pt>
                <c:pt idx="52">
                  <c:v>1.1559999999999999</c:v>
                </c:pt>
                <c:pt idx="53">
                  <c:v>1.1419999999999999</c:v>
                </c:pt>
                <c:pt idx="54">
                  <c:v>1.155</c:v>
                </c:pt>
                <c:pt idx="55">
                  <c:v>1.157</c:v>
                </c:pt>
                <c:pt idx="56">
                  <c:v>1.1755</c:v>
                </c:pt>
                <c:pt idx="57">
                  <c:v>1.1686000000000001</c:v>
                </c:pt>
                <c:pt idx="58">
                  <c:v>1.1223000000000001</c:v>
                </c:pt>
                <c:pt idx="59">
                  <c:v>1.1234999999999999</c:v>
                </c:pt>
                <c:pt idx="60">
                  <c:v>1.1269</c:v>
                </c:pt>
                <c:pt idx="61">
                  <c:v>1.1189</c:v>
                </c:pt>
                <c:pt idx="62">
                  <c:v>1.1119000000000001</c:v>
                </c:pt>
                <c:pt idx="63">
                  <c:v>1.1489</c:v>
                </c:pt>
                <c:pt idx="64">
                  <c:v>1.2136</c:v>
                </c:pt>
                <c:pt idx="65">
                  <c:v>1.2182999999999999</c:v>
                </c:pt>
                <c:pt idx="66">
                  <c:v>1.2217</c:v>
                </c:pt>
                <c:pt idx="67">
                  <c:v>1.2541</c:v>
                </c:pt>
                <c:pt idx="68">
                  <c:v>1.2541</c:v>
                </c:pt>
                <c:pt idx="69">
                  <c:v>1.2622</c:v>
                </c:pt>
                <c:pt idx="70">
                  <c:v>1.3731</c:v>
                </c:pt>
                <c:pt idx="71">
                  <c:v>1.5106999999999999</c:v>
                </c:pt>
                <c:pt idx="72">
                  <c:v>1.4957</c:v>
                </c:pt>
                <c:pt idx="73">
                  <c:v>1.4986999999999999</c:v>
                </c:pt>
                <c:pt idx="74">
                  <c:v>1.5376000000000001</c:v>
                </c:pt>
                <c:pt idx="75">
                  <c:v>1.5556000000000001</c:v>
                </c:pt>
                <c:pt idx="76">
                  <c:v>1.5601</c:v>
                </c:pt>
                <c:pt idx="77">
                  <c:v>1.5210999999999999</c:v>
                </c:pt>
                <c:pt idx="78">
                  <c:v>1.6021000000000001</c:v>
                </c:pt>
                <c:pt idx="79">
                  <c:v>1.6379999999999999</c:v>
                </c:pt>
                <c:pt idx="80">
                  <c:v>1.68</c:v>
                </c:pt>
                <c:pt idx="81">
                  <c:v>1.6635</c:v>
                </c:pt>
                <c:pt idx="82">
                  <c:v>1.6155999999999999</c:v>
                </c:pt>
                <c:pt idx="83">
                  <c:v>1.6231</c:v>
                </c:pt>
                <c:pt idx="84">
                  <c:v>1.6066</c:v>
                </c:pt>
                <c:pt idx="85">
                  <c:v>1.5886</c:v>
                </c:pt>
                <c:pt idx="86">
                  <c:v>1.5721000000000001</c:v>
                </c:pt>
                <c:pt idx="87">
                  <c:v>1.6081000000000001</c:v>
                </c:pt>
                <c:pt idx="88">
                  <c:v>1.5871</c:v>
                </c:pt>
                <c:pt idx="89">
                  <c:v>1.5871</c:v>
                </c:pt>
                <c:pt idx="90">
                  <c:v>1.5915999999999999</c:v>
                </c:pt>
                <c:pt idx="91">
                  <c:v>1.5915999999999999</c:v>
                </c:pt>
                <c:pt idx="92">
                  <c:v>1.5646</c:v>
                </c:pt>
                <c:pt idx="93">
                  <c:v>1.5795999999999999</c:v>
                </c:pt>
                <c:pt idx="94">
                  <c:v>1.5676000000000001</c:v>
                </c:pt>
                <c:pt idx="95">
                  <c:v>1.5795999999999999</c:v>
                </c:pt>
                <c:pt idx="96">
                  <c:v>1.6261000000000001</c:v>
                </c:pt>
                <c:pt idx="97">
                  <c:v>1.6785000000000001</c:v>
                </c:pt>
                <c:pt idx="98">
                  <c:v>1.6964999999999999</c:v>
                </c:pt>
                <c:pt idx="99">
                  <c:v>1.7010000000000001</c:v>
                </c:pt>
                <c:pt idx="100">
                  <c:v>1.7070000000000001</c:v>
                </c:pt>
                <c:pt idx="101">
                  <c:v>1.7175</c:v>
                </c:pt>
                <c:pt idx="102">
                  <c:v>1.7250000000000001</c:v>
                </c:pt>
                <c:pt idx="103">
                  <c:v>1.7310000000000001</c:v>
                </c:pt>
                <c:pt idx="104">
                  <c:v>1.7355</c:v>
                </c:pt>
                <c:pt idx="105">
                  <c:v>1.71</c:v>
                </c:pt>
                <c:pt idx="106">
                  <c:v>1.7414000000000001</c:v>
                </c:pt>
                <c:pt idx="107">
                  <c:v>1.7534000000000001</c:v>
                </c:pt>
                <c:pt idx="108">
                  <c:v>1.7564</c:v>
                </c:pt>
                <c:pt idx="109">
                  <c:v>1.7608999999999999</c:v>
                </c:pt>
                <c:pt idx="110">
                  <c:v>1.7908999999999999</c:v>
                </c:pt>
                <c:pt idx="111">
                  <c:v>1.7984</c:v>
                </c:pt>
                <c:pt idx="112">
                  <c:v>1.9452</c:v>
                </c:pt>
                <c:pt idx="113">
                  <c:v>1.9886999999999999</c:v>
                </c:pt>
                <c:pt idx="114">
                  <c:v>1.9782</c:v>
                </c:pt>
                <c:pt idx="115">
                  <c:v>2.0381999999999998</c:v>
                </c:pt>
                <c:pt idx="116">
                  <c:v>1.9857</c:v>
                </c:pt>
                <c:pt idx="117">
                  <c:v>2.0552000000000001</c:v>
                </c:pt>
                <c:pt idx="118">
                  <c:v>2.1486000000000001</c:v>
                </c:pt>
                <c:pt idx="119">
                  <c:v>2.1088</c:v>
                </c:pt>
                <c:pt idx="120">
                  <c:v>2.0949</c:v>
                </c:pt>
                <c:pt idx="121">
                  <c:v>2.0969000000000002</c:v>
                </c:pt>
                <c:pt idx="122">
                  <c:v>2.1326999999999998</c:v>
                </c:pt>
                <c:pt idx="123">
                  <c:v>2.1246999999999998</c:v>
                </c:pt>
                <c:pt idx="124">
                  <c:v>2.0889000000000002</c:v>
                </c:pt>
                <c:pt idx="125">
                  <c:v>2.1168</c:v>
                </c:pt>
                <c:pt idx="126">
                  <c:v>2.1147</c:v>
                </c:pt>
                <c:pt idx="127">
                  <c:v>2.1067999999999998</c:v>
                </c:pt>
                <c:pt idx="128">
                  <c:v>2.081</c:v>
                </c:pt>
                <c:pt idx="129">
                  <c:v>2.073</c:v>
                </c:pt>
                <c:pt idx="130">
                  <c:v>2.0830000000000002</c:v>
                </c:pt>
                <c:pt idx="131">
                  <c:v>2.1067999999999998</c:v>
                </c:pt>
                <c:pt idx="132">
                  <c:v>2.1227</c:v>
                </c:pt>
                <c:pt idx="133">
                  <c:v>2.2101000000000002</c:v>
                </c:pt>
                <c:pt idx="134">
                  <c:v>2.2061000000000002</c:v>
                </c:pt>
                <c:pt idx="135">
                  <c:v>2.1762999999999999</c:v>
                </c:pt>
                <c:pt idx="136">
                  <c:v>2.1305999999999998</c:v>
                </c:pt>
                <c:pt idx="137">
                  <c:v>2.1484999999999999</c:v>
                </c:pt>
                <c:pt idx="138">
                  <c:v>2.1326000000000001</c:v>
                </c:pt>
                <c:pt idx="139">
                  <c:v>2.0929000000000002</c:v>
                </c:pt>
                <c:pt idx="140">
                  <c:v>2.0491999999999999</c:v>
                </c:pt>
                <c:pt idx="141">
                  <c:v>2.0691000000000002</c:v>
                </c:pt>
                <c:pt idx="142">
                  <c:v>2.0531999999999999</c:v>
                </c:pt>
                <c:pt idx="143">
                  <c:v>2.0590999999999999</c:v>
                </c:pt>
                <c:pt idx="144">
                  <c:v>2.1743000000000001</c:v>
                </c:pt>
                <c:pt idx="145">
                  <c:v>2.1941999999999999</c:v>
                </c:pt>
                <c:pt idx="146">
                  <c:v>2.1743000000000001</c:v>
                </c:pt>
                <c:pt idx="147">
                  <c:v>2.1882000000000001</c:v>
                </c:pt>
                <c:pt idx="148">
                  <c:v>2.1762999999999999</c:v>
                </c:pt>
                <c:pt idx="149">
                  <c:v>2.214</c:v>
                </c:pt>
                <c:pt idx="150">
                  <c:v>2.3132999999999999</c:v>
                </c:pt>
                <c:pt idx="151">
                  <c:v>2.2675999999999998</c:v>
                </c:pt>
                <c:pt idx="152">
                  <c:v>2.2993999999999999</c:v>
                </c:pt>
                <c:pt idx="153">
                  <c:v>2.2776000000000001</c:v>
                </c:pt>
                <c:pt idx="154">
                  <c:v>2.2517999999999998</c:v>
                </c:pt>
                <c:pt idx="155">
                  <c:v>2.2000999999999999</c:v>
                </c:pt>
                <c:pt idx="156">
                  <c:v>2.1762999999999999</c:v>
                </c:pt>
                <c:pt idx="157">
                  <c:v>2.1663999999999999</c:v>
                </c:pt>
                <c:pt idx="158">
                  <c:v>2.1545000000000001</c:v>
                </c:pt>
                <c:pt idx="159">
                  <c:v>2.1783000000000001</c:v>
                </c:pt>
                <c:pt idx="160">
                  <c:v>2.1882000000000001</c:v>
                </c:pt>
                <c:pt idx="161">
                  <c:v>2.2517999999999998</c:v>
                </c:pt>
                <c:pt idx="162">
                  <c:v>2.1962000000000002</c:v>
                </c:pt>
                <c:pt idx="163">
                  <c:v>2.2120000000000002</c:v>
                </c:pt>
                <c:pt idx="164">
                  <c:v>2.2576999999999998</c:v>
                </c:pt>
                <c:pt idx="165">
                  <c:v>2.2835000000000001</c:v>
                </c:pt>
                <c:pt idx="166">
                  <c:v>2.2934999999999999</c:v>
                </c:pt>
                <c:pt idx="167">
                  <c:v>2.3014000000000001</c:v>
                </c:pt>
                <c:pt idx="168">
                  <c:v>2.3292999999999999</c:v>
                </c:pt>
                <c:pt idx="169">
                  <c:v>2.3391999999999999</c:v>
                </c:pt>
                <c:pt idx="170">
                  <c:v>2.371</c:v>
                </c:pt>
                <c:pt idx="171">
                  <c:v>2.4087000000000001</c:v>
                </c:pt>
              </c:numCache>
            </c:numRef>
          </c:val>
          <c:smooth val="0"/>
          <c:extLst>
            <c:ext xmlns:c16="http://schemas.microsoft.com/office/drawing/2014/chart" uri="{C3380CC4-5D6E-409C-BE32-E72D297353CC}">
              <c16:uniqueId val="{00000002-C9A7-42E0-B0A7-174DA3794458}"/>
            </c:ext>
          </c:extLst>
        </c:ser>
        <c:ser>
          <c:idx val="3"/>
          <c:order val="3"/>
          <c:tx>
            <c:strRef>
              <c:f>cta策略!$CO$1</c:f>
              <c:strCache>
                <c:ptCount val="1"/>
                <c:pt idx="0">
                  <c:v>皓晨稳进1号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cta策略!$CO$2:$CO$328</c:f>
              <c:numCache>
                <c:formatCode>0.0000_ </c:formatCode>
                <c:ptCount val="327"/>
                <c:pt idx="0">
                  <c:v>1</c:v>
                </c:pt>
                <c:pt idx="1">
                  <c:v>0.99296609499723376</c:v>
                </c:pt>
                <c:pt idx="2">
                  <c:v>0.99707579230222076</c:v>
                </c:pt>
                <c:pt idx="3">
                  <c:v>1.0036355014621039</c:v>
                </c:pt>
                <c:pt idx="4">
                  <c:v>1.0113807002291946</c:v>
                </c:pt>
                <c:pt idx="5">
                  <c:v>1.0107484391053503</c:v>
                </c:pt>
                <c:pt idx="6">
                  <c:v>0.98956769145657153</c:v>
                </c:pt>
                <c:pt idx="7">
                  <c:v>0.9892515608946495</c:v>
                </c:pt>
                <c:pt idx="8">
                  <c:v>0.99272899707579221</c:v>
                </c:pt>
                <c:pt idx="9">
                  <c:v>1.0115387655101558</c:v>
                </c:pt>
                <c:pt idx="10">
                  <c:v>1.0158065280961037</c:v>
                </c:pt>
                <c:pt idx="11">
                  <c:v>0.99786611870702591</c:v>
                </c:pt>
                <c:pt idx="12">
                  <c:v>0.99462578044732464</c:v>
                </c:pt>
                <c:pt idx="13">
                  <c:v>0.97131115150557179</c:v>
                </c:pt>
                <c:pt idx="14">
                  <c:v>0.97589504465344168</c:v>
                </c:pt>
                <c:pt idx="15">
                  <c:v>0.98047893780131179</c:v>
                </c:pt>
                <c:pt idx="16">
                  <c:v>0.98261281909428588</c:v>
                </c:pt>
                <c:pt idx="17">
                  <c:v>0.99225480123290921</c:v>
                </c:pt>
                <c:pt idx="18">
                  <c:v>0.99359835612107805</c:v>
                </c:pt>
                <c:pt idx="19">
                  <c:v>0.99470481308780512</c:v>
                </c:pt>
                <c:pt idx="20">
                  <c:v>1.0156484628151425</c:v>
                </c:pt>
                <c:pt idx="21">
                  <c:v>1.013435548881688</c:v>
                </c:pt>
                <c:pt idx="22">
                  <c:v>1.013435548881688</c:v>
                </c:pt>
                <c:pt idx="23">
                  <c:v>1.013435548881688</c:v>
                </c:pt>
                <c:pt idx="24">
                  <c:v>1.0335098395637399</c:v>
                </c:pt>
                <c:pt idx="25">
                  <c:v>1.0139887773650516</c:v>
                </c:pt>
                <c:pt idx="26">
                  <c:v>1.0255275428752075</c:v>
                </c:pt>
                <c:pt idx="27">
                  <c:v>1.0225243025369477</c:v>
                </c:pt>
                <c:pt idx="28">
                  <c:v>1.0339050027661423</c:v>
                </c:pt>
                <c:pt idx="29">
                  <c:v>1.0398324508021812</c:v>
                </c:pt>
                <c:pt idx="30">
                  <c:v>1.0463131273215838</c:v>
                </c:pt>
                <c:pt idx="31">
                  <c:v>1.0716826049158303</c:v>
                </c:pt>
                <c:pt idx="32">
                  <c:v>1.0617244922152849</c:v>
                </c:pt>
                <c:pt idx="33">
                  <c:v>1.0655180589583497</c:v>
                </c:pt>
                <c:pt idx="34">
                  <c:v>1.0555599462578042</c:v>
                </c:pt>
                <c:pt idx="35">
                  <c:v>1.0648857978345054</c:v>
                </c:pt>
                <c:pt idx="36">
                  <c:v>1.0595906109223108</c:v>
                </c:pt>
                <c:pt idx="37">
                  <c:v>1.0716826049158303</c:v>
                </c:pt>
                <c:pt idx="38">
                  <c:v>1.0698648541847782</c:v>
                </c:pt>
                <c:pt idx="39">
                  <c:v>1.0759503675017781</c:v>
                </c:pt>
                <c:pt idx="40">
                  <c:v>1.0868568718880898</c:v>
                </c:pt>
                <c:pt idx="41">
                  <c:v>1.0942859400932585</c:v>
                </c:pt>
                <c:pt idx="42">
                  <c:v>1.090255275428752</c:v>
                </c:pt>
                <c:pt idx="43">
                  <c:v>1.0990278985220896</c:v>
                </c:pt>
                <c:pt idx="44">
                  <c:v>1.113411839089544</c:v>
                </c:pt>
                <c:pt idx="45">
                  <c:v>1.1108827945941673</c:v>
                </c:pt>
                <c:pt idx="46">
                  <c:v>1.1023472694222713</c:v>
                </c:pt>
                <c:pt idx="47">
                  <c:v>1.0788745751995574</c:v>
                </c:pt>
                <c:pt idx="48">
                  <c:v>1.0949182012171026</c:v>
                </c:pt>
                <c:pt idx="49">
                  <c:v>1.0862246107642457</c:v>
                </c:pt>
                <c:pt idx="50">
                  <c:v>1.0671777444084407</c:v>
                </c:pt>
                <c:pt idx="51">
                  <c:v>1.0707342132300639</c:v>
                </c:pt>
                <c:pt idx="52">
                  <c:v>1.0759503675017781</c:v>
                </c:pt>
                <c:pt idx="53">
                  <c:v>1.0529518691219473</c:v>
                </c:pt>
                <c:pt idx="54">
                  <c:v>1.0645696672725835</c:v>
                </c:pt>
                <c:pt idx="55">
                  <c:v>1.077926183513791</c:v>
                </c:pt>
                <c:pt idx="56">
                  <c:v>1.0782423140757131</c:v>
                </c:pt>
                <c:pt idx="57">
                  <c:v>1.0806923259306092</c:v>
                </c:pt>
                <c:pt idx="58">
                  <c:v>1.0724729313206354</c:v>
                </c:pt>
                <c:pt idx="59">
                  <c:v>1.0734213230064016</c:v>
                </c:pt>
                <c:pt idx="60">
                  <c:v>1.0858294475618429</c:v>
                </c:pt>
                <c:pt idx="61">
                  <c:v>1.0919149608788428</c:v>
                </c:pt>
                <c:pt idx="62">
                  <c:v>1.0806923259306092</c:v>
                </c:pt>
                <c:pt idx="63">
                  <c:v>1.095155299138544</c:v>
                </c:pt>
                <c:pt idx="64">
                  <c:v>1.095155299138544</c:v>
                </c:pt>
                <c:pt idx="65">
                  <c:v>1.096814984588635</c:v>
                </c:pt>
                <c:pt idx="66">
                  <c:v>1.0998182249268946</c:v>
                </c:pt>
                <c:pt idx="67">
                  <c:v>1.094206907452778</c:v>
                </c:pt>
                <c:pt idx="68">
                  <c:v>1.0928633525646092</c:v>
                </c:pt>
                <c:pt idx="69">
                  <c:v>1.0971311151505572</c:v>
                </c:pt>
                <c:pt idx="70">
                  <c:v>1.0962617561052714</c:v>
                </c:pt>
                <c:pt idx="71">
                  <c:v>1.1029004979056349</c:v>
                </c:pt>
                <c:pt idx="72">
                  <c:v>1.1062989014462972</c:v>
                </c:pt>
                <c:pt idx="73">
                  <c:v>1.1062989014462972</c:v>
                </c:pt>
                <c:pt idx="74">
                  <c:v>1.1104085987512842</c:v>
                </c:pt>
                <c:pt idx="75">
                  <c:v>1.1121473168418556</c:v>
                </c:pt>
                <c:pt idx="76">
                  <c:v>1.1196554176875049</c:v>
                </c:pt>
                <c:pt idx="77">
                  <c:v>1.1280328775784398</c:v>
                </c:pt>
                <c:pt idx="78">
                  <c:v>1.1221844621828814</c:v>
                </c:pt>
                <c:pt idx="79">
                  <c:v>1.139176479886193</c:v>
                </c:pt>
                <c:pt idx="80">
                  <c:v>1.137516794436102</c:v>
                </c:pt>
                <c:pt idx="81">
                  <c:v>1.1236860823520112</c:v>
                </c:pt>
                <c:pt idx="82">
                  <c:v>1.1148344266181933</c:v>
                </c:pt>
                <c:pt idx="83">
                  <c:v>1.1085908480202322</c:v>
                </c:pt>
                <c:pt idx="84">
                  <c:v>1.1272425511736346</c:v>
                </c:pt>
                <c:pt idx="85">
                  <c:v>1.1410732632577254</c:v>
                </c:pt>
                <c:pt idx="86">
                  <c:v>1.1579862483205563</c:v>
                </c:pt>
                <c:pt idx="87">
                  <c:v>1.1579862483205563</c:v>
                </c:pt>
                <c:pt idx="88">
                  <c:v>1.1482652335414525</c:v>
                </c:pt>
                <c:pt idx="89">
                  <c:v>1.1677072630996601</c:v>
                </c:pt>
                <c:pt idx="90">
                  <c:v>1.1693669485497509</c:v>
                </c:pt>
                <c:pt idx="91">
                  <c:v>1.1755314945072315</c:v>
                </c:pt>
                <c:pt idx="92">
                  <c:v>1.1857267051292182</c:v>
                </c:pt>
                <c:pt idx="93">
                  <c:v>1.1900735003556469</c:v>
                </c:pt>
                <c:pt idx="94">
                  <c:v>1.1965541768750494</c:v>
                </c:pt>
                <c:pt idx="95">
                  <c:v>1.1903896309175688</c:v>
                </c:pt>
                <c:pt idx="96">
                  <c:v>1.1700782423140756</c:v>
                </c:pt>
                <c:pt idx="97">
                  <c:v>1.1709476013593614</c:v>
                </c:pt>
                <c:pt idx="98">
                  <c:v>1.1720540583260888</c:v>
                </c:pt>
                <c:pt idx="99">
                  <c:v>1.1855686398482572</c:v>
                </c:pt>
                <c:pt idx="100">
                  <c:v>1.1948154587844779</c:v>
                </c:pt>
                <c:pt idx="101">
                  <c:v>1.1827234647909586</c:v>
                </c:pt>
                <c:pt idx="102">
                  <c:v>1.178060539002608</c:v>
                </c:pt>
                <c:pt idx="103">
                  <c:v>1.1923654469295817</c:v>
                </c:pt>
                <c:pt idx="104">
                  <c:v>1.1978977317632182</c:v>
                </c:pt>
                <c:pt idx="105">
                  <c:v>1.1862799336125818</c:v>
                </c:pt>
                <c:pt idx="106">
                  <c:v>1.1839089543981665</c:v>
                </c:pt>
                <c:pt idx="107">
                  <c:v>1.1837508891172053</c:v>
                </c:pt>
                <c:pt idx="108">
                  <c:v>1.187939619062673</c:v>
                </c:pt>
                <c:pt idx="109">
                  <c:v>1.1937880344582312</c:v>
                </c:pt>
                <c:pt idx="110">
                  <c:v>1.1708685687188809</c:v>
                </c:pt>
                <c:pt idx="111">
                  <c:v>1.1849363787244132</c:v>
                </c:pt>
                <c:pt idx="112">
                  <c:v>1.1771121473168418</c:v>
                </c:pt>
                <c:pt idx="113">
                  <c:v>1.1688137200663875</c:v>
                </c:pt>
                <c:pt idx="114">
                  <c:v>1.1982928949656206</c:v>
                </c:pt>
                <c:pt idx="115">
                  <c:v>1.2173397613214256</c:v>
                </c:pt>
                <c:pt idx="116">
                  <c:v>1.2181300877262307</c:v>
                </c:pt>
                <c:pt idx="117">
                  <c:v>1.2237414052003477</c:v>
                </c:pt>
                <c:pt idx="118">
                  <c:v>1.1760847229905951</c:v>
                </c:pt>
                <c:pt idx="119">
                  <c:v>1.1775073105192444</c:v>
                </c:pt>
                <c:pt idx="120">
                  <c:v>1.1834347585552834</c:v>
                </c:pt>
                <c:pt idx="121">
                  <c:v>1.1906267288390104</c:v>
                </c:pt>
                <c:pt idx="122">
                  <c:v>1.2035090492373348</c:v>
                </c:pt>
                <c:pt idx="123">
                  <c:v>1.2163123369951789</c:v>
                </c:pt>
                <c:pt idx="124">
                  <c:v>1.2378092152058799</c:v>
                </c:pt>
                <c:pt idx="125">
                  <c:v>1.2352801707105032</c:v>
                </c:pt>
                <c:pt idx="126">
                  <c:v>1.2491899154350745</c:v>
                </c:pt>
                <c:pt idx="127">
                  <c:v>1.2483995890302693</c:v>
                </c:pt>
                <c:pt idx="128">
                  <c:v>1.2499012091993993</c:v>
                </c:pt>
                <c:pt idx="129">
                  <c:v>1.261439974709555</c:v>
                </c:pt>
                <c:pt idx="130">
                  <c:v>1.2710819568481782</c:v>
                </c:pt>
                <c:pt idx="131">
                  <c:v>1.2952659448352168</c:v>
                </c:pt>
                <c:pt idx="132">
                  <c:v>1.2800916778629572</c:v>
                </c:pt>
                <c:pt idx="133">
                  <c:v>1.298032087252035</c:v>
                </c:pt>
                <c:pt idx="134">
                  <c:v>1.2882320398324507</c:v>
                </c:pt>
                <c:pt idx="135">
                  <c:v>1.2860191258989961</c:v>
                </c:pt>
                <c:pt idx="136">
                  <c:v>1.2907610843278272</c:v>
                </c:pt>
                <c:pt idx="137">
                  <c:v>1.293764324666087</c:v>
                </c:pt>
                <c:pt idx="138">
                  <c:v>1.2982691851734767</c:v>
                </c:pt>
                <c:pt idx="139">
                  <c:v>1.3171579862483205</c:v>
                </c:pt>
                <c:pt idx="140">
                  <c:v>1.3333596775468268</c:v>
                </c:pt>
                <c:pt idx="141">
                  <c:v>1.3324112858610604</c:v>
                </c:pt>
                <c:pt idx="142">
                  <c:v>1.3393661582233463</c:v>
                </c:pt>
                <c:pt idx="143">
                  <c:v>1.3430806923259306</c:v>
                </c:pt>
                <c:pt idx="144">
                  <c:v>1.3508258910930213</c:v>
                </c:pt>
                <c:pt idx="145">
                  <c:v>1.3722437366632418</c:v>
                </c:pt>
                <c:pt idx="146">
                  <c:v>1.3701098553702677</c:v>
                </c:pt>
                <c:pt idx="147">
                  <c:v>1.3846518612186831</c:v>
                </c:pt>
                <c:pt idx="148">
                  <c:v>1.3837825021733974</c:v>
                </c:pt>
                <c:pt idx="149">
                  <c:v>1.4017229115624752</c:v>
                </c:pt>
                <c:pt idx="150">
                  <c:v>1.3984825733027739</c:v>
                </c:pt>
                <c:pt idx="151">
                  <c:v>1.3938196475144233</c:v>
                </c:pt>
                <c:pt idx="152">
                  <c:v>1.3974551489765272</c:v>
                </c:pt>
                <c:pt idx="153">
                  <c:v>1.3955583656049948</c:v>
                </c:pt>
                <c:pt idx="154">
                  <c:v>1.394056745435865</c:v>
                </c:pt>
                <c:pt idx="155">
                  <c:v>1.4036196949340076</c:v>
                </c:pt>
                <c:pt idx="156">
                  <c:v>1.4293843357306566</c:v>
                </c:pt>
                <c:pt idx="157">
                  <c:v>1.4266972259543189</c:v>
                </c:pt>
                <c:pt idx="158">
                  <c:v>1.4359440448905396</c:v>
                </c:pt>
                <c:pt idx="159">
                  <c:v>1.4416343950051371</c:v>
                </c:pt>
                <c:pt idx="160">
                  <c:v>1.4946652967675649</c:v>
                </c:pt>
                <c:pt idx="161">
                  <c:v>1.4816249110882793</c:v>
                </c:pt>
                <c:pt idx="162">
                  <c:v>1.5145815221686556</c:v>
                </c:pt>
                <c:pt idx="163">
                  <c:v>1.4852604125503832</c:v>
                </c:pt>
                <c:pt idx="164">
                  <c:v>1.457045759898838</c:v>
                </c:pt>
                <c:pt idx="165">
                  <c:v>1.4764877894570456</c:v>
                </c:pt>
                <c:pt idx="166">
                  <c:v>1.4648699913064094</c:v>
                </c:pt>
                <c:pt idx="167">
                  <c:v>1.4721409942306172</c:v>
                </c:pt>
                <c:pt idx="168">
                  <c:v>1.4938749703627598</c:v>
                </c:pt>
                <c:pt idx="169">
                  <c:v>1.5154508812139413</c:v>
                </c:pt>
                <c:pt idx="170">
                  <c:v>1.5160831423377854</c:v>
                </c:pt>
                <c:pt idx="171">
                  <c:v>1.5171105666640321</c:v>
                </c:pt>
              </c:numCache>
            </c:numRef>
          </c:val>
          <c:smooth val="0"/>
          <c:extLst>
            <c:ext xmlns:c16="http://schemas.microsoft.com/office/drawing/2014/chart" uri="{C3380CC4-5D6E-409C-BE32-E72D297353CC}">
              <c16:uniqueId val="{00000003-C9A7-42E0-B0A7-174DA3794458}"/>
            </c:ext>
          </c:extLst>
        </c:ser>
        <c:ser>
          <c:idx val="4"/>
          <c:order val="4"/>
          <c:tx>
            <c:strRef>
              <c:f>cta策略!$CP$1</c:f>
              <c:strCache>
                <c:ptCount val="1"/>
                <c:pt idx="0">
                  <c:v>芷瀚量化CTA激进一号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cta策略!$CP$2:$CP$328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0.99709999999999999</c:v>
                </c:pt>
                <c:pt idx="63">
                  <c:v>0.99629999999999996</c:v>
                </c:pt>
                <c:pt idx="64">
                  <c:v>1.0108999999999999</c:v>
                </c:pt>
                <c:pt idx="65">
                  <c:v>1.0256000000000001</c:v>
                </c:pt>
                <c:pt idx="66">
                  <c:v>1.0196000000000001</c:v>
                </c:pt>
                <c:pt idx="67">
                  <c:v>1.0241</c:v>
                </c:pt>
                <c:pt idx="68">
                  <c:v>1.0249999999999999</c:v>
                </c:pt>
                <c:pt idx="69">
                  <c:v>1.0277000000000001</c:v>
                </c:pt>
                <c:pt idx="70">
                  <c:v>1.048</c:v>
                </c:pt>
                <c:pt idx="71">
                  <c:v>1.0637000000000001</c:v>
                </c:pt>
                <c:pt idx="72">
                  <c:v>1.0784</c:v>
                </c:pt>
                <c:pt idx="73">
                  <c:v>1.0872999999999999</c:v>
                </c:pt>
                <c:pt idx="74">
                  <c:v>1.0842000000000001</c:v>
                </c:pt>
                <c:pt idx="75">
                  <c:v>1.0814999999999999</c:v>
                </c:pt>
                <c:pt idx="76">
                  <c:v>1.0820000000000001</c:v>
                </c:pt>
                <c:pt idx="77">
                  <c:v>1.0573999999999999</c:v>
                </c:pt>
                <c:pt idx="78">
                  <c:v>1.0625</c:v>
                </c:pt>
                <c:pt idx="79">
                  <c:v>1.0911</c:v>
                </c:pt>
                <c:pt idx="80">
                  <c:v>1.0826</c:v>
                </c:pt>
                <c:pt idx="81">
                  <c:v>1.0726</c:v>
                </c:pt>
                <c:pt idx="82">
                  <c:v>1.1185</c:v>
                </c:pt>
                <c:pt idx="83">
                  <c:v>1.1206</c:v>
                </c:pt>
                <c:pt idx="84">
                  <c:v>1.1205000000000001</c:v>
                </c:pt>
                <c:pt idx="85">
                  <c:v>1.1478999999999999</c:v>
                </c:pt>
                <c:pt idx="86">
                  <c:v>1.1514</c:v>
                </c:pt>
                <c:pt idx="87">
                  <c:v>1.1462000000000001</c:v>
                </c:pt>
                <c:pt idx="88">
                  <c:v>1.1268</c:v>
                </c:pt>
                <c:pt idx="89">
                  <c:v>1.1304000000000001</c:v>
                </c:pt>
                <c:pt idx="90">
                  <c:v>1.1304000000000001</c:v>
                </c:pt>
                <c:pt idx="91">
                  <c:v>1.1161000000000001</c:v>
                </c:pt>
                <c:pt idx="92">
                  <c:v>1.1161000000000001</c:v>
                </c:pt>
                <c:pt idx="93">
                  <c:v>1.1161000000000001</c:v>
                </c:pt>
                <c:pt idx="94">
                  <c:v>1.1372</c:v>
                </c:pt>
                <c:pt idx="95">
                  <c:v>1.1352</c:v>
                </c:pt>
                <c:pt idx="96">
                  <c:v>1.1426000000000001</c:v>
                </c:pt>
                <c:pt idx="97">
                  <c:v>1.1406000000000001</c:v>
                </c:pt>
                <c:pt idx="98">
                  <c:v>1.1325000000000001</c:v>
                </c:pt>
                <c:pt idx="99">
                  <c:v>1.1369</c:v>
                </c:pt>
                <c:pt idx="100">
                  <c:v>1.1456999999999999</c:v>
                </c:pt>
                <c:pt idx="101">
                  <c:v>1.1451</c:v>
                </c:pt>
                <c:pt idx="102">
                  <c:v>1.1484000000000001</c:v>
                </c:pt>
                <c:pt idx="103">
                  <c:v>1.1476999999999999</c:v>
                </c:pt>
                <c:pt idx="104">
                  <c:v>1.1534</c:v>
                </c:pt>
                <c:pt idx="105">
                  <c:v>1.1532</c:v>
                </c:pt>
                <c:pt idx="106">
                  <c:v>1.1586000000000001</c:v>
                </c:pt>
                <c:pt idx="107">
                  <c:v>1.2060999999999999</c:v>
                </c:pt>
                <c:pt idx="108">
                  <c:v>1.2075</c:v>
                </c:pt>
                <c:pt idx="109">
                  <c:v>1.2007000000000001</c:v>
                </c:pt>
                <c:pt idx="110">
                  <c:v>1.2256</c:v>
                </c:pt>
                <c:pt idx="111">
                  <c:v>1.2108000000000001</c:v>
                </c:pt>
                <c:pt idx="112">
                  <c:v>1.2372000000000001</c:v>
                </c:pt>
                <c:pt idx="113">
                  <c:v>1.2783</c:v>
                </c:pt>
                <c:pt idx="114">
                  <c:v>1.3263</c:v>
                </c:pt>
                <c:pt idx="115">
                  <c:v>1.3381000000000001</c:v>
                </c:pt>
                <c:pt idx="116">
                  <c:v>1.3136000000000001</c:v>
                </c:pt>
                <c:pt idx="117">
                  <c:v>1.3077000000000001</c:v>
                </c:pt>
                <c:pt idx="118">
                  <c:v>1.3079000000000001</c:v>
                </c:pt>
                <c:pt idx="119">
                  <c:v>1.2905</c:v>
                </c:pt>
                <c:pt idx="120">
                  <c:v>1.2897000000000001</c:v>
                </c:pt>
                <c:pt idx="121">
                  <c:v>1.2997000000000001</c:v>
                </c:pt>
                <c:pt idx="122">
                  <c:v>1.3268</c:v>
                </c:pt>
                <c:pt idx="123">
                  <c:v>1.3240000000000001</c:v>
                </c:pt>
                <c:pt idx="124">
                  <c:v>1.3403</c:v>
                </c:pt>
                <c:pt idx="125">
                  <c:v>1.3404</c:v>
                </c:pt>
                <c:pt idx="126">
                  <c:v>1.3406</c:v>
                </c:pt>
                <c:pt idx="127">
                  <c:v>1.3325</c:v>
                </c:pt>
                <c:pt idx="128">
                  <c:v>1.3106</c:v>
                </c:pt>
                <c:pt idx="129">
                  <c:v>1.3392999999999999</c:v>
                </c:pt>
                <c:pt idx="130">
                  <c:v>1.3196000000000001</c:v>
                </c:pt>
                <c:pt idx="131">
                  <c:v>1.3423</c:v>
                </c:pt>
                <c:pt idx="132">
                  <c:v>1.3137000000000001</c:v>
                </c:pt>
                <c:pt idx="133">
                  <c:v>1.3176000000000001</c:v>
                </c:pt>
                <c:pt idx="134">
                  <c:v>1.2955000000000001</c:v>
                </c:pt>
                <c:pt idx="135">
                  <c:v>1.2901</c:v>
                </c:pt>
                <c:pt idx="136">
                  <c:v>1.2866</c:v>
                </c:pt>
                <c:pt idx="137">
                  <c:v>1.3089</c:v>
                </c:pt>
                <c:pt idx="138">
                  <c:v>1.3266</c:v>
                </c:pt>
                <c:pt idx="139">
                  <c:v>1.3325</c:v>
                </c:pt>
                <c:pt idx="140">
                  <c:v>1.3331</c:v>
                </c:pt>
                <c:pt idx="141">
                  <c:v>1.3179000000000001</c:v>
                </c:pt>
                <c:pt idx="142">
                  <c:v>1.387</c:v>
                </c:pt>
                <c:pt idx="143">
                  <c:v>1.3885000000000001</c:v>
                </c:pt>
                <c:pt idx="144">
                  <c:v>1.3977999999999999</c:v>
                </c:pt>
                <c:pt idx="145">
                  <c:v>1.3962000000000001</c:v>
                </c:pt>
                <c:pt idx="146">
                  <c:v>1.3811</c:v>
                </c:pt>
                <c:pt idx="147">
                  <c:v>1.4092</c:v>
                </c:pt>
                <c:pt idx="148">
                  <c:v>1.4545999999999999</c:v>
                </c:pt>
                <c:pt idx="149">
                  <c:v>1.4672000000000001</c:v>
                </c:pt>
                <c:pt idx="150">
                  <c:v>1.4944999999999999</c:v>
                </c:pt>
                <c:pt idx="151">
                  <c:v>1.5149999999999999</c:v>
                </c:pt>
                <c:pt idx="152">
                  <c:v>1.5138</c:v>
                </c:pt>
                <c:pt idx="153">
                  <c:v>1.5132000000000001</c:v>
                </c:pt>
                <c:pt idx="154">
                  <c:v>1.5405</c:v>
                </c:pt>
                <c:pt idx="155">
                  <c:v>1.5391999999999999</c:v>
                </c:pt>
                <c:pt idx="156">
                  <c:v>1.5179</c:v>
                </c:pt>
                <c:pt idx="157">
                  <c:v>1.5104</c:v>
                </c:pt>
                <c:pt idx="158">
                  <c:v>1.5093000000000001</c:v>
                </c:pt>
                <c:pt idx="159">
                  <c:v>1.5597000000000001</c:v>
                </c:pt>
                <c:pt idx="160">
                  <c:v>1.611</c:v>
                </c:pt>
                <c:pt idx="161">
                  <c:v>1.6075999999999999</c:v>
                </c:pt>
                <c:pt idx="162">
                  <c:v>1.6067</c:v>
                </c:pt>
                <c:pt idx="163">
                  <c:v>1.59</c:v>
                </c:pt>
                <c:pt idx="164">
                  <c:v>1.5842000000000001</c:v>
                </c:pt>
                <c:pt idx="165">
                  <c:v>1.5804</c:v>
                </c:pt>
                <c:pt idx="166">
                  <c:v>1.5768</c:v>
                </c:pt>
                <c:pt idx="167">
                  <c:v>1.5705</c:v>
                </c:pt>
                <c:pt idx="168">
                  <c:v>1.581</c:v>
                </c:pt>
                <c:pt idx="169">
                  <c:v>1.5764</c:v>
                </c:pt>
                <c:pt idx="170">
                  <c:v>1.5973999999999999</c:v>
                </c:pt>
                <c:pt idx="171">
                  <c:v>1.5854999999999999</c:v>
                </c:pt>
              </c:numCache>
            </c:numRef>
          </c:val>
          <c:smooth val="0"/>
          <c:extLst>
            <c:ext xmlns:c16="http://schemas.microsoft.com/office/drawing/2014/chart" uri="{C3380CC4-5D6E-409C-BE32-E72D297353CC}">
              <c16:uniqueId val="{00000004-C9A7-42E0-B0A7-174DA3794458}"/>
            </c:ext>
          </c:extLst>
        </c:ser>
        <c:ser>
          <c:idx val="5"/>
          <c:order val="5"/>
          <c:tx>
            <c:strRef>
              <c:f>cta策略!$CQ$1</c:f>
              <c:strCache>
                <c:ptCount val="1"/>
                <c:pt idx="0">
                  <c:v>橙色起航一号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cta策略!$CQ$2:$CQ$328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1.01</c:v>
                </c:pt>
                <c:pt idx="46">
                  <c:v>1.0029999999999999</c:v>
                </c:pt>
                <c:pt idx="47">
                  <c:v>1.01</c:v>
                </c:pt>
                <c:pt idx="48">
                  <c:v>1.0329999999999999</c:v>
                </c:pt>
                <c:pt idx="49">
                  <c:v>1.0429999999999999</c:v>
                </c:pt>
                <c:pt idx="50">
                  <c:v>1.048</c:v>
                </c:pt>
                <c:pt idx="51">
                  <c:v>1.046</c:v>
                </c:pt>
                <c:pt idx="52">
                  <c:v>1.04</c:v>
                </c:pt>
                <c:pt idx="53">
                  <c:v>1.046</c:v>
                </c:pt>
                <c:pt idx="54">
                  <c:v>1.0529999999999999</c:v>
                </c:pt>
                <c:pt idx="55">
                  <c:v>1.048</c:v>
                </c:pt>
                <c:pt idx="56">
                  <c:v>1.0569999999999999</c:v>
                </c:pt>
                <c:pt idx="57">
                  <c:v>1.05</c:v>
                </c:pt>
                <c:pt idx="58">
                  <c:v>1.0489999999999999</c:v>
                </c:pt>
                <c:pt idx="59">
                  <c:v>1.056</c:v>
                </c:pt>
                <c:pt idx="60">
                  <c:v>1.048</c:v>
                </c:pt>
                <c:pt idx="61">
                  <c:v>1.044</c:v>
                </c:pt>
                <c:pt idx="62">
                  <c:v>1.04</c:v>
                </c:pt>
                <c:pt idx="63">
                  <c:v>1.0609999999999999</c:v>
                </c:pt>
                <c:pt idx="64">
                  <c:v>1.0649999999999999</c:v>
                </c:pt>
                <c:pt idx="65">
                  <c:v>1.0649999999999999</c:v>
                </c:pt>
                <c:pt idx="66">
                  <c:v>1.0720000000000001</c:v>
                </c:pt>
                <c:pt idx="67">
                  <c:v>1.07</c:v>
                </c:pt>
                <c:pt idx="68">
                  <c:v>1.079</c:v>
                </c:pt>
                <c:pt idx="69">
                  <c:v>1.0840000000000001</c:v>
                </c:pt>
                <c:pt idx="70">
                  <c:v>1.1060000000000001</c:v>
                </c:pt>
                <c:pt idx="71">
                  <c:v>1.137</c:v>
                </c:pt>
                <c:pt idx="72">
                  <c:v>1.123</c:v>
                </c:pt>
                <c:pt idx="73">
                  <c:v>1.1279999999999999</c:v>
                </c:pt>
                <c:pt idx="74">
                  <c:v>1.133</c:v>
                </c:pt>
                <c:pt idx="75">
                  <c:v>1.1379999999999999</c:v>
                </c:pt>
                <c:pt idx="76">
                  <c:v>1.1519999999999999</c:v>
                </c:pt>
                <c:pt idx="77">
                  <c:v>1.149</c:v>
                </c:pt>
                <c:pt idx="78">
                  <c:v>1.165</c:v>
                </c:pt>
                <c:pt idx="79">
                  <c:v>1.163</c:v>
                </c:pt>
                <c:pt idx="80">
                  <c:v>1.1519999999999999</c:v>
                </c:pt>
                <c:pt idx="81">
                  <c:v>1.1419999999999999</c:v>
                </c:pt>
                <c:pt idx="82">
                  <c:v>1.1100000000000001</c:v>
                </c:pt>
                <c:pt idx="83">
                  <c:v>1.1100000000000001</c:v>
                </c:pt>
                <c:pt idx="84">
                  <c:v>1.1160000000000001</c:v>
                </c:pt>
                <c:pt idx="85">
                  <c:v>1.123</c:v>
                </c:pt>
                <c:pt idx="86">
                  <c:v>1.113</c:v>
                </c:pt>
                <c:pt idx="87">
                  <c:v>1.107</c:v>
                </c:pt>
                <c:pt idx="88">
                  <c:v>1.079</c:v>
                </c:pt>
                <c:pt idx="89">
                  <c:v>1.075</c:v>
                </c:pt>
                <c:pt idx="90">
                  <c:v>1.075</c:v>
                </c:pt>
                <c:pt idx="91">
                  <c:v>1.0740000000000001</c:v>
                </c:pt>
                <c:pt idx="92">
                  <c:v>1.0740000000000001</c:v>
                </c:pt>
                <c:pt idx="93">
                  <c:v>1.0740000000000001</c:v>
                </c:pt>
                <c:pt idx="94">
                  <c:v>1.081</c:v>
                </c:pt>
                <c:pt idx="95">
                  <c:v>1.0820000000000001</c:v>
                </c:pt>
                <c:pt idx="96">
                  <c:v>1.08</c:v>
                </c:pt>
                <c:pt idx="97">
                  <c:v>1.0780000000000001</c:v>
                </c:pt>
                <c:pt idx="98">
                  <c:v>1.0780000000000001</c:v>
                </c:pt>
                <c:pt idx="99">
                  <c:v>1.077</c:v>
                </c:pt>
                <c:pt idx="100">
                  <c:v>1.081</c:v>
                </c:pt>
                <c:pt idx="101">
                  <c:v>1.0780000000000001</c:v>
                </c:pt>
                <c:pt idx="102">
                  <c:v>1.0720000000000001</c:v>
                </c:pt>
                <c:pt idx="103">
                  <c:v>1.079</c:v>
                </c:pt>
                <c:pt idx="104">
                  <c:v>1.079</c:v>
                </c:pt>
                <c:pt idx="105">
                  <c:v>1.0720000000000001</c:v>
                </c:pt>
                <c:pt idx="106">
                  <c:v>1.0569999999999999</c:v>
                </c:pt>
                <c:pt idx="107">
                  <c:v>1.0680000000000001</c:v>
                </c:pt>
                <c:pt idx="108">
                  <c:v>1.0669999999999999</c:v>
                </c:pt>
                <c:pt idx="109">
                  <c:v>1.07</c:v>
                </c:pt>
                <c:pt idx="110">
                  <c:v>1.05</c:v>
                </c:pt>
                <c:pt idx="111">
                  <c:v>1.0509999999999999</c:v>
                </c:pt>
                <c:pt idx="112">
                  <c:v>1.0640000000000001</c:v>
                </c:pt>
                <c:pt idx="113">
                  <c:v>1.0720000000000001</c:v>
                </c:pt>
                <c:pt idx="114">
                  <c:v>1.081</c:v>
                </c:pt>
                <c:pt idx="115">
                  <c:v>1.085</c:v>
                </c:pt>
                <c:pt idx="116">
                  <c:v>1.069</c:v>
                </c:pt>
                <c:pt idx="117">
                  <c:v>1.0589999999999999</c:v>
                </c:pt>
                <c:pt idx="118">
                  <c:v>1.0640000000000001</c:v>
                </c:pt>
                <c:pt idx="119">
                  <c:v>1.0589999999999999</c:v>
                </c:pt>
                <c:pt idx="120">
                  <c:v>1.06</c:v>
                </c:pt>
                <c:pt idx="121">
                  <c:v>1.0640000000000001</c:v>
                </c:pt>
                <c:pt idx="122">
                  <c:v>1.0780000000000001</c:v>
                </c:pt>
                <c:pt idx="123">
                  <c:v>1.081</c:v>
                </c:pt>
                <c:pt idx="124">
                  <c:v>1.0920000000000001</c:v>
                </c:pt>
                <c:pt idx="125">
                  <c:v>1.0920000000000001</c:v>
                </c:pt>
                <c:pt idx="126">
                  <c:v>1.095</c:v>
                </c:pt>
                <c:pt idx="127">
                  <c:v>1.0940000000000001</c:v>
                </c:pt>
                <c:pt idx="128">
                  <c:v>1.0920000000000001</c:v>
                </c:pt>
                <c:pt idx="129">
                  <c:v>1.1020000000000001</c:v>
                </c:pt>
                <c:pt idx="130">
                  <c:v>1.117</c:v>
                </c:pt>
                <c:pt idx="131">
                  <c:v>1.127</c:v>
                </c:pt>
                <c:pt idx="132">
                  <c:v>1.1359999999999999</c:v>
                </c:pt>
                <c:pt idx="133">
                  <c:v>1.1579999999999999</c:v>
                </c:pt>
                <c:pt idx="134">
                  <c:v>1.145</c:v>
                </c:pt>
                <c:pt idx="135">
                  <c:v>1.149</c:v>
                </c:pt>
                <c:pt idx="136">
                  <c:v>1.1439999999999999</c:v>
                </c:pt>
                <c:pt idx="137">
                  <c:v>1.151</c:v>
                </c:pt>
                <c:pt idx="138">
                  <c:v>1.149</c:v>
                </c:pt>
                <c:pt idx="139">
                  <c:v>1.1539999999999999</c:v>
                </c:pt>
                <c:pt idx="140">
                  <c:v>1.1599999999999999</c:v>
                </c:pt>
                <c:pt idx="141">
                  <c:v>1.165</c:v>
                </c:pt>
                <c:pt idx="142">
                  <c:v>1.163</c:v>
                </c:pt>
                <c:pt idx="143">
                  <c:v>1.163</c:v>
                </c:pt>
                <c:pt idx="144">
                  <c:v>1.167</c:v>
                </c:pt>
                <c:pt idx="145">
                  <c:v>1.173</c:v>
                </c:pt>
                <c:pt idx="146">
                  <c:v>1.175</c:v>
                </c:pt>
                <c:pt idx="147">
                  <c:v>1.1839999999999999</c:v>
                </c:pt>
                <c:pt idx="148">
                  <c:v>1.19</c:v>
                </c:pt>
                <c:pt idx="149">
                  <c:v>1.204</c:v>
                </c:pt>
                <c:pt idx="150">
                  <c:v>1.24</c:v>
                </c:pt>
                <c:pt idx="151">
                  <c:v>1.262</c:v>
                </c:pt>
                <c:pt idx="152">
                  <c:v>1.2989999999999999</c:v>
                </c:pt>
                <c:pt idx="153">
                  <c:v>1.292</c:v>
                </c:pt>
                <c:pt idx="154">
                  <c:v>1.327</c:v>
                </c:pt>
                <c:pt idx="155">
                  <c:v>1.2889999999999999</c:v>
                </c:pt>
                <c:pt idx="156">
                  <c:v>1.246</c:v>
                </c:pt>
                <c:pt idx="157">
                  <c:v>1.232</c:v>
                </c:pt>
                <c:pt idx="158">
                  <c:v>1.1919999999999999</c:v>
                </c:pt>
                <c:pt idx="159">
                  <c:v>1.19</c:v>
                </c:pt>
                <c:pt idx="160">
                  <c:v>1.218</c:v>
                </c:pt>
                <c:pt idx="161">
                  <c:v>1.1970000000000001</c:v>
                </c:pt>
                <c:pt idx="162">
                  <c:v>1.194</c:v>
                </c:pt>
                <c:pt idx="163">
                  <c:v>1.1819999999999999</c:v>
                </c:pt>
                <c:pt idx="164">
                  <c:v>1.1859999999999999</c:v>
                </c:pt>
                <c:pt idx="165">
                  <c:v>1.1990000000000001</c:v>
                </c:pt>
                <c:pt idx="166">
                  <c:v>1.1919999999999999</c:v>
                </c:pt>
                <c:pt idx="167">
                  <c:v>1.1970000000000001</c:v>
                </c:pt>
                <c:pt idx="168">
                  <c:v>1.242</c:v>
                </c:pt>
                <c:pt idx="169">
                  <c:v>1.2669999999999999</c:v>
                </c:pt>
                <c:pt idx="170">
                  <c:v>1.3129999999999999</c:v>
                </c:pt>
                <c:pt idx="171">
                  <c:v>1.3660000000000001</c:v>
                </c:pt>
              </c:numCache>
            </c:numRef>
          </c:val>
          <c:smooth val="0"/>
          <c:extLst>
            <c:ext xmlns:c16="http://schemas.microsoft.com/office/drawing/2014/chart" uri="{C3380CC4-5D6E-409C-BE32-E72D297353CC}">
              <c16:uniqueId val="{00000005-C9A7-42E0-B0A7-174DA3794458}"/>
            </c:ext>
          </c:extLst>
        </c:ser>
        <c:ser>
          <c:idx val="6"/>
          <c:order val="6"/>
          <c:tx>
            <c:strRef>
              <c:f>cta策略!$CR$1</c:f>
              <c:strCache>
                <c:ptCount val="1"/>
                <c:pt idx="0">
                  <c:v>华澄2期</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cta策略!$CR$2:$CR$328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0.99950000000000006</c:v>
                </c:pt>
                <c:pt idx="22">
                  <c:v>1.0015000000000001</c:v>
                </c:pt>
                <c:pt idx="23">
                  <c:v>0.99960000000000004</c:v>
                </c:pt>
                <c:pt idx="24">
                  <c:v>1.0075000000000001</c:v>
                </c:pt>
                <c:pt idx="25">
                  <c:v>1.0214000000000001</c:v>
                </c:pt>
                <c:pt idx="26">
                  <c:v>1.0169999999999999</c:v>
                </c:pt>
                <c:pt idx="27">
                  <c:v>1.0266999999999999</c:v>
                </c:pt>
                <c:pt idx="28">
                  <c:v>1.0267999999999999</c:v>
                </c:pt>
                <c:pt idx="29">
                  <c:v>1.0370999999999999</c:v>
                </c:pt>
                <c:pt idx="30">
                  <c:v>1.0524</c:v>
                </c:pt>
                <c:pt idx="31">
                  <c:v>1.0667</c:v>
                </c:pt>
                <c:pt idx="32">
                  <c:v>1.0805</c:v>
                </c:pt>
                <c:pt idx="33">
                  <c:v>1.0882000000000001</c:v>
                </c:pt>
                <c:pt idx="34">
                  <c:v>1.0724</c:v>
                </c:pt>
                <c:pt idx="35">
                  <c:v>1.0808</c:v>
                </c:pt>
                <c:pt idx="36">
                  <c:v>1.0712999999999999</c:v>
                </c:pt>
                <c:pt idx="37">
                  <c:v>1.0645</c:v>
                </c:pt>
                <c:pt idx="38">
                  <c:v>1.0855999999999999</c:v>
                </c:pt>
                <c:pt idx="39">
                  <c:v>1.0831999999999999</c:v>
                </c:pt>
                <c:pt idx="40">
                  <c:v>1.1133999999999999</c:v>
                </c:pt>
                <c:pt idx="41">
                  <c:v>1.135</c:v>
                </c:pt>
                <c:pt idx="42">
                  <c:v>1.1479999999999999</c:v>
                </c:pt>
                <c:pt idx="43">
                  <c:v>1.1578999999999999</c:v>
                </c:pt>
                <c:pt idx="44">
                  <c:v>1.1524000000000001</c:v>
                </c:pt>
                <c:pt idx="45">
                  <c:v>1.1788000000000001</c:v>
                </c:pt>
                <c:pt idx="46">
                  <c:v>1.1858</c:v>
                </c:pt>
                <c:pt idx="47">
                  <c:v>1.1949000000000001</c:v>
                </c:pt>
                <c:pt idx="48">
                  <c:v>1.1948000000000001</c:v>
                </c:pt>
                <c:pt idx="49">
                  <c:v>1.2051000000000001</c:v>
                </c:pt>
                <c:pt idx="50">
                  <c:v>1.1944999999999999</c:v>
                </c:pt>
                <c:pt idx="51">
                  <c:v>1.2068000000000001</c:v>
                </c:pt>
                <c:pt idx="52">
                  <c:v>1.2171000000000001</c:v>
                </c:pt>
                <c:pt idx="53">
                  <c:v>1.2139</c:v>
                </c:pt>
                <c:pt idx="54">
                  <c:v>1.2282</c:v>
                </c:pt>
                <c:pt idx="55">
                  <c:v>1.2316</c:v>
                </c:pt>
                <c:pt idx="56">
                  <c:v>1.2362</c:v>
                </c:pt>
                <c:pt idx="57">
                  <c:v>1.2472000000000001</c:v>
                </c:pt>
                <c:pt idx="58">
                  <c:v>1.2687999999999999</c:v>
                </c:pt>
                <c:pt idx="59">
                  <c:v>1.3047</c:v>
                </c:pt>
                <c:pt idx="60">
                  <c:v>1.3292999999999999</c:v>
                </c:pt>
                <c:pt idx="61">
                  <c:v>1.3329</c:v>
                </c:pt>
                <c:pt idx="62">
                  <c:v>1.3388</c:v>
                </c:pt>
                <c:pt idx="63">
                  <c:v>1.3915999999999999</c:v>
                </c:pt>
                <c:pt idx="64">
                  <c:v>1.3897999999999999</c:v>
                </c:pt>
                <c:pt idx="65">
                  <c:v>1.3848</c:v>
                </c:pt>
                <c:pt idx="66">
                  <c:v>1.4084000000000001</c:v>
                </c:pt>
                <c:pt idx="67">
                  <c:v>1.4339</c:v>
                </c:pt>
                <c:pt idx="68">
                  <c:v>1.4424999999999999</c:v>
                </c:pt>
                <c:pt idx="69">
                  <c:v>1.4335</c:v>
                </c:pt>
                <c:pt idx="70">
                  <c:v>1.4342999999999999</c:v>
                </c:pt>
                <c:pt idx="71">
                  <c:v>1.4278999999999999</c:v>
                </c:pt>
                <c:pt idx="72">
                  <c:v>1.4114</c:v>
                </c:pt>
                <c:pt idx="73">
                  <c:v>1.4257</c:v>
                </c:pt>
                <c:pt idx="74">
                  <c:v>1.4387000000000001</c:v>
                </c:pt>
                <c:pt idx="75">
                  <c:v>1.4362999999999999</c:v>
                </c:pt>
                <c:pt idx="76">
                  <c:v>1.4346000000000001</c:v>
                </c:pt>
                <c:pt idx="77">
                  <c:v>1.4098999999999999</c:v>
                </c:pt>
                <c:pt idx="78">
                  <c:v>1.4267000000000001</c:v>
                </c:pt>
                <c:pt idx="79">
                  <c:v>1.4238</c:v>
                </c:pt>
                <c:pt idx="80">
                  <c:v>1.4186000000000001</c:v>
                </c:pt>
                <c:pt idx="81">
                  <c:v>1.4055</c:v>
                </c:pt>
                <c:pt idx="82">
                  <c:v>1.4161999999999999</c:v>
                </c:pt>
                <c:pt idx="83">
                  <c:v>1.4056999999999999</c:v>
                </c:pt>
                <c:pt idx="84">
                  <c:v>1.4024000000000001</c:v>
                </c:pt>
                <c:pt idx="85">
                  <c:v>1.3931</c:v>
                </c:pt>
                <c:pt idx="86">
                  <c:v>1.4072</c:v>
                </c:pt>
                <c:pt idx="87">
                  <c:v>1.4196</c:v>
                </c:pt>
                <c:pt idx="88">
                  <c:v>1.4211</c:v>
                </c:pt>
                <c:pt idx="89">
                  <c:v>1.4227000000000001</c:v>
                </c:pt>
                <c:pt idx="90">
                  <c:v>1.4227000000000001</c:v>
                </c:pt>
                <c:pt idx="91">
                  <c:v>1.4184000000000001</c:v>
                </c:pt>
                <c:pt idx="92">
                  <c:v>1.4305000000000001</c:v>
                </c:pt>
                <c:pt idx="93">
                  <c:v>1.4195</c:v>
                </c:pt>
                <c:pt idx="94">
                  <c:v>1.4221999999999999</c:v>
                </c:pt>
                <c:pt idx="95">
                  <c:v>1.4341999999999999</c:v>
                </c:pt>
                <c:pt idx="96">
                  <c:v>1.4529000000000001</c:v>
                </c:pt>
                <c:pt idx="97">
                  <c:v>1.4709000000000001</c:v>
                </c:pt>
                <c:pt idx="98">
                  <c:v>1.4653</c:v>
                </c:pt>
                <c:pt idx="99">
                  <c:v>1.4970000000000001</c:v>
                </c:pt>
                <c:pt idx="100">
                  <c:v>1.4955000000000001</c:v>
                </c:pt>
                <c:pt idx="101">
                  <c:v>1.5031000000000001</c:v>
                </c:pt>
                <c:pt idx="102">
                  <c:v>1.5024999999999999</c:v>
                </c:pt>
                <c:pt idx="103">
                  <c:v>1.5165</c:v>
                </c:pt>
                <c:pt idx="104">
                  <c:v>1.5319</c:v>
                </c:pt>
                <c:pt idx="105">
                  <c:v>1.5265</c:v>
                </c:pt>
                <c:pt idx="106">
                  <c:v>1.5385</c:v>
                </c:pt>
                <c:pt idx="107">
                  <c:v>1.5337000000000001</c:v>
                </c:pt>
                <c:pt idx="108">
                  <c:v>1.5558000000000001</c:v>
                </c:pt>
                <c:pt idx="109">
                  <c:v>1.5610999999999999</c:v>
                </c:pt>
                <c:pt idx="110">
                  <c:v>1.579</c:v>
                </c:pt>
                <c:pt idx="111">
                  <c:v>1.5821000000000001</c:v>
                </c:pt>
                <c:pt idx="112">
                  <c:v>1.7290000000000001</c:v>
                </c:pt>
                <c:pt idx="113">
                  <c:v>1.7619</c:v>
                </c:pt>
                <c:pt idx="114">
                  <c:v>1.7949999999999999</c:v>
                </c:pt>
                <c:pt idx="115">
                  <c:v>1.8005</c:v>
                </c:pt>
                <c:pt idx="116">
                  <c:v>1.7858000000000001</c:v>
                </c:pt>
                <c:pt idx="117">
                  <c:v>1.8154999999999999</c:v>
                </c:pt>
                <c:pt idx="118">
                  <c:v>1.8633999999999999</c:v>
                </c:pt>
                <c:pt idx="119">
                  <c:v>1.8734</c:v>
                </c:pt>
                <c:pt idx="120">
                  <c:v>1.8652</c:v>
                </c:pt>
                <c:pt idx="121">
                  <c:v>1.8571</c:v>
                </c:pt>
                <c:pt idx="122">
                  <c:v>1.8432999999999999</c:v>
                </c:pt>
                <c:pt idx="123">
                  <c:v>1.8406</c:v>
                </c:pt>
                <c:pt idx="124">
                  <c:v>1.8260000000000001</c:v>
                </c:pt>
                <c:pt idx="125">
                  <c:v>1.8464</c:v>
                </c:pt>
                <c:pt idx="126">
                  <c:v>1.8359000000000001</c:v>
                </c:pt>
                <c:pt idx="127">
                  <c:v>1.8368</c:v>
                </c:pt>
                <c:pt idx="128">
                  <c:v>1.8443000000000001</c:v>
                </c:pt>
                <c:pt idx="129">
                  <c:v>1.8868</c:v>
                </c:pt>
                <c:pt idx="130">
                  <c:v>1.8613</c:v>
                </c:pt>
                <c:pt idx="131">
                  <c:v>1.9057999999999999</c:v>
                </c:pt>
                <c:pt idx="132">
                  <c:v>1.8757999999999999</c:v>
                </c:pt>
                <c:pt idx="133">
                  <c:v>1.9272</c:v>
                </c:pt>
                <c:pt idx="134">
                  <c:v>1.8852</c:v>
                </c:pt>
                <c:pt idx="135">
                  <c:v>1.8547</c:v>
                </c:pt>
                <c:pt idx="136">
                  <c:v>1.8651</c:v>
                </c:pt>
                <c:pt idx="137">
                  <c:v>1.8607</c:v>
                </c:pt>
                <c:pt idx="138">
                  <c:v>1.8583000000000001</c:v>
                </c:pt>
                <c:pt idx="139">
                  <c:v>1.8751</c:v>
                </c:pt>
                <c:pt idx="140">
                  <c:v>1.8492999999999999</c:v>
                </c:pt>
                <c:pt idx="141">
                  <c:v>1.8217000000000001</c:v>
                </c:pt>
                <c:pt idx="142">
                  <c:v>1.8315999999999999</c:v>
                </c:pt>
                <c:pt idx="143">
                  <c:v>1.8151999999999999</c:v>
                </c:pt>
                <c:pt idx="144">
                  <c:v>1.8654999999999999</c:v>
                </c:pt>
                <c:pt idx="145">
                  <c:v>1.8197000000000001</c:v>
                </c:pt>
                <c:pt idx="146">
                  <c:v>1.7844</c:v>
                </c:pt>
                <c:pt idx="147">
                  <c:v>1.7884</c:v>
                </c:pt>
                <c:pt idx="148">
                  <c:v>1.7806</c:v>
                </c:pt>
                <c:pt idx="149">
                  <c:v>1.7951999999999999</c:v>
                </c:pt>
                <c:pt idx="150">
                  <c:v>1.8273999999999999</c:v>
                </c:pt>
                <c:pt idx="151">
                  <c:v>1.8185</c:v>
                </c:pt>
                <c:pt idx="152">
                  <c:v>1.8366</c:v>
                </c:pt>
                <c:pt idx="153">
                  <c:v>1.8472999999999999</c:v>
                </c:pt>
                <c:pt idx="154">
                  <c:v>1.8752</c:v>
                </c:pt>
                <c:pt idx="155">
                  <c:v>1.8591</c:v>
                </c:pt>
                <c:pt idx="156">
                  <c:v>1.8297000000000001</c:v>
                </c:pt>
                <c:pt idx="157">
                  <c:v>1.8281000000000001</c:v>
                </c:pt>
                <c:pt idx="158">
                  <c:v>1.8117000000000001</c:v>
                </c:pt>
                <c:pt idx="159">
                  <c:v>1.8342000000000001</c:v>
                </c:pt>
                <c:pt idx="160">
                  <c:v>1.9085000000000001</c:v>
                </c:pt>
                <c:pt idx="161">
                  <c:v>1.8661000000000001</c:v>
                </c:pt>
                <c:pt idx="162">
                  <c:v>1.8523000000000001</c:v>
                </c:pt>
                <c:pt idx="163">
                  <c:v>1.8239000000000001</c:v>
                </c:pt>
                <c:pt idx="164">
                  <c:v>1.8041</c:v>
                </c:pt>
                <c:pt idx="165">
                  <c:v>1.8070999999999999</c:v>
                </c:pt>
                <c:pt idx="166">
                  <c:v>1.7955000000000001</c:v>
                </c:pt>
                <c:pt idx="167">
                  <c:v>1.7692000000000001</c:v>
                </c:pt>
                <c:pt idx="168">
                  <c:v>1.7808999999999999</c:v>
                </c:pt>
                <c:pt idx="169">
                  <c:v>1.7709999999999999</c:v>
                </c:pt>
                <c:pt idx="170">
                  <c:v>1.7837000000000001</c:v>
                </c:pt>
                <c:pt idx="171">
                  <c:v>1.7908999999999999</c:v>
                </c:pt>
              </c:numCache>
            </c:numRef>
          </c:val>
          <c:smooth val="0"/>
          <c:extLst>
            <c:ext xmlns:c16="http://schemas.microsoft.com/office/drawing/2014/chart" uri="{C3380CC4-5D6E-409C-BE32-E72D297353CC}">
              <c16:uniqueId val="{00000006-C9A7-42E0-B0A7-174DA3794458}"/>
            </c:ext>
          </c:extLst>
        </c:ser>
        <c:ser>
          <c:idx val="7"/>
          <c:order val="7"/>
          <c:tx>
            <c:strRef>
              <c:f>cta策略!$CS$1</c:f>
              <c:strCache>
                <c:ptCount val="1"/>
                <c:pt idx="0">
                  <c:v>明汯CTA一号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cta策略!$CS$2:$CS$328</c:f>
              <c:numCache>
                <c:formatCode>0.0000_ </c:formatCode>
                <c:ptCount val="327"/>
                <c:pt idx="0">
                  <c:v>1</c:v>
                </c:pt>
                <c:pt idx="1">
                  <c:v>1.0161176677822794</c:v>
                </c:pt>
                <c:pt idx="2">
                  <c:v>1.016381891844284</c:v>
                </c:pt>
                <c:pt idx="3">
                  <c:v>0.98247313722036289</c:v>
                </c:pt>
                <c:pt idx="4">
                  <c:v>0.99348247313722027</c:v>
                </c:pt>
                <c:pt idx="5">
                  <c:v>0.98872644002113796</c:v>
                </c:pt>
                <c:pt idx="6">
                  <c:v>0.96750044037343674</c:v>
                </c:pt>
                <c:pt idx="7">
                  <c:v>0.98670072221243621</c:v>
                </c:pt>
                <c:pt idx="8">
                  <c:v>0.99726968469261945</c:v>
                </c:pt>
                <c:pt idx="9">
                  <c:v>1.0167341905936236</c:v>
                </c:pt>
                <c:pt idx="10">
                  <c:v>1.0273031530738068</c:v>
                </c:pt>
                <c:pt idx="11">
                  <c:v>1.0118900827902062</c:v>
                </c:pt>
                <c:pt idx="12">
                  <c:v>1.042099700546063</c:v>
                </c:pt>
                <c:pt idx="13">
                  <c:v>1.0592742645763609</c:v>
                </c:pt>
                <c:pt idx="14">
                  <c:v>1.0507310199048794</c:v>
                </c:pt>
                <c:pt idx="15">
                  <c:v>1.0550466795842874</c:v>
                </c:pt>
                <c:pt idx="16">
                  <c:v>1.0340849039985909</c:v>
                </c:pt>
                <c:pt idx="17">
                  <c:v>1.0254535846397745</c:v>
                </c:pt>
                <c:pt idx="18">
                  <c:v>1.0513475427162233</c:v>
                </c:pt>
                <c:pt idx="19">
                  <c:v>1.0578650695790031</c:v>
                </c:pt>
                <c:pt idx="20">
                  <c:v>1.0771534261053375</c:v>
                </c:pt>
                <c:pt idx="21">
                  <c:v>1.0634137748810992</c:v>
                </c:pt>
                <c:pt idx="22">
                  <c:v>1.0694028536198696</c:v>
                </c:pt>
                <c:pt idx="23">
                  <c:v>1.0516117667782279</c:v>
                </c:pt>
                <c:pt idx="24">
                  <c:v>1.0672009864364982</c:v>
                </c:pt>
                <c:pt idx="25">
                  <c:v>1.0450942399154484</c:v>
                </c:pt>
                <c:pt idx="26">
                  <c:v>1.0472961070988198</c:v>
                </c:pt>
                <c:pt idx="27">
                  <c:v>1.0633257001937644</c:v>
                </c:pt>
                <c:pt idx="28">
                  <c:v>1.0846397745288006</c:v>
                </c:pt>
                <c:pt idx="29">
                  <c:v>1.095120662321649</c:v>
                </c:pt>
                <c:pt idx="30">
                  <c:v>1.1103575832305794</c:v>
                </c:pt>
                <c:pt idx="31">
                  <c:v>1.1255945041395103</c:v>
                </c:pt>
                <c:pt idx="32">
                  <c:v>1.1614409018847984</c:v>
                </c:pt>
                <c:pt idx="33">
                  <c:v>1.1785273912277612</c:v>
                </c:pt>
                <c:pt idx="34">
                  <c:v>1.212083847102343</c:v>
                </c:pt>
                <c:pt idx="35">
                  <c:v>1.232076801127356</c:v>
                </c:pt>
                <c:pt idx="36">
                  <c:v>1.247137572661617</c:v>
                </c:pt>
                <c:pt idx="37">
                  <c:v>1.2316364276906817</c:v>
                </c:pt>
                <c:pt idx="38">
                  <c:v>1.2469614232869473</c:v>
                </c:pt>
                <c:pt idx="39">
                  <c:v>1.2661617051259468</c:v>
                </c:pt>
                <c:pt idx="40">
                  <c:v>1.2961951735071342</c:v>
                </c:pt>
                <c:pt idx="41">
                  <c:v>1.2837766425929189</c:v>
                </c:pt>
                <c:pt idx="42">
                  <c:v>1.273031530738066</c:v>
                </c:pt>
                <c:pt idx="43">
                  <c:v>1.261581821384534</c:v>
                </c:pt>
                <c:pt idx="44">
                  <c:v>1.2694204685573367</c:v>
                </c:pt>
                <c:pt idx="45">
                  <c:v>1.2898537960190242</c:v>
                </c:pt>
                <c:pt idx="46">
                  <c:v>1.347278492161353</c:v>
                </c:pt>
                <c:pt idx="47">
                  <c:v>1.3842698608419941</c:v>
                </c:pt>
                <c:pt idx="48">
                  <c:v>1.3599612471375728</c:v>
                </c:pt>
                <c:pt idx="49">
                  <c:v>1.391139686454113</c:v>
                </c:pt>
                <c:pt idx="50">
                  <c:v>1.4090188479830899</c:v>
                </c:pt>
                <c:pt idx="51">
                  <c:v>1.4217896776466445</c:v>
                </c:pt>
                <c:pt idx="52">
                  <c:v>1.4556984322705655</c:v>
                </c:pt>
                <c:pt idx="53">
                  <c:v>1.4609829135106571</c:v>
                </c:pt>
                <c:pt idx="54">
                  <c:v>1.4539369385238683</c:v>
                </c:pt>
                <c:pt idx="55">
                  <c:v>1.471199577241501</c:v>
                </c:pt>
                <c:pt idx="56">
                  <c:v>1.4799189712876519</c:v>
                </c:pt>
                <c:pt idx="57">
                  <c:v>1.4924255768892021</c:v>
                </c:pt>
                <c:pt idx="58">
                  <c:v>1.5113616346661969</c:v>
                </c:pt>
                <c:pt idx="59">
                  <c:v>1.5349656508719394</c:v>
                </c:pt>
                <c:pt idx="60">
                  <c:v>1.5768892020433327</c:v>
                </c:pt>
                <c:pt idx="61">
                  <c:v>1.5770653514180024</c:v>
                </c:pt>
                <c:pt idx="62">
                  <c:v>1.5811167870354059</c:v>
                </c:pt>
                <c:pt idx="63">
                  <c:v>1.5892196582702132</c:v>
                </c:pt>
                <c:pt idx="64">
                  <c:v>1.593094944512947</c:v>
                </c:pt>
                <c:pt idx="65">
                  <c:v>1.5809406376607362</c:v>
                </c:pt>
                <c:pt idx="66">
                  <c:v>1.5945041395103048</c:v>
                </c:pt>
                <c:pt idx="67">
                  <c:v>1.576713052668663</c:v>
                </c:pt>
                <c:pt idx="68">
                  <c:v>1.5775057248546767</c:v>
                </c:pt>
                <c:pt idx="69">
                  <c:v>1.5609476836357232</c:v>
                </c:pt>
                <c:pt idx="70">
                  <c:v>1.6160824379073455</c:v>
                </c:pt>
                <c:pt idx="71">
                  <c:v>1.6344900475603312</c:v>
                </c:pt>
                <c:pt idx="72">
                  <c:v>1.6517526862779637</c:v>
                </c:pt>
                <c:pt idx="73">
                  <c:v>1.6623216487581469</c:v>
                </c:pt>
                <c:pt idx="74">
                  <c:v>1.6752686277963713</c:v>
                </c:pt>
                <c:pt idx="75">
                  <c:v>1.6728025365509953</c:v>
                </c:pt>
                <c:pt idx="76">
                  <c:v>1.6519288356526334</c:v>
                </c:pt>
                <c:pt idx="77">
                  <c:v>1.6775585696670778</c:v>
                </c:pt>
                <c:pt idx="78">
                  <c:v>1.7049497974282191</c:v>
                </c:pt>
                <c:pt idx="79">
                  <c:v>1.6898890258939583</c:v>
                </c:pt>
                <c:pt idx="80">
                  <c:v>1.6771181962304034</c:v>
                </c:pt>
                <c:pt idx="81">
                  <c:v>1.6732429099876696</c:v>
                </c:pt>
                <c:pt idx="82">
                  <c:v>1.8156596794081383</c:v>
                </c:pt>
                <c:pt idx="83">
                  <c:v>1.8463977452880043</c:v>
                </c:pt>
                <c:pt idx="84">
                  <c:v>1.889378192707416</c:v>
                </c:pt>
                <c:pt idx="85">
                  <c:v>1.9760436850449179</c:v>
                </c:pt>
                <c:pt idx="86">
                  <c:v>1.9436322001056896</c:v>
                </c:pt>
                <c:pt idx="87">
                  <c:v>1.8921085080147966</c:v>
                </c:pt>
                <c:pt idx="88">
                  <c:v>1.886207503963361</c:v>
                </c:pt>
                <c:pt idx="89">
                  <c:v>1.8491280605953848</c:v>
                </c:pt>
                <c:pt idx="90">
                  <c:v>1.8409371146732427</c:v>
                </c:pt>
                <c:pt idx="91">
                  <c:v>1.8567024837061827</c:v>
                </c:pt>
                <c:pt idx="92">
                  <c:v>1.8558217368328342</c:v>
                </c:pt>
                <c:pt idx="93">
                  <c:v>1.8427866831072748</c:v>
                </c:pt>
                <c:pt idx="94">
                  <c:v>1.8762550642945219</c:v>
                </c:pt>
                <c:pt idx="95">
                  <c:v>1.9029416945569844</c:v>
                </c:pt>
                <c:pt idx="96">
                  <c:v>1.9113968645411308</c:v>
                </c:pt>
                <c:pt idx="97">
                  <c:v>1.9091949973577593</c:v>
                </c:pt>
                <c:pt idx="98">
                  <c:v>1.8790734542892376</c:v>
                </c:pt>
                <c:pt idx="99">
                  <c:v>1.8921085080147966</c:v>
                </c:pt>
                <c:pt idx="100">
                  <c:v>1.9143033292231815</c:v>
                </c:pt>
                <c:pt idx="101">
                  <c:v>1.9286595032587635</c:v>
                </c:pt>
                <c:pt idx="102">
                  <c:v>2.0009688215606833</c:v>
                </c:pt>
                <c:pt idx="103">
                  <c:v>2.0805883389113968</c:v>
                </c:pt>
                <c:pt idx="104">
                  <c:v>2.1111502554165931</c:v>
                </c:pt>
                <c:pt idx="105">
                  <c:v>2.0084551699841469</c:v>
                </c:pt>
                <c:pt idx="106">
                  <c:v>1.9661793200634139</c:v>
                </c:pt>
                <c:pt idx="107">
                  <c:v>1.9923375022018674</c:v>
                </c:pt>
                <c:pt idx="108">
                  <c:v>1.9862603487757617</c:v>
                </c:pt>
                <c:pt idx="109">
                  <c:v>2.0372555927426457</c:v>
                </c:pt>
                <c:pt idx="110">
                  <c:v>1.9321824907521579</c:v>
                </c:pt>
                <c:pt idx="111">
                  <c:v>2.0638541483177737</c:v>
                </c:pt>
                <c:pt idx="112">
                  <c:v>2.0185837590276554</c:v>
                </c:pt>
                <c:pt idx="113">
                  <c:v>1.9958604896952614</c:v>
                </c:pt>
                <c:pt idx="114">
                  <c:v>2.0433327461687512</c:v>
                </c:pt>
                <c:pt idx="115">
                  <c:v>2.0631495508190945</c:v>
                </c:pt>
                <c:pt idx="116">
                  <c:v>2.1066584463625158</c:v>
                </c:pt>
                <c:pt idx="117">
                  <c:v>2.1313193588162762</c:v>
                </c:pt>
                <c:pt idx="118">
                  <c:v>2.1728025365509955</c:v>
                </c:pt>
                <c:pt idx="119">
                  <c:v>2.1864541130878985</c:v>
                </c:pt>
                <c:pt idx="120">
                  <c:v>2.3162762022194823</c:v>
                </c:pt>
                <c:pt idx="121">
                  <c:v>2.3225295050202575</c:v>
                </c:pt>
                <c:pt idx="122">
                  <c:v>2.305707239739299</c:v>
                </c:pt>
                <c:pt idx="123">
                  <c:v>2.3823322177206272</c:v>
                </c:pt>
                <c:pt idx="124">
                  <c:v>2.4517350713404968</c:v>
                </c:pt>
                <c:pt idx="125">
                  <c:v>2.4596617932006342</c:v>
                </c:pt>
                <c:pt idx="126">
                  <c:v>2.5034349128060596</c:v>
                </c:pt>
                <c:pt idx="127">
                  <c:v>2.5361106218072926</c:v>
                </c:pt>
                <c:pt idx="128">
                  <c:v>2.613792496036639</c:v>
                </c:pt>
                <c:pt idx="129">
                  <c:v>2.7497798132816631</c:v>
                </c:pt>
                <c:pt idx="130">
                  <c:v>2.6583582878280785</c:v>
                </c:pt>
                <c:pt idx="131">
                  <c:v>2.7126122952263518</c:v>
                </c:pt>
                <c:pt idx="132">
                  <c:v>2.8455169984146558</c:v>
                </c:pt>
                <c:pt idx="133">
                  <c:v>2.9512066232164877</c:v>
                </c:pt>
                <c:pt idx="134">
                  <c:v>2.9372027479302449</c:v>
                </c:pt>
                <c:pt idx="135">
                  <c:v>2.9224942751453233</c:v>
                </c:pt>
                <c:pt idx="136">
                  <c:v>2.9684692619341204</c:v>
                </c:pt>
                <c:pt idx="137">
                  <c:v>2.9742821912982209</c:v>
                </c:pt>
                <c:pt idx="138">
                  <c:v>2.8006869825612117</c:v>
                </c:pt>
                <c:pt idx="139">
                  <c:v>2.9387000176149374</c:v>
                </c:pt>
                <c:pt idx="140">
                  <c:v>2.8316011978157478</c:v>
                </c:pt>
                <c:pt idx="141">
                  <c:v>2.9986788796899773</c:v>
                </c:pt>
                <c:pt idx="142">
                  <c:v>3.0136515765369034</c:v>
                </c:pt>
                <c:pt idx="143">
                  <c:v>2.9584287475779463</c:v>
                </c:pt>
                <c:pt idx="144">
                  <c:v>2.9048793376783513</c:v>
                </c:pt>
                <c:pt idx="145">
                  <c:v>3.0223709705830544</c:v>
                </c:pt>
                <c:pt idx="146">
                  <c:v>2.9922494275145324</c:v>
                </c:pt>
                <c:pt idx="147">
                  <c:v>3.1395103047384181</c:v>
                </c:pt>
                <c:pt idx="148">
                  <c:v>3.0725735423639247</c:v>
                </c:pt>
                <c:pt idx="149">
                  <c:v>3.1428571428571428</c:v>
                </c:pt>
                <c:pt idx="150">
                  <c:v>3.1520169103399684</c:v>
                </c:pt>
                <c:pt idx="151">
                  <c:v>3.3775761846045449</c:v>
                </c:pt>
                <c:pt idx="152">
                  <c:v>3.4729610709881982</c:v>
                </c:pt>
                <c:pt idx="153">
                  <c:v>3.5216663730843756</c:v>
                </c:pt>
                <c:pt idx="154">
                  <c:v>3.7328694733133698</c:v>
                </c:pt>
                <c:pt idx="155">
                  <c:v>3.642416769420469</c:v>
                </c:pt>
                <c:pt idx="156">
                  <c:v>3.6008455169984148</c:v>
                </c:pt>
                <c:pt idx="157">
                  <c:v>3.4075215782983972</c:v>
                </c:pt>
                <c:pt idx="158">
                  <c:v>3.4209089307732961</c:v>
                </c:pt>
                <c:pt idx="159">
                  <c:v>3.9470671129117489</c:v>
                </c:pt>
                <c:pt idx="160">
                  <c:v>4.0492337502201874</c:v>
                </c:pt>
                <c:pt idx="161">
                  <c:v>3.9155363748458698</c:v>
                </c:pt>
                <c:pt idx="162">
                  <c:v>4.0140038752862433</c:v>
                </c:pt>
                <c:pt idx="163">
                  <c:v>3.7376255064294521</c:v>
                </c:pt>
                <c:pt idx="164">
                  <c:v>3.7430861370442137</c:v>
                </c:pt>
                <c:pt idx="165">
                  <c:v>4.0058129293641009</c:v>
                </c:pt>
                <c:pt idx="166">
                  <c:v>3.8900827902060953</c:v>
                </c:pt>
                <c:pt idx="167">
                  <c:v>3.9312136691914743</c:v>
                </c:pt>
                <c:pt idx="168">
                  <c:v>4.1281486700722212</c:v>
                </c:pt>
                <c:pt idx="169">
                  <c:v>4.2161352827197467</c:v>
                </c:pt>
                <c:pt idx="170">
                  <c:v>4.2532147260877231</c:v>
                </c:pt>
                <c:pt idx="171">
                  <c:v>4.3505372555927435</c:v>
                </c:pt>
              </c:numCache>
            </c:numRef>
          </c:val>
          <c:smooth val="0"/>
          <c:extLst>
            <c:ext xmlns:c16="http://schemas.microsoft.com/office/drawing/2014/chart" uri="{C3380CC4-5D6E-409C-BE32-E72D297353CC}">
              <c16:uniqueId val="{00000007-C9A7-42E0-B0A7-174DA3794458}"/>
            </c:ext>
          </c:extLst>
        </c:ser>
        <c:ser>
          <c:idx val="8"/>
          <c:order val="8"/>
          <c:tx>
            <c:strRef>
              <c:f>cta策略!$CT$1</c:f>
              <c:strCache>
                <c:ptCount val="1"/>
                <c:pt idx="0">
                  <c:v>黑翼CTA二号A</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cta策略!$CT$2:$CT$328</c:f>
              <c:numCache>
                <c:formatCode>0.0000_ </c:formatCode>
                <c:ptCount val="327"/>
                <c:pt idx="0">
                  <c:v>1</c:v>
                </c:pt>
                <c:pt idx="1">
                  <c:v>1.0020427112349117</c:v>
                </c:pt>
                <c:pt idx="2">
                  <c:v>0.99637883008356543</c:v>
                </c:pt>
                <c:pt idx="3">
                  <c:v>1.0076137418755804</c:v>
                </c:pt>
                <c:pt idx="4">
                  <c:v>1.0190343546889506</c:v>
                </c:pt>
                <c:pt idx="5">
                  <c:v>1.0304549675023211</c:v>
                </c:pt>
                <c:pt idx="6">
                  <c:v>1.0218198700092851</c:v>
                </c:pt>
                <c:pt idx="7">
                  <c:v>1.0238625812441968</c:v>
                </c:pt>
                <c:pt idx="8">
                  <c:v>1.0135561745589601</c:v>
                </c:pt>
                <c:pt idx="9">
                  <c:v>1.0184772516248839</c:v>
                </c:pt>
                <c:pt idx="10">
                  <c:v>1.0220055710306408</c:v>
                </c:pt>
                <c:pt idx="11">
                  <c:v>1.0169916434540389</c:v>
                </c:pt>
                <c:pt idx="12">
                  <c:v>1.0610956360259982</c:v>
                </c:pt>
                <c:pt idx="13">
                  <c:v>1.0468895078922933</c:v>
                </c:pt>
                <c:pt idx="14">
                  <c:v>1.0407613741875581</c:v>
                </c:pt>
                <c:pt idx="15">
                  <c:v>1.0195914577530178</c:v>
                </c:pt>
                <c:pt idx="16">
                  <c:v>1.0155060352831939</c:v>
                </c:pt>
                <c:pt idx="17">
                  <c:v>1.0129062209842155</c:v>
                </c:pt>
                <c:pt idx="18">
                  <c:v>1.015598885793872</c:v>
                </c:pt>
                <c:pt idx="19">
                  <c:v>1.0174558960074283</c:v>
                </c:pt>
                <c:pt idx="20">
                  <c:v>1.0243268337975859</c:v>
                </c:pt>
                <c:pt idx="21">
                  <c:v>1.0147632311977717</c:v>
                </c:pt>
                <c:pt idx="22">
                  <c:v>1.0258124419684309</c:v>
                </c:pt>
                <c:pt idx="23">
                  <c:v>1.0327762302692667</c:v>
                </c:pt>
                <c:pt idx="24">
                  <c:v>1.0610027855153203</c:v>
                </c:pt>
                <c:pt idx="25">
                  <c:v>1.0762302692664811</c:v>
                </c:pt>
                <c:pt idx="26">
                  <c:v>1.0633240482822657</c:v>
                </c:pt>
                <c:pt idx="27">
                  <c:v>1.0738161559888582</c:v>
                </c:pt>
                <c:pt idx="28">
                  <c:v>1.0890436397400187</c:v>
                </c:pt>
                <c:pt idx="29">
                  <c:v>1.0802228412256267</c:v>
                </c:pt>
                <c:pt idx="30">
                  <c:v>1.107799442896936</c:v>
                </c:pt>
                <c:pt idx="31">
                  <c:v>1.1428040854224697</c:v>
                </c:pt>
                <c:pt idx="32">
                  <c:v>1.1494893221912721</c:v>
                </c:pt>
                <c:pt idx="33">
                  <c:v>1.1862581244196844</c:v>
                </c:pt>
                <c:pt idx="34">
                  <c:v>1.148096564531105</c:v>
                </c:pt>
                <c:pt idx="35">
                  <c:v>1.1265552460538535</c:v>
                </c:pt>
                <c:pt idx="36">
                  <c:v>1.1278551532033425</c:v>
                </c:pt>
                <c:pt idx="37">
                  <c:v>1.1042711234911793</c:v>
                </c:pt>
                <c:pt idx="38">
                  <c:v>1.1103992571959145</c:v>
                </c:pt>
                <c:pt idx="39">
                  <c:v>1.1107706592386257</c:v>
                </c:pt>
                <c:pt idx="40">
                  <c:v>1.1223769730733519</c:v>
                </c:pt>
                <c:pt idx="41">
                  <c:v>1.1273909006499536</c:v>
                </c:pt>
                <c:pt idx="42">
                  <c:v>1.1436397400185703</c:v>
                </c:pt>
                <c:pt idx="43">
                  <c:v>1.1512534818941504</c:v>
                </c:pt>
                <c:pt idx="44">
                  <c:v>1.1388115134633241</c:v>
                </c:pt>
                <c:pt idx="45">
                  <c:v>1.1552460538532963</c:v>
                </c:pt>
                <c:pt idx="46">
                  <c:v>1.1610956360259981</c:v>
                </c:pt>
                <c:pt idx="47">
                  <c:v>1.1663881151346334</c:v>
                </c:pt>
                <c:pt idx="48">
                  <c:v>1.1485608170844941</c:v>
                </c:pt>
                <c:pt idx="49">
                  <c:v>1.1493964716805942</c:v>
                </c:pt>
                <c:pt idx="50">
                  <c:v>1.1625812441968431</c:v>
                </c:pt>
                <c:pt idx="51">
                  <c:v>1.1541318477251625</c:v>
                </c:pt>
                <c:pt idx="52">
                  <c:v>1.1858867223769731</c:v>
                </c:pt>
                <c:pt idx="53">
                  <c:v>1.1683379758588672</c:v>
                </c:pt>
                <c:pt idx="54">
                  <c:v>1.1811513463324048</c:v>
                </c:pt>
                <c:pt idx="55">
                  <c:v>1.179201485608171</c:v>
                </c:pt>
                <c:pt idx="56">
                  <c:v>1.1826369545032498</c:v>
                </c:pt>
                <c:pt idx="57">
                  <c:v>1.1642525533890438</c:v>
                </c:pt>
                <c:pt idx="58">
                  <c:v>1.1753946146703809</c:v>
                </c:pt>
                <c:pt idx="59">
                  <c:v>1.1885793871866297</c:v>
                </c:pt>
                <c:pt idx="60">
                  <c:v>1.1781801299907149</c:v>
                </c:pt>
                <c:pt idx="61">
                  <c:v>1.1814298978644382</c:v>
                </c:pt>
                <c:pt idx="62">
                  <c:v>1.1705663881151347</c:v>
                </c:pt>
                <c:pt idx="63">
                  <c:v>1.1815227483751161</c:v>
                </c:pt>
                <c:pt idx="64">
                  <c:v>1.2179201485608173</c:v>
                </c:pt>
                <c:pt idx="65">
                  <c:v>1.2504178272980502</c:v>
                </c:pt>
                <c:pt idx="66">
                  <c:v>1.2492107706592386</c:v>
                </c:pt>
                <c:pt idx="67">
                  <c:v>1.2628597957288767</c:v>
                </c:pt>
                <c:pt idx="68">
                  <c:v>1.2456824512534819</c:v>
                </c:pt>
                <c:pt idx="69">
                  <c:v>1.2833797585886724</c:v>
                </c:pt>
                <c:pt idx="70">
                  <c:v>1.3235840297121635</c:v>
                </c:pt>
                <c:pt idx="71">
                  <c:v>1.3629526462395543</c:v>
                </c:pt>
                <c:pt idx="72">
                  <c:v>1.3629526462395543</c:v>
                </c:pt>
                <c:pt idx="73">
                  <c:v>1.3283194057567318</c:v>
                </c:pt>
                <c:pt idx="74">
                  <c:v>1.3285051067780873</c:v>
                </c:pt>
                <c:pt idx="75">
                  <c:v>1.341782729805014</c:v>
                </c:pt>
                <c:pt idx="76">
                  <c:v>1.3663881151346333</c:v>
                </c:pt>
                <c:pt idx="77">
                  <c:v>1.3481894150417828</c:v>
                </c:pt>
                <c:pt idx="78">
                  <c:v>1.3377901578458682</c:v>
                </c:pt>
                <c:pt idx="79">
                  <c:v>1.3129990714948931</c:v>
                </c:pt>
                <c:pt idx="80">
                  <c:v>1.2822655524605386</c:v>
                </c:pt>
                <c:pt idx="81">
                  <c:v>1.2601671309192202</c:v>
                </c:pt>
                <c:pt idx="82">
                  <c:v>1.3001857010213558</c:v>
                </c:pt>
                <c:pt idx="83">
                  <c:v>1.2798514391829157</c:v>
                </c:pt>
                <c:pt idx="84">
                  <c:v>1.2779944289693594</c:v>
                </c:pt>
                <c:pt idx="85">
                  <c:v>1.2844011142061282</c:v>
                </c:pt>
                <c:pt idx="86">
                  <c:v>1.2929433611884866</c:v>
                </c:pt>
                <c:pt idx="87">
                  <c:v>1.2898792943361188</c:v>
                </c:pt>
                <c:pt idx="88">
                  <c:v>1.2662952646239554</c:v>
                </c:pt>
                <c:pt idx="89">
                  <c:v>1.2579387186629527</c:v>
                </c:pt>
                <c:pt idx="90">
                  <c:v>1.2551532033426183</c:v>
                </c:pt>
                <c:pt idx="91">
                  <c:v>1.2426183844011143</c:v>
                </c:pt>
                <c:pt idx="92">
                  <c:v>1.2598885793871866</c:v>
                </c:pt>
                <c:pt idx="93">
                  <c:v>1.2629526462395544</c:v>
                </c:pt>
                <c:pt idx="94">
                  <c:v>1.2591457753017643</c:v>
                </c:pt>
                <c:pt idx="95">
                  <c:v>1.2639740018570103</c:v>
                </c:pt>
                <c:pt idx="96">
                  <c:v>1.2754874651810584</c:v>
                </c:pt>
                <c:pt idx="97">
                  <c:v>1.285515320334262</c:v>
                </c:pt>
                <c:pt idx="98">
                  <c:v>1.285515320334262</c:v>
                </c:pt>
                <c:pt idx="99">
                  <c:v>1.2794800371402042</c:v>
                </c:pt>
                <c:pt idx="100">
                  <c:v>1.298050139275766</c:v>
                </c:pt>
                <c:pt idx="101">
                  <c:v>1.3084493964716806</c:v>
                </c:pt>
                <c:pt idx="102">
                  <c:v>1.3099350046425255</c:v>
                </c:pt>
                <c:pt idx="103">
                  <c:v>1.3271123491179202</c:v>
                </c:pt>
                <c:pt idx="104">
                  <c:v>1.3425255338904365</c:v>
                </c:pt>
                <c:pt idx="105">
                  <c:v>1.3239554317548747</c:v>
                </c:pt>
                <c:pt idx="106">
                  <c:v>1.3233054781801301</c:v>
                </c:pt>
                <c:pt idx="107">
                  <c:v>1.3681522748375117</c:v>
                </c:pt>
                <c:pt idx="108">
                  <c:v>1.3654596100278551</c:v>
                </c:pt>
                <c:pt idx="109">
                  <c:v>1.3590529247910863</c:v>
                </c:pt>
                <c:pt idx="110">
                  <c:v>1.3841225626740947</c:v>
                </c:pt>
                <c:pt idx="111">
                  <c:v>1.3907149489322193</c:v>
                </c:pt>
                <c:pt idx="112">
                  <c:v>1.4326833797585887</c:v>
                </c:pt>
                <c:pt idx="113">
                  <c:v>1.4705663881151347</c:v>
                </c:pt>
                <c:pt idx="114">
                  <c:v>1.4813370473537604</c:v>
                </c:pt>
                <c:pt idx="115">
                  <c:v>1.4430826369545033</c:v>
                </c:pt>
                <c:pt idx="116">
                  <c:v>1.4409470752089137</c:v>
                </c:pt>
                <c:pt idx="117">
                  <c:v>1.4447539461467038</c:v>
                </c:pt>
                <c:pt idx="118">
                  <c:v>1.4476323119777159</c:v>
                </c:pt>
                <c:pt idx="119">
                  <c:v>1.4376044568245125</c:v>
                </c:pt>
                <c:pt idx="120">
                  <c:v>1.4418755803156917</c:v>
                </c:pt>
                <c:pt idx="121">
                  <c:v>1.4468895078922934</c:v>
                </c:pt>
                <c:pt idx="122">
                  <c:v>1.4608170844939647</c:v>
                </c:pt>
                <c:pt idx="123">
                  <c:v>1.459702878365831</c:v>
                </c:pt>
                <c:pt idx="124">
                  <c:v>1.471866295264624</c:v>
                </c:pt>
                <c:pt idx="125">
                  <c:v>1.4754874651810586</c:v>
                </c:pt>
                <c:pt idx="126">
                  <c:v>1.4848653667595173</c:v>
                </c:pt>
                <c:pt idx="127">
                  <c:v>1.4817084493964718</c:v>
                </c:pt>
                <c:pt idx="128">
                  <c:v>1.4813370473537604</c:v>
                </c:pt>
                <c:pt idx="129">
                  <c:v>1.5107706592386259</c:v>
                </c:pt>
                <c:pt idx="130">
                  <c:v>1.515598885793872</c:v>
                </c:pt>
                <c:pt idx="131">
                  <c:v>1.5453110492107707</c:v>
                </c:pt>
                <c:pt idx="132">
                  <c:v>1.537883008356546</c:v>
                </c:pt>
                <c:pt idx="133">
                  <c:v>1.5683379758588674</c:v>
                </c:pt>
                <c:pt idx="134">
                  <c:v>1.5428969359331477</c:v>
                </c:pt>
                <c:pt idx="135">
                  <c:v>1.5403899721448469</c:v>
                </c:pt>
                <c:pt idx="136">
                  <c:v>1.5363045496750234</c:v>
                </c:pt>
                <c:pt idx="137">
                  <c:v>1.544661095636026</c:v>
                </c:pt>
                <c:pt idx="138">
                  <c:v>1.5347260909935005</c:v>
                </c:pt>
                <c:pt idx="139">
                  <c:v>1.5480965645311049</c:v>
                </c:pt>
                <c:pt idx="140">
                  <c:v>1.5300835654596101</c:v>
                </c:pt>
                <c:pt idx="141">
                  <c:v>1.5319405756731661</c:v>
                </c:pt>
                <c:pt idx="142">
                  <c:v>1.5326833797585888</c:v>
                </c:pt>
                <c:pt idx="143">
                  <c:v>1.5288765088207987</c:v>
                </c:pt>
                <c:pt idx="144">
                  <c:v>1.5453110492107707</c:v>
                </c:pt>
                <c:pt idx="145">
                  <c:v>1.5588672237697307</c:v>
                </c:pt>
                <c:pt idx="146">
                  <c:v>1.5638811513463324</c:v>
                </c:pt>
                <c:pt idx="147">
                  <c:v>1.5950789229340763</c:v>
                </c:pt>
                <c:pt idx="148">
                  <c:v>1.5948003714020429</c:v>
                </c:pt>
                <c:pt idx="149">
                  <c:v>1.6064066852367689</c:v>
                </c:pt>
                <c:pt idx="150">
                  <c:v>1.6242339832869082</c:v>
                </c:pt>
                <c:pt idx="151">
                  <c:v>1.6367688022284121</c:v>
                </c:pt>
                <c:pt idx="152">
                  <c:v>1.6402971216341691</c:v>
                </c:pt>
                <c:pt idx="153">
                  <c:v>1.6396471680594245</c:v>
                </c:pt>
                <c:pt idx="154">
                  <c:v>1.6649025069637884</c:v>
                </c:pt>
                <c:pt idx="155">
                  <c:v>1.6521819870009287</c:v>
                </c:pt>
                <c:pt idx="156">
                  <c:v>1.6439182915506036</c:v>
                </c:pt>
                <c:pt idx="157">
                  <c:v>1.6122562674094707</c:v>
                </c:pt>
                <c:pt idx="158">
                  <c:v>1.6079851439182917</c:v>
                </c:pt>
                <c:pt idx="159">
                  <c:v>1.6386258124419684</c:v>
                </c:pt>
                <c:pt idx="160">
                  <c:v>1.6503249767873724</c:v>
                </c:pt>
                <c:pt idx="161">
                  <c:v>1.6617455896007429</c:v>
                </c:pt>
                <c:pt idx="162">
                  <c:v>1.6667595171773444</c:v>
                </c:pt>
                <c:pt idx="163">
                  <c:v>1.6515320334261838</c:v>
                </c:pt>
                <c:pt idx="164">
                  <c:v>1.6508820798514392</c:v>
                </c:pt>
                <c:pt idx="165">
                  <c:v>1.6484679665738162</c:v>
                </c:pt>
                <c:pt idx="166">
                  <c:v>1.6430826369545033</c:v>
                </c:pt>
                <c:pt idx="167">
                  <c:v>1.6476323119777159</c:v>
                </c:pt>
                <c:pt idx="168">
                  <c:v>1.6699164345403901</c:v>
                </c:pt>
                <c:pt idx="169">
                  <c:v>1.6649025069637884</c:v>
                </c:pt>
                <c:pt idx="170">
                  <c:v>1.6994428969359332</c:v>
                </c:pt>
                <c:pt idx="171">
                  <c:v>1.7098421541318478</c:v>
                </c:pt>
              </c:numCache>
            </c:numRef>
          </c:val>
          <c:smooth val="0"/>
          <c:extLst>
            <c:ext xmlns:c16="http://schemas.microsoft.com/office/drawing/2014/chart" uri="{C3380CC4-5D6E-409C-BE32-E72D297353CC}">
              <c16:uniqueId val="{00000008-C9A7-42E0-B0A7-174DA3794458}"/>
            </c:ext>
          </c:extLst>
        </c:ser>
        <c:ser>
          <c:idx val="9"/>
          <c:order val="9"/>
          <c:tx>
            <c:strRef>
              <c:f>cta策略!$CU$1</c:f>
              <c:strCache>
                <c:ptCount val="1"/>
                <c:pt idx="0">
                  <c:v>洛书尊享CTA拾伍号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cta策略!$CU$2:$CU$328</c:f>
              <c:numCache>
                <c:formatCode>0.0000_ </c:formatCode>
                <c:ptCount val="327"/>
                <c:pt idx="0">
                  <c:v>1</c:v>
                </c:pt>
                <c:pt idx="1">
                  <c:v>1</c:v>
                </c:pt>
                <c:pt idx="2">
                  <c:v>1</c:v>
                </c:pt>
                <c:pt idx="3">
                  <c:v>1</c:v>
                </c:pt>
                <c:pt idx="4">
                  <c:v>1</c:v>
                </c:pt>
                <c:pt idx="5">
                  <c:v>1</c:v>
                </c:pt>
                <c:pt idx="6">
                  <c:v>1</c:v>
                </c:pt>
                <c:pt idx="7">
                  <c:v>1</c:v>
                </c:pt>
                <c:pt idx="8">
                  <c:v>1</c:v>
                </c:pt>
                <c:pt idx="9">
                  <c:v>0.999</c:v>
                </c:pt>
                <c:pt idx="10">
                  <c:v>0.995</c:v>
                </c:pt>
                <c:pt idx="11">
                  <c:v>0.99399999999999999</c:v>
                </c:pt>
                <c:pt idx="12">
                  <c:v>0.999</c:v>
                </c:pt>
                <c:pt idx="13">
                  <c:v>1.0049999999999999</c:v>
                </c:pt>
                <c:pt idx="14">
                  <c:v>1.0049999999999999</c:v>
                </c:pt>
                <c:pt idx="15">
                  <c:v>0.999</c:v>
                </c:pt>
                <c:pt idx="16">
                  <c:v>0.998</c:v>
                </c:pt>
                <c:pt idx="17">
                  <c:v>1.014</c:v>
                </c:pt>
                <c:pt idx="18">
                  <c:v>1.0149999999999999</c:v>
                </c:pt>
                <c:pt idx="19">
                  <c:v>1.016</c:v>
                </c:pt>
                <c:pt idx="20">
                  <c:v>1.016</c:v>
                </c:pt>
                <c:pt idx="21">
                  <c:v>0.998</c:v>
                </c:pt>
                <c:pt idx="22">
                  <c:v>1.0349999999999999</c:v>
                </c:pt>
                <c:pt idx="23">
                  <c:v>1.04</c:v>
                </c:pt>
                <c:pt idx="24">
                  <c:v>1.0620000000000001</c:v>
                </c:pt>
                <c:pt idx="25">
                  <c:v>1.0580000000000001</c:v>
                </c:pt>
                <c:pt idx="26">
                  <c:v>1.0569999999999999</c:v>
                </c:pt>
                <c:pt idx="27">
                  <c:v>1.046</c:v>
                </c:pt>
                <c:pt idx="28">
                  <c:v>1.0649999999999999</c:v>
                </c:pt>
                <c:pt idx="29">
                  <c:v>1.0609999999999999</c:v>
                </c:pt>
                <c:pt idx="30">
                  <c:v>1.077</c:v>
                </c:pt>
                <c:pt idx="31">
                  <c:v>1.113</c:v>
                </c:pt>
                <c:pt idx="32">
                  <c:v>1.121</c:v>
                </c:pt>
                <c:pt idx="33">
                  <c:v>1.1619999999999999</c:v>
                </c:pt>
                <c:pt idx="34">
                  <c:v>1.137</c:v>
                </c:pt>
                <c:pt idx="35">
                  <c:v>1.1479999999999999</c:v>
                </c:pt>
                <c:pt idx="36">
                  <c:v>1.1559999999999999</c:v>
                </c:pt>
                <c:pt idx="37">
                  <c:v>1.1160000000000001</c:v>
                </c:pt>
                <c:pt idx="38">
                  <c:v>1.1160000000000001</c:v>
                </c:pt>
                <c:pt idx="39">
                  <c:v>1.117</c:v>
                </c:pt>
                <c:pt idx="40">
                  <c:v>1.147</c:v>
                </c:pt>
                <c:pt idx="41">
                  <c:v>1.1439999999999999</c:v>
                </c:pt>
                <c:pt idx="42">
                  <c:v>1.1519999999999999</c:v>
                </c:pt>
                <c:pt idx="43">
                  <c:v>1.1319999999999999</c:v>
                </c:pt>
                <c:pt idx="44">
                  <c:v>1.147</c:v>
                </c:pt>
                <c:pt idx="45">
                  <c:v>1.151</c:v>
                </c:pt>
                <c:pt idx="46">
                  <c:v>1.169</c:v>
                </c:pt>
                <c:pt idx="47">
                  <c:v>1.1579999999999999</c:v>
                </c:pt>
                <c:pt idx="48">
                  <c:v>1.177</c:v>
                </c:pt>
                <c:pt idx="49">
                  <c:v>1.19</c:v>
                </c:pt>
                <c:pt idx="50">
                  <c:v>1.175</c:v>
                </c:pt>
                <c:pt idx="51">
                  <c:v>1.1679999999999999</c:v>
                </c:pt>
                <c:pt idx="52">
                  <c:v>1.143</c:v>
                </c:pt>
                <c:pt idx="53">
                  <c:v>1.167</c:v>
                </c:pt>
                <c:pt idx="54">
                  <c:v>1.1870000000000001</c:v>
                </c:pt>
                <c:pt idx="55">
                  <c:v>1.1910000000000001</c:v>
                </c:pt>
                <c:pt idx="56">
                  <c:v>1.224</c:v>
                </c:pt>
                <c:pt idx="57">
                  <c:v>1.2230000000000001</c:v>
                </c:pt>
                <c:pt idx="58">
                  <c:v>1.218</c:v>
                </c:pt>
                <c:pt idx="59">
                  <c:v>1.2350000000000001</c:v>
                </c:pt>
                <c:pt idx="60">
                  <c:v>1.218</c:v>
                </c:pt>
                <c:pt idx="61">
                  <c:v>1.2230000000000001</c:v>
                </c:pt>
                <c:pt idx="62">
                  <c:v>1.2170000000000001</c:v>
                </c:pt>
                <c:pt idx="63">
                  <c:v>1.2569999999999999</c:v>
                </c:pt>
                <c:pt idx="64">
                  <c:v>1.2549999999999999</c:v>
                </c:pt>
                <c:pt idx="65">
                  <c:v>1.254</c:v>
                </c:pt>
                <c:pt idx="66">
                  <c:v>1.248</c:v>
                </c:pt>
                <c:pt idx="67">
                  <c:v>1.2549999999999999</c:v>
                </c:pt>
                <c:pt idx="68">
                  <c:v>1.276</c:v>
                </c:pt>
                <c:pt idx="69">
                  <c:v>1.2490000000000001</c:v>
                </c:pt>
                <c:pt idx="70">
                  <c:v>1.2809999999999999</c:v>
                </c:pt>
                <c:pt idx="71">
                  <c:v>1.329</c:v>
                </c:pt>
                <c:pt idx="72">
                  <c:v>1.3069999999999999</c:v>
                </c:pt>
                <c:pt idx="73">
                  <c:v>1.321</c:v>
                </c:pt>
                <c:pt idx="74">
                  <c:v>1.335</c:v>
                </c:pt>
                <c:pt idx="75">
                  <c:v>1.331</c:v>
                </c:pt>
                <c:pt idx="76">
                  <c:v>1.3460000000000001</c:v>
                </c:pt>
                <c:pt idx="77">
                  <c:v>1.345</c:v>
                </c:pt>
                <c:pt idx="78">
                  <c:v>1.357</c:v>
                </c:pt>
                <c:pt idx="79">
                  <c:v>1.3280000000000001</c:v>
                </c:pt>
                <c:pt idx="80">
                  <c:v>1.2949999999999999</c:v>
                </c:pt>
                <c:pt idx="81">
                  <c:v>1.296</c:v>
                </c:pt>
                <c:pt idx="82">
                  <c:v>1.2849999999999999</c:v>
                </c:pt>
                <c:pt idx="83">
                  <c:v>1.2889999999999999</c:v>
                </c:pt>
                <c:pt idx="84">
                  <c:v>1.266</c:v>
                </c:pt>
                <c:pt idx="85">
                  <c:v>1.2529999999999999</c:v>
                </c:pt>
                <c:pt idx="86">
                  <c:v>1.254</c:v>
                </c:pt>
                <c:pt idx="87">
                  <c:v>1.262</c:v>
                </c:pt>
                <c:pt idx="88">
                  <c:v>1.2010000000000001</c:v>
                </c:pt>
                <c:pt idx="89">
                  <c:v>1.1890000000000001</c:v>
                </c:pt>
                <c:pt idx="90">
                  <c:v>1.1890000000000001</c:v>
                </c:pt>
                <c:pt idx="91">
                  <c:v>1.19</c:v>
                </c:pt>
                <c:pt idx="92">
                  <c:v>1.1910000000000001</c:v>
                </c:pt>
                <c:pt idx="93">
                  <c:v>1.1970000000000001</c:v>
                </c:pt>
                <c:pt idx="94">
                  <c:v>1.1970000000000001</c:v>
                </c:pt>
                <c:pt idx="95">
                  <c:v>1.194</c:v>
                </c:pt>
                <c:pt idx="96">
                  <c:v>1.206</c:v>
                </c:pt>
                <c:pt idx="97">
                  <c:v>1.1890000000000001</c:v>
                </c:pt>
                <c:pt idx="98">
                  <c:v>1.2030000000000001</c:v>
                </c:pt>
                <c:pt idx="99">
                  <c:v>1.198</c:v>
                </c:pt>
                <c:pt idx="100">
                  <c:v>1.2150000000000001</c:v>
                </c:pt>
                <c:pt idx="101">
                  <c:v>1.2050000000000001</c:v>
                </c:pt>
                <c:pt idx="102">
                  <c:v>1.196</c:v>
                </c:pt>
                <c:pt idx="103">
                  <c:v>1.214</c:v>
                </c:pt>
                <c:pt idx="104">
                  <c:v>1.238</c:v>
                </c:pt>
                <c:pt idx="105">
                  <c:v>1.25</c:v>
                </c:pt>
                <c:pt idx="106">
                  <c:v>1.222</c:v>
                </c:pt>
                <c:pt idx="107">
                  <c:v>1.1930000000000001</c:v>
                </c:pt>
                <c:pt idx="108">
                  <c:v>1.1930000000000001</c:v>
                </c:pt>
                <c:pt idx="109">
                  <c:v>1.1950000000000001</c:v>
                </c:pt>
                <c:pt idx="110">
                  <c:v>1.2090000000000001</c:v>
                </c:pt>
                <c:pt idx="111">
                  <c:v>1.1950000000000001</c:v>
                </c:pt>
                <c:pt idx="112">
                  <c:v>1.2509999999999999</c:v>
                </c:pt>
                <c:pt idx="113">
                  <c:v>1.2689999999999999</c:v>
                </c:pt>
                <c:pt idx="114">
                  <c:v>1.292</c:v>
                </c:pt>
                <c:pt idx="115">
                  <c:v>1.296</c:v>
                </c:pt>
                <c:pt idx="116">
                  <c:v>1.3109999999999999</c:v>
                </c:pt>
                <c:pt idx="117">
                  <c:v>1.3149999999999999</c:v>
                </c:pt>
                <c:pt idx="118">
                  <c:v>1.347</c:v>
                </c:pt>
                <c:pt idx="119">
                  <c:v>1.329</c:v>
                </c:pt>
                <c:pt idx="120">
                  <c:v>1.339</c:v>
                </c:pt>
                <c:pt idx="121">
                  <c:v>1.347</c:v>
                </c:pt>
                <c:pt idx="122">
                  <c:v>1.3859999999999999</c:v>
                </c:pt>
                <c:pt idx="123">
                  <c:v>1.3879999999999999</c:v>
                </c:pt>
                <c:pt idx="124">
                  <c:v>1.4179999999999999</c:v>
                </c:pt>
                <c:pt idx="125">
                  <c:v>1.4630000000000001</c:v>
                </c:pt>
                <c:pt idx="126">
                  <c:v>1.49</c:v>
                </c:pt>
                <c:pt idx="127">
                  <c:v>1.5009999999999999</c:v>
                </c:pt>
                <c:pt idx="128">
                  <c:v>1.5509999999999999</c:v>
                </c:pt>
                <c:pt idx="129">
                  <c:v>1.7030000000000001</c:v>
                </c:pt>
                <c:pt idx="130">
                  <c:v>1.7430000000000001</c:v>
                </c:pt>
                <c:pt idx="131">
                  <c:v>1.776</c:v>
                </c:pt>
                <c:pt idx="132">
                  <c:v>1.8089999999999999</c:v>
                </c:pt>
                <c:pt idx="133">
                  <c:v>1.8740000000000001</c:v>
                </c:pt>
                <c:pt idx="134">
                  <c:v>1.821</c:v>
                </c:pt>
                <c:pt idx="135">
                  <c:v>1.8540000000000001</c:v>
                </c:pt>
                <c:pt idx="136">
                  <c:v>1.8180000000000001</c:v>
                </c:pt>
                <c:pt idx="137">
                  <c:v>1.855</c:v>
                </c:pt>
                <c:pt idx="138">
                  <c:v>1.891</c:v>
                </c:pt>
                <c:pt idx="139">
                  <c:v>1.899</c:v>
                </c:pt>
                <c:pt idx="140">
                  <c:v>1.88</c:v>
                </c:pt>
                <c:pt idx="141">
                  <c:v>1.91</c:v>
                </c:pt>
                <c:pt idx="142">
                  <c:v>1.8660000000000001</c:v>
                </c:pt>
                <c:pt idx="143">
                  <c:v>1.847</c:v>
                </c:pt>
                <c:pt idx="144">
                  <c:v>1.9510000000000001</c:v>
                </c:pt>
                <c:pt idx="145">
                  <c:v>2.0339999999999998</c:v>
                </c:pt>
                <c:pt idx="146">
                  <c:v>2.0179999999999998</c:v>
                </c:pt>
                <c:pt idx="147">
                  <c:v>2.0830000000000002</c:v>
                </c:pt>
                <c:pt idx="148">
                  <c:v>2.0710000000000002</c:v>
                </c:pt>
                <c:pt idx="149">
                  <c:v>2.1419999999999999</c:v>
                </c:pt>
                <c:pt idx="150">
                  <c:v>2.2349999999999999</c:v>
                </c:pt>
                <c:pt idx="151">
                  <c:v>2.2170000000000001</c:v>
                </c:pt>
                <c:pt idx="152">
                  <c:v>2.177</c:v>
                </c:pt>
                <c:pt idx="153">
                  <c:v>2.1560000000000001</c:v>
                </c:pt>
                <c:pt idx="154">
                  <c:v>2.1419999999999999</c:v>
                </c:pt>
                <c:pt idx="155">
                  <c:v>2.12</c:v>
                </c:pt>
                <c:pt idx="156">
                  <c:v>2.0870000000000002</c:v>
                </c:pt>
                <c:pt idx="157">
                  <c:v>2.0710000000000002</c:v>
                </c:pt>
                <c:pt idx="158">
                  <c:v>2.0270000000000001</c:v>
                </c:pt>
                <c:pt idx="159">
                  <c:v>2.0550000000000002</c:v>
                </c:pt>
                <c:pt idx="160">
                  <c:v>2.0489999999999999</c:v>
                </c:pt>
                <c:pt idx="161">
                  <c:v>2.073</c:v>
                </c:pt>
                <c:pt idx="162">
                  <c:v>2.08</c:v>
                </c:pt>
                <c:pt idx="163">
                  <c:v>2.09</c:v>
                </c:pt>
                <c:pt idx="164">
                  <c:v>2.097</c:v>
                </c:pt>
                <c:pt idx="165">
                  <c:v>2.073</c:v>
                </c:pt>
                <c:pt idx="166">
                  <c:v>2.0499999999999998</c:v>
                </c:pt>
                <c:pt idx="167">
                  <c:v>2.0550000000000002</c:v>
                </c:pt>
                <c:pt idx="168">
                  <c:v>2.077</c:v>
                </c:pt>
                <c:pt idx="169">
                  <c:v>2.0630000000000002</c:v>
                </c:pt>
                <c:pt idx="170">
                  <c:v>2.1040000000000001</c:v>
                </c:pt>
                <c:pt idx="171">
                  <c:v>2.1349999999999998</c:v>
                </c:pt>
              </c:numCache>
            </c:numRef>
          </c:val>
          <c:smooth val="0"/>
          <c:extLst>
            <c:ext xmlns:c16="http://schemas.microsoft.com/office/drawing/2014/chart" uri="{C3380CC4-5D6E-409C-BE32-E72D297353CC}">
              <c16:uniqueId val="{00000009-C9A7-42E0-B0A7-174DA3794458}"/>
            </c:ext>
          </c:extLst>
        </c:ser>
        <c:ser>
          <c:idx val="10"/>
          <c:order val="10"/>
          <c:tx>
            <c:strRef>
              <c:f>cta策略!$CV$1</c:f>
              <c:strCache>
                <c:ptCount val="1"/>
                <c:pt idx="0">
                  <c:v>九坤CTA专享2号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cta策略!$CV$2:$CV$328</c:f>
              <c:numCache>
                <c:formatCode>0.0000_ </c:formatCode>
                <c:ptCount val="327"/>
                <c:pt idx="0">
                  <c:v>1</c:v>
                </c:pt>
                <c:pt idx="1">
                  <c:v>0.9791987673343604</c:v>
                </c:pt>
                <c:pt idx="2">
                  <c:v>0.96533127889060077</c:v>
                </c:pt>
                <c:pt idx="3">
                  <c:v>0.96456086286594755</c:v>
                </c:pt>
                <c:pt idx="4">
                  <c:v>0.97295839753466862</c:v>
                </c:pt>
                <c:pt idx="5">
                  <c:v>0.97465331278890588</c:v>
                </c:pt>
                <c:pt idx="6">
                  <c:v>0.98220338983050837</c:v>
                </c:pt>
                <c:pt idx="7">
                  <c:v>0.98220338983050837</c:v>
                </c:pt>
                <c:pt idx="8">
                  <c:v>0.96956856702619409</c:v>
                </c:pt>
                <c:pt idx="9">
                  <c:v>0.96710323574730361</c:v>
                </c:pt>
                <c:pt idx="10">
                  <c:v>0.97465331278890588</c:v>
                </c:pt>
                <c:pt idx="11">
                  <c:v>0.97211093990755004</c:v>
                </c:pt>
                <c:pt idx="12">
                  <c:v>0.97295839753466862</c:v>
                </c:pt>
                <c:pt idx="13">
                  <c:v>0.99399075500770417</c:v>
                </c:pt>
                <c:pt idx="14">
                  <c:v>0.99399075500770417</c:v>
                </c:pt>
                <c:pt idx="15">
                  <c:v>1.0140986132511556</c:v>
                </c:pt>
                <c:pt idx="16">
                  <c:v>1.0317411402157164</c:v>
                </c:pt>
                <c:pt idx="17">
                  <c:v>1.0469183359013867</c:v>
                </c:pt>
                <c:pt idx="18">
                  <c:v>1.040215716486903</c:v>
                </c:pt>
                <c:pt idx="19">
                  <c:v>1.0435285053929122</c:v>
                </c:pt>
                <c:pt idx="20">
                  <c:v>1.0822033898305086</c:v>
                </c:pt>
                <c:pt idx="21">
                  <c:v>1.0906009244992296</c:v>
                </c:pt>
                <c:pt idx="22">
                  <c:v>1.1040061633281972</c:v>
                </c:pt>
                <c:pt idx="23">
                  <c:v>1.1191833590138676</c:v>
                </c:pt>
                <c:pt idx="24">
                  <c:v>1.1233436055469952</c:v>
                </c:pt>
                <c:pt idx="25">
                  <c:v>1.0947611710323575</c:v>
                </c:pt>
                <c:pt idx="26">
                  <c:v>1.1073959938366718</c:v>
                </c:pt>
                <c:pt idx="27">
                  <c:v>1.098151001540832</c:v>
                </c:pt>
                <c:pt idx="28">
                  <c:v>1.1048536209553157</c:v>
                </c:pt>
                <c:pt idx="29">
                  <c:v>1.1065485362095531</c:v>
                </c:pt>
                <c:pt idx="30">
                  <c:v>1.0964560862865946</c:v>
                </c:pt>
                <c:pt idx="31">
                  <c:v>1.1275808936825886</c:v>
                </c:pt>
                <c:pt idx="32">
                  <c:v>1.1385208012326655</c:v>
                </c:pt>
                <c:pt idx="33">
                  <c:v>1.2082434514637905</c:v>
                </c:pt>
                <c:pt idx="34">
                  <c:v>1.2166409861325114</c:v>
                </c:pt>
                <c:pt idx="35">
                  <c:v>1.2006933744221879</c:v>
                </c:pt>
                <c:pt idx="36">
                  <c:v>1.2057010785824345</c:v>
                </c:pt>
                <c:pt idx="37">
                  <c:v>1.1973035439137134</c:v>
                </c:pt>
                <c:pt idx="38">
                  <c:v>1.1947611710323573</c:v>
                </c:pt>
                <c:pt idx="39">
                  <c:v>1.1805084745762711</c:v>
                </c:pt>
                <c:pt idx="40">
                  <c:v>1.2023112480739599</c:v>
                </c:pt>
                <c:pt idx="41">
                  <c:v>1.195608628659476</c:v>
                </c:pt>
                <c:pt idx="42">
                  <c:v>1.2124036979969184</c:v>
                </c:pt>
                <c:pt idx="43">
                  <c:v>1.1594761171032357</c:v>
                </c:pt>
                <c:pt idx="44">
                  <c:v>1.1493836671802773</c:v>
                </c:pt>
                <c:pt idx="45">
                  <c:v>1.1376733436055468</c:v>
                </c:pt>
                <c:pt idx="46">
                  <c:v>1.2065485362095532</c:v>
                </c:pt>
                <c:pt idx="47">
                  <c:v>1.2216486902927581</c:v>
                </c:pt>
                <c:pt idx="48">
                  <c:v>1.1670261941448381</c:v>
                </c:pt>
                <c:pt idx="49">
                  <c:v>1.1577812018489984</c:v>
                </c:pt>
                <c:pt idx="50">
                  <c:v>1.1805084745762711</c:v>
                </c:pt>
                <c:pt idx="51">
                  <c:v>1.2006933744221879</c:v>
                </c:pt>
                <c:pt idx="52">
                  <c:v>1.2006933744221879</c:v>
                </c:pt>
                <c:pt idx="53">
                  <c:v>1.1906009244992297</c:v>
                </c:pt>
                <c:pt idx="54">
                  <c:v>1.2317411402157163</c:v>
                </c:pt>
                <c:pt idx="55">
                  <c:v>1.269568567026194</c:v>
                </c:pt>
                <c:pt idx="56">
                  <c:v>1.3073959938366717</c:v>
                </c:pt>
                <c:pt idx="57">
                  <c:v>1.3031587057010785</c:v>
                </c:pt>
                <c:pt idx="58">
                  <c:v>1.3308936825885977</c:v>
                </c:pt>
                <c:pt idx="59">
                  <c:v>1.3291987673343606</c:v>
                </c:pt>
                <c:pt idx="60">
                  <c:v>1.3535439137134051</c:v>
                </c:pt>
                <c:pt idx="61">
                  <c:v>1.3670261941448381</c:v>
                </c:pt>
                <c:pt idx="62">
                  <c:v>1.3442989214175654</c:v>
                </c:pt>
                <c:pt idx="63">
                  <c:v>1.3846687211093989</c:v>
                </c:pt>
                <c:pt idx="64">
                  <c:v>1.410708782742681</c:v>
                </c:pt>
                <c:pt idx="65">
                  <c:v>1.4149460708782742</c:v>
                </c:pt>
                <c:pt idx="66">
                  <c:v>1.4392912172573189</c:v>
                </c:pt>
                <c:pt idx="67">
                  <c:v>1.4434514637904468</c:v>
                </c:pt>
                <c:pt idx="68">
                  <c:v>1.456086286594761</c:v>
                </c:pt>
                <c:pt idx="69">
                  <c:v>1.4409861325115563</c:v>
                </c:pt>
                <c:pt idx="70">
                  <c:v>1.5014637904468413</c:v>
                </c:pt>
                <c:pt idx="71">
                  <c:v>1.5249614791987673</c:v>
                </c:pt>
                <c:pt idx="72">
                  <c:v>1.5375963020030816</c:v>
                </c:pt>
                <c:pt idx="73">
                  <c:v>1.5459938366718027</c:v>
                </c:pt>
                <c:pt idx="74">
                  <c:v>1.5711864406779661</c:v>
                </c:pt>
                <c:pt idx="75">
                  <c:v>1.540909090909091</c:v>
                </c:pt>
                <c:pt idx="76">
                  <c:v>1.5888289676425269</c:v>
                </c:pt>
                <c:pt idx="77">
                  <c:v>1.5879815100154082</c:v>
                </c:pt>
                <c:pt idx="78">
                  <c:v>1.5963790446841293</c:v>
                </c:pt>
                <c:pt idx="79">
                  <c:v>1.5569337442218798</c:v>
                </c:pt>
                <c:pt idx="80">
                  <c:v>1.545146379044684</c:v>
                </c:pt>
                <c:pt idx="81">
                  <c:v>1.5258089368258858</c:v>
                </c:pt>
                <c:pt idx="82">
                  <c:v>1.5610939907550077</c:v>
                </c:pt>
                <c:pt idx="83">
                  <c:v>1.5854391371340524</c:v>
                </c:pt>
                <c:pt idx="84">
                  <c:v>1.597226502311248</c:v>
                </c:pt>
                <c:pt idx="85">
                  <c:v>1.6073189522342064</c:v>
                </c:pt>
                <c:pt idx="86">
                  <c:v>1.6333590138674883</c:v>
                </c:pt>
                <c:pt idx="87">
                  <c:v>1.6350539291217256</c:v>
                </c:pt>
                <c:pt idx="88">
                  <c:v>1.5711864406779661</c:v>
                </c:pt>
                <c:pt idx="89">
                  <c:v>1.5963790446841293</c:v>
                </c:pt>
                <c:pt idx="90">
                  <c:v>1.6006163328197225</c:v>
                </c:pt>
                <c:pt idx="91">
                  <c:v>1.5989214175654853</c:v>
                </c:pt>
                <c:pt idx="92">
                  <c:v>1.5879815100154082</c:v>
                </c:pt>
                <c:pt idx="93">
                  <c:v>1.5677966101694916</c:v>
                </c:pt>
                <c:pt idx="94">
                  <c:v>1.5745762711864406</c:v>
                </c:pt>
                <c:pt idx="95">
                  <c:v>1.6165639445300461</c:v>
                </c:pt>
                <c:pt idx="96">
                  <c:v>1.6821263482280429</c:v>
                </c:pt>
                <c:pt idx="97">
                  <c:v>1.7073189522342065</c:v>
                </c:pt>
                <c:pt idx="98">
                  <c:v>1.7006163328197224</c:v>
                </c:pt>
                <c:pt idx="99">
                  <c:v>1.694684129429892</c:v>
                </c:pt>
                <c:pt idx="100">
                  <c:v>1.7056240369799693</c:v>
                </c:pt>
                <c:pt idx="101">
                  <c:v>1.694684129429892</c:v>
                </c:pt>
                <c:pt idx="102">
                  <c:v>1.7359013867488444</c:v>
                </c:pt>
                <c:pt idx="103">
                  <c:v>1.7410631741140215</c:v>
                </c:pt>
                <c:pt idx="104">
                  <c:v>1.7228043143297382</c:v>
                </c:pt>
                <c:pt idx="105">
                  <c:v>1.7248073959938366</c:v>
                </c:pt>
                <c:pt idx="106">
                  <c:v>1.7684899845916795</c:v>
                </c:pt>
                <c:pt idx="107">
                  <c:v>1.7451463790446842</c:v>
                </c:pt>
                <c:pt idx="108">
                  <c:v>1.7552388289676426</c:v>
                </c:pt>
                <c:pt idx="109">
                  <c:v>1.7603235747303543</c:v>
                </c:pt>
                <c:pt idx="110">
                  <c:v>1.7684899845916795</c:v>
                </c:pt>
                <c:pt idx="111">
                  <c:v>1.8476117103235747</c:v>
                </c:pt>
                <c:pt idx="112">
                  <c:v>1.8770416024653311</c:v>
                </c:pt>
                <c:pt idx="113">
                  <c:v>1.9013867488443759</c:v>
                </c:pt>
                <c:pt idx="114">
                  <c:v>1.9013867488443759</c:v>
                </c:pt>
                <c:pt idx="115">
                  <c:v>1.9023882896764253</c:v>
                </c:pt>
                <c:pt idx="116">
                  <c:v>1.8993066255778119</c:v>
                </c:pt>
                <c:pt idx="117">
                  <c:v>1.9104776579352849</c:v>
                </c:pt>
                <c:pt idx="118">
                  <c:v>1.9186440677966103</c:v>
                </c:pt>
                <c:pt idx="119">
                  <c:v>1.9348228043143296</c:v>
                </c:pt>
                <c:pt idx="120">
                  <c:v>1.9389060092449923</c:v>
                </c:pt>
                <c:pt idx="121">
                  <c:v>1.9094761171032357</c:v>
                </c:pt>
                <c:pt idx="122">
                  <c:v>1.9379044684129429</c:v>
                </c:pt>
                <c:pt idx="123">
                  <c:v>1.9389060092449923</c:v>
                </c:pt>
                <c:pt idx="124">
                  <c:v>1.9359013867488442</c:v>
                </c:pt>
                <c:pt idx="125">
                  <c:v>1.9612480739599383</c:v>
                </c:pt>
                <c:pt idx="126">
                  <c:v>1.9579352850539289</c:v>
                </c:pt>
                <c:pt idx="127">
                  <c:v>1.9579352850539289</c:v>
                </c:pt>
                <c:pt idx="128">
                  <c:v>1.9579352850539289</c:v>
                </c:pt>
                <c:pt idx="129">
                  <c:v>1.9781972265023111</c:v>
                </c:pt>
                <c:pt idx="130">
                  <c:v>2.0433744221879815</c:v>
                </c:pt>
                <c:pt idx="131">
                  <c:v>2.1060862865947612</c:v>
                </c:pt>
                <c:pt idx="132">
                  <c:v>2.0969953775038523</c:v>
                </c:pt>
                <c:pt idx="133">
                  <c:v>2.1588597842835129</c:v>
                </c:pt>
                <c:pt idx="134">
                  <c:v>2.0817411402157164</c:v>
                </c:pt>
                <c:pt idx="135">
                  <c:v>2.0786594761171031</c:v>
                </c:pt>
                <c:pt idx="136">
                  <c:v>2.0553158705701078</c:v>
                </c:pt>
                <c:pt idx="137">
                  <c:v>2.1192604006163327</c:v>
                </c:pt>
                <c:pt idx="138">
                  <c:v>2.1578582434514635</c:v>
                </c:pt>
                <c:pt idx="139">
                  <c:v>2.233975346687211</c:v>
                </c:pt>
                <c:pt idx="140">
                  <c:v>2.1862865947611709</c:v>
                </c:pt>
                <c:pt idx="141">
                  <c:v>2.1943759630200308</c:v>
                </c:pt>
                <c:pt idx="142">
                  <c:v>2.2127118644067796</c:v>
                </c:pt>
                <c:pt idx="143">
                  <c:v>2.17211093990755</c:v>
                </c:pt>
                <c:pt idx="144">
                  <c:v>2.1162557781201849</c:v>
                </c:pt>
                <c:pt idx="145">
                  <c:v>2.1385978428351309</c:v>
                </c:pt>
                <c:pt idx="146">
                  <c:v>2.0979969183359013</c:v>
                </c:pt>
                <c:pt idx="147">
                  <c:v>2.1558551617873651</c:v>
                </c:pt>
                <c:pt idx="148">
                  <c:v>2.1590138674884436</c:v>
                </c:pt>
                <c:pt idx="149">
                  <c:v>2.1782742681047766</c:v>
                </c:pt>
                <c:pt idx="150">
                  <c:v>2.215870570107858</c:v>
                </c:pt>
                <c:pt idx="151">
                  <c:v>2.1580123266563942</c:v>
                </c:pt>
                <c:pt idx="152">
                  <c:v>2.1742681047765795</c:v>
                </c:pt>
                <c:pt idx="153">
                  <c:v>2.1275808936825884</c:v>
                </c:pt>
                <c:pt idx="154">
                  <c:v>2.1234976887519261</c:v>
                </c:pt>
                <c:pt idx="155">
                  <c:v>2.1103235747303541</c:v>
                </c:pt>
                <c:pt idx="156">
                  <c:v>2.0971494607087826</c:v>
                </c:pt>
                <c:pt idx="157">
                  <c:v>2.1174884437596302</c:v>
                </c:pt>
                <c:pt idx="158">
                  <c:v>2.1285824345146378</c:v>
                </c:pt>
                <c:pt idx="159">
                  <c:v>2.1234976887519261</c:v>
                </c:pt>
                <c:pt idx="160">
                  <c:v>2.1529275808936825</c:v>
                </c:pt>
                <c:pt idx="161">
                  <c:v>2.1417565485362093</c:v>
                </c:pt>
                <c:pt idx="162">
                  <c:v>2.1996147919876736</c:v>
                </c:pt>
                <c:pt idx="163">
                  <c:v>2.1925269645608627</c:v>
                </c:pt>
                <c:pt idx="164">
                  <c:v>2.2240369799691835</c:v>
                </c:pt>
                <c:pt idx="165">
                  <c:v>2.2675654853620952</c:v>
                </c:pt>
                <c:pt idx="166">
                  <c:v>2.2869029275808934</c:v>
                </c:pt>
                <c:pt idx="167">
                  <c:v>2.3132511556240369</c:v>
                </c:pt>
                <c:pt idx="168">
                  <c:v>2.3021571648690293</c:v>
                </c:pt>
                <c:pt idx="169">
                  <c:v>2.3406779661016945</c:v>
                </c:pt>
                <c:pt idx="170">
                  <c:v>2.4005392912172572</c:v>
                </c:pt>
                <c:pt idx="171">
                  <c:v>2.4604006163328198</c:v>
                </c:pt>
              </c:numCache>
            </c:numRef>
          </c:val>
          <c:smooth val="0"/>
          <c:extLst>
            <c:ext xmlns:c16="http://schemas.microsoft.com/office/drawing/2014/chart" uri="{C3380CC4-5D6E-409C-BE32-E72D297353CC}">
              <c16:uniqueId val="{0000000A-C9A7-42E0-B0A7-174DA3794458}"/>
            </c:ext>
          </c:extLst>
        </c:ser>
        <c:ser>
          <c:idx val="11"/>
          <c:order val="11"/>
          <c:tx>
            <c:strRef>
              <c:f>cta策略!$CW$1</c:f>
              <c:strCache>
                <c:ptCount val="1"/>
                <c:pt idx="0">
                  <c:v>均成CTA1号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cta策略!$CW$2:$CW$328</c:f>
              <c:numCache>
                <c:formatCode>0.0000_ </c:formatCode>
                <c:ptCount val="327"/>
                <c:pt idx="0">
                  <c:v>1</c:v>
                </c:pt>
                <c:pt idx="1">
                  <c:v>0.99790375501275974</c:v>
                </c:pt>
                <c:pt idx="2">
                  <c:v>1.0023696682464456</c:v>
                </c:pt>
                <c:pt idx="3">
                  <c:v>1.0044659132336859</c:v>
                </c:pt>
                <c:pt idx="4">
                  <c:v>1.0187750637987605</c:v>
                </c:pt>
                <c:pt idx="5">
                  <c:v>1.0486693401385345</c:v>
                </c:pt>
                <c:pt idx="6">
                  <c:v>1.063434196135618</c:v>
                </c:pt>
                <c:pt idx="7">
                  <c:v>1.063434196135618</c:v>
                </c:pt>
                <c:pt idx="8">
                  <c:v>1.0629784907036091</c:v>
                </c:pt>
                <c:pt idx="9">
                  <c:v>1.0694495078381334</c:v>
                </c:pt>
                <c:pt idx="10">
                  <c:v>1.0825738242799854</c:v>
                </c:pt>
                <c:pt idx="11">
                  <c:v>1.0838497994896099</c:v>
                </c:pt>
                <c:pt idx="12">
                  <c:v>1.0970652570178636</c:v>
                </c:pt>
                <c:pt idx="13">
                  <c:v>1.1016223113379513</c:v>
                </c:pt>
                <c:pt idx="14">
                  <c:v>1.1057236602260301</c:v>
                </c:pt>
                <c:pt idx="15">
                  <c:v>1.1015311702515493</c:v>
                </c:pt>
                <c:pt idx="16">
                  <c:v>1.0948778709442217</c:v>
                </c:pt>
                <c:pt idx="17">
                  <c:v>1.1080933284724754</c:v>
                </c:pt>
                <c:pt idx="18">
                  <c:v>1.1094604447685017</c:v>
                </c:pt>
                <c:pt idx="19">
                  <c:v>1.1114655486693401</c:v>
                </c:pt>
                <c:pt idx="20">
                  <c:v>1.1096427269413052</c:v>
                </c:pt>
                <c:pt idx="21">
                  <c:v>1.1181188479766679</c:v>
                </c:pt>
                <c:pt idx="22">
                  <c:v>1.1216733503463361</c:v>
                </c:pt>
                <c:pt idx="23">
                  <c:v>1.1282355085672622</c:v>
                </c:pt>
                <c:pt idx="24">
                  <c:v>1.1310608822457164</c:v>
                </c:pt>
                <c:pt idx="25">
                  <c:v>1.1214910681735326</c:v>
                </c:pt>
                <c:pt idx="26">
                  <c:v>1.1265949690120307</c:v>
                </c:pt>
                <c:pt idx="27">
                  <c:v>1.1450966095515858</c:v>
                </c:pt>
                <c:pt idx="28">
                  <c:v>1.1545752825373679</c:v>
                </c:pt>
                <c:pt idx="29">
                  <c:v>1.1375318993802406</c:v>
                </c:pt>
                <c:pt idx="30">
                  <c:v>1.1502916514764856</c:v>
                </c:pt>
                <c:pt idx="31">
                  <c:v>1.1691578563616478</c:v>
                </c:pt>
                <c:pt idx="32">
                  <c:v>1.1957710535909589</c:v>
                </c:pt>
                <c:pt idx="33">
                  <c:v>1.2550127597520964</c:v>
                </c:pt>
                <c:pt idx="34">
                  <c:v>1.2388807874589864</c:v>
                </c:pt>
                <c:pt idx="35">
                  <c:v>1.2530076558512577</c:v>
                </c:pt>
                <c:pt idx="36">
                  <c:v>1.2535545023696684</c:v>
                </c:pt>
                <c:pt idx="37">
                  <c:v>1.2118118847976667</c:v>
                </c:pt>
                <c:pt idx="38">
                  <c:v>1.2561064527889174</c:v>
                </c:pt>
                <c:pt idx="39">
                  <c:v>1.2665876777251184</c:v>
                </c:pt>
                <c:pt idx="40">
                  <c:v>1.3553590958804231</c:v>
                </c:pt>
                <c:pt idx="41">
                  <c:v>1.359004739336493</c:v>
                </c:pt>
                <c:pt idx="42">
                  <c:v>1.4372037914691944</c:v>
                </c:pt>
                <c:pt idx="43">
                  <c:v>1.4798578199052133</c:v>
                </c:pt>
                <c:pt idx="44">
                  <c:v>1.4407582938388626</c:v>
                </c:pt>
                <c:pt idx="45">
                  <c:v>1.4080386438206343</c:v>
                </c:pt>
                <c:pt idx="46">
                  <c:v>1.3428727670433833</c:v>
                </c:pt>
                <c:pt idx="47">
                  <c:v>1.3658403208166241</c:v>
                </c:pt>
                <c:pt idx="48">
                  <c:v>1.4042107181917609</c:v>
                </c:pt>
                <c:pt idx="49">
                  <c:v>1.423897192854539</c:v>
                </c:pt>
                <c:pt idx="50">
                  <c:v>1.4572548304775794</c:v>
                </c:pt>
                <c:pt idx="51">
                  <c:v>1.4623587313160773</c:v>
                </c:pt>
                <c:pt idx="52">
                  <c:v>1.4382974845060155</c:v>
                </c:pt>
                <c:pt idx="53">
                  <c:v>1.4622675902296756</c:v>
                </c:pt>
                <c:pt idx="54">
                  <c:v>1.5072001458257382</c:v>
                </c:pt>
                <c:pt idx="55">
                  <c:v>1.5319905213270144</c:v>
                </c:pt>
                <c:pt idx="56">
                  <c:v>1.6172985781990521</c:v>
                </c:pt>
                <c:pt idx="57">
                  <c:v>1.6779074006562158</c:v>
                </c:pt>
                <c:pt idx="58">
                  <c:v>1.5746445497630333</c:v>
                </c:pt>
                <c:pt idx="59">
                  <c:v>1.6016223113379513</c:v>
                </c:pt>
                <c:pt idx="60">
                  <c:v>1.6624134159679185</c:v>
                </c:pt>
                <c:pt idx="61">
                  <c:v>1.7070725483047759</c:v>
                </c:pt>
                <c:pt idx="62">
                  <c:v>1.7499088589135983</c:v>
                </c:pt>
                <c:pt idx="63">
                  <c:v>1.893911775428363</c:v>
                </c:pt>
                <c:pt idx="64">
                  <c:v>1.8948231862923808</c:v>
                </c:pt>
                <c:pt idx="65">
                  <c:v>1.9239883339409409</c:v>
                </c:pt>
                <c:pt idx="66">
                  <c:v>1.9622675902296756</c:v>
                </c:pt>
                <c:pt idx="67">
                  <c:v>1.9823186292380603</c:v>
                </c:pt>
                <c:pt idx="68">
                  <c:v>2.0060153117025155</c:v>
                </c:pt>
                <c:pt idx="69">
                  <c:v>2.0452059788552681</c:v>
                </c:pt>
                <c:pt idx="70">
                  <c:v>2.1281443674808602</c:v>
                </c:pt>
                <c:pt idx="71">
                  <c:v>2.2329566168428729</c:v>
                </c:pt>
                <c:pt idx="72">
                  <c:v>2.1254101348888077</c:v>
                </c:pt>
                <c:pt idx="73">
                  <c:v>2.0324462267590229</c:v>
                </c:pt>
                <c:pt idx="74">
                  <c:v>2.0853080568720377</c:v>
                </c:pt>
                <c:pt idx="75">
                  <c:v>2.1946773605541376</c:v>
                </c:pt>
                <c:pt idx="76">
                  <c:v>2.2876412686839225</c:v>
                </c:pt>
                <c:pt idx="77">
                  <c:v>2.3222748815165879</c:v>
                </c:pt>
                <c:pt idx="78">
                  <c:v>2.3295661684287277</c:v>
                </c:pt>
                <c:pt idx="79">
                  <c:v>2.2885526795479403</c:v>
                </c:pt>
                <c:pt idx="80">
                  <c:v>2.2420707254830479</c:v>
                </c:pt>
                <c:pt idx="81">
                  <c:v>2.195588771418155</c:v>
                </c:pt>
                <c:pt idx="82">
                  <c:v>2.2748815165876777</c:v>
                </c:pt>
                <c:pt idx="83">
                  <c:v>2.2593875318993804</c:v>
                </c:pt>
                <c:pt idx="84">
                  <c:v>2.2457163689391177</c:v>
                </c:pt>
                <c:pt idx="85">
                  <c:v>2.2156398104265405</c:v>
                </c:pt>
                <c:pt idx="86">
                  <c:v>2.1418155304411228</c:v>
                </c:pt>
                <c:pt idx="87">
                  <c:v>2.1655122129055777</c:v>
                </c:pt>
                <c:pt idx="88">
                  <c:v>2.0980678089682829</c:v>
                </c:pt>
                <c:pt idx="89">
                  <c:v>2.0925993437841779</c:v>
                </c:pt>
                <c:pt idx="90">
                  <c:v>2.0971563981042656</c:v>
                </c:pt>
                <c:pt idx="91">
                  <c:v>2.0953335763762304</c:v>
                </c:pt>
                <c:pt idx="92">
                  <c:v>2.0816624134159678</c:v>
                </c:pt>
                <c:pt idx="93">
                  <c:v>2.1217644914327378</c:v>
                </c:pt>
                <c:pt idx="94">
                  <c:v>2.1381698869850529</c:v>
                </c:pt>
                <c:pt idx="95">
                  <c:v>2.1254101348888077</c:v>
                </c:pt>
                <c:pt idx="96">
                  <c:v>2.1399927087130877</c:v>
                </c:pt>
                <c:pt idx="97">
                  <c:v>2.143638352169158</c:v>
                </c:pt>
                <c:pt idx="98">
                  <c:v>2.1080933284724757</c:v>
                </c:pt>
                <c:pt idx="99">
                  <c:v>2.1254101348888077</c:v>
                </c:pt>
                <c:pt idx="100">
                  <c:v>2.1317900109369305</c:v>
                </c:pt>
                <c:pt idx="101">
                  <c:v>2.1746263215457531</c:v>
                </c:pt>
                <c:pt idx="102">
                  <c:v>2.1646008020415604</c:v>
                </c:pt>
                <c:pt idx="103">
                  <c:v>2.2457163689391177</c:v>
                </c:pt>
                <c:pt idx="104">
                  <c:v>2.2201968647466277</c:v>
                </c:pt>
                <c:pt idx="105">
                  <c:v>2.1946773605541376</c:v>
                </c:pt>
                <c:pt idx="106">
                  <c:v>2.2520962449872406</c:v>
                </c:pt>
                <c:pt idx="107">
                  <c:v>2.2657674079475032</c:v>
                </c:pt>
                <c:pt idx="108">
                  <c:v>2.2165512212905578</c:v>
                </c:pt>
                <c:pt idx="109">
                  <c:v>2.2940211447320453</c:v>
                </c:pt>
                <c:pt idx="110">
                  <c:v>2.333211811884798</c:v>
                </c:pt>
                <c:pt idx="111">
                  <c:v>2.3888078745898653</c:v>
                </c:pt>
                <c:pt idx="112">
                  <c:v>2.7105359095880428</c:v>
                </c:pt>
                <c:pt idx="113">
                  <c:v>2.9775792927451694</c:v>
                </c:pt>
                <c:pt idx="114">
                  <c:v>3.0249726576740796</c:v>
                </c:pt>
                <c:pt idx="115">
                  <c:v>2.9146919431279623</c:v>
                </c:pt>
                <c:pt idx="116">
                  <c:v>2.8545388261028073</c:v>
                </c:pt>
                <c:pt idx="117">
                  <c:v>2.8672985781990521</c:v>
                </c:pt>
                <c:pt idx="118">
                  <c:v>2.8800583302952973</c:v>
                </c:pt>
                <c:pt idx="119">
                  <c:v>2.8636529347429822</c:v>
                </c:pt>
                <c:pt idx="120">
                  <c:v>2.8846153846153846</c:v>
                </c:pt>
                <c:pt idx="121">
                  <c:v>2.8600072912869123</c:v>
                </c:pt>
                <c:pt idx="122">
                  <c:v>2.896463725847612</c:v>
                </c:pt>
                <c:pt idx="123">
                  <c:v>2.870944221655122</c:v>
                </c:pt>
                <c:pt idx="124">
                  <c:v>2.859095880422895</c:v>
                </c:pt>
                <c:pt idx="125">
                  <c:v>2.8891724389354723</c:v>
                </c:pt>
                <c:pt idx="126">
                  <c:v>2.8745898651111923</c:v>
                </c:pt>
                <c:pt idx="127">
                  <c:v>2.8545388261028073</c:v>
                </c:pt>
                <c:pt idx="128">
                  <c:v>2.8973751367116294</c:v>
                </c:pt>
                <c:pt idx="129">
                  <c:v>3.0067444403937293</c:v>
                </c:pt>
                <c:pt idx="130">
                  <c:v>3.0951512942034269</c:v>
                </c:pt>
                <c:pt idx="131">
                  <c:v>3.2519139628144371</c:v>
                </c:pt>
                <c:pt idx="132">
                  <c:v>3.2491797302223842</c:v>
                </c:pt>
                <c:pt idx="133">
                  <c:v>3.3148013124316442</c:v>
                </c:pt>
                <c:pt idx="134">
                  <c:v>3.2200145825738242</c:v>
                </c:pt>
                <c:pt idx="135">
                  <c:v>3.3658403208166243</c:v>
                </c:pt>
                <c:pt idx="136">
                  <c:v>3.4241706161137442</c:v>
                </c:pt>
                <c:pt idx="137">
                  <c:v>3.3786000729128691</c:v>
                </c:pt>
                <c:pt idx="138">
                  <c:v>3.4888807874589864</c:v>
                </c:pt>
                <c:pt idx="139">
                  <c:v>3.5280714546117391</c:v>
                </c:pt>
                <c:pt idx="140">
                  <c:v>3.4761210353627416</c:v>
                </c:pt>
                <c:pt idx="141">
                  <c:v>3.537185563251914</c:v>
                </c:pt>
                <c:pt idx="142">
                  <c:v>3.5344513306598615</c:v>
                </c:pt>
                <c:pt idx="143">
                  <c:v>3.4606270506744443</c:v>
                </c:pt>
                <c:pt idx="144">
                  <c:v>3.517134524243529</c:v>
                </c:pt>
                <c:pt idx="145">
                  <c:v>3.693036820998906</c:v>
                </c:pt>
                <c:pt idx="146">
                  <c:v>3.7659496901203062</c:v>
                </c:pt>
                <c:pt idx="147">
                  <c:v>3.9318264673714913</c:v>
                </c:pt>
                <c:pt idx="148">
                  <c:v>3.8889901567626692</c:v>
                </c:pt>
                <c:pt idx="149">
                  <c:v>4.0749179730222389</c:v>
                </c:pt>
                <c:pt idx="150">
                  <c:v>4.1168428727670436</c:v>
                </c:pt>
                <c:pt idx="151">
                  <c:v>4.1186656944950784</c:v>
                </c:pt>
                <c:pt idx="152">
                  <c:v>4.0885891359825006</c:v>
                </c:pt>
                <c:pt idx="153">
                  <c:v>4.1414509660955154</c:v>
                </c:pt>
                <c:pt idx="154">
                  <c:v>4.2508202697776154</c:v>
                </c:pt>
                <c:pt idx="155">
                  <c:v>4.1697047028800585</c:v>
                </c:pt>
                <c:pt idx="156">
                  <c:v>3.9272694130514041</c:v>
                </c:pt>
                <c:pt idx="157">
                  <c:v>4.0858549033904481</c:v>
                </c:pt>
                <c:pt idx="158">
                  <c:v>3.9509660955158585</c:v>
                </c:pt>
                <c:pt idx="159">
                  <c:v>4.172438935472111</c:v>
                </c:pt>
                <c:pt idx="160">
                  <c:v>4.3930003645643456</c:v>
                </c:pt>
                <c:pt idx="161">
                  <c:v>4.5789281808239153</c:v>
                </c:pt>
                <c:pt idx="162">
                  <c:v>4.9407582938388632</c:v>
                </c:pt>
                <c:pt idx="163">
                  <c:v>4.9088589135982508</c:v>
                </c:pt>
                <c:pt idx="164">
                  <c:v>4.8095151294203431</c:v>
                </c:pt>
                <c:pt idx="165">
                  <c:v>4.6846518410499449</c:v>
                </c:pt>
                <c:pt idx="166">
                  <c:v>4.7074371126503829</c:v>
                </c:pt>
                <c:pt idx="167">
                  <c:v>4.746627779803136</c:v>
                </c:pt>
                <c:pt idx="168">
                  <c:v>4.8423259205249725</c:v>
                </c:pt>
                <c:pt idx="169">
                  <c:v>4.7220196864746633</c:v>
                </c:pt>
                <c:pt idx="170">
                  <c:v>5.0328107911046303</c:v>
                </c:pt>
                <c:pt idx="171">
                  <c:v>4.9817717827196502</c:v>
                </c:pt>
              </c:numCache>
            </c:numRef>
          </c:val>
          <c:smooth val="0"/>
          <c:extLst>
            <c:ext xmlns:c16="http://schemas.microsoft.com/office/drawing/2014/chart" uri="{C3380CC4-5D6E-409C-BE32-E72D297353CC}">
              <c16:uniqueId val="{0000000B-C9A7-42E0-B0A7-174DA3794458}"/>
            </c:ext>
          </c:extLst>
        </c:ser>
        <c:ser>
          <c:idx val="12"/>
          <c:order val="12"/>
          <c:tx>
            <c:strRef>
              <c:f>cta策略!$CX$1</c:f>
              <c:strCache>
                <c:ptCount val="1"/>
                <c:pt idx="0">
                  <c:v>会世泰和CTA1号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cta策略!$CX$2:$CX$328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1.0005999999999999</c:v>
                </c:pt>
                <c:pt idx="63">
                  <c:v>1.0465</c:v>
                </c:pt>
                <c:pt idx="64">
                  <c:v>1.0525</c:v>
                </c:pt>
                <c:pt idx="65">
                  <c:v>1.06</c:v>
                </c:pt>
                <c:pt idx="66">
                  <c:v>1.111</c:v>
                </c:pt>
                <c:pt idx="67">
                  <c:v>1.1160000000000001</c:v>
                </c:pt>
                <c:pt idx="68">
                  <c:v>1.1122000000000001</c:v>
                </c:pt>
                <c:pt idx="69">
                  <c:v>1.1394</c:v>
                </c:pt>
                <c:pt idx="70">
                  <c:v>1.171</c:v>
                </c:pt>
                <c:pt idx="71">
                  <c:v>1.1809000000000001</c:v>
                </c:pt>
                <c:pt idx="72">
                  <c:v>1.1681999999999999</c:v>
                </c:pt>
                <c:pt idx="73">
                  <c:v>1.1633</c:v>
                </c:pt>
                <c:pt idx="74">
                  <c:v>1.2085999999999999</c:v>
                </c:pt>
                <c:pt idx="75">
                  <c:v>1.2238</c:v>
                </c:pt>
                <c:pt idx="76">
                  <c:v>1.2293000000000001</c:v>
                </c:pt>
                <c:pt idx="77">
                  <c:v>1.2209000000000001</c:v>
                </c:pt>
                <c:pt idx="78">
                  <c:v>1.2439</c:v>
                </c:pt>
                <c:pt idx="79">
                  <c:v>1.218</c:v>
                </c:pt>
                <c:pt idx="80">
                  <c:v>1.2057</c:v>
                </c:pt>
                <c:pt idx="81">
                  <c:v>1.1977</c:v>
                </c:pt>
                <c:pt idx="82">
                  <c:v>1.1904999999999999</c:v>
                </c:pt>
                <c:pt idx="83">
                  <c:v>1.1913</c:v>
                </c:pt>
                <c:pt idx="84">
                  <c:v>1.1957</c:v>
                </c:pt>
                <c:pt idx="85">
                  <c:v>1.1999</c:v>
                </c:pt>
                <c:pt idx="86">
                  <c:v>1.2023999999999999</c:v>
                </c:pt>
                <c:pt idx="87">
                  <c:v>1.1999</c:v>
                </c:pt>
                <c:pt idx="88">
                  <c:v>1.1849000000000001</c:v>
                </c:pt>
                <c:pt idx="89">
                  <c:v>1.1782999999999999</c:v>
                </c:pt>
                <c:pt idx="90">
                  <c:v>1.1777</c:v>
                </c:pt>
                <c:pt idx="91">
                  <c:v>1.1735</c:v>
                </c:pt>
                <c:pt idx="92">
                  <c:v>1.1881999999999999</c:v>
                </c:pt>
                <c:pt idx="93">
                  <c:v>1.1806000000000001</c:v>
                </c:pt>
                <c:pt idx="94">
                  <c:v>1.1798999999999999</c:v>
                </c:pt>
                <c:pt idx="95">
                  <c:v>1.1809000000000001</c:v>
                </c:pt>
                <c:pt idx="96">
                  <c:v>1.1871</c:v>
                </c:pt>
                <c:pt idx="97">
                  <c:v>1.1802999999999999</c:v>
                </c:pt>
                <c:pt idx="98">
                  <c:v>1.1805000000000001</c:v>
                </c:pt>
                <c:pt idx="99">
                  <c:v>1.1791</c:v>
                </c:pt>
                <c:pt idx="100">
                  <c:v>1.1833</c:v>
                </c:pt>
                <c:pt idx="101">
                  <c:v>1.1898</c:v>
                </c:pt>
                <c:pt idx="102">
                  <c:v>1.1854</c:v>
                </c:pt>
                <c:pt idx="103">
                  <c:v>1.198</c:v>
                </c:pt>
                <c:pt idx="104">
                  <c:v>1.2036</c:v>
                </c:pt>
                <c:pt idx="105">
                  <c:v>1.1963999999999999</c:v>
                </c:pt>
                <c:pt idx="106">
                  <c:v>1.2038</c:v>
                </c:pt>
                <c:pt idx="107">
                  <c:v>1.1919</c:v>
                </c:pt>
                <c:pt idx="108">
                  <c:v>1.1902999999999999</c:v>
                </c:pt>
                <c:pt idx="109">
                  <c:v>1.1943999999999999</c:v>
                </c:pt>
                <c:pt idx="110">
                  <c:v>1.2028000000000001</c:v>
                </c:pt>
                <c:pt idx="111">
                  <c:v>1.2025999999999999</c:v>
                </c:pt>
                <c:pt idx="112">
                  <c:v>1.2269000000000001</c:v>
                </c:pt>
                <c:pt idx="113">
                  <c:v>1.2730999999999999</c:v>
                </c:pt>
                <c:pt idx="114">
                  <c:v>1.2773000000000001</c:v>
                </c:pt>
                <c:pt idx="115">
                  <c:v>1.2721</c:v>
                </c:pt>
                <c:pt idx="116">
                  <c:v>1.2567999999999999</c:v>
                </c:pt>
                <c:pt idx="117">
                  <c:v>1.2605999999999999</c:v>
                </c:pt>
                <c:pt idx="118">
                  <c:v>1.2592000000000001</c:v>
                </c:pt>
                <c:pt idx="119">
                  <c:v>1.2585</c:v>
                </c:pt>
                <c:pt idx="120">
                  <c:v>1.2561</c:v>
                </c:pt>
                <c:pt idx="121">
                  <c:v>1.2624</c:v>
                </c:pt>
                <c:pt idx="122">
                  <c:v>1.2864</c:v>
                </c:pt>
                <c:pt idx="123">
                  <c:v>1.2897000000000001</c:v>
                </c:pt>
                <c:pt idx="124">
                  <c:v>1.3157000000000001</c:v>
                </c:pt>
                <c:pt idx="125">
                  <c:v>1.3219000000000001</c:v>
                </c:pt>
                <c:pt idx="126">
                  <c:v>1.3319000000000001</c:v>
                </c:pt>
                <c:pt idx="127">
                  <c:v>1.3277000000000001</c:v>
                </c:pt>
                <c:pt idx="128">
                  <c:v>1.3339000000000001</c:v>
                </c:pt>
                <c:pt idx="129">
                  <c:v>1.3667</c:v>
                </c:pt>
                <c:pt idx="130">
                  <c:v>1.3782000000000001</c:v>
                </c:pt>
                <c:pt idx="131">
                  <c:v>1.4126000000000001</c:v>
                </c:pt>
                <c:pt idx="132">
                  <c:v>1.4184000000000001</c:v>
                </c:pt>
                <c:pt idx="133">
                  <c:v>1.4516</c:v>
                </c:pt>
                <c:pt idx="134">
                  <c:v>1.4319999999999999</c:v>
                </c:pt>
                <c:pt idx="135">
                  <c:v>1.4337</c:v>
                </c:pt>
                <c:pt idx="136">
                  <c:v>1.4186000000000001</c:v>
                </c:pt>
                <c:pt idx="137">
                  <c:v>1.4180999999999999</c:v>
                </c:pt>
                <c:pt idx="138">
                  <c:v>1.4097</c:v>
                </c:pt>
                <c:pt idx="139">
                  <c:v>1.4282999999999999</c:v>
                </c:pt>
                <c:pt idx="140">
                  <c:v>1.4404999999999999</c:v>
                </c:pt>
                <c:pt idx="141">
                  <c:v>1.42</c:v>
                </c:pt>
                <c:pt idx="142">
                  <c:v>1.4025000000000001</c:v>
                </c:pt>
                <c:pt idx="143">
                  <c:v>1.4027000000000001</c:v>
                </c:pt>
                <c:pt idx="144">
                  <c:v>1.4234</c:v>
                </c:pt>
                <c:pt idx="145">
                  <c:v>1.4454</c:v>
                </c:pt>
                <c:pt idx="146">
                  <c:v>1.4487000000000001</c:v>
                </c:pt>
                <c:pt idx="147">
                  <c:v>1.4895</c:v>
                </c:pt>
                <c:pt idx="148">
                  <c:v>1.5058</c:v>
                </c:pt>
                <c:pt idx="149">
                  <c:v>1.5308999999999999</c:v>
                </c:pt>
                <c:pt idx="150">
                  <c:v>1.6006</c:v>
                </c:pt>
                <c:pt idx="151">
                  <c:v>1.5915999999999999</c:v>
                </c:pt>
                <c:pt idx="152">
                  <c:v>1.5469999999999999</c:v>
                </c:pt>
                <c:pt idx="153">
                  <c:v>1.5482</c:v>
                </c:pt>
                <c:pt idx="154">
                  <c:v>1.5588</c:v>
                </c:pt>
                <c:pt idx="155">
                  <c:v>1.5580000000000001</c:v>
                </c:pt>
                <c:pt idx="156">
                  <c:v>1.5294000000000001</c:v>
                </c:pt>
                <c:pt idx="157">
                  <c:v>1.5364</c:v>
                </c:pt>
                <c:pt idx="158">
                  <c:v>1.5170999999999999</c:v>
                </c:pt>
                <c:pt idx="159">
                  <c:v>1.5598000000000001</c:v>
                </c:pt>
                <c:pt idx="160">
                  <c:v>1.6021000000000001</c:v>
                </c:pt>
                <c:pt idx="161">
                  <c:v>1.5872999999999999</c:v>
                </c:pt>
                <c:pt idx="162">
                  <c:v>1.6036999999999999</c:v>
                </c:pt>
                <c:pt idx="163">
                  <c:v>1.595</c:v>
                </c:pt>
                <c:pt idx="164">
                  <c:v>1.6079000000000001</c:v>
                </c:pt>
                <c:pt idx="165">
                  <c:v>1.6039000000000001</c:v>
                </c:pt>
                <c:pt idx="166">
                  <c:v>1.6073</c:v>
                </c:pt>
                <c:pt idx="167">
                  <c:v>1.5892999999999999</c:v>
                </c:pt>
                <c:pt idx="168">
                  <c:v>1.6120000000000001</c:v>
                </c:pt>
                <c:pt idx="169">
                  <c:v>1.6120000000000001</c:v>
                </c:pt>
                <c:pt idx="170">
                  <c:v>1.6769000000000001</c:v>
                </c:pt>
                <c:pt idx="171">
                  <c:v>1.6853</c:v>
                </c:pt>
              </c:numCache>
            </c:numRef>
          </c:val>
          <c:smooth val="0"/>
          <c:extLst>
            <c:ext xmlns:c16="http://schemas.microsoft.com/office/drawing/2014/chart" uri="{C3380CC4-5D6E-409C-BE32-E72D297353CC}">
              <c16:uniqueId val="{0000000C-C9A7-42E0-B0A7-174DA3794458}"/>
            </c:ext>
          </c:extLst>
        </c:ser>
        <c:ser>
          <c:idx val="13"/>
          <c:order val="13"/>
          <c:tx>
            <c:strRef>
              <c:f>cta策略!$CY$1</c:f>
              <c:strCache>
                <c:ptCount val="1"/>
                <c:pt idx="0">
                  <c:v>量道富祥cta1号</c:v>
                </c:pt>
              </c:strCache>
            </c:strRef>
          </c:tx>
          <c:spPr>
            <a:ln>
              <a:solidFill>
                <a:schemeClr val="accent4">
                  <a:lumMod val="60000"/>
                  <a:lumOff val="40000"/>
                </a:schemeClr>
              </a:solidFill>
            </a:ln>
          </c:spPr>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cta策略!$CY$2:$CY$328</c:f>
              <c:numCache>
                <c:formatCode>0.0000_ </c:formatCode>
                <c:ptCount val="327"/>
                <c:pt idx="0">
                  <c:v>1</c:v>
                </c:pt>
                <c:pt idx="1">
                  <c:v>0.98651685393258426</c:v>
                </c:pt>
                <c:pt idx="2">
                  <c:v>0.99101123595505614</c:v>
                </c:pt>
                <c:pt idx="3">
                  <c:v>1.0516853932584269</c:v>
                </c:pt>
                <c:pt idx="4">
                  <c:v>1.0966292134831461</c:v>
                </c:pt>
                <c:pt idx="5">
                  <c:v>1.2123595505617977</c:v>
                </c:pt>
                <c:pt idx="6">
                  <c:v>1.301123595505618</c:v>
                </c:pt>
                <c:pt idx="7">
                  <c:v>1.301123595505618</c:v>
                </c:pt>
                <c:pt idx="8">
                  <c:v>1.2595505617977527</c:v>
                </c:pt>
                <c:pt idx="9">
                  <c:v>1.3044943820224719</c:v>
                </c:pt>
                <c:pt idx="10">
                  <c:v>1.243820224719101</c:v>
                </c:pt>
                <c:pt idx="11">
                  <c:v>1.2382022471910112</c:v>
                </c:pt>
                <c:pt idx="12">
                  <c:v>1.2202247191011237</c:v>
                </c:pt>
                <c:pt idx="13">
                  <c:v>1.2752808988764044</c:v>
                </c:pt>
                <c:pt idx="14">
                  <c:v>1.2786516853932584</c:v>
                </c:pt>
                <c:pt idx="15">
                  <c:v>1.2707865168539325</c:v>
                </c:pt>
                <c:pt idx="16">
                  <c:v>1.2808988764044942</c:v>
                </c:pt>
                <c:pt idx="17">
                  <c:v>1.3449438202247193</c:v>
                </c:pt>
                <c:pt idx="18">
                  <c:v>1.3550561797752809</c:v>
                </c:pt>
                <c:pt idx="19">
                  <c:v>1.3584269662921349</c:v>
                </c:pt>
                <c:pt idx="20">
                  <c:v>1.3808988764044945</c:v>
                </c:pt>
                <c:pt idx="21">
                  <c:v>1.3022471910112359</c:v>
                </c:pt>
                <c:pt idx="22">
                  <c:v>1.3921348314606743</c:v>
                </c:pt>
                <c:pt idx="23">
                  <c:v>1.4426966292134831</c:v>
                </c:pt>
                <c:pt idx="24">
                  <c:v>1.5337078651685392</c:v>
                </c:pt>
                <c:pt idx="25">
                  <c:v>1.5314606741573034</c:v>
                </c:pt>
                <c:pt idx="26">
                  <c:v>1.5011235955056181</c:v>
                </c:pt>
                <c:pt idx="27">
                  <c:v>1.4775280898876404</c:v>
                </c:pt>
                <c:pt idx="28">
                  <c:v>1.5550561797752807</c:v>
                </c:pt>
                <c:pt idx="29">
                  <c:v>1.5662921348314605</c:v>
                </c:pt>
                <c:pt idx="30">
                  <c:v>1.6089887640449436</c:v>
                </c:pt>
                <c:pt idx="31">
                  <c:v>1.6438202247191012</c:v>
                </c:pt>
                <c:pt idx="32">
                  <c:v>1.6280898876404495</c:v>
                </c:pt>
                <c:pt idx="33">
                  <c:v>1.8325842696629213</c:v>
                </c:pt>
                <c:pt idx="34">
                  <c:v>1.8325842696629213</c:v>
                </c:pt>
                <c:pt idx="35">
                  <c:v>1.8247191011235957</c:v>
                </c:pt>
                <c:pt idx="36">
                  <c:v>1.8606741573033707</c:v>
                </c:pt>
                <c:pt idx="37">
                  <c:v>1.8033707865168538</c:v>
                </c:pt>
                <c:pt idx="38">
                  <c:v>1.8460674157303372</c:v>
                </c:pt>
                <c:pt idx="39">
                  <c:v>1.8056179775280898</c:v>
                </c:pt>
                <c:pt idx="40">
                  <c:v>1.9393258426966291</c:v>
                </c:pt>
                <c:pt idx="41">
                  <c:v>1.8797752808988764</c:v>
                </c:pt>
                <c:pt idx="42">
                  <c:v>1.895505617977528</c:v>
                </c:pt>
                <c:pt idx="43">
                  <c:v>1.8101123595505617</c:v>
                </c:pt>
                <c:pt idx="44">
                  <c:v>1.7786516853932584</c:v>
                </c:pt>
                <c:pt idx="45">
                  <c:v>1.8112359550561798</c:v>
                </c:pt>
                <c:pt idx="46">
                  <c:v>1.7157303370786516</c:v>
                </c:pt>
                <c:pt idx="47">
                  <c:v>1.6056179775280899</c:v>
                </c:pt>
                <c:pt idx="48">
                  <c:v>1.7820224719101123</c:v>
                </c:pt>
                <c:pt idx="49">
                  <c:v>1.79438202247191</c:v>
                </c:pt>
                <c:pt idx="50">
                  <c:v>1.7808988764044944</c:v>
                </c:pt>
                <c:pt idx="51">
                  <c:v>1.7415730337078652</c:v>
                </c:pt>
                <c:pt idx="52">
                  <c:v>1.7089887640449437</c:v>
                </c:pt>
                <c:pt idx="53">
                  <c:v>1.7561797752808987</c:v>
                </c:pt>
                <c:pt idx="54">
                  <c:v>1.8146067415730336</c:v>
                </c:pt>
                <c:pt idx="55">
                  <c:v>1.8584269662921347</c:v>
                </c:pt>
                <c:pt idx="56">
                  <c:v>1.9056179775280897</c:v>
                </c:pt>
                <c:pt idx="57">
                  <c:v>1.8528089887640449</c:v>
                </c:pt>
                <c:pt idx="58">
                  <c:v>1.8528089887640449</c:v>
                </c:pt>
                <c:pt idx="59">
                  <c:v>1.8719101123595505</c:v>
                </c:pt>
                <c:pt idx="60">
                  <c:v>1.8651685393258426</c:v>
                </c:pt>
                <c:pt idx="61">
                  <c:v>1.8696629213483145</c:v>
                </c:pt>
                <c:pt idx="62">
                  <c:v>1.8247191011235957</c:v>
                </c:pt>
                <c:pt idx="63">
                  <c:v>1.9393258426966291</c:v>
                </c:pt>
                <c:pt idx="64">
                  <c:v>2.0213483146067412</c:v>
                </c:pt>
                <c:pt idx="65">
                  <c:v>2.0786516853932584</c:v>
                </c:pt>
                <c:pt idx="66">
                  <c:v>2.0516853932584271</c:v>
                </c:pt>
                <c:pt idx="67">
                  <c:v>2.1415730337078651</c:v>
                </c:pt>
                <c:pt idx="68">
                  <c:v>2.1932584269662923</c:v>
                </c:pt>
                <c:pt idx="69">
                  <c:v>2.1438202247191009</c:v>
                </c:pt>
                <c:pt idx="70">
                  <c:v>2.1438202247191009</c:v>
                </c:pt>
                <c:pt idx="71">
                  <c:v>2.2764044943820223</c:v>
                </c:pt>
                <c:pt idx="72">
                  <c:v>2.1685393258426964</c:v>
                </c:pt>
                <c:pt idx="73">
                  <c:v>2.1123595505617976</c:v>
                </c:pt>
                <c:pt idx="74">
                  <c:v>2.1898876404494381</c:v>
                </c:pt>
                <c:pt idx="75">
                  <c:v>2.2584269662921344</c:v>
                </c:pt>
                <c:pt idx="76">
                  <c:v>2.4</c:v>
                </c:pt>
                <c:pt idx="77">
                  <c:v>2.4606741573033708</c:v>
                </c:pt>
                <c:pt idx="78">
                  <c:v>2.5876404494382022</c:v>
                </c:pt>
                <c:pt idx="79">
                  <c:v>2.5516853932584267</c:v>
                </c:pt>
                <c:pt idx="80">
                  <c:v>2.5404494382022471</c:v>
                </c:pt>
                <c:pt idx="81">
                  <c:v>2.5078651685393258</c:v>
                </c:pt>
                <c:pt idx="82">
                  <c:v>2.3303370786516853</c:v>
                </c:pt>
                <c:pt idx="83">
                  <c:v>2.3460674157303369</c:v>
                </c:pt>
                <c:pt idx="84">
                  <c:v>2.3426966292134832</c:v>
                </c:pt>
                <c:pt idx="85">
                  <c:v>2.256179775280899</c:v>
                </c:pt>
                <c:pt idx="86">
                  <c:v>2.2966292134831461</c:v>
                </c:pt>
                <c:pt idx="87">
                  <c:v>2.362921348314607</c:v>
                </c:pt>
                <c:pt idx="88">
                  <c:v>2.2898876404494382</c:v>
                </c:pt>
                <c:pt idx="89">
                  <c:v>2.2752808988764044</c:v>
                </c:pt>
                <c:pt idx="90">
                  <c:v>2.2752808988764044</c:v>
                </c:pt>
                <c:pt idx="91">
                  <c:v>2.2235955056179777</c:v>
                </c:pt>
                <c:pt idx="92">
                  <c:v>2.1382022471910114</c:v>
                </c:pt>
                <c:pt idx="93">
                  <c:v>2.1831460674157306</c:v>
                </c:pt>
                <c:pt idx="94">
                  <c:v>2.1876404494382022</c:v>
                </c:pt>
                <c:pt idx="95">
                  <c:v>2.1887640449438202</c:v>
                </c:pt>
                <c:pt idx="96">
                  <c:v>2.280898876404494</c:v>
                </c:pt>
                <c:pt idx="97">
                  <c:v>2.292134831460674</c:v>
                </c:pt>
                <c:pt idx="98">
                  <c:v>2.3539325842696632</c:v>
                </c:pt>
                <c:pt idx="99">
                  <c:v>2.2988764044943819</c:v>
                </c:pt>
                <c:pt idx="100">
                  <c:v>2.3573033707865165</c:v>
                </c:pt>
                <c:pt idx="101">
                  <c:v>2.3595505617977528</c:v>
                </c:pt>
                <c:pt idx="102">
                  <c:v>2.3123595505617973</c:v>
                </c:pt>
                <c:pt idx="103">
                  <c:v>2.3011235955056182</c:v>
                </c:pt>
                <c:pt idx="104">
                  <c:v>2.308988764044944</c:v>
                </c:pt>
                <c:pt idx="105">
                  <c:v>2.2865168539325844</c:v>
                </c:pt>
                <c:pt idx="106">
                  <c:v>2.2955056179775282</c:v>
                </c:pt>
                <c:pt idx="107">
                  <c:v>2.2876404494382023</c:v>
                </c:pt>
                <c:pt idx="108">
                  <c:v>2.3056179775280898</c:v>
                </c:pt>
                <c:pt idx="109">
                  <c:v>2.2966292134831461</c:v>
                </c:pt>
                <c:pt idx="110">
                  <c:v>2.4325842696629212</c:v>
                </c:pt>
                <c:pt idx="111">
                  <c:v>2.4696629213483146</c:v>
                </c:pt>
                <c:pt idx="112">
                  <c:v>2.7865168539325844</c:v>
                </c:pt>
                <c:pt idx="113">
                  <c:v>3.0662921348314609</c:v>
                </c:pt>
                <c:pt idx="114">
                  <c:v>3.2775280898876402</c:v>
                </c:pt>
                <c:pt idx="115">
                  <c:v>3.1932584269662923</c:v>
                </c:pt>
                <c:pt idx="116">
                  <c:v>3.1932584269662923</c:v>
                </c:pt>
                <c:pt idx="117">
                  <c:v>3.1685393258426964</c:v>
                </c:pt>
                <c:pt idx="118">
                  <c:v>3.1101123595505613</c:v>
                </c:pt>
                <c:pt idx="119">
                  <c:v>3.0741573033707867</c:v>
                </c:pt>
                <c:pt idx="120">
                  <c:v>3.0988764044943822</c:v>
                </c:pt>
                <c:pt idx="121">
                  <c:v>3.1797752808988764</c:v>
                </c:pt>
                <c:pt idx="122">
                  <c:v>3.3078651685393257</c:v>
                </c:pt>
                <c:pt idx="123">
                  <c:v>3.3730337078651682</c:v>
                </c:pt>
                <c:pt idx="124">
                  <c:v>3.3101123595505619</c:v>
                </c:pt>
                <c:pt idx="125">
                  <c:v>3.4370786516853933</c:v>
                </c:pt>
                <c:pt idx="126">
                  <c:v>3.50561797752809</c:v>
                </c:pt>
                <c:pt idx="127">
                  <c:v>3.4988764044943816</c:v>
                </c:pt>
                <c:pt idx="128">
                  <c:v>3.398876404494382</c:v>
                </c:pt>
                <c:pt idx="129">
                  <c:v>3.351685393258427</c:v>
                </c:pt>
                <c:pt idx="130">
                  <c:v>3.4471910112359549</c:v>
                </c:pt>
                <c:pt idx="131">
                  <c:v>3.4202247191011237</c:v>
                </c:pt>
                <c:pt idx="132">
                  <c:v>3.3730337078651682</c:v>
                </c:pt>
                <c:pt idx="133">
                  <c:v>3.4056179775280899</c:v>
                </c:pt>
                <c:pt idx="134">
                  <c:v>3.3730337078651682</c:v>
                </c:pt>
                <c:pt idx="135">
                  <c:v>3.3078651685393257</c:v>
                </c:pt>
                <c:pt idx="136">
                  <c:v>3.1674157303370785</c:v>
                </c:pt>
                <c:pt idx="137">
                  <c:v>3.2269662921348314</c:v>
                </c:pt>
                <c:pt idx="138">
                  <c:v>3.2876404494382023</c:v>
                </c:pt>
                <c:pt idx="139">
                  <c:v>3.4269662921348312</c:v>
                </c:pt>
                <c:pt idx="140">
                  <c:v>3.5067415730337079</c:v>
                </c:pt>
                <c:pt idx="141">
                  <c:v>3.5179775280898875</c:v>
                </c:pt>
                <c:pt idx="142">
                  <c:v>3.3865168539325841</c:v>
                </c:pt>
                <c:pt idx="143">
                  <c:v>3.243820224719101</c:v>
                </c:pt>
                <c:pt idx="144">
                  <c:v>3.3606741573033707</c:v>
                </c:pt>
                <c:pt idx="145">
                  <c:v>3.4988764044943816</c:v>
                </c:pt>
                <c:pt idx="146">
                  <c:v>3.3910112359550557</c:v>
                </c:pt>
                <c:pt idx="147">
                  <c:v>3.4831460674157304</c:v>
                </c:pt>
                <c:pt idx="148">
                  <c:v>3.4044943820224716</c:v>
                </c:pt>
                <c:pt idx="149">
                  <c:v>3.4674157303370783</c:v>
                </c:pt>
                <c:pt idx="150">
                  <c:v>3.7460674157303373</c:v>
                </c:pt>
                <c:pt idx="151">
                  <c:v>3.6629213483146064</c:v>
                </c:pt>
                <c:pt idx="152">
                  <c:v>3.6786516853932585</c:v>
                </c:pt>
                <c:pt idx="153">
                  <c:v>3.6629213483146064</c:v>
                </c:pt>
                <c:pt idx="154">
                  <c:v>3.7595505617977527</c:v>
                </c:pt>
                <c:pt idx="155">
                  <c:v>3.6584269662921347</c:v>
                </c:pt>
                <c:pt idx="156">
                  <c:v>3.5213483146067412</c:v>
                </c:pt>
                <c:pt idx="157">
                  <c:v>3.3224719101123594</c:v>
                </c:pt>
                <c:pt idx="158">
                  <c:v>3.0573033707865167</c:v>
                </c:pt>
                <c:pt idx="159">
                  <c:v>3.1426966292134835</c:v>
                </c:pt>
                <c:pt idx="160">
                  <c:v>3.0067415730337079</c:v>
                </c:pt>
                <c:pt idx="161">
                  <c:v>3.2370786516853931</c:v>
                </c:pt>
                <c:pt idx="162">
                  <c:v>3.3269662921348311</c:v>
                </c:pt>
                <c:pt idx="163">
                  <c:v>3.3247191011235957</c:v>
                </c:pt>
                <c:pt idx="164">
                  <c:v>3.4325842696629216</c:v>
                </c:pt>
                <c:pt idx="165">
                  <c:v>3.3640449438202249</c:v>
                </c:pt>
                <c:pt idx="166">
                  <c:v>3.3404494382022469</c:v>
                </c:pt>
                <c:pt idx="167">
                  <c:v>3.5977528089887638</c:v>
                </c:pt>
                <c:pt idx="168">
                  <c:v>3.9764044943820225</c:v>
                </c:pt>
                <c:pt idx="169">
                  <c:v>3.8786516853932582</c:v>
                </c:pt>
                <c:pt idx="170">
                  <c:v>4.2629213483146069</c:v>
                </c:pt>
                <c:pt idx="171">
                  <c:v>4.5831460674157301</c:v>
                </c:pt>
              </c:numCache>
            </c:numRef>
          </c:val>
          <c:smooth val="0"/>
          <c:extLst>
            <c:ext xmlns:c16="http://schemas.microsoft.com/office/drawing/2014/chart" uri="{C3380CC4-5D6E-409C-BE32-E72D297353CC}">
              <c16:uniqueId val="{0000000D-C9A7-42E0-B0A7-174DA3794458}"/>
            </c:ext>
          </c:extLst>
        </c:ser>
        <c:ser>
          <c:idx val="14"/>
          <c:order val="14"/>
          <c:tx>
            <c:strRef>
              <c:f>cta策略!$CZ$1</c:f>
              <c:strCache>
                <c:ptCount val="1"/>
                <c:pt idx="0">
                  <c:v>量金优利CTA一号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cta策略!$CZ$2:$CZ$328</c:f>
              <c:numCache>
                <c:formatCode>0.0000_ </c:formatCode>
                <c:ptCount val="327"/>
                <c:pt idx="0">
                  <c:v>1</c:v>
                </c:pt>
                <c:pt idx="1">
                  <c:v>0.99448022079116838</c:v>
                </c:pt>
                <c:pt idx="2">
                  <c:v>0.99264029438822443</c:v>
                </c:pt>
                <c:pt idx="3">
                  <c:v>0.99632014719411222</c:v>
                </c:pt>
                <c:pt idx="4">
                  <c:v>0.99448022079116838</c:v>
                </c:pt>
                <c:pt idx="5">
                  <c:v>1.0045998160073597</c:v>
                </c:pt>
                <c:pt idx="6">
                  <c:v>1.0193192272309108</c:v>
                </c:pt>
                <c:pt idx="7">
                  <c:v>1.0119595216191353</c:v>
                </c:pt>
                <c:pt idx="8">
                  <c:v>1.0091996320147194</c:v>
                </c:pt>
                <c:pt idx="9">
                  <c:v>1.0183992640294388</c:v>
                </c:pt>
                <c:pt idx="10">
                  <c:v>1.0045998160073597</c:v>
                </c:pt>
                <c:pt idx="11">
                  <c:v>1.0091996320147194</c:v>
                </c:pt>
                <c:pt idx="12">
                  <c:v>1.0275988960441582</c:v>
                </c:pt>
                <c:pt idx="13">
                  <c:v>1.0515179392824288</c:v>
                </c:pt>
                <c:pt idx="14">
                  <c:v>1.0496780128794849</c:v>
                </c:pt>
                <c:pt idx="15">
                  <c:v>1.0570377184912605</c:v>
                </c:pt>
                <c:pt idx="16">
                  <c:v>1.045078196872125</c:v>
                </c:pt>
                <c:pt idx="17">
                  <c:v>1.045078196872125</c:v>
                </c:pt>
                <c:pt idx="18">
                  <c:v>1.0423183072677094</c:v>
                </c:pt>
                <c:pt idx="19">
                  <c:v>1.0423183072677094</c:v>
                </c:pt>
                <c:pt idx="20">
                  <c:v>1.0404783808647655</c:v>
                </c:pt>
                <c:pt idx="21">
                  <c:v>1.0349586016559338</c:v>
                </c:pt>
                <c:pt idx="22">
                  <c:v>1.0349586016559338</c:v>
                </c:pt>
                <c:pt idx="23">
                  <c:v>1.0505979760809567</c:v>
                </c:pt>
                <c:pt idx="24">
                  <c:v>1.0772769089236431</c:v>
                </c:pt>
                <c:pt idx="25">
                  <c:v>1.0680772769089237</c:v>
                </c:pt>
                <c:pt idx="26">
                  <c:v>1.0579576816927323</c:v>
                </c:pt>
                <c:pt idx="27">
                  <c:v>1.0662373505059799</c:v>
                </c:pt>
                <c:pt idx="28">
                  <c:v>1.0855565777368905</c:v>
                </c:pt>
                <c:pt idx="29">
                  <c:v>1.0809567617295308</c:v>
                </c:pt>
                <c:pt idx="30">
                  <c:v>1.0910763569457222</c:v>
                </c:pt>
                <c:pt idx="31">
                  <c:v>1.1159153633854646</c:v>
                </c:pt>
                <c:pt idx="32">
                  <c:v>1.1232750689972402</c:v>
                </c:pt>
                <c:pt idx="33">
                  <c:v>1.1563937442502299</c:v>
                </c:pt>
                <c:pt idx="34">
                  <c:v>1.1628334866605337</c:v>
                </c:pt>
                <c:pt idx="35">
                  <c:v>1.1665133394664213</c:v>
                </c:pt>
                <c:pt idx="36">
                  <c:v>1.171113155473781</c:v>
                </c:pt>
                <c:pt idx="37">
                  <c:v>1.1508739650413984</c:v>
                </c:pt>
                <c:pt idx="38">
                  <c:v>1.1582336706531737</c:v>
                </c:pt>
                <c:pt idx="39">
                  <c:v>1.1563937442502299</c:v>
                </c:pt>
                <c:pt idx="40">
                  <c:v>1.1821527138914443</c:v>
                </c:pt>
                <c:pt idx="41">
                  <c:v>1.1738730450781969</c:v>
                </c:pt>
                <c:pt idx="42">
                  <c:v>1.1729530818767249</c:v>
                </c:pt>
                <c:pt idx="43">
                  <c:v>1.1573137074517019</c:v>
                </c:pt>
                <c:pt idx="44">
                  <c:v>1.1619135234590616</c:v>
                </c:pt>
                <c:pt idx="45">
                  <c:v>1.1665133394664213</c:v>
                </c:pt>
                <c:pt idx="46">
                  <c:v>1.1471941122355107</c:v>
                </c:pt>
                <c:pt idx="47">
                  <c:v>1.1398344066237351</c:v>
                </c:pt>
                <c:pt idx="48">
                  <c:v>1.126034958601656</c:v>
                </c:pt>
                <c:pt idx="49">
                  <c:v>1.124195032198712</c:v>
                </c:pt>
                <c:pt idx="50">
                  <c:v>1.1186752529898805</c:v>
                </c:pt>
                <c:pt idx="51">
                  <c:v>1.1122355105795769</c:v>
                </c:pt>
                <c:pt idx="52">
                  <c:v>1.1103955841766331</c:v>
                </c:pt>
                <c:pt idx="53">
                  <c:v>1.1103955841766331</c:v>
                </c:pt>
                <c:pt idx="54">
                  <c:v>1.1195952161913525</c:v>
                </c:pt>
                <c:pt idx="55">
                  <c:v>1.126034958601656</c:v>
                </c:pt>
                <c:pt idx="56">
                  <c:v>1.1315547378104875</c:v>
                </c:pt>
                <c:pt idx="57">
                  <c:v>1.1223551057957681</c:v>
                </c:pt>
                <c:pt idx="58">
                  <c:v>1.1195952161913525</c:v>
                </c:pt>
                <c:pt idx="59">
                  <c:v>1.1195952161913525</c:v>
                </c:pt>
                <c:pt idx="60">
                  <c:v>1.1113155473781049</c:v>
                </c:pt>
                <c:pt idx="61">
                  <c:v>1.1195952161913525</c:v>
                </c:pt>
                <c:pt idx="62">
                  <c:v>1.1195952161913525</c:v>
                </c:pt>
                <c:pt idx="63">
                  <c:v>1.1306347746090157</c:v>
                </c:pt>
                <c:pt idx="64">
                  <c:v>1.1352345906163754</c:v>
                </c:pt>
                <c:pt idx="65">
                  <c:v>1.1333946642134314</c:v>
                </c:pt>
                <c:pt idx="66">
                  <c:v>1.1361545538178475</c:v>
                </c:pt>
                <c:pt idx="67">
                  <c:v>1.1545538178472861</c:v>
                </c:pt>
                <c:pt idx="68">
                  <c:v>1.1563937442502299</c:v>
                </c:pt>
                <c:pt idx="69">
                  <c:v>1.1563937442502299</c:v>
                </c:pt>
                <c:pt idx="70">
                  <c:v>1.1609935602575898</c:v>
                </c:pt>
                <c:pt idx="71">
                  <c:v>1.2263109475620975</c:v>
                </c:pt>
                <c:pt idx="72">
                  <c:v>1.2290708371665136</c:v>
                </c:pt>
                <c:pt idx="73">
                  <c:v>1.2290708371665136</c:v>
                </c:pt>
                <c:pt idx="74">
                  <c:v>1.2520699172033118</c:v>
                </c:pt>
                <c:pt idx="75">
                  <c:v>1.2327506899724012</c:v>
                </c:pt>
                <c:pt idx="76">
                  <c:v>1.3219871205151794</c:v>
                </c:pt>
                <c:pt idx="77">
                  <c:v>1.3560257589696412</c:v>
                </c:pt>
                <c:pt idx="78">
                  <c:v>1.3863845446182153</c:v>
                </c:pt>
                <c:pt idx="79">
                  <c:v>1.3615455381784729</c:v>
                </c:pt>
                <c:pt idx="80">
                  <c:v>1.3771849126034961</c:v>
                </c:pt>
                <c:pt idx="81">
                  <c:v>1.329346826126955</c:v>
                </c:pt>
                <c:pt idx="82">
                  <c:v>1.329346826126955</c:v>
                </c:pt>
                <c:pt idx="83">
                  <c:v>1.3376264949402024</c:v>
                </c:pt>
                <c:pt idx="84">
                  <c:v>1.3532658693652255</c:v>
                </c:pt>
                <c:pt idx="85">
                  <c:v>1.3247470101195953</c:v>
                </c:pt>
                <c:pt idx="86">
                  <c:v>1.278748850045998</c:v>
                </c:pt>
                <c:pt idx="87">
                  <c:v>1.2815087396504141</c:v>
                </c:pt>
                <c:pt idx="88">
                  <c:v>1.2557497700091997</c:v>
                </c:pt>
                <c:pt idx="89">
                  <c:v>1.2529898804047839</c:v>
                </c:pt>
                <c:pt idx="90">
                  <c:v>1.2520699172033118</c:v>
                </c:pt>
                <c:pt idx="91">
                  <c:v>1.2557497700091997</c:v>
                </c:pt>
                <c:pt idx="92">
                  <c:v>1.2631094756209753</c:v>
                </c:pt>
                <c:pt idx="93">
                  <c:v>1.2557497700091997</c:v>
                </c:pt>
                <c:pt idx="94">
                  <c:v>1.2520699172033118</c:v>
                </c:pt>
                <c:pt idx="95">
                  <c:v>1.2575896964121436</c:v>
                </c:pt>
                <c:pt idx="96">
                  <c:v>1.2566697332106718</c:v>
                </c:pt>
                <c:pt idx="97">
                  <c:v>1.2557497700091997</c:v>
                </c:pt>
                <c:pt idx="98">
                  <c:v>1.2575896964121436</c:v>
                </c:pt>
                <c:pt idx="99">
                  <c:v>1.2621895124195033</c:v>
                </c:pt>
                <c:pt idx="100">
                  <c:v>1.2631094756209753</c:v>
                </c:pt>
                <c:pt idx="101">
                  <c:v>1.2677092916283348</c:v>
                </c:pt>
                <c:pt idx="102">
                  <c:v>1.266789328426863</c:v>
                </c:pt>
                <c:pt idx="103">
                  <c:v>1.2723091076356947</c:v>
                </c:pt>
                <c:pt idx="104">
                  <c:v>1.2713891444342227</c:v>
                </c:pt>
                <c:pt idx="105">
                  <c:v>1.2631094756209753</c:v>
                </c:pt>
                <c:pt idx="106">
                  <c:v>1.2621895124195033</c:v>
                </c:pt>
                <c:pt idx="107">
                  <c:v>1.2732290708371665</c:v>
                </c:pt>
                <c:pt idx="108">
                  <c:v>1.2713891444342227</c:v>
                </c:pt>
                <c:pt idx="109">
                  <c:v>1.2879484820607174</c:v>
                </c:pt>
                <c:pt idx="110">
                  <c:v>1.2879484820607174</c:v>
                </c:pt>
                <c:pt idx="111">
                  <c:v>1.2980680772769091</c:v>
                </c:pt>
                <c:pt idx="112">
                  <c:v>1.31278748850046</c:v>
                </c:pt>
                <c:pt idx="113">
                  <c:v>1.3348666053357867</c:v>
                </c:pt>
                <c:pt idx="114">
                  <c:v>1.3505059797608097</c:v>
                </c:pt>
                <c:pt idx="115">
                  <c:v>1.3357865685372585</c:v>
                </c:pt>
                <c:pt idx="116">
                  <c:v>1.3532658693652255</c:v>
                </c:pt>
                <c:pt idx="117">
                  <c:v>1.3578656853725852</c:v>
                </c:pt>
                <c:pt idx="118">
                  <c:v>1.3532658693652255</c:v>
                </c:pt>
                <c:pt idx="119">
                  <c:v>1.3505059797608097</c:v>
                </c:pt>
                <c:pt idx="120">
                  <c:v>1.3597056117755291</c:v>
                </c:pt>
                <c:pt idx="121">
                  <c:v>1.3615455381784729</c:v>
                </c:pt>
                <c:pt idx="122">
                  <c:v>1.3698252069917205</c:v>
                </c:pt>
                <c:pt idx="123">
                  <c:v>1.3873045078196873</c:v>
                </c:pt>
                <c:pt idx="124">
                  <c:v>1.4020239190432384</c:v>
                </c:pt>
                <c:pt idx="125">
                  <c:v>1.4057037718491261</c:v>
                </c:pt>
                <c:pt idx="126">
                  <c:v>1.4287028518859246</c:v>
                </c:pt>
                <c:pt idx="127">
                  <c:v>1.4296228150873966</c:v>
                </c:pt>
                <c:pt idx="128">
                  <c:v>1.4277828886844528</c:v>
                </c:pt>
                <c:pt idx="129">
                  <c:v>1.4756209751609937</c:v>
                </c:pt>
                <c:pt idx="130">
                  <c:v>1.4701011959521619</c:v>
                </c:pt>
                <c:pt idx="131">
                  <c:v>1.4829806807727692</c:v>
                </c:pt>
                <c:pt idx="132">
                  <c:v>1.488500459981601</c:v>
                </c:pt>
                <c:pt idx="133">
                  <c:v>1.5271389144434222</c:v>
                </c:pt>
                <c:pt idx="134">
                  <c:v>1.5133394664213433</c:v>
                </c:pt>
                <c:pt idx="135">
                  <c:v>1.5096596136154554</c:v>
                </c:pt>
                <c:pt idx="136">
                  <c:v>1.5363385464581416</c:v>
                </c:pt>
                <c:pt idx="137">
                  <c:v>1.5298988040478381</c:v>
                </c:pt>
                <c:pt idx="138">
                  <c:v>1.4866605335786569</c:v>
                </c:pt>
                <c:pt idx="139">
                  <c:v>1.5234590616375345</c:v>
                </c:pt>
                <c:pt idx="140">
                  <c:v>1.4682612695492181</c:v>
                </c:pt>
                <c:pt idx="141">
                  <c:v>1.4793008279668816</c:v>
                </c:pt>
                <c:pt idx="142">
                  <c:v>1.4737810487580498</c:v>
                </c:pt>
                <c:pt idx="143">
                  <c:v>1.4563017479300828</c:v>
                </c:pt>
                <c:pt idx="144">
                  <c:v>1.4517019319227231</c:v>
                </c:pt>
                <c:pt idx="145">
                  <c:v>1.483900643974241</c:v>
                </c:pt>
                <c:pt idx="146">
                  <c:v>1.5059797608095677</c:v>
                </c:pt>
                <c:pt idx="147">
                  <c:v>1.5354185832566698</c:v>
                </c:pt>
                <c:pt idx="148">
                  <c:v>1.517019319227231</c:v>
                </c:pt>
                <c:pt idx="149">
                  <c:v>1.5188592456301748</c:v>
                </c:pt>
                <c:pt idx="150">
                  <c:v>1.5179392824287028</c:v>
                </c:pt>
                <c:pt idx="151">
                  <c:v>1.5252989880404784</c:v>
                </c:pt>
                <c:pt idx="152">
                  <c:v>1.5133394664213433</c:v>
                </c:pt>
                <c:pt idx="153">
                  <c:v>1.5216191352345907</c:v>
                </c:pt>
                <c:pt idx="154">
                  <c:v>1.5114995400183993</c:v>
                </c:pt>
                <c:pt idx="155">
                  <c:v>1.4921803127874886</c:v>
                </c:pt>
                <c:pt idx="156">
                  <c:v>1.4949402023919043</c:v>
                </c:pt>
                <c:pt idx="157">
                  <c:v>1.4912603495860166</c:v>
                </c:pt>
                <c:pt idx="158">
                  <c:v>1.4912603495860166</c:v>
                </c:pt>
                <c:pt idx="159">
                  <c:v>1.5271389144434222</c:v>
                </c:pt>
                <c:pt idx="160">
                  <c:v>1.533578656853726</c:v>
                </c:pt>
                <c:pt idx="161">
                  <c:v>1.5390984360625577</c:v>
                </c:pt>
                <c:pt idx="162">
                  <c:v>1.5344986200551978</c:v>
                </c:pt>
                <c:pt idx="163">
                  <c:v>1.5262189512419504</c:v>
                </c:pt>
                <c:pt idx="164">
                  <c:v>1.5252989880404784</c:v>
                </c:pt>
                <c:pt idx="165">
                  <c:v>1.5225390984360627</c:v>
                </c:pt>
                <c:pt idx="166">
                  <c:v>1.5262189512419504</c:v>
                </c:pt>
                <c:pt idx="167">
                  <c:v>1.5308187672493101</c:v>
                </c:pt>
                <c:pt idx="168">
                  <c:v>1.546458141674333</c:v>
                </c:pt>
                <c:pt idx="169">
                  <c:v>1.5436982520699172</c:v>
                </c:pt>
                <c:pt idx="170">
                  <c:v>1.5639374425022998</c:v>
                </c:pt>
                <c:pt idx="171">
                  <c:v>1.5648574057037719</c:v>
                </c:pt>
              </c:numCache>
            </c:numRef>
          </c:val>
          <c:smooth val="0"/>
          <c:extLst>
            <c:ext xmlns:c16="http://schemas.microsoft.com/office/drawing/2014/chart" uri="{C3380CC4-5D6E-409C-BE32-E72D297353CC}">
              <c16:uniqueId val="{0000000E-C9A7-42E0-B0A7-174DA3794458}"/>
            </c:ext>
          </c:extLst>
        </c:ser>
        <c:ser>
          <c:idx val="15"/>
          <c:order val="15"/>
          <c:tx>
            <c:strRef>
              <c:f>cta策略!$DA$1</c:f>
              <c:strCache>
                <c:ptCount val="1"/>
                <c:pt idx="0">
                  <c:v>千象1期</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cta策略!$DA$2:$DA$328</c:f>
              <c:numCache>
                <c:formatCode>0.0000_ </c:formatCode>
                <c:ptCount val="327"/>
                <c:pt idx="0">
                  <c:v>1</c:v>
                </c:pt>
                <c:pt idx="1">
                  <c:v>0.99835255354200991</c:v>
                </c:pt>
                <c:pt idx="2">
                  <c:v>0.99752883031301487</c:v>
                </c:pt>
                <c:pt idx="3">
                  <c:v>0.99093904448105441</c:v>
                </c:pt>
                <c:pt idx="4">
                  <c:v>0.99423393739703469</c:v>
                </c:pt>
                <c:pt idx="5">
                  <c:v>0.99835255354200991</c:v>
                </c:pt>
                <c:pt idx="6">
                  <c:v>1.0164744645799011</c:v>
                </c:pt>
                <c:pt idx="7">
                  <c:v>1.0082372322899507</c:v>
                </c:pt>
                <c:pt idx="8">
                  <c:v>1.0008237232289952</c:v>
                </c:pt>
                <c:pt idx="9">
                  <c:v>1.0049423393739703</c:v>
                </c:pt>
                <c:pt idx="10">
                  <c:v>1.0098846787479407</c:v>
                </c:pt>
                <c:pt idx="11">
                  <c:v>1.0156507413509062</c:v>
                </c:pt>
                <c:pt idx="12">
                  <c:v>1.0593080724876442</c:v>
                </c:pt>
                <c:pt idx="13">
                  <c:v>1.0658978583196046</c:v>
                </c:pt>
                <c:pt idx="14">
                  <c:v>1.0576606260296542</c:v>
                </c:pt>
                <c:pt idx="15">
                  <c:v>1.0510708401976936</c:v>
                </c:pt>
                <c:pt idx="16">
                  <c:v>1.0362438220757826</c:v>
                </c:pt>
                <c:pt idx="17">
                  <c:v>1.0345963756177925</c:v>
                </c:pt>
                <c:pt idx="18">
                  <c:v>1.0428336079077429</c:v>
                </c:pt>
                <c:pt idx="19">
                  <c:v>1.0403624382207577</c:v>
                </c:pt>
                <c:pt idx="20">
                  <c:v>1.0485996705107083</c:v>
                </c:pt>
                <c:pt idx="21">
                  <c:v>1.0288303130148271</c:v>
                </c:pt>
                <c:pt idx="22">
                  <c:v>1.0222405271828667</c:v>
                </c:pt>
                <c:pt idx="23">
                  <c:v>1.0172981878088962</c:v>
                </c:pt>
                <c:pt idx="24">
                  <c:v>1.0304777594728172</c:v>
                </c:pt>
                <c:pt idx="25">
                  <c:v>1.0337726523887973</c:v>
                </c:pt>
                <c:pt idx="26">
                  <c:v>1.0185337726523889</c:v>
                </c:pt>
                <c:pt idx="27">
                  <c:v>1.02166392092257</c:v>
                </c:pt>
                <c:pt idx="28">
                  <c:v>1.021334431630972</c:v>
                </c:pt>
                <c:pt idx="29">
                  <c:v>1.0176276771004944</c:v>
                </c:pt>
                <c:pt idx="30">
                  <c:v>1.0413509060955519</c:v>
                </c:pt>
                <c:pt idx="31">
                  <c:v>1.0803130148270181</c:v>
                </c:pt>
                <c:pt idx="32">
                  <c:v>1.1005766062602966</c:v>
                </c:pt>
                <c:pt idx="33">
                  <c:v>1.1285831960461286</c:v>
                </c:pt>
                <c:pt idx="34">
                  <c:v>1.1100494233937397</c:v>
                </c:pt>
                <c:pt idx="35">
                  <c:v>1.1048599670510708</c:v>
                </c:pt>
                <c:pt idx="36">
                  <c:v>1.0954695222405273</c:v>
                </c:pt>
                <c:pt idx="37">
                  <c:v>1.0892092257001649</c:v>
                </c:pt>
                <c:pt idx="38">
                  <c:v>1.0846787479406919</c:v>
                </c:pt>
                <c:pt idx="39">
                  <c:v>1.0852553542009884</c:v>
                </c:pt>
                <c:pt idx="40">
                  <c:v>1.0934102141680395</c:v>
                </c:pt>
                <c:pt idx="41">
                  <c:v>1.0826194398682043</c:v>
                </c:pt>
                <c:pt idx="42">
                  <c:v>1.0851729818780889</c:v>
                </c:pt>
                <c:pt idx="43">
                  <c:v>1.0904448105436575</c:v>
                </c:pt>
                <c:pt idx="44">
                  <c:v>1.0909390444810545</c:v>
                </c:pt>
                <c:pt idx="45">
                  <c:v>1.0906095551894563</c:v>
                </c:pt>
                <c:pt idx="46">
                  <c:v>1.1228171334431631</c:v>
                </c:pt>
                <c:pt idx="47">
                  <c:v>1.1505766062602967</c:v>
                </c:pt>
                <c:pt idx="48">
                  <c:v>1.10667215815486</c:v>
                </c:pt>
                <c:pt idx="49">
                  <c:v>1.1021416803953872</c:v>
                </c:pt>
                <c:pt idx="50">
                  <c:v>1.1038714991762768</c:v>
                </c:pt>
                <c:pt idx="51">
                  <c:v>1.1079901153212521</c:v>
                </c:pt>
                <c:pt idx="52">
                  <c:v>1.0962108731466227</c:v>
                </c:pt>
                <c:pt idx="53">
                  <c:v>1.0909390444810545</c:v>
                </c:pt>
                <c:pt idx="54">
                  <c:v>1.1015650741350906</c:v>
                </c:pt>
                <c:pt idx="55">
                  <c:v>1.1086490939044482</c:v>
                </c:pt>
                <c:pt idx="56">
                  <c:v>1.1284184514003295</c:v>
                </c:pt>
                <c:pt idx="57">
                  <c:v>1.1238879736408567</c:v>
                </c:pt>
                <c:pt idx="58">
                  <c:v>1.1208401976935749</c:v>
                </c:pt>
                <c:pt idx="59">
                  <c:v>1.1268533772652389</c:v>
                </c:pt>
                <c:pt idx="60">
                  <c:v>1.1109555189456344</c:v>
                </c:pt>
                <c:pt idx="61">
                  <c:v>1.1094728171334431</c:v>
                </c:pt>
                <c:pt idx="62">
                  <c:v>1.1051894563426687</c:v>
                </c:pt>
                <c:pt idx="63">
                  <c:v>1.1189456342668864</c:v>
                </c:pt>
                <c:pt idx="64">
                  <c:v>1.1351729818780891</c:v>
                </c:pt>
                <c:pt idx="65">
                  <c:v>1.1435749588138386</c:v>
                </c:pt>
                <c:pt idx="66">
                  <c:v>1.1339373970345965</c:v>
                </c:pt>
                <c:pt idx="67">
                  <c:v>1.1442339373970347</c:v>
                </c:pt>
                <c:pt idx="68">
                  <c:v>1.1485172981878089</c:v>
                </c:pt>
                <c:pt idx="69">
                  <c:v>1.1416803953871499</c:v>
                </c:pt>
                <c:pt idx="70">
                  <c:v>1.155189456342669</c:v>
                </c:pt>
                <c:pt idx="71">
                  <c:v>1.1872322899505767</c:v>
                </c:pt>
                <c:pt idx="72">
                  <c:v>1.1608731466227349</c:v>
                </c:pt>
                <c:pt idx="73">
                  <c:v>1.16169686985173</c:v>
                </c:pt>
                <c:pt idx="74">
                  <c:v>1.1549423393739704</c:v>
                </c:pt>
                <c:pt idx="75">
                  <c:v>1.158154859967051</c:v>
                </c:pt>
                <c:pt idx="76">
                  <c:v>1.1796540362438221</c:v>
                </c:pt>
                <c:pt idx="77">
                  <c:v>1.1904448105436574</c:v>
                </c:pt>
                <c:pt idx="78">
                  <c:v>1.212026359143328</c:v>
                </c:pt>
                <c:pt idx="79">
                  <c:v>1.1940691927512357</c:v>
                </c:pt>
                <c:pt idx="80">
                  <c:v>1.1749588138385503</c:v>
                </c:pt>
                <c:pt idx="81">
                  <c:v>1.1677100494233938</c:v>
                </c:pt>
                <c:pt idx="82">
                  <c:v>1.177347611202636</c:v>
                </c:pt>
                <c:pt idx="83">
                  <c:v>1.1668863261943987</c:v>
                </c:pt>
                <c:pt idx="84">
                  <c:v>1.1668039538714994</c:v>
                </c:pt>
                <c:pt idx="85">
                  <c:v>1.1696046128500823</c:v>
                </c:pt>
                <c:pt idx="86">
                  <c:v>1.1531301482701812</c:v>
                </c:pt>
                <c:pt idx="87">
                  <c:v>1.1504942339373971</c:v>
                </c:pt>
                <c:pt idx="88">
                  <c:v>1.1504942339373971</c:v>
                </c:pt>
                <c:pt idx="89">
                  <c:v>1.1257825370675454</c:v>
                </c:pt>
                <c:pt idx="90">
                  <c:v>1.1257825370675454</c:v>
                </c:pt>
                <c:pt idx="91">
                  <c:v>1.1173805601317959</c:v>
                </c:pt>
                <c:pt idx="92">
                  <c:v>1.1282537067545304</c:v>
                </c:pt>
                <c:pt idx="93">
                  <c:v>1.127512355848435</c:v>
                </c:pt>
                <c:pt idx="94">
                  <c:v>1.1317133443163097</c:v>
                </c:pt>
                <c:pt idx="95">
                  <c:v>1.1331136738056014</c:v>
                </c:pt>
                <c:pt idx="96">
                  <c:v>1.1416803953871499</c:v>
                </c:pt>
                <c:pt idx="97">
                  <c:v>1.1458813838550248</c:v>
                </c:pt>
                <c:pt idx="98">
                  <c:v>1.1429159802306426</c:v>
                </c:pt>
                <c:pt idx="99">
                  <c:v>1.141845140032949</c:v>
                </c:pt>
                <c:pt idx="100">
                  <c:v>1.1542833607907743</c:v>
                </c:pt>
                <c:pt idx="101">
                  <c:v>1.1499176276771004</c:v>
                </c:pt>
                <c:pt idx="102">
                  <c:v>1.1405271828665569</c:v>
                </c:pt>
                <c:pt idx="103">
                  <c:v>1.1490939044481054</c:v>
                </c:pt>
                <c:pt idx="104">
                  <c:v>1.1455518945634267</c:v>
                </c:pt>
                <c:pt idx="105">
                  <c:v>1.1307248764415156</c:v>
                </c:pt>
                <c:pt idx="106">
                  <c:v>1.1241350906095553</c:v>
                </c:pt>
                <c:pt idx="107">
                  <c:v>1.1672981878088962</c:v>
                </c:pt>
                <c:pt idx="108">
                  <c:v>1.1714168039538715</c:v>
                </c:pt>
                <c:pt idx="109">
                  <c:v>1.1845140032948929</c:v>
                </c:pt>
                <c:pt idx="110">
                  <c:v>1.1724052718286657</c:v>
                </c:pt>
                <c:pt idx="111">
                  <c:v>1.1728995057660625</c:v>
                </c:pt>
                <c:pt idx="112">
                  <c:v>1.1616144975288303</c:v>
                </c:pt>
                <c:pt idx="113">
                  <c:v>1.2024711696869852</c:v>
                </c:pt>
                <c:pt idx="114">
                  <c:v>1.2178747940691927</c:v>
                </c:pt>
                <c:pt idx="115">
                  <c:v>1.227347611202636</c:v>
                </c:pt>
                <c:pt idx="116">
                  <c:v>1.2023887973640857</c:v>
                </c:pt>
                <c:pt idx="117">
                  <c:v>1.2023064250411861</c:v>
                </c:pt>
                <c:pt idx="118">
                  <c:v>1.2052718286655684</c:v>
                </c:pt>
                <c:pt idx="119">
                  <c:v>1.19168039538715</c:v>
                </c:pt>
                <c:pt idx="120">
                  <c:v>1.2103789126853377</c:v>
                </c:pt>
                <c:pt idx="121">
                  <c:v>1.2065897858319605</c:v>
                </c:pt>
                <c:pt idx="122">
                  <c:v>1.2464579901153214</c:v>
                </c:pt>
                <c:pt idx="123">
                  <c:v>1.2514827018121912</c:v>
                </c:pt>
                <c:pt idx="124">
                  <c:v>1.2834431630971994</c:v>
                </c:pt>
                <c:pt idx="125">
                  <c:v>1.26334431630972</c:v>
                </c:pt>
                <c:pt idx="126">
                  <c:v>1.2635090609555191</c:v>
                </c:pt>
                <c:pt idx="127">
                  <c:v>1.2622734761120264</c:v>
                </c:pt>
                <c:pt idx="128">
                  <c:v>1.2696046128500824</c:v>
                </c:pt>
                <c:pt idx="129">
                  <c:v>1.2977759472817132</c:v>
                </c:pt>
                <c:pt idx="130">
                  <c:v>1.3174629324546951</c:v>
                </c:pt>
                <c:pt idx="131">
                  <c:v>1.3457166392092257</c:v>
                </c:pt>
                <c:pt idx="132">
                  <c:v>1.3455518945634266</c:v>
                </c:pt>
                <c:pt idx="133">
                  <c:v>1.3849258649093905</c:v>
                </c:pt>
                <c:pt idx="134">
                  <c:v>1.341845140032949</c:v>
                </c:pt>
                <c:pt idx="135">
                  <c:v>1.3521416803953872</c:v>
                </c:pt>
                <c:pt idx="136">
                  <c:v>1.3376441515650741</c:v>
                </c:pt>
                <c:pt idx="137">
                  <c:v>1.342009884678748</c:v>
                </c:pt>
                <c:pt idx="138">
                  <c:v>1.3331960461285008</c:v>
                </c:pt>
                <c:pt idx="139">
                  <c:v>1.3325370675453048</c:v>
                </c:pt>
                <c:pt idx="140">
                  <c:v>1.3299835255354202</c:v>
                </c:pt>
                <c:pt idx="141">
                  <c:v>1.3015650741350906</c:v>
                </c:pt>
                <c:pt idx="142">
                  <c:v>1.3074958813838551</c:v>
                </c:pt>
                <c:pt idx="143">
                  <c:v>1.3079901153212521</c:v>
                </c:pt>
                <c:pt idx="144">
                  <c:v>1.3352553542009884</c:v>
                </c:pt>
                <c:pt idx="145">
                  <c:v>1.3542009884678747</c:v>
                </c:pt>
                <c:pt idx="146">
                  <c:v>1.3447281713344317</c:v>
                </c:pt>
                <c:pt idx="147">
                  <c:v>1.3607084019769358</c:v>
                </c:pt>
                <c:pt idx="148">
                  <c:v>1.3586490939044482</c:v>
                </c:pt>
                <c:pt idx="149">
                  <c:v>1.363179571663921</c:v>
                </c:pt>
                <c:pt idx="150">
                  <c:v>1.4140856672158155</c:v>
                </c:pt>
                <c:pt idx="151">
                  <c:v>1.4337726523887973</c:v>
                </c:pt>
                <c:pt idx="152">
                  <c:v>1.4210873146622736</c:v>
                </c:pt>
                <c:pt idx="153">
                  <c:v>1.419522240527183</c:v>
                </c:pt>
                <c:pt idx="154">
                  <c:v>1.4403624382207578</c:v>
                </c:pt>
                <c:pt idx="155">
                  <c:v>1.4196869851729819</c:v>
                </c:pt>
                <c:pt idx="156">
                  <c:v>1.3956342668863262</c:v>
                </c:pt>
                <c:pt idx="157">
                  <c:v>1.382866556836903</c:v>
                </c:pt>
                <c:pt idx="158">
                  <c:v>1.3639209225700164</c:v>
                </c:pt>
                <c:pt idx="159">
                  <c:v>1.404200988467875</c:v>
                </c:pt>
                <c:pt idx="160">
                  <c:v>1.4684514003294893</c:v>
                </c:pt>
                <c:pt idx="161">
                  <c:v>1.44168039538715</c:v>
                </c:pt>
                <c:pt idx="162">
                  <c:v>1.4509884678747942</c:v>
                </c:pt>
                <c:pt idx="163">
                  <c:v>1.4369851729818781</c:v>
                </c:pt>
                <c:pt idx="164">
                  <c:v>1.4276771004942341</c:v>
                </c:pt>
                <c:pt idx="165">
                  <c:v>1.426359143327842</c:v>
                </c:pt>
                <c:pt idx="166">
                  <c:v>1.4186985172981879</c:v>
                </c:pt>
                <c:pt idx="167">
                  <c:v>1.4292421746293247</c:v>
                </c:pt>
                <c:pt idx="168">
                  <c:v>1.4507413509060956</c:v>
                </c:pt>
                <c:pt idx="169">
                  <c:v>1.4559308072487644</c:v>
                </c:pt>
                <c:pt idx="170">
                  <c:v>1.526194398682043</c:v>
                </c:pt>
                <c:pt idx="171">
                  <c:v>1.5328665568369029</c:v>
                </c:pt>
              </c:numCache>
            </c:numRef>
          </c:val>
          <c:smooth val="0"/>
          <c:extLst>
            <c:ext xmlns:c16="http://schemas.microsoft.com/office/drawing/2014/chart" uri="{C3380CC4-5D6E-409C-BE32-E72D297353CC}">
              <c16:uniqueId val="{0000000F-C9A7-42E0-B0A7-174DA3794458}"/>
            </c:ext>
          </c:extLst>
        </c:ser>
        <c:ser>
          <c:idx val="16"/>
          <c:order val="16"/>
          <c:tx>
            <c:strRef>
              <c:f>cta策略!$DB$1</c:f>
              <c:strCache>
                <c:ptCount val="1"/>
                <c:pt idx="0">
                  <c:v>灰金量化3号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cta策略!$DB$2:$DB$328</c:f>
              <c:numCache>
                <c:formatCode>0.0000_ </c:formatCode>
                <c:ptCount val="327"/>
                <c:pt idx="0">
                  <c:v>1</c:v>
                </c:pt>
                <c:pt idx="1">
                  <c:v>1.0102707749766575</c:v>
                </c:pt>
                <c:pt idx="2">
                  <c:v>1.0252100840336136</c:v>
                </c:pt>
                <c:pt idx="3">
                  <c:v>0.98692810457516333</c:v>
                </c:pt>
                <c:pt idx="4">
                  <c:v>0.99066293183940246</c:v>
                </c:pt>
                <c:pt idx="5">
                  <c:v>0.99066293183940246</c:v>
                </c:pt>
                <c:pt idx="6">
                  <c:v>1.015873015873016</c:v>
                </c:pt>
                <c:pt idx="7">
                  <c:v>1.015873015873016</c:v>
                </c:pt>
                <c:pt idx="8">
                  <c:v>0.98879551820728295</c:v>
                </c:pt>
                <c:pt idx="9">
                  <c:v>1.0065359477124185</c:v>
                </c:pt>
                <c:pt idx="10">
                  <c:v>1.0504201680672269</c:v>
                </c:pt>
                <c:pt idx="11">
                  <c:v>1.0522875816993464</c:v>
                </c:pt>
                <c:pt idx="12">
                  <c:v>1.1465919701213818</c:v>
                </c:pt>
                <c:pt idx="13">
                  <c:v>1.1465919701213818</c:v>
                </c:pt>
                <c:pt idx="14">
                  <c:v>1.1400560224089638</c:v>
                </c:pt>
                <c:pt idx="15">
                  <c:v>1.1167133520074697</c:v>
                </c:pt>
                <c:pt idx="16">
                  <c:v>1.1213818860877685</c:v>
                </c:pt>
                <c:pt idx="17">
                  <c:v>1.1251167133520077</c:v>
                </c:pt>
                <c:pt idx="18">
                  <c:v>1.1185807656395892</c:v>
                </c:pt>
                <c:pt idx="19">
                  <c:v>1.1811391223155929</c:v>
                </c:pt>
                <c:pt idx="20">
                  <c:v>1.2866479925303453</c:v>
                </c:pt>
                <c:pt idx="21">
                  <c:v>1.3090569561157797</c:v>
                </c:pt>
                <c:pt idx="22">
                  <c:v>1.3445378151260505</c:v>
                </c:pt>
                <c:pt idx="23">
                  <c:v>1.3127917833800187</c:v>
                </c:pt>
                <c:pt idx="24">
                  <c:v>1.3202614379084967</c:v>
                </c:pt>
                <c:pt idx="25">
                  <c:v>1.3202614379084967</c:v>
                </c:pt>
                <c:pt idx="26">
                  <c:v>1.3202614379084967</c:v>
                </c:pt>
                <c:pt idx="27">
                  <c:v>1.3333333333333333</c:v>
                </c:pt>
                <c:pt idx="28">
                  <c:v>1.2941176470588236</c:v>
                </c:pt>
                <c:pt idx="29">
                  <c:v>1.2838468720821663</c:v>
                </c:pt>
                <c:pt idx="30">
                  <c:v>1.3015873015873016</c:v>
                </c:pt>
                <c:pt idx="31">
                  <c:v>1.3445378151260505</c:v>
                </c:pt>
                <c:pt idx="32">
                  <c:v>1.4267040149393091</c:v>
                </c:pt>
                <c:pt idx="33">
                  <c:v>1.400560224089636</c:v>
                </c:pt>
                <c:pt idx="34">
                  <c:v>1.3548085901027078</c:v>
                </c:pt>
                <c:pt idx="35">
                  <c:v>1.3398692810457518</c:v>
                </c:pt>
                <c:pt idx="36">
                  <c:v>1.3155929038281979</c:v>
                </c:pt>
                <c:pt idx="37">
                  <c:v>1.2987861811391224</c:v>
                </c:pt>
                <c:pt idx="38">
                  <c:v>1.2875816993464053</c:v>
                </c:pt>
                <c:pt idx="39">
                  <c:v>1.3389355742296918</c:v>
                </c:pt>
                <c:pt idx="40">
                  <c:v>1.3025210084033614</c:v>
                </c:pt>
                <c:pt idx="41">
                  <c:v>1.3183940242763772</c:v>
                </c:pt>
                <c:pt idx="42">
                  <c:v>1.3352007469654528</c:v>
                </c:pt>
                <c:pt idx="43">
                  <c:v>1.3548085901027078</c:v>
                </c:pt>
                <c:pt idx="44">
                  <c:v>1.3482726423902895</c:v>
                </c:pt>
                <c:pt idx="45">
                  <c:v>1.4136321195144725</c:v>
                </c:pt>
                <c:pt idx="46">
                  <c:v>1.411764705882353</c:v>
                </c:pt>
                <c:pt idx="47">
                  <c:v>1.4089635854341735</c:v>
                </c:pt>
                <c:pt idx="48">
                  <c:v>1.3501400560224091</c:v>
                </c:pt>
                <c:pt idx="49">
                  <c:v>1.3594771241830066</c:v>
                </c:pt>
                <c:pt idx="50">
                  <c:v>1.3828197945845007</c:v>
                </c:pt>
                <c:pt idx="51">
                  <c:v>1.3678804855275444</c:v>
                </c:pt>
                <c:pt idx="52">
                  <c:v>1.3333333333333333</c:v>
                </c:pt>
                <c:pt idx="53">
                  <c:v>1.3090569561157797</c:v>
                </c:pt>
                <c:pt idx="54">
                  <c:v>1.3099906629318394</c:v>
                </c:pt>
                <c:pt idx="55">
                  <c:v>1.3594771241830066</c:v>
                </c:pt>
                <c:pt idx="56">
                  <c:v>1.4183006535947713</c:v>
                </c:pt>
                <c:pt idx="57">
                  <c:v>1.3211951447245567</c:v>
                </c:pt>
                <c:pt idx="58">
                  <c:v>1.3977591036414567</c:v>
                </c:pt>
                <c:pt idx="59">
                  <c:v>1.4519140989729225</c:v>
                </c:pt>
                <c:pt idx="60">
                  <c:v>1.4098972922502335</c:v>
                </c:pt>
                <c:pt idx="61">
                  <c:v>1.3893557422969187</c:v>
                </c:pt>
                <c:pt idx="62">
                  <c:v>1.3744164332399627</c:v>
                </c:pt>
                <c:pt idx="63">
                  <c:v>1.3678804855275444</c:v>
                </c:pt>
                <c:pt idx="64">
                  <c:v>1.3305322128851542</c:v>
                </c:pt>
                <c:pt idx="65">
                  <c:v>1.3688141923436041</c:v>
                </c:pt>
                <c:pt idx="66">
                  <c:v>1.3529411764705883</c:v>
                </c:pt>
                <c:pt idx="67">
                  <c:v>1.4388422035480859</c:v>
                </c:pt>
                <c:pt idx="68">
                  <c:v>1.393090569561158</c:v>
                </c:pt>
                <c:pt idx="69">
                  <c:v>1.3380018674136323</c:v>
                </c:pt>
                <c:pt idx="70">
                  <c:v>1.4201680672268908</c:v>
                </c:pt>
                <c:pt idx="71">
                  <c:v>1.458450046685341</c:v>
                </c:pt>
                <c:pt idx="72">
                  <c:v>1.4397759103641457</c:v>
                </c:pt>
                <c:pt idx="73">
                  <c:v>1.4789915966386555</c:v>
                </c:pt>
                <c:pt idx="74">
                  <c:v>1.4472455648926239</c:v>
                </c:pt>
                <c:pt idx="75">
                  <c:v>1.4397759103641457</c:v>
                </c:pt>
                <c:pt idx="76">
                  <c:v>1.4799253034547153</c:v>
                </c:pt>
                <c:pt idx="77">
                  <c:v>1.5546218487394958</c:v>
                </c:pt>
                <c:pt idx="78">
                  <c:v>1.53874883286648</c:v>
                </c:pt>
                <c:pt idx="79">
                  <c:v>1.5088702147525679</c:v>
                </c:pt>
                <c:pt idx="80">
                  <c:v>1.4332399626517274</c:v>
                </c:pt>
                <c:pt idx="81">
                  <c:v>1.3641456582633054</c:v>
                </c:pt>
                <c:pt idx="82">
                  <c:v>1.3641456582633054</c:v>
                </c:pt>
                <c:pt idx="83">
                  <c:v>1.5602240896358543</c:v>
                </c:pt>
                <c:pt idx="84">
                  <c:v>1.5368814192343605</c:v>
                </c:pt>
                <c:pt idx="85">
                  <c:v>1.5322128851540617</c:v>
                </c:pt>
                <c:pt idx="86">
                  <c:v>1.5602240896358543</c:v>
                </c:pt>
                <c:pt idx="87">
                  <c:v>1.5676937441643326</c:v>
                </c:pt>
                <c:pt idx="88">
                  <c:v>1.4743230625583568</c:v>
                </c:pt>
                <c:pt idx="89">
                  <c:v>1.5126050420168069</c:v>
                </c:pt>
                <c:pt idx="90">
                  <c:v>1.5312791783380018</c:v>
                </c:pt>
                <c:pt idx="91">
                  <c:v>1.465919701213819</c:v>
                </c:pt>
                <c:pt idx="92">
                  <c:v>1.46218487394958</c:v>
                </c:pt>
                <c:pt idx="93">
                  <c:v>1.4985994397759104</c:v>
                </c:pt>
                <c:pt idx="94">
                  <c:v>1.5275443510737627</c:v>
                </c:pt>
                <c:pt idx="95">
                  <c:v>1.5294117647058822</c:v>
                </c:pt>
                <c:pt idx="96">
                  <c:v>1.5704948646125116</c:v>
                </c:pt>
                <c:pt idx="97">
                  <c:v>1.5620915032679739</c:v>
                </c:pt>
                <c:pt idx="98">
                  <c:v>1.5499533146591971</c:v>
                </c:pt>
                <c:pt idx="99">
                  <c:v>1.4967320261437909</c:v>
                </c:pt>
                <c:pt idx="100">
                  <c:v>1.5620915032679739</c:v>
                </c:pt>
                <c:pt idx="101">
                  <c:v>1.5854341736694677</c:v>
                </c:pt>
                <c:pt idx="102">
                  <c:v>1.5985060690943045</c:v>
                </c:pt>
                <c:pt idx="103">
                  <c:v>1.6918767507002803</c:v>
                </c:pt>
                <c:pt idx="104">
                  <c:v>1.7385620915032682</c:v>
                </c:pt>
                <c:pt idx="105">
                  <c:v>1.7404295051353877</c:v>
                </c:pt>
                <c:pt idx="106">
                  <c:v>1.7058823529411764</c:v>
                </c:pt>
                <c:pt idx="107">
                  <c:v>1.6283846872082166</c:v>
                </c:pt>
                <c:pt idx="108">
                  <c:v>1.6237161531279181</c:v>
                </c:pt>
                <c:pt idx="109">
                  <c:v>1.6713352007469655</c:v>
                </c:pt>
                <c:pt idx="110">
                  <c:v>1.6928104575163399</c:v>
                </c:pt>
                <c:pt idx="111">
                  <c:v>1.5583566760037348</c:v>
                </c:pt>
                <c:pt idx="112">
                  <c:v>1.7096171802054156</c:v>
                </c:pt>
                <c:pt idx="113">
                  <c:v>1.8590102707749769</c:v>
                </c:pt>
                <c:pt idx="114">
                  <c:v>1.9598506069094308</c:v>
                </c:pt>
                <c:pt idx="115">
                  <c:v>1.9430438842203548</c:v>
                </c:pt>
                <c:pt idx="116">
                  <c:v>1.9785247432306259</c:v>
                </c:pt>
                <c:pt idx="117">
                  <c:v>1.9635854341736698</c:v>
                </c:pt>
                <c:pt idx="118">
                  <c:v>1.9635854341736698</c:v>
                </c:pt>
                <c:pt idx="119">
                  <c:v>1.9691876750700281</c:v>
                </c:pt>
                <c:pt idx="120">
                  <c:v>1.9374416433239965</c:v>
                </c:pt>
                <c:pt idx="121">
                  <c:v>1.9383753501400562</c:v>
                </c:pt>
                <c:pt idx="122">
                  <c:v>1.9374416433239965</c:v>
                </c:pt>
                <c:pt idx="123">
                  <c:v>1.9411764705882355</c:v>
                </c:pt>
                <c:pt idx="124">
                  <c:v>1.9869281045751637</c:v>
                </c:pt>
                <c:pt idx="125">
                  <c:v>1.9243697478991597</c:v>
                </c:pt>
                <c:pt idx="126">
                  <c:v>1.8795518207282913</c:v>
                </c:pt>
                <c:pt idx="127">
                  <c:v>1.8468720821661999</c:v>
                </c:pt>
                <c:pt idx="128">
                  <c:v>1.800186741363212</c:v>
                </c:pt>
                <c:pt idx="129">
                  <c:v>1.8823529411764708</c:v>
                </c:pt>
                <c:pt idx="130">
                  <c:v>1.8898225957049488</c:v>
                </c:pt>
                <c:pt idx="131">
                  <c:v>2.0317460317460321</c:v>
                </c:pt>
                <c:pt idx="132">
                  <c:v>1.996265172735761</c:v>
                </c:pt>
                <c:pt idx="133">
                  <c:v>2.1643323996265176</c:v>
                </c:pt>
                <c:pt idx="134">
                  <c:v>1.9981325863678807</c:v>
                </c:pt>
                <c:pt idx="135">
                  <c:v>1.9355742296918768</c:v>
                </c:pt>
                <c:pt idx="136">
                  <c:v>1.9140989729225022</c:v>
                </c:pt>
                <c:pt idx="137">
                  <c:v>1.9598506069094308</c:v>
                </c:pt>
                <c:pt idx="138">
                  <c:v>2.0989729225023344</c:v>
                </c:pt>
                <c:pt idx="139">
                  <c:v>2.0859010270774978</c:v>
                </c:pt>
                <c:pt idx="140">
                  <c:v>2.1316526610644257</c:v>
                </c:pt>
                <c:pt idx="141">
                  <c:v>2.1260504201680677</c:v>
                </c:pt>
                <c:pt idx="142">
                  <c:v>2.1783380018674139</c:v>
                </c:pt>
                <c:pt idx="143">
                  <c:v>2.0802987861811393</c:v>
                </c:pt>
                <c:pt idx="144">
                  <c:v>2.2586367880485527</c:v>
                </c:pt>
                <c:pt idx="145">
                  <c:v>2.2950513538748836</c:v>
                </c:pt>
                <c:pt idx="146">
                  <c:v>2.2166199813258638</c:v>
                </c:pt>
                <c:pt idx="147">
                  <c:v>2.3865546218487395</c:v>
                </c:pt>
                <c:pt idx="148">
                  <c:v>2.4257703081232491</c:v>
                </c:pt>
                <c:pt idx="149">
                  <c:v>2.4360410830999069</c:v>
                </c:pt>
                <c:pt idx="150">
                  <c:v>2.7563025210084033</c:v>
                </c:pt>
                <c:pt idx="151">
                  <c:v>2.8039215686274512</c:v>
                </c:pt>
                <c:pt idx="152">
                  <c:v>2.8067226890756301</c:v>
                </c:pt>
                <c:pt idx="153">
                  <c:v>2.871148459383754</c:v>
                </c:pt>
                <c:pt idx="154">
                  <c:v>3.0746965452847808</c:v>
                </c:pt>
                <c:pt idx="155">
                  <c:v>3.1036414565826331</c:v>
                </c:pt>
                <c:pt idx="156">
                  <c:v>2.9337068160597575</c:v>
                </c:pt>
                <c:pt idx="157">
                  <c:v>2.9449112978524745</c:v>
                </c:pt>
                <c:pt idx="158">
                  <c:v>2.9645191409897294</c:v>
                </c:pt>
                <c:pt idx="159">
                  <c:v>3.081232492997199</c:v>
                </c:pt>
                <c:pt idx="160">
                  <c:v>3.607843137254902</c:v>
                </c:pt>
                <c:pt idx="161">
                  <c:v>3.3221288515406164</c:v>
                </c:pt>
                <c:pt idx="162">
                  <c:v>3.1699346405228761</c:v>
                </c:pt>
                <c:pt idx="163">
                  <c:v>3.1176470588235294</c:v>
                </c:pt>
                <c:pt idx="164">
                  <c:v>3.1092436974789917</c:v>
                </c:pt>
                <c:pt idx="165">
                  <c:v>3.0168067226890756</c:v>
                </c:pt>
                <c:pt idx="166">
                  <c:v>2.9075630252100839</c:v>
                </c:pt>
                <c:pt idx="167">
                  <c:v>2.8235294117647061</c:v>
                </c:pt>
                <c:pt idx="168">
                  <c:v>2.9112978524743229</c:v>
                </c:pt>
                <c:pt idx="169">
                  <c:v>2.8879551820728291</c:v>
                </c:pt>
                <c:pt idx="170">
                  <c:v>2.9598506069094306</c:v>
                </c:pt>
                <c:pt idx="171">
                  <c:v>2.992530345471522</c:v>
                </c:pt>
              </c:numCache>
            </c:numRef>
          </c:val>
          <c:smooth val="0"/>
          <c:extLst>
            <c:ext xmlns:c16="http://schemas.microsoft.com/office/drawing/2014/chart" uri="{C3380CC4-5D6E-409C-BE32-E72D297353CC}">
              <c16:uniqueId val="{00000010-C9A7-42E0-B0A7-174DA3794458}"/>
            </c:ext>
          </c:extLst>
        </c:ser>
        <c:ser>
          <c:idx val="17"/>
          <c:order val="17"/>
          <c:tx>
            <c:strRef>
              <c:f>cta策略!$DC$1</c:f>
              <c:strCache>
                <c:ptCount val="1"/>
                <c:pt idx="0">
                  <c:v>上九点金二号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cta策略!$DC$2:$DC$328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1.0469999999999999</c:v>
                </c:pt>
                <c:pt idx="47">
                  <c:v>1.1220000000000001</c:v>
                </c:pt>
                <c:pt idx="48">
                  <c:v>1.1372</c:v>
                </c:pt>
                <c:pt idx="49">
                  <c:v>1.1241000000000001</c:v>
                </c:pt>
                <c:pt idx="50">
                  <c:v>1.0989</c:v>
                </c:pt>
                <c:pt idx="51">
                  <c:v>1.1121000000000001</c:v>
                </c:pt>
                <c:pt idx="52">
                  <c:v>1.1121000000000001</c:v>
                </c:pt>
                <c:pt idx="53">
                  <c:v>1.1394</c:v>
                </c:pt>
                <c:pt idx="54">
                  <c:v>1.1362000000000001</c:v>
                </c:pt>
                <c:pt idx="55">
                  <c:v>1.1767000000000001</c:v>
                </c:pt>
                <c:pt idx="56">
                  <c:v>1.1548</c:v>
                </c:pt>
                <c:pt idx="57">
                  <c:v>1.1504000000000001</c:v>
                </c:pt>
                <c:pt idx="58">
                  <c:v>1.1482000000000001</c:v>
                </c:pt>
                <c:pt idx="59">
                  <c:v>1.1678999999999999</c:v>
                </c:pt>
                <c:pt idx="60">
                  <c:v>1.2434000000000001</c:v>
                </c:pt>
                <c:pt idx="61">
                  <c:v>1.2225999999999999</c:v>
                </c:pt>
                <c:pt idx="62">
                  <c:v>1.1984999999999999</c:v>
                </c:pt>
                <c:pt idx="63">
                  <c:v>1.2150000000000001</c:v>
                </c:pt>
                <c:pt idx="64">
                  <c:v>1.2883</c:v>
                </c:pt>
                <c:pt idx="65">
                  <c:v>1.3134999999999999</c:v>
                </c:pt>
                <c:pt idx="66">
                  <c:v>1.3109999999999999</c:v>
                </c:pt>
                <c:pt idx="67">
                  <c:v>1.3047</c:v>
                </c:pt>
                <c:pt idx="68">
                  <c:v>1.3047</c:v>
                </c:pt>
                <c:pt idx="69">
                  <c:v>1.2996000000000001</c:v>
                </c:pt>
                <c:pt idx="70">
                  <c:v>1.355</c:v>
                </c:pt>
                <c:pt idx="71">
                  <c:v>1.5791999999999999</c:v>
                </c:pt>
                <c:pt idx="72">
                  <c:v>1.5603</c:v>
                </c:pt>
                <c:pt idx="73">
                  <c:v>1.6208</c:v>
                </c:pt>
                <c:pt idx="74">
                  <c:v>1.5943000000000001</c:v>
                </c:pt>
                <c:pt idx="75">
                  <c:v>1.5892999999999999</c:v>
                </c:pt>
                <c:pt idx="76">
                  <c:v>1.6233</c:v>
                </c:pt>
                <c:pt idx="77">
                  <c:v>1.6962999999999999</c:v>
                </c:pt>
                <c:pt idx="78">
                  <c:v>1.6409</c:v>
                </c:pt>
                <c:pt idx="79">
                  <c:v>1.6713</c:v>
                </c:pt>
                <c:pt idx="80">
                  <c:v>1.6536999999999999</c:v>
                </c:pt>
                <c:pt idx="81">
                  <c:v>1.7143999999999999</c:v>
                </c:pt>
                <c:pt idx="82">
                  <c:v>1.8039000000000001</c:v>
                </c:pt>
                <c:pt idx="83">
                  <c:v>1.7750999999999999</c:v>
                </c:pt>
                <c:pt idx="84">
                  <c:v>1.7750999999999999</c:v>
                </c:pt>
                <c:pt idx="85">
                  <c:v>1.8406</c:v>
                </c:pt>
                <c:pt idx="86">
                  <c:v>1.8502000000000001</c:v>
                </c:pt>
                <c:pt idx="87">
                  <c:v>1.8502000000000001</c:v>
                </c:pt>
                <c:pt idx="88">
                  <c:v>1.74</c:v>
                </c:pt>
                <c:pt idx="89">
                  <c:v>1.74</c:v>
                </c:pt>
                <c:pt idx="90">
                  <c:v>1.7447999999999999</c:v>
                </c:pt>
                <c:pt idx="91">
                  <c:v>1.7176</c:v>
                </c:pt>
                <c:pt idx="92">
                  <c:v>1.708</c:v>
                </c:pt>
                <c:pt idx="93">
                  <c:v>1.708</c:v>
                </c:pt>
                <c:pt idx="94">
                  <c:v>1.6697</c:v>
                </c:pt>
                <c:pt idx="95">
                  <c:v>1.6760999999999999</c:v>
                </c:pt>
                <c:pt idx="96">
                  <c:v>1.6952</c:v>
                </c:pt>
                <c:pt idx="97">
                  <c:v>1.6952</c:v>
                </c:pt>
                <c:pt idx="98">
                  <c:v>1.6952</c:v>
                </c:pt>
                <c:pt idx="99">
                  <c:v>1.6649</c:v>
                </c:pt>
                <c:pt idx="100">
                  <c:v>1.6553</c:v>
                </c:pt>
                <c:pt idx="101">
                  <c:v>1.6553</c:v>
                </c:pt>
                <c:pt idx="102">
                  <c:v>1.6553</c:v>
                </c:pt>
                <c:pt idx="103">
                  <c:v>1.6106</c:v>
                </c:pt>
                <c:pt idx="104">
                  <c:v>1.6376999999999999</c:v>
                </c:pt>
                <c:pt idx="105">
                  <c:v>1.6376999999999999</c:v>
                </c:pt>
                <c:pt idx="106">
                  <c:v>1.6185</c:v>
                </c:pt>
                <c:pt idx="107">
                  <c:v>1.7592000000000001</c:v>
                </c:pt>
                <c:pt idx="108">
                  <c:v>1.7512000000000001</c:v>
                </c:pt>
                <c:pt idx="109">
                  <c:v>1.8007</c:v>
                </c:pt>
                <c:pt idx="110">
                  <c:v>1.9349000000000001</c:v>
                </c:pt>
                <c:pt idx="111">
                  <c:v>1.8422000000000001</c:v>
                </c:pt>
                <c:pt idx="112">
                  <c:v>1.8727</c:v>
                </c:pt>
                <c:pt idx="113">
                  <c:v>1.8727</c:v>
                </c:pt>
                <c:pt idx="114">
                  <c:v>2.0337999999999998</c:v>
                </c:pt>
                <c:pt idx="115">
                  <c:v>2.1251000000000002</c:v>
                </c:pt>
                <c:pt idx="116">
                  <c:v>2.1305000000000001</c:v>
                </c:pt>
                <c:pt idx="117">
                  <c:v>2.0964999999999998</c:v>
                </c:pt>
                <c:pt idx="118">
                  <c:v>2.0964999999999998</c:v>
                </c:pt>
                <c:pt idx="119">
                  <c:v>2.032</c:v>
                </c:pt>
                <c:pt idx="120">
                  <c:v>2.0838999999999999</c:v>
                </c:pt>
                <c:pt idx="121">
                  <c:v>2.1017999999999999</c:v>
                </c:pt>
                <c:pt idx="122">
                  <c:v>2.2576000000000001</c:v>
                </c:pt>
                <c:pt idx="123">
                  <c:v>2.2433000000000001</c:v>
                </c:pt>
                <c:pt idx="124">
                  <c:v>2.2755000000000001</c:v>
                </c:pt>
                <c:pt idx="125">
                  <c:v>2.254</c:v>
                </c:pt>
                <c:pt idx="126">
                  <c:v>2.254</c:v>
                </c:pt>
                <c:pt idx="127">
                  <c:v>2.254</c:v>
                </c:pt>
                <c:pt idx="128">
                  <c:v>2.2271999999999998</c:v>
                </c:pt>
                <c:pt idx="129">
                  <c:v>2.2522000000000002</c:v>
                </c:pt>
                <c:pt idx="130">
                  <c:v>2.2736999999999998</c:v>
                </c:pt>
                <c:pt idx="131">
                  <c:v>2.3542999999999998</c:v>
                </c:pt>
                <c:pt idx="132">
                  <c:v>2.3456999999999999</c:v>
                </c:pt>
                <c:pt idx="133">
                  <c:v>2.4401999999999999</c:v>
                </c:pt>
                <c:pt idx="134">
                  <c:v>2.423</c:v>
                </c:pt>
                <c:pt idx="135">
                  <c:v>2.4037000000000002</c:v>
                </c:pt>
                <c:pt idx="136">
                  <c:v>2.3328000000000002</c:v>
                </c:pt>
                <c:pt idx="137">
                  <c:v>2.3521000000000001</c:v>
                </c:pt>
                <c:pt idx="138">
                  <c:v>2.3887</c:v>
                </c:pt>
                <c:pt idx="139">
                  <c:v>2.3778999999999999</c:v>
                </c:pt>
                <c:pt idx="140">
                  <c:v>2.3822000000000001</c:v>
                </c:pt>
                <c:pt idx="141">
                  <c:v>2.3456999999999999</c:v>
                </c:pt>
                <c:pt idx="142">
                  <c:v>2.3672</c:v>
                </c:pt>
                <c:pt idx="143">
                  <c:v>2.3414000000000001</c:v>
                </c:pt>
                <c:pt idx="144">
                  <c:v>2.3994</c:v>
                </c:pt>
                <c:pt idx="145">
                  <c:v>2.4186999999999999</c:v>
                </c:pt>
                <c:pt idx="146">
                  <c:v>2.4552</c:v>
                </c:pt>
                <c:pt idx="147">
                  <c:v>2.4638</c:v>
                </c:pt>
                <c:pt idx="148">
                  <c:v>2.5175000000000001</c:v>
                </c:pt>
                <c:pt idx="149">
                  <c:v>2.5905999999999998</c:v>
                </c:pt>
                <c:pt idx="150">
                  <c:v>2.6507000000000001</c:v>
                </c:pt>
                <c:pt idx="151">
                  <c:v>2.6850999999999998</c:v>
                </c:pt>
                <c:pt idx="152">
                  <c:v>2.7345000000000002</c:v>
                </c:pt>
                <c:pt idx="153">
                  <c:v>2.7321</c:v>
                </c:pt>
                <c:pt idx="154">
                  <c:v>2.7759</c:v>
                </c:pt>
                <c:pt idx="155">
                  <c:v>2.7467000000000001</c:v>
                </c:pt>
                <c:pt idx="156">
                  <c:v>2.7271999999999998</c:v>
                </c:pt>
                <c:pt idx="157">
                  <c:v>2.7223000000000002</c:v>
                </c:pt>
                <c:pt idx="158">
                  <c:v>2.7490999999999999</c:v>
                </c:pt>
                <c:pt idx="159">
                  <c:v>2.7490999999999999</c:v>
                </c:pt>
                <c:pt idx="160">
                  <c:v>2.8563000000000001</c:v>
                </c:pt>
                <c:pt idx="161">
                  <c:v>2.8464999999999998</c:v>
                </c:pt>
                <c:pt idx="162">
                  <c:v>2.8391999999999999</c:v>
                </c:pt>
                <c:pt idx="163">
                  <c:v>2.7881</c:v>
                </c:pt>
                <c:pt idx="164">
                  <c:v>2.7808000000000002</c:v>
                </c:pt>
                <c:pt idx="165">
                  <c:v>2.7637</c:v>
                </c:pt>
                <c:pt idx="166">
                  <c:v>2.7467000000000001</c:v>
                </c:pt>
                <c:pt idx="167">
                  <c:v>2.7467000000000001</c:v>
                </c:pt>
                <c:pt idx="168">
                  <c:v>2.7223999999999999</c:v>
                </c:pt>
                <c:pt idx="169">
                  <c:v>2.7101999999999999</c:v>
                </c:pt>
                <c:pt idx="170">
                  <c:v>2.7271999999999998</c:v>
                </c:pt>
                <c:pt idx="171">
                  <c:v>2.8075999999999999</c:v>
                </c:pt>
              </c:numCache>
            </c:numRef>
          </c:val>
          <c:smooth val="0"/>
          <c:extLst>
            <c:ext xmlns:c16="http://schemas.microsoft.com/office/drawing/2014/chart" uri="{C3380CC4-5D6E-409C-BE32-E72D297353CC}">
              <c16:uniqueId val="{00000011-C9A7-42E0-B0A7-174DA3794458}"/>
            </c:ext>
          </c:extLst>
        </c:ser>
        <c:ser>
          <c:idx val="18"/>
          <c:order val="18"/>
          <c:tx>
            <c:strRef>
              <c:f>cta策略!$DD$1</c:f>
              <c:strCache>
                <c:ptCount val="1"/>
                <c:pt idx="0">
                  <c:v>永隆精选A</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cta策略!$DD$2:$DD$328</c:f>
              <c:numCache>
                <c:formatCode>0.0000_ </c:formatCode>
                <c:ptCount val="327"/>
                <c:pt idx="0">
                  <c:v>1</c:v>
                </c:pt>
                <c:pt idx="1">
                  <c:v>1.0020385470719051</c:v>
                </c:pt>
                <c:pt idx="2">
                  <c:v>1.0047257227575983</c:v>
                </c:pt>
                <c:pt idx="3">
                  <c:v>0.99823943661971826</c:v>
                </c:pt>
                <c:pt idx="4">
                  <c:v>0.9967568569310602</c:v>
                </c:pt>
                <c:pt idx="5">
                  <c:v>1.0006486286137881</c:v>
                </c:pt>
                <c:pt idx="6">
                  <c:v>1.000463306152706</c:v>
                </c:pt>
                <c:pt idx="7">
                  <c:v>0.99823943661971826</c:v>
                </c:pt>
                <c:pt idx="8">
                  <c:v>0.98387694588584151</c:v>
                </c:pt>
                <c:pt idx="9">
                  <c:v>0.99434766493699034</c:v>
                </c:pt>
                <c:pt idx="10">
                  <c:v>0.99990733876945892</c:v>
                </c:pt>
                <c:pt idx="11">
                  <c:v>0.99722016308376582</c:v>
                </c:pt>
                <c:pt idx="12">
                  <c:v>1.0272424017790958</c:v>
                </c:pt>
                <c:pt idx="13">
                  <c:v>1.0423461823573017</c:v>
                </c:pt>
                <c:pt idx="14">
                  <c:v>1.0290029651593775</c:v>
                </c:pt>
                <c:pt idx="15">
                  <c:v>1.0306708673091181</c:v>
                </c:pt>
                <c:pt idx="16">
                  <c:v>1.032153446997776</c:v>
                </c:pt>
                <c:pt idx="17">
                  <c:v>1.0328020756115641</c:v>
                </c:pt>
                <c:pt idx="18">
                  <c:v>1.0356745737583395</c:v>
                </c:pt>
                <c:pt idx="19">
                  <c:v>1.0396590066716087</c:v>
                </c:pt>
                <c:pt idx="20">
                  <c:v>1.045774647887324</c:v>
                </c:pt>
                <c:pt idx="21">
                  <c:v>1.0347479614529282</c:v>
                </c:pt>
                <c:pt idx="22">
                  <c:v>1.0297442550037064</c:v>
                </c:pt>
                <c:pt idx="23">
                  <c:v>1.0398443291326911</c:v>
                </c:pt>
                <c:pt idx="24">
                  <c:v>1.0515196441808747</c:v>
                </c:pt>
                <c:pt idx="25">
                  <c:v>1.0526315789473684</c:v>
                </c:pt>
                <c:pt idx="26">
                  <c:v>1.0345626389918459</c:v>
                </c:pt>
                <c:pt idx="27">
                  <c:v>1.0290029651593775</c:v>
                </c:pt>
                <c:pt idx="28">
                  <c:v>1.0346553002223871</c:v>
                </c:pt>
                <c:pt idx="29">
                  <c:v>1.028632320237213</c:v>
                </c:pt>
                <c:pt idx="30">
                  <c:v>1.0410489251297257</c:v>
                </c:pt>
                <c:pt idx="31">
                  <c:v>1.0574499629355079</c:v>
                </c:pt>
                <c:pt idx="32">
                  <c:v>1.0705151964418087</c:v>
                </c:pt>
                <c:pt idx="33">
                  <c:v>1.0814492216456635</c:v>
                </c:pt>
                <c:pt idx="34">
                  <c:v>1.0709785025945144</c:v>
                </c:pt>
                <c:pt idx="35">
                  <c:v>1.0685693106004448</c:v>
                </c:pt>
                <c:pt idx="36">
                  <c:v>1.072646404744255</c:v>
                </c:pt>
                <c:pt idx="37">
                  <c:v>1.0617123795404002</c:v>
                </c:pt>
                <c:pt idx="38">
                  <c:v>1.0704225352112677</c:v>
                </c:pt>
                <c:pt idx="39">
                  <c:v>1.072646404744255</c:v>
                </c:pt>
                <c:pt idx="40">
                  <c:v>1.092939214232765</c:v>
                </c:pt>
                <c:pt idx="41">
                  <c:v>1.0923832468495183</c:v>
                </c:pt>
                <c:pt idx="42">
                  <c:v>1.0991475166790214</c:v>
                </c:pt>
                <c:pt idx="43">
                  <c:v>1.099425500370645</c:v>
                </c:pt>
                <c:pt idx="44">
                  <c:v>1.1049851742031134</c:v>
                </c:pt>
                <c:pt idx="45">
                  <c:v>1.1073943661971832</c:v>
                </c:pt>
                <c:pt idx="46">
                  <c:v>1.117031134173462</c:v>
                </c:pt>
                <c:pt idx="47">
                  <c:v>1.1194403261675314</c:v>
                </c:pt>
                <c:pt idx="48">
                  <c:v>1.1235174203113416</c:v>
                </c:pt>
                <c:pt idx="49">
                  <c:v>1.1194403261675314</c:v>
                </c:pt>
                <c:pt idx="50">
                  <c:v>1.1147146034099333</c:v>
                </c:pt>
                <c:pt idx="51">
                  <c:v>1.1044292068198667</c:v>
                </c:pt>
                <c:pt idx="52">
                  <c:v>1.111286137879911</c:v>
                </c:pt>
                <c:pt idx="53">
                  <c:v>1.108691623424759</c:v>
                </c:pt>
                <c:pt idx="54">
                  <c:v>1.1253706449221645</c:v>
                </c:pt>
                <c:pt idx="55">
                  <c:v>1.1401037805782062</c:v>
                </c:pt>
                <c:pt idx="56">
                  <c:v>1.149184581171238</c:v>
                </c:pt>
                <c:pt idx="57">
                  <c:v>1.1401037805782062</c:v>
                </c:pt>
                <c:pt idx="58">
                  <c:v>1.1361193476649369</c:v>
                </c:pt>
                <c:pt idx="59">
                  <c:v>1.1361193476649369</c:v>
                </c:pt>
                <c:pt idx="60">
                  <c:v>1.1461267605633805</c:v>
                </c:pt>
                <c:pt idx="61">
                  <c:v>1.1411230541141588</c:v>
                </c:pt>
                <c:pt idx="62">
                  <c:v>1.1300963676797628</c:v>
                </c:pt>
                <c:pt idx="63">
                  <c:v>1.1371386212008896</c:v>
                </c:pt>
                <c:pt idx="64">
                  <c:v>1.1390845070422537</c:v>
                </c:pt>
                <c:pt idx="65">
                  <c:v>1.1421423276501113</c:v>
                </c:pt>
                <c:pt idx="66">
                  <c:v>1.1371386212008896</c:v>
                </c:pt>
                <c:pt idx="67">
                  <c:v>1.1481653076352856</c:v>
                </c:pt>
                <c:pt idx="68">
                  <c:v>1.1541882876204597</c:v>
                </c:pt>
                <c:pt idx="69">
                  <c:v>1.1471460340993329</c:v>
                </c:pt>
                <c:pt idx="70">
                  <c:v>1.1552075611564121</c:v>
                </c:pt>
                <c:pt idx="71">
                  <c:v>1.1712379540400297</c:v>
                </c:pt>
                <c:pt idx="72">
                  <c:v>1.1662342475908081</c:v>
                </c:pt>
                <c:pt idx="73">
                  <c:v>1.1682727946627132</c:v>
                </c:pt>
                <c:pt idx="74">
                  <c:v>1.1712379540400297</c:v>
                </c:pt>
                <c:pt idx="75">
                  <c:v>1.1782802075611565</c:v>
                </c:pt>
                <c:pt idx="76">
                  <c:v>1.2013528539659006</c:v>
                </c:pt>
                <c:pt idx="77">
                  <c:v>1.2054299481097108</c:v>
                </c:pt>
                <c:pt idx="78">
                  <c:v>1.2164566345441068</c:v>
                </c:pt>
                <c:pt idx="79">
                  <c:v>1.2104336545589327</c:v>
                </c:pt>
                <c:pt idx="80">
                  <c:v>1.1863417346182359</c:v>
                </c:pt>
                <c:pt idx="81">
                  <c:v>1.1792994810971089</c:v>
                </c:pt>
                <c:pt idx="82">
                  <c:v>1.1792994810971089</c:v>
                </c:pt>
                <c:pt idx="83">
                  <c:v>1.1682727946627132</c:v>
                </c:pt>
                <c:pt idx="84">
                  <c:v>1.1602112676056338</c:v>
                </c:pt>
                <c:pt idx="85">
                  <c:v>1.1581727205337287</c:v>
                </c:pt>
                <c:pt idx="86">
                  <c:v>1.1561341734618236</c:v>
                </c:pt>
                <c:pt idx="87">
                  <c:v>1.1581727205337287</c:v>
                </c:pt>
                <c:pt idx="88">
                  <c:v>1.1421423276501113</c:v>
                </c:pt>
                <c:pt idx="89">
                  <c:v>1.1440882134914752</c:v>
                </c:pt>
                <c:pt idx="90">
                  <c:v>1.1440882134914752</c:v>
                </c:pt>
                <c:pt idx="91">
                  <c:v>1.1440882134914752</c:v>
                </c:pt>
                <c:pt idx="92">
                  <c:v>1.1501111934766495</c:v>
                </c:pt>
                <c:pt idx="93">
                  <c:v>1.1431616011860639</c:v>
                </c:pt>
                <c:pt idx="94">
                  <c:v>1.1421423276501113</c:v>
                </c:pt>
                <c:pt idx="95">
                  <c:v>1.1371386212008896</c:v>
                </c:pt>
                <c:pt idx="96">
                  <c:v>1.1501111934766495</c:v>
                </c:pt>
                <c:pt idx="97">
                  <c:v>1.1471460340993329</c:v>
                </c:pt>
                <c:pt idx="98">
                  <c:v>1.1521497405485546</c:v>
                </c:pt>
                <c:pt idx="99">
                  <c:v>1.1421423276501113</c:v>
                </c:pt>
                <c:pt idx="100">
                  <c:v>1.1511304670126019</c:v>
                </c:pt>
                <c:pt idx="101">
                  <c:v>1.1501111934766495</c:v>
                </c:pt>
                <c:pt idx="102">
                  <c:v>1.1581727205337287</c:v>
                </c:pt>
                <c:pt idx="103">
                  <c:v>1.1712379540400297</c:v>
                </c:pt>
                <c:pt idx="104">
                  <c:v>1.1762416604892514</c:v>
                </c:pt>
                <c:pt idx="105">
                  <c:v>1.1772609340252038</c:v>
                </c:pt>
                <c:pt idx="106">
                  <c:v>1.1722572275759822</c:v>
                </c:pt>
                <c:pt idx="107">
                  <c:v>1.1882876204595998</c:v>
                </c:pt>
                <c:pt idx="108">
                  <c:v>1.1913454410674575</c:v>
                </c:pt>
                <c:pt idx="109">
                  <c:v>1.2114529280948851</c:v>
                </c:pt>
                <c:pt idx="110">
                  <c:v>1.181338028169014</c:v>
                </c:pt>
                <c:pt idx="111">
                  <c:v>1.164195700518903</c:v>
                </c:pt>
                <c:pt idx="112">
                  <c:v>1.1631764269829505</c:v>
                </c:pt>
                <c:pt idx="113">
                  <c:v>1.1622498146775389</c:v>
                </c:pt>
                <c:pt idx="114">
                  <c:v>1.1662342475908081</c:v>
                </c:pt>
                <c:pt idx="115">
                  <c:v>1.164195700518903</c:v>
                </c:pt>
                <c:pt idx="116">
                  <c:v>1.1561341734618236</c:v>
                </c:pt>
                <c:pt idx="117">
                  <c:v>1.1571534469977762</c:v>
                </c:pt>
                <c:pt idx="118">
                  <c:v>1.1461267605633805</c:v>
                </c:pt>
                <c:pt idx="119">
                  <c:v>1.1371386212008896</c:v>
                </c:pt>
                <c:pt idx="120">
                  <c:v>1.1361193476649369</c:v>
                </c:pt>
                <c:pt idx="121">
                  <c:v>1.1401037805782062</c:v>
                </c:pt>
                <c:pt idx="122">
                  <c:v>1.1471460340993329</c:v>
                </c:pt>
                <c:pt idx="123">
                  <c:v>1.1471460340993329</c:v>
                </c:pt>
                <c:pt idx="124">
                  <c:v>1.1561341734618236</c:v>
                </c:pt>
                <c:pt idx="125">
                  <c:v>1.1602112676056338</c:v>
                </c:pt>
                <c:pt idx="126">
                  <c:v>1.1662342475908081</c:v>
                </c:pt>
                <c:pt idx="127">
                  <c:v>1.1612305411415864</c:v>
                </c:pt>
                <c:pt idx="128">
                  <c:v>1.153169014084507</c:v>
                </c:pt>
                <c:pt idx="129">
                  <c:v>1.1602112676056338</c:v>
                </c:pt>
                <c:pt idx="130">
                  <c:v>1.1662342475908081</c:v>
                </c:pt>
                <c:pt idx="131">
                  <c:v>1.1983876945885841</c:v>
                </c:pt>
                <c:pt idx="132">
                  <c:v>1.207375833951075</c:v>
                </c:pt>
                <c:pt idx="133">
                  <c:v>1.2345255744996295</c:v>
                </c:pt>
                <c:pt idx="134">
                  <c:v>1.2144180874722017</c:v>
                </c:pt>
                <c:pt idx="135">
                  <c:v>1.2144180874722017</c:v>
                </c:pt>
                <c:pt idx="136">
                  <c:v>1.2023721275018533</c:v>
                </c:pt>
                <c:pt idx="137">
                  <c:v>1.2104336545589327</c:v>
                </c:pt>
                <c:pt idx="138">
                  <c:v>1.2033914010378057</c:v>
                </c:pt>
                <c:pt idx="139">
                  <c:v>1.2274833209785025</c:v>
                </c:pt>
                <c:pt idx="140">
                  <c:v>1.2255374351371386</c:v>
                </c:pt>
                <c:pt idx="141">
                  <c:v>1.2194217939214234</c:v>
                </c:pt>
                <c:pt idx="142">
                  <c:v>1.2164566345441068</c:v>
                </c:pt>
                <c:pt idx="143">
                  <c:v>1.2114529280948851</c:v>
                </c:pt>
                <c:pt idx="144">
                  <c:v>1.2224796145292809</c:v>
                </c:pt>
                <c:pt idx="145">
                  <c:v>1.231560415122313</c:v>
                </c:pt>
                <c:pt idx="146">
                  <c:v>1.231560415122313</c:v>
                </c:pt>
                <c:pt idx="147">
                  <c:v>1.2596367679762788</c:v>
                </c:pt>
                <c:pt idx="148">
                  <c:v>1.2676982950333582</c:v>
                </c:pt>
                <c:pt idx="149">
                  <c:v>1.2857672349888807</c:v>
                </c:pt>
                <c:pt idx="150">
                  <c:v>1.3158821349147516</c:v>
                </c:pt>
                <c:pt idx="151">
                  <c:v>1.3208858413639735</c:v>
                </c:pt>
                <c:pt idx="152">
                  <c:v>1.3169014084507042</c:v>
                </c:pt>
                <c:pt idx="153">
                  <c:v>1.3179206819866567</c:v>
                </c:pt>
                <c:pt idx="154">
                  <c:v>1.3560971089696072</c:v>
                </c:pt>
                <c:pt idx="155">
                  <c:v>1.3420126019273535</c:v>
                </c:pt>
                <c:pt idx="156">
                  <c:v>1.3148628613787992</c:v>
                </c:pt>
                <c:pt idx="157">
                  <c:v>1.3028169014084507</c:v>
                </c:pt>
                <c:pt idx="158">
                  <c:v>1.2878057820607858</c:v>
                </c:pt>
                <c:pt idx="159">
                  <c:v>1.3459970348406227</c:v>
                </c:pt>
                <c:pt idx="160">
                  <c:v>1.3932542624166051</c:v>
                </c:pt>
                <c:pt idx="161">
                  <c:v>1.3932542624166051</c:v>
                </c:pt>
                <c:pt idx="162">
                  <c:v>1.3912157153447</c:v>
                </c:pt>
                <c:pt idx="163">
                  <c:v>1.384173461823573</c:v>
                </c:pt>
                <c:pt idx="164">
                  <c:v>1.384173461823573</c:v>
                </c:pt>
                <c:pt idx="165">
                  <c:v>1.3822275759822091</c:v>
                </c:pt>
                <c:pt idx="166">
                  <c:v>1.3751853224610824</c:v>
                </c:pt>
                <c:pt idx="167">
                  <c:v>1.3691623424759083</c:v>
                </c:pt>
                <c:pt idx="168">
                  <c:v>1.3842661230541142</c:v>
                </c:pt>
                <c:pt idx="169">
                  <c:v>1.3852853965900669</c:v>
                </c:pt>
                <c:pt idx="170">
                  <c:v>1.4274462564862862</c:v>
                </c:pt>
                <c:pt idx="171">
                  <c:v>1.434488510007413</c:v>
                </c:pt>
              </c:numCache>
            </c:numRef>
          </c:val>
          <c:smooth val="0"/>
          <c:extLst>
            <c:ext xmlns:c16="http://schemas.microsoft.com/office/drawing/2014/chart" uri="{C3380CC4-5D6E-409C-BE32-E72D297353CC}">
              <c16:uniqueId val="{00000012-C9A7-42E0-B0A7-174DA3794458}"/>
            </c:ext>
          </c:extLst>
        </c:ser>
        <c:ser>
          <c:idx val="19"/>
          <c:order val="19"/>
          <c:tx>
            <c:strRef>
              <c:f>cta策略!$DE$1</c:f>
              <c:strCache>
                <c:ptCount val="1"/>
                <c:pt idx="0">
                  <c:v>社润CTA期货子基金</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cta策略!$DE$2:$DE$328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1.0002</c:v>
                </c:pt>
                <c:pt idx="39">
                  <c:v>1.0004999999999999</c:v>
                </c:pt>
                <c:pt idx="40">
                  <c:v>1.0012000000000001</c:v>
                </c:pt>
                <c:pt idx="41">
                  <c:v>1.0014000000000001</c:v>
                </c:pt>
                <c:pt idx="42">
                  <c:v>1.0015000000000001</c:v>
                </c:pt>
                <c:pt idx="43">
                  <c:v>0.99</c:v>
                </c:pt>
                <c:pt idx="44">
                  <c:v>0.99390000000000001</c:v>
                </c:pt>
                <c:pt idx="45">
                  <c:v>0.97289999999999999</c:v>
                </c:pt>
                <c:pt idx="46">
                  <c:v>0.95369999999999999</c:v>
                </c:pt>
                <c:pt idx="47">
                  <c:v>0.96060000000000001</c:v>
                </c:pt>
                <c:pt idx="48">
                  <c:v>1.0105</c:v>
                </c:pt>
                <c:pt idx="49">
                  <c:v>1.0092000000000001</c:v>
                </c:pt>
                <c:pt idx="50">
                  <c:v>1.0095000000000001</c:v>
                </c:pt>
                <c:pt idx="51">
                  <c:v>1.0126999999999999</c:v>
                </c:pt>
                <c:pt idx="52">
                  <c:v>0.99509999999999998</c:v>
                </c:pt>
                <c:pt idx="53">
                  <c:v>1.0184</c:v>
                </c:pt>
                <c:pt idx="54">
                  <c:v>1.0925</c:v>
                </c:pt>
                <c:pt idx="55">
                  <c:v>1.1275999999999999</c:v>
                </c:pt>
                <c:pt idx="56">
                  <c:v>1.1525000000000001</c:v>
                </c:pt>
                <c:pt idx="57">
                  <c:v>1.0867</c:v>
                </c:pt>
                <c:pt idx="58">
                  <c:v>1.0849</c:v>
                </c:pt>
                <c:pt idx="59">
                  <c:v>1.0858000000000001</c:v>
                </c:pt>
                <c:pt idx="60">
                  <c:v>1.0696000000000001</c:v>
                </c:pt>
                <c:pt idx="61">
                  <c:v>1.0898000000000001</c:v>
                </c:pt>
                <c:pt idx="62">
                  <c:v>1.0595000000000001</c:v>
                </c:pt>
                <c:pt idx="63">
                  <c:v>1.1145</c:v>
                </c:pt>
                <c:pt idx="64">
                  <c:v>1.1831</c:v>
                </c:pt>
                <c:pt idx="65">
                  <c:v>1.2623</c:v>
                </c:pt>
                <c:pt idx="66">
                  <c:v>1.2770999999999999</c:v>
                </c:pt>
                <c:pt idx="67">
                  <c:v>1.3325</c:v>
                </c:pt>
                <c:pt idx="68">
                  <c:v>1.3635999999999999</c:v>
                </c:pt>
                <c:pt idx="69">
                  <c:v>1.3445</c:v>
                </c:pt>
                <c:pt idx="70">
                  <c:v>1.3885000000000001</c:v>
                </c:pt>
                <c:pt idx="71">
                  <c:v>1.484</c:v>
                </c:pt>
                <c:pt idx="72">
                  <c:v>1.39</c:v>
                </c:pt>
                <c:pt idx="73">
                  <c:v>1.4118999999999999</c:v>
                </c:pt>
                <c:pt idx="74">
                  <c:v>1.4193</c:v>
                </c:pt>
                <c:pt idx="75">
                  <c:v>1.4468000000000001</c:v>
                </c:pt>
                <c:pt idx="76">
                  <c:v>1.5254000000000001</c:v>
                </c:pt>
                <c:pt idx="77">
                  <c:v>1.5299</c:v>
                </c:pt>
                <c:pt idx="78">
                  <c:v>1.5875999999999999</c:v>
                </c:pt>
                <c:pt idx="79">
                  <c:v>1.5112000000000001</c:v>
                </c:pt>
                <c:pt idx="80">
                  <c:v>1.4825999999999999</c:v>
                </c:pt>
                <c:pt idx="81">
                  <c:v>1.4545999999999999</c:v>
                </c:pt>
                <c:pt idx="82">
                  <c:v>1.3358000000000001</c:v>
                </c:pt>
                <c:pt idx="83">
                  <c:v>1.2996000000000001</c:v>
                </c:pt>
                <c:pt idx="84">
                  <c:v>1.3083</c:v>
                </c:pt>
                <c:pt idx="85">
                  <c:v>1.2435</c:v>
                </c:pt>
                <c:pt idx="86">
                  <c:v>1.3924000000000001</c:v>
                </c:pt>
                <c:pt idx="87">
                  <c:v>1.4239999999999999</c:v>
                </c:pt>
                <c:pt idx="88">
                  <c:v>1.3549</c:v>
                </c:pt>
                <c:pt idx="89">
                  <c:v>1.3130999999999999</c:v>
                </c:pt>
                <c:pt idx="90">
                  <c:v>1.3306</c:v>
                </c:pt>
                <c:pt idx="91">
                  <c:v>1.3472999999999999</c:v>
                </c:pt>
                <c:pt idx="92">
                  <c:v>1.3284</c:v>
                </c:pt>
                <c:pt idx="93">
                  <c:v>1.3226</c:v>
                </c:pt>
                <c:pt idx="94">
                  <c:v>1.2762</c:v>
                </c:pt>
                <c:pt idx="95">
                  <c:v>1.2825</c:v>
                </c:pt>
                <c:pt idx="96">
                  <c:v>1.3441000000000001</c:v>
                </c:pt>
                <c:pt idx="97">
                  <c:v>1.3694</c:v>
                </c:pt>
                <c:pt idx="98">
                  <c:v>1.3866000000000001</c:v>
                </c:pt>
                <c:pt idx="99">
                  <c:v>1.3324</c:v>
                </c:pt>
                <c:pt idx="100">
                  <c:v>1.4246000000000001</c:v>
                </c:pt>
                <c:pt idx="101">
                  <c:v>1.4662999999999999</c:v>
                </c:pt>
                <c:pt idx="102">
                  <c:v>1.4879</c:v>
                </c:pt>
                <c:pt idx="103">
                  <c:v>1.5103</c:v>
                </c:pt>
                <c:pt idx="104">
                  <c:v>1.5410999999999999</c:v>
                </c:pt>
                <c:pt idx="105">
                  <c:v>1.4603999999999999</c:v>
                </c:pt>
                <c:pt idx="106">
                  <c:v>1.5353000000000001</c:v>
                </c:pt>
                <c:pt idx="107">
                  <c:v>1.5518000000000001</c:v>
                </c:pt>
                <c:pt idx="108">
                  <c:v>1.5024</c:v>
                </c:pt>
                <c:pt idx="109">
                  <c:v>1.4774</c:v>
                </c:pt>
                <c:pt idx="110">
                  <c:v>1.7258</c:v>
                </c:pt>
                <c:pt idx="111">
                  <c:v>1.7934000000000001</c:v>
                </c:pt>
                <c:pt idx="112">
                  <c:v>2.0583</c:v>
                </c:pt>
                <c:pt idx="113">
                  <c:v>2.2837000000000001</c:v>
                </c:pt>
                <c:pt idx="114">
                  <c:v>2.1882999999999999</c:v>
                </c:pt>
                <c:pt idx="115">
                  <c:v>2.2515999999999998</c:v>
                </c:pt>
                <c:pt idx="116">
                  <c:v>2.1678000000000002</c:v>
                </c:pt>
                <c:pt idx="117">
                  <c:v>2.2265999999999999</c:v>
                </c:pt>
                <c:pt idx="118">
                  <c:v>2.4156</c:v>
                </c:pt>
                <c:pt idx="119">
                  <c:v>2.3889</c:v>
                </c:pt>
                <c:pt idx="120">
                  <c:v>2.4496000000000002</c:v>
                </c:pt>
                <c:pt idx="121">
                  <c:v>2.4603000000000002</c:v>
                </c:pt>
                <c:pt idx="122">
                  <c:v>2.5386000000000002</c:v>
                </c:pt>
                <c:pt idx="123">
                  <c:v>2.5066999999999999</c:v>
                </c:pt>
                <c:pt idx="124">
                  <c:v>2.4558</c:v>
                </c:pt>
                <c:pt idx="125">
                  <c:v>2.5937999999999999</c:v>
                </c:pt>
                <c:pt idx="126">
                  <c:v>2.5724999999999998</c:v>
                </c:pt>
                <c:pt idx="127">
                  <c:v>2.5154000000000001</c:v>
                </c:pt>
                <c:pt idx="128">
                  <c:v>2.5108999999999999</c:v>
                </c:pt>
                <c:pt idx="129">
                  <c:v>2.6419000000000001</c:v>
                </c:pt>
                <c:pt idx="130">
                  <c:v>2.6516999999999999</c:v>
                </c:pt>
                <c:pt idx="131">
                  <c:v>2.5648</c:v>
                </c:pt>
                <c:pt idx="132">
                  <c:v>2.5186999999999999</c:v>
                </c:pt>
                <c:pt idx="133">
                  <c:v>2.7214</c:v>
                </c:pt>
                <c:pt idx="134">
                  <c:v>2.7585999999999999</c:v>
                </c:pt>
                <c:pt idx="135">
                  <c:v>2.8361999999999998</c:v>
                </c:pt>
                <c:pt idx="136">
                  <c:v>2.7423000000000002</c:v>
                </c:pt>
                <c:pt idx="137">
                  <c:v>2.7734000000000001</c:v>
                </c:pt>
                <c:pt idx="138">
                  <c:v>2.8529</c:v>
                </c:pt>
                <c:pt idx="139">
                  <c:v>2.8384</c:v>
                </c:pt>
                <c:pt idx="140">
                  <c:v>2.7803</c:v>
                </c:pt>
                <c:pt idx="141">
                  <c:v>2.8742999999999999</c:v>
                </c:pt>
                <c:pt idx="142">
                  <c:v>2.6366000000000001</c:v>
                </c:pt>
                <c:pt idx="143">
                  <c:v>2.5562</c:v>
                </c:pt>
                <c:pt idx="144">
                  <c:v>2.7761999999999998</c:v>
                </c:pt>
                <c:pt idx="145">
                  <c:v>2.8925000000000001</c:v>
                </c:pt>
                <c:pt idx="146">
                  <c:v>2.9996</c:v>
                </c:pt>
                <c:pt idx="147">
                  <c:v>3.0371999999999999</c:v>
                </c:pt>
                <c:pt idx="148">
                  <c:v>2.9516</c:v>
                </c:pt>
                <c:pt idx="149">
                  <c:v>2.9925000000000002</c:v>
                </c:pt>
                <c:pt idx="150">
                  <c:v>3.4272999999999998</c:v>
                </c:pt>
                <c:pt idx="151">
                  <c:v>3.2423999999999999</c:v>
                </c:pt>
                <c:pt idx="152">
                  <c:v>3.2793000000000001</c:v>
                </c:pt>
                <c:pt idx="153">
                  <c:v>3.1541000000000001</c:v>
                </c:pt>
                <c:pt idx="154">
                  <c:v>3.1623999999999999</c:v>
                </c:pt>
                <c:pt idx="155">
                  <c:v>3.1313</c:v>
                </c:pt>
                <c:pt idx="156">
                  <c:v>3.0289999999999999</c:v>
                </c:pt>
                <c:pt idx="157">
                  <c:v>2.8087</c:v>
                </c:pt>
                <c:pt idx="158">
                  <c:v>2.6339000000000001</c:v>
                </c:pt>
                <c:pt idx="159">
                  <c:v>2.8361999999999998</c:v>
                </c:pt>
                <c:pt idx="160">
                  <c:v>2.8616000000000001</c:v>
                </c:pt>
                <c:pt idx="161">
                  <c:v>2.8651</c:v>
                </c:pt>
                <c:pt idx="162">
                  <c:v>3.0179</c:v>
                </c:pt>
                <c:pt idx="163">
                  <c:v>2.8323999999999998</c:v>
                </c:pt>
                <c:pt idx="164">
                  <c:v>2.8761000000000001</c:v>
                </c:pt>
                <c:pt idx="165">
                  <c:v>2.9527000000000001</c:v>
                </c:pt>
                <c:pt idx="166">
                  <c:v>2.8769999999999998</c:v>
                </c:pt>
                <c:pt idx="167">
                  <c:v>2.8511000000000002</c:v>
                </c:pt>
                <c:pt idx="168">
                  <c:v>2.9744999999999999</c:v>
                </c:pt>
                <c:pt idx="169">
                  <c:v>3.1141000000000001</c:v>
                </c:pt>
                <c:pt idx="170">
                  <c:v>3.4165999999999999</c:v>
                </c:pt>
                <c:pt idx="171">
                  <c:v>3.6385000000000001</c:v>
                </c:pt>
              </c:numCache>
            </c:numRef>
          </c:val>
          <c:smooth val="0"/>
          <c:extLst>
            <c:ext xmlns:c16="http://schemas.microsoft.com/office/drawing/2014/chart" uri="{C3380CC4-5D6E-409C-BE32-E72D297353CC}">
              <c16:uniqueId val="{00000013-C9A7-42E0-B0A7-174DA3794458}"/>
            </c:ext>
          </c:extLst>
        </c:ser>
        <c:ser>
          <c:idx val="20"/>
          <c:order val="20"/>
          <c:tx>
            <c:strRef>
              <c:f>cta策略!$DF$1</c:f>
              <c:strCache>
                <c:ptCount val="1"/>
                <c:pt idx="0">
                  <c:v>君拙玉泉二号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cta策略!$DF$2:$DF$328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0.99970000000000003</c:v>
                </c:pt>
                <c:pt idx="45">
                  <c:v>1.01</c:v>
                </c:pt>
                <c:pt idx="46">
                  <c:v>1.0173000000000001</c:v>
                </c:pt>
                <c:pt idx="47">
                  <c:v>1.0221</c:v>
                </c:pt>
                <c:pt idx="48">
                  <c:v>1.0139</c:v>
                </c:pt>
                <c:pt idx="49">
                  <c:v>1.0096000000000001</c:v>
                </c:pt>
                <c:pt idx="50">
                  <c:v>1.0093000000000001</c:v>
                </c:pt>
                <c:pt idx="51">
                  <c:v>1.0163</c:v>
                </c:pt>
                <c:pt idx="52">
                  <c:v>1.0239</c:v>
                </c:pt>
                <c:pt idx="53">
                  <c:v>1.014</c:v>
                </c:pt>
                <c:pt idx="54">
                  <c:v>1.0075000000000001</c:v>
                </c:pt>
                <c:pt idx="55">
                  <c:v>1.0207999999999999</c:v>
                </c:pt>
                <c:pt idx="56">
                  <c:v>1.0327</c:v>
                </c:pt>
                <c:pt idx="57">
                  <c:v>1.0185999999999999</c:v>
                </c:pt>
                <c:pt idx="58">
                  <c:v>1.0207999999999999</c:v>
                </c:pt>
                <c:pt idx="59">
                  <c:v>1.0392999999999999</c:v>
                </c:pt>
                <c:pt idx="60">
                  <c:v>1.0227999999999999</c:v>
                </c:pt>
                <c:pt idx="61">
                  <c:v>1.0293000000000001</c:v>
                </c:pt>
                <c:pt idx="62">
                  <c:v>1.0254000000000001</c:v>
                </c:pt>
                <c:pt idx="63">
                  <c:v>1.0533999999999999</c:v>
                </c:pt>
                <c:pt idx="64">
                  <c:v>1.0603</c:v>
                </c:pt>
                <c:pt idx="65">
                  <c:v>1.0620000000000001</c:v>
                </c:pt>
                <c:pt idx="66">
                  <c:v>1.0503</c:v>
                </c:pt>
                <c:pt idx="67">
                  <c:v>1.0573999999999999</c:v>
                </c:pt>
                <c:pt idx="68">
                  <c:v>1.0583</c:v>
                </c:pt>
                <c:pt idx="69">
                  <c:v>1.0625</c:v>
                </c:pt>
                <c:pt idx="70">
                  <c:v>1.0703</c:v>
                </c:pt>
                <c:pt idx="71">
                  <c:v>1.0795999999999999</c:v>
                </c:pt>
                <c:pt idx="72">
                  <c:v>1.0846</c:v>
                </c:pt>
                <c:pt idx="73">
                  <c:v>1.0832999999999999</c:v>
                </c:pt>
                <c:pt idx="74">
                  <c:v>1.1119000000000001</c:v>
                </c:pt>
                <c:pt idx="75">
                  <c:v>1.1103000000000001</c:v>
                </c:pt>
                <c:pt idx="76">
                  <c:v>1.1308</c:v>
                </c:pt>
                <c:pt idx="77">
                  <c:v>1.1274999999999999</c:v>
                </c:pt>
                <c:pt idx="78">
                  <c:v>1.1648000000000001</c:v>
                </c:pt>
                <c:pt idx="79">
                  <c:v>1.1705000000000001</c:v>
                </c:pt>
                <c:pt idx="80">
                  <c:v>1.1731</c:v>
                </c:pt>
                <c:pt idx="81">
                  <c:v>1.1802999999999999</c:v>
                </c:pt>
                <c:pt idx="82">
                  <c:v>1.171</c:v>
                </c:pt>
                <c:pt idx="83">
                  <c:v>1.1927000000000001</c:v>
                </c:pt>
                <c:pt idx="84">
                  <c:v>1.1822999999999999</c:v>
                </c:pt>
                <c:pt idx="85">
                  <c:v>1.1775</c:v>
                </c:pt>
                <c:pt idx="86">
                  <c:v>1.1865000000000001</c:v>
                </c:pt>
                <c:pt idx="87">
                  <c:v>1.1940999999999999</c:v>
                </c:pt>
                <c:pt idx="88">
                  <c:v>1.1956</c:v>
                </c:pt>
                <c:pt idx="89">
                  <c:v>1.2096</c:v>
                </c:pt>
                <c:pt idx="90">
                  <c:v>1.2096</c:v>
                </c:pt>
                <c:pt idx="91">
                  <c:v>1.1976</c:v>
                </c:pt>
                <c:pt idx="92">
                  <c:v>1.1993</c:v>
                </c:pt>
                <c:pt idx="93">
                  <c:v>1.1866000000000001</c:v>
                </c:pt>
                <c:pt idx="94">
                  <c:v>1.1779999999999999</c:v>
                </c:pt>
                <c:pt idx="95">
                  <c:v>1.1748000000000001</c:v>
                </c:pt>
                <c:pt idx="96">
                  <c:v>1.1884999999999999</c:v>
                </c:pt>
                <c:pt idx="97">
                  <c:v>1.1914</c:v>
                </c:pt>
                <c:pt idx="98">
                  <c:v>1.1920999999999999</c:v>
                </c:pt>
                <c:pt idx="99">
                  <c:v>1.1831</c:v>
                </c:pt>
                <c:pt idx="100">
                  <c:v>1.1778999999999999</c:v>
                </c:pt>
                <c:pt idx="101">
                  <c:v>1.1850000000000001</c:v>
                </c:pt>
                <c:pt idx="102">
                  <c:v>1.1968000000000001</c:v>
                </c:pt>
                <c:pt idx="103">
                  <c:v>1.1942999999999999</c:v>
                </c:pt>
                <c:pt idx="104">
                  <c:v>1.2058</c:v>
                </c:pt>
                <c:pt idx="105">
                  <c:v>1.2049000000000001</c:v>
                </c:pt>
                <c:pt idx="106">
                  <c:v>1.2039</c:v>
                </c:pt>
                <c:pt idx="107">
                  <c:v>1.2027000000000001</c:v>
                </c:pt>
                <c:pt idx="108">
                  <c:v>1.1963999999999999</c:v>
                </c:pt>
                <c:pt idx="109">
                  <c:v>1.1892</c:v>
                </c:pt>
                <c:pt idx="110">
                  <c:v>1.1990000000000001</c:v>
                </c:pt>
                <c:pt idx="111">
                  <c:v>1.2182999999999999</c:v>
                </c:pt>
                <c:pt idx="112">
                  <c:v>1.2484999999999999</c:v>
                </c:pt>
                <c:pt idx="113">
                  <c:v>1.2444999999999999</c:v>
                </c:pt>
                <c:pt idx="114">
                  <c:v>1.272</c:v>
                </c:pt>
                <c:pt idx="115">
                  <c:v>1.2546999999999999</c:v>
                </c:pt>
                <c:pt idx="116">
                  <c:v>1.2516</c:v>
                </c:pt>
                <c:pt idx="117">
                  <c:v>1.2482</c:v>
                </c:pt>
                <c:pt idx="118">
                  <c:v>1.2542</c:v>
                </c:pt>
                <c:pt idx="119">
                  <c:v>1.2488999999999999</c:v>
                </c:pt>
                <c:pt idx="120">
                  <c:v>1.2522</c:v>
                </c:pt>
                <c:pt idx="121">
                  <c:v>1.2484999999999999</c:v>
                </c:pt>
                <c:pt idx="122">
                  <c:v>1.2598</c:v>
                </c:pt>
                <c:pt idx="123">
                  <c:v>1.2458</c:v>
                </c:pt>
                <c:pt idx="124">
                  <c:v>1.2343</c:v>
                </c:pt>
                <c:pt idx="125">
                  <c:v>1.2456</c:v>
                </c:pt>
                <c:pt idx="126">
                  <c:v>1.2706999999999999</c:v>
                </c:pt>
                <c:pt idx="127">
                  <c:v>1.2687999999999999</c:v>
                </c:pt>
                <c:pt idx="128">
                  <c:v>1.2528999999999999</c:v>
                </c:pt>
                <c:pt idx="129">
                  <c:v>1.2924</c:v>
                </c:pt>
                <c:pt idx="130">
                  <c:v>1.3065</c:v>
                </c:pt>
                <c:pt idx="131">
                  <c:v>1.3290999999999999</c:v>
                </c:pt>
                <c:pt idx="132">
                  <c:v>1.3233999999999999</c:v>
                </c:pt>
                <c:pt idx="133">
                  <c:v>1.3249</c:v>
                </c:pt>
                <c:pt idx="134">
                  <c:v>1.3062</c:v>
                </c:pt>
                <c:pt idx="135">
                  <c:v>1.2977000000000001</c:v>
                </c:pt>
                <c:pt idx="136">
                  <c:v>1.2871999999999999</c:v>
                </c:pt>
                <c:pt idx="137">
                  <c:v>1.2941</c:v>
                </c:pt>
                <c:pt idx="138">
                  <c:v>1.2825</c:v>
                </c:pt>
                <c:pt idx="139">
                  <c:v>1.2842</c:v>
                </c:pt>
                <c:pt idx="140">
                  <c:v>1.2811999999999999</c:v>
                </c:pt>
                <c:pt idx="141">
                  <c:v>1.2951999999999999</c:v>
                </c:pt>
                <c:pt idx="142">
                  <c:v>1.2921</c:v>
                </c:pt>
                <c:pt idx="143">
                  <c:v>1.2958000000000001</c:v>
                </c:pt>
                <c:pt idx="144">
                  <c:v>1.3133999999999999</c:v>
                </c:pt>
                <c:pt idx="145">
                  <c:v>1.3338000000000001</c:v>
                </c:pt>
                <c:pt idx="146">
                  <c:v>1.3275999999999999</c:v>
                </c:pt>
                <c:pt idx="147">
                  <c:v>1.335</c:v>
                </c:pt>
                <c:pt idx="148">
                  <c:v>1.3335999999999999</c:v>
                </c:pt>
                <c:pt idx="149">
                  <c:v>1.349</c:v>
                </c:pt>
                <c:pt idx="150">
                  <c:v>1.3666</c:v>
                </c:pt>
                <c:pt idx="151">
                  <c:v>1.3764000000000001</c:v>
                </c:pt>
                <c:pt idx="152">
                  <c:v>1.3817999999999999</c:v>
                </c:pt>
                <c:pt idx="153">
                  <c:v>1.3689</c:v>
                </c:pt>
                <c:pt idx="154">
                  <c:v>1.3933</c:v>
                </c:pt>
                <c:pt idx="155">
                  <c:v>1.3806</c:v>
                </c:pt>
                <c:pt idx="156">
                  <c:v>1.3674999999999999</c:v>
                </c:pt>
                <c:pt idx="157">
                  <c:v>1.3633999999999999</c:v>
                </c:pt>
                <c:pt idx="158">
                  <c:v>1.3474999999999999</c:v>
                </c:pt>
                <c:pt idx="159">
                  <c:v>1.3534999999999999</c:v>
                </c:pt>
                <c:pt idx="160">
                  <c:v>1.3585</c:v>
                </c:pt>
                <c:pt idx="161">
                  <c:v>1.3471</c:v>
                </c:pt>
                <c:pt idx="162">
                  <c:v>1.3504</c:v>
                </c:pt>
                <c:pt idx="163">
                  <c:v>1.3421000000000001</c:v>
                </c:pt>
                <c:pt idx="164">
                  <c:v>1.3425</c:v>
                </c:pt>
                <c:pt idx="165">
                  <c:v>1.3347</c:v>
                </c:pt>
                <c:pt idx="166">
                  <c:v>1.3264</c:v>
                </c:pt>
                <c:pt idx="167">
                  <c:v>1.3342000000000001</c:v>
                </c:pt>
                <c:pt idx="168">
                  <c:v>1.3363</c:v>
                </c:pt>
                <c:pt idx="169">
                  <c:v>1.3435999999999999</c:v>
                </c:pt>
                <c:pt idx="170">
                  <c:v>1.3619000000000001</c:v>
                </c:pt>
                <c:pt idx="171">
                  <c:v>1.3832</c:v>
                </c:pt>
              </c:numCache>
            </c:numRef>
          </c:val>
          <c:smooth val="0"/>
          <c:extLst>
            <c:ext xmlns:c16="http://schemas.microsoft.com/office/drawing/2014/chart" uri="{C3380CC4-5D6E-409C-BE32-E72D297353CC}">
              <c16:uniqueId val="{00000014-C9A7-42E0-B0A7-174DA3794458}"/>
            </c:ext>
          </c:extLst>
        </c:ser>
        <c:ser>
          <c:idx val="21"/>
          <c:order val="21"/>
          <c:tx>
            <c:strRef>
              <c:f>cta策略!$DG$1</c:f>
              <c:strCache>
                <c:ptCount val="1"/>
                <c:pt idx="0">
                  <c:v>鼎一兑弈量化</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cta策略!$DG$2:$DG$328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1.0049999999999999</c:v>
                </c:pt>
                <c:pt idx="62">
                  <c:v>0.98899999999999999</c:v>
                </c:pt>
                <c:pt idx="63">
                  <c:v>1.0269999999999999</c:v>
                </c:pt>
                <c:pt idx="64">
                  <c:v>1.028</c:v>
                </c:pt>
                <c:pt idx="65">
                  <c:v>1.0269999999999999</c:v>
                </c:pt>
                <c:pt idx="66">
                  <c:v>1.036</c:v>
                </c:pt>
                <c:pt idx="67">
                  <c:v>1.079</c:v>
                </c:pt>
                <c:pt idx="68">
                  <c:v>1.083</c:v>
                </c:pt>
                <c:pt idx="69">
                  <c:v>1.083</c:v>
                </c:pt>
                <c:pt idx="70">
                  <c:v>1.097</c:v>
                </c:pt>
                <c:pt idx="71">
                  <c:v>1.1319999999999999</c:v>
                </c:pt>
                <c:pt idx="72">
                  <c:v>1.1140000000000001</c:v>
                </c:pt>
                <c:pt idx="73">
                  <c:v>1.1020000000000001</c:v>
                </c:pt>
                <c:pt idx="74">
                  <c:v>1.1140000000000001</c:v>
                </c:pt>
                <c:pt idx="75">
                  <c:v>1.121</c:v>
                </c:pt>
                <c:pt idx="76">
                  <c:v>1.113</c:v>
                </c:pt>
                <c:pt idx="77">
                  <c:v>1.101</c:v>
                </c:pt>
                <c:pt idx="78">
                  <c:v>1.153</c:v>
                </c:pt>
                <c:pt idx="79">
                  <c:v>1.157</c:v>
                </c:pt>
                <c:pt idx="80">
                  <c:v>1.1080000000000001</c:v>
                </c:pt>
                <c:pt idx="81">
                  <c:v>1.1020000000000001</c:v>
                </c:pt>
                <c:pt idx="82">
                  <c:v>1.1200000000000001</c:v>
                </c:pt>
                <c:pt idx="83">
                  <c:v>1.123</c:v>
                </c:pt>
                <c:pt idx="84">
                  <c:v>1.095</c:v>
                </c:pt>
                <c:pt idx="85">
                  <c:v>1.0900000000000001</c:v>
                </c:pt>
                <c:pt idx="86">
                  <c:v>1.105</c:v>
                </c:pt>
                <c:pt idx="87">
                  <c:v>1.1020000000000001</c:v>
                </c:pt>
                <c:pt idx="88">
                  <c:v>1.069</c:v>
                </c:pt>
                <c:pt idx="89">
                  <c:v>1.105</c:v>
                </c:pt>
                <c:pt idx="90">
                  <c:v>1.115</c:v>
                </c:pt>
                <c:pt idx="91">
                  <c:v>1.099</c:v>
                </c:pt>
                <c:pt idx="92">
                  <c:v>1.123</c:v>
                </c:pt>
                <c:pt idx="93">
                  <c:v>1.0980000000000001</c:v>
                </c:pt>
                <c:pt idx="94">
                  <c:v>1.0649999999999999</c:v>
                </c:pt>
                <c:pt idx="95">
                  <c:v>1.0580000000000001</c:v>
                </c:pt>
                <c:pt idx="96">
                  <c:v>1.0760000000000001</c:v>
                </c:pt>
                <c:pt idx="97">
                  <c:v>1.0780000000000001</c:v>
                </c:pt>
                <c:pt idx="98">
                  <c:v>1.0860000000000001</c:v>
                </c:pt>
                <c:pt idx="99">
                  <c:v>1.083</c:v>
                </c:pt>
                <c:pt idx="100">
                  <c:v>1.085</c:v>
                </c:pt>
                <c:pt idx="101">
                  <c:v>1.087</c:v>
                </c:pt>
                <c:pt idx="102">
                  <c:v>1.089</c:v>
                </c:pt>
                <c:pt idx="103">
                  <c:v>1.1000000000000001</c:v>
                </c:pt>
                <c:pt idx="104">
                  <c:v>1.111</c:v>
                </c:pt>
                <c:pt idx="105">
                  <c:v>1.099</c:v>
                </c:pt>
                <c:pt idx="106">
                  <c:v>1.123</c:v>
                </c:pt>
                <c:pt idx="107">
                  <c:v>1.117</c:v>
                </c:pt>
                <c:pt idx="108">
                  <c:v>1.131</c:v>
                </c:pt>
                <c:pt idx="109">
                  <c:v>1.137</c:v>
                </c:pt>
                <c:pt idx="110">
                  <c:v>1.1479999999999999</c:v>
                </c:pt>
                <c:pt idx="111">
                  <c:v>1.1279999999999999</c:v>
                </c:pt>
                <c:pt idx="112">
                  <c:v>1.1679999999999999</c:v>
                </c:pt>
                <c:pt idx="113">
                  <c:v>1.1759999999999999</c:v>
                </c:pt>
                <c:pt idx="114">
                  <c:v>1.1739999999999999</c:v>
                </c:pt>
                <c:pt idx="115">
                  <c:v>1.19</c:v>
                </c:pt>
                <c:pt idx="116">
                  <c:v>1.1970000000000001</c:v>
                </c:pt>
                <c:pt idx="117">
                  <c:v>1.2151000000000001</c:v>
                </c:pt>
                <c:pt idx="118">
                  <c:v>1.2947</c:v>
                </c:pt>
                <c:pt idx="119">
                  <c:v>1.2879</c:v>
                </c:pt>
                <c:pt idx="120">
                  <c:v>1.2902</c:v>
                </c:pt>
                <c:pt idx="121">
                  <c:v>1.2674000000000001</c:v>
                </c:pt>
                <c:pt idx="122">
                  <c:v>1.3071999999999999</c:v>
                </c:pt>
                <c:pt idx="123">
                  <c:v>1.2333000000000001</c:v>
                </c:pt>
                <c:pt idx="124">
                  <c:v>1.2548999999999999</c:v>
                </c:pt>
                <c:pt idx="125">
                  <c:v>1.2787999999999999</c:v>
                </c:pt>
                <c:pt idx="126">
                  <c:v>1.2287999999999999</c:v>
                </c:pt>
                <c:pt idx="127">
                  <c:v>1.2105999999999999</c:v>
                </c:pt>
                <c:pt idx="128">
                  <c:v>1.2151000000000001</c:v>
                </c:pt>
                <c:pt idx="129">
                  <c:v>1.2184999999999999</c:v>
                </c:pt>
                <c:pt idx="130">
                  <c:v>1.2038</c:v>
                </c:pt>
                <c:pt idx="131">
                  <c:v>1.2049000000000001</c:v>
                </c:pt>
                <c:pt idx="132">
                  <c:v>1.2025999999999999</c:v>
                </c:pt>
                <c:pt idx="133">
                  <c:v>1.2242</c:v>
                </c:pt>
                <c:pt idx="134">
                  <c:v>1.2287999999999999</c:v>
                </c:pt>
                <c:pt idx="135">
                  <c:v>1.2446999999999999</c:v>
                </c:pt>
                <c:pt idx="136">
                  <c:v>1.2254</c:v>
                </c:pt>
                <c:pt idx="137">
                  <c:v>1.2674000000000001</c:v>
                </c:pt>
                <c:pt idx="138">
                  <c:v>1.3129</c:v>
                </c:pt>
                <c:pt idx="139">
                  <c:v>1.272</c:v>
                </c:pt>
                <c:pt idx="140">
                  <c:v>1.2787999999999999</c:v>
                </c:pt>
                <c:pt idx="141">
                  <c:v>1.2663</c:v>
                </c:pt>
                <c:pt idx="142">
                  <c:v>1.2605999999999999</c:v>
                </c:pt>
                <c:pt idx="143">
                  <c:v>1.2413000000000001</c:v>
                </c:pt>
                <c:pt idx="144">
                  <c:v>1.3151999999999999</c:v>
                </c:pt>
                <c:pt idx="145">
                  <c:v>1.3355999999999999</c:v>
                </c:pt>
                <c:pt idx="146">
                  <c:v>1.3209</c:v>
                </c:pt>
                <c:pt idx="147">
                  <c:v>1.3061</c:v>
                </c:pt>
                <c:pt idx="148">
                  <c:v>1.3253999999999999</c:v>
                </c:pt>
                <c:pt idx="149">
                  <c:v>1.33</c:v>
                </c:pt>
                <c:pt idx="150">
                  <c:v>1.3402000000000001</c:v>
                </c:pt>
                <c:pt idx="151">
                  <c:v>1.3481000000000001</c:v>
                </c:pt>
                <c:pt idx="152">
                  <c:v>1.3993</c:v>
                </c:pt>
                <c:pt idx="153">
                  <c:v>1.3696999999999999</c:v>
                </c:pt>
                <c:pt idx="154">
                  <c:v>1.3674999999999999</c:v>
                </c:pt>
                <c:pt idx="155">
                  <c:v>1.3606</c:v>
                </c:pt>
                <c:pt idx="156">
                  <c:v>1.3333999999999999</c:v>
                </c:pt>
                <c:pt idx="157">
                  <c:v>1.3253999999999999</c:v>
                </c:pt>
                <c:pt idx="158">
                  <c:v>1.3322000000000001</c:v>
                </c:pt>
                <c:pt idx="159">
                  <c:v>1.3617999999999999</c:v>
                </c:pt>
                <c:pt idx="160">
                  <c:v>1.4037999999999999</c:v>
                </c:pt>
                <c:pt idx="161">
                  <c:v>1.3947000000000001</c:v>
                </c:pt>
                <c:pt idx="162">
                  <c:v>1.3766</c:v>
                </c:pt>
                <c:pt idx="163">
                  <c:v>1.3629</c:v>
                </c:pt>
                <c:pt idx="164">
                  <c:v>1.3425</c:v>
                </c:pt>
                <c:pt idx="165">
                  <c:v>1.3447</c:v>
                </c:pt>
                <c:pt idx="166">
                  <c:v>1.3187</c:v>
                </c:pt>
                <c:pt idx="167">
                  <c:v>1.3057000000000001</c:v>
                </c:pt>
                <c:pt idx="168">
                  <c:v>1.3279000000000001</c:v>
                </c:pt>
                <c:pt idx="169">
                  <c:v>1.3134999999999999</c:v>
                </c:pt>
                <c:pt idx="170">
                  <c:v>1.3357000000000001</c:v>
                </c:pt>
                <c:pt idx="171">
                  <c:v>1.3747</c:v>
                </c:pt>
              </c:numCache>
            </c:numRef>
          </c:val>
          <c:smooth val="0"/>
          <c:extLst>
            <c:ext xmlns:c16="http://schemas.microsoft.com/office/drawing/2014/chart" uri="{C3380CC4-5D6E-409C-BE32-E72D297353CC}">
              <c16:uniqueId val="{00000015-C9A7-42E0-B0A7-174DA3794458}"/>
            </c:ext>
          </c:extLst>
        </c:ser>
        <c:ser>
          <c:idx val="23"/>
          <c:order val="22"/>
          <c:tx>
            <c:strRef>
              <c:f>cta策略!$DH$1</c:f>
              <c:strCache>
                <c:ptCount val="1"/>
                <c:pt idx="0">
                  <c:v>圭源纯达二号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cta策略!$DH$2:$DH$328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1.0009999999999999</c:v>
                </c:pt>
                <c:pt idx="63">
                  <c:v>1.0009999999999999</c:v>
                </c:pt>
                <c:pt idx="64">
                  <c:v>1.002</c:v>
                </c:pt>
                <c:pt idx="65">
                  <c:v>1.0129999999999999</c:v>
                </c:pt>
                <c:pt idx="66">
                  <c:v>1.014</c:v>
                </c:pt>
                <c:pt idx="67">
                  <c:v>1.014</c:v>
                </c:pt>
                <c:pt idx="68">
                  <c:v>1.014</c:v>
                </c:pt>
                <c:pt idx="69">
                  <c:v>1.0129999999999999</c:v>
                </c:pt>
                <c:pt idx="70">
                  <c:v>1.018</c:v>
                </c:pt>
                <c:pt idx="71">
                  <c:v>1.07</c:v>
                </c:pt>
                <c:pt idx="72">
                  <c:v>1.095</c:v>
                </c:pt>
                <c:pt idx="73">
                  <c:v>1.1240000000000001</c:v>
                </c:pt>
                <c:pt idx="74">
                  <c:v>1.0900000000000001</c:v>
                </c:pt>
                <c:pt idx="75">
                  <c:v>1.069</c:v>
                </c:pt>
                <c:pt idx="76">
                  <c:v>1.1180000000000001</c:v>
                </c:pt>
                <c:pt idx="77">
                  <c:v>1.165</c:v>
                </c:pt>
                <c:pt idx="78">
                  <c:v>1.1759999999999999</c:v>
                </c:pt>
                <c:pt idx="79">
                  <c:v>1.1879999999999999</c:v>
                </c:pt>
                <c:pt idx="80">
                  <c:v>1.1870000000000001</c:v>
                </c:pt>
                <c:pt idx="81">
                  <c:v>1.18</c:v>
                </c:pt>
                <c:pt idx="82">
                  <c:v>1.252</c:v>
                </c:pt>
                <c:pt idx="83">
                  <c:v>1.232</c:v>
                </c:pt>
                <c:pt idx="84">
                  <c:v>1.23</c:v>
                </c:pt>
                <c:pt idx="85">
                  <c:v>1.27</c:v>
                </c:pt>
                <c:pt idx="86">
                  <c:v>1.3220000000000001</c:v>
                </c:pt>
                <c:pt idx="87">
                  <c:v>1.3140000000000001</c:v>
                </c:pt>
                <c:pt idx="88">
                  <c:v>1.3080000000000001</c:v>
                </c:pt>
                <c:pt idx="89">
                  <c:v>1.3080000000000001</c:v>
                </c:pt>
                <c:pt idx="90">
                  <c:v>1.3049999999999999</c:v>
                </c:pt>
                <c:pt idx="91">
                  <c:v>1.2989999999999999</c:v>
                </c:pt>
                <c:pt idx="92">
                  <c:v>1.335</c:v>
                </c:pt>
                <c:pt idx="93">
                  <c:v>1.3420000000000001</c:v>
                </c:pt>
                <c:pt idx="94">
                  <c:v>1.3480000000000001</c:v>
                </c:pt>
                <c:pt idx="95">
                  <c:v>1.3420000000000001</c:v>
                </c:pt>
                <c:pt idx="96">
                  <c:v>1.387</c:v>
                </c:pt>
                <c:pt idx="97">
                  <c:v>1.3979999999999999</c:v>
                </c:pt>
                <c:pt idx="98">
                  <c:v>1.405</c:v>
                </c:pt>
                <c:pt idx="99">
                  <c:v>1.415</c:v>
                </c:pt>
                <c:pt idx="100">
                  <c:v>1.44</c:v>
                </c:pt>
                <c:pt idx="101">
                  <c:v>1.4159999999999999</c:v>
                </c:pt>
                <c:pt idx="102">
                  <c:v>1.425</c:v>
                </c:pt>
                <c:pt idx="103">
                  <c:v>1.4139999999999999</c:v>
                </c:pt>
                <c:pt idx="104">
                  <c:v>1.4059999999999999</c:v>
                </c:pt>
                <c:pt idx="105">
                  <c:v>1.405</c:v>
                </c:pt>
                <c:pt idx="106">
                  <c:v>1.405</c:v>
                </c:pt>
                <c:pt idx="107">
                  <c:v>1.405</c:v>
                </c:pt>
                <c:pt idx="108">
                  <c:v>1.401</c:v>
                </c:pt>
                <c:pt idx="109">
                  <c:v>1.397</c:v>
                </c:pt>
                <c:pt idx="110">
                  <c:v>1.425</c:v>
                </c:pt>
                <c:pt idx="111">
                  <c:v>1.3939999999999999</c:v>
                </c:pt>
                <c:pt idx="112">
                  <c:v>1.383</c:v>
                </c:pt>
                <c:pt idx="113">
                  <c:v>1.3839999999999999</c:v>
                </c:pt>
                <c:pt idx="114">
                  <c:v>1.3859999999999999</c:v>
                </c:pt>
                <c:pt idx="115">
                  <c:v>1.377</c:v>
                </c:pt>
                <c:pt idx="116">
                  <c:v>1.373</c:v>
                </c:pt>
                <c:pt idx="117">
                  <c:v>1.363</c:v>
                </c:pt>
                <c:pt idx="118">
                  <c:v>1.3620000000000001</c:v>
                </c:pt>
                <c:pt idx="119">
                  <c:v>1.351</c:v>
                </c:pt>
                <c:pt idx="120">
                  <c:v>1.3560000000000001</c:v>
                </c:pt>
                <c:pt idx="121">
                  <c:v>1.3759999999999999</c:v>
                </c:pt>
                <c:pt idx="122">
                  <c:v>1.4239999999999999</c:v>
                </c:pt>
                <c:pt idx="123">
                  <c:v>1.423</c:v>
                </c:pt>
                <c:pt idx="124">
                  <c:v>1.45</c:v>
                </c:pt>
                <c:pt idx="125">
                  <c:v>1.4179999999999999</c:v>
                </c:pt>
                <c:pt idx="126">
                  <c:v>1.4059999999999999</c:v>
                </c:pt>
                <c:pt idx="127">
                  <c:v>1.4119999999999999</c:v>
                </c:pt>
                <c:pt idx="128">
                  <c:v>1.419</c:v>
                </c:pt>
                <c:pt idx="129">
                  <c:v>1.413</c:v>
                </c:pt>
                <c:pt idx="130">
                  <c:v>1.4079999999999999</c:v>
                </c:pt>
                <c:pt idx="131">
                  <c:v>1.512</c:v>
                </c:pt>
                <c:pt idx="132">
                  <c:v>1.524</c:v>
                </c:pt>
                <c:pt idx="133">
                  <c:v>1.5780000000000001</c:v>
                </c:pt>
                <c:pt idx="134">
                  <c:v>1.546</c:v>
                </c:pt>
                <c:pt idx="135">
                  <c:v>1.5369999999999999</c:v>
                </c:pt>
                <c:pt idx="136">
                  <c:v>1.5389999999999999</c:v>
                </c:pt>
                <c:pt idx="137">
                  <c:v>1.544</c:v>
                </c:pt>
                <c:pt idx="138">
                  <c:v>1.546</c:v>
                </c:pt>
                <c:pt idx="139">
                  <c:v>1.544</c:v>
                </c:pt>
                <c:pt idx="140">
                  <c:v>1.5660000000000001</c:v>
                </c:pt>
                <c:pt idx="141">
                  <c:v>1.573</c:v>
                </c:pt>
                <c:pt idx="142">
                  <c:v>1.5629999999999999</c:v>
                </c:pt>
                <c:pt idx="143">
                  <c:v>1.552</c:v>
                </c:pt>
                <c:pt idx="144">
                  <c:v>1.546</c:v>
                </c:pt>
                <c:pt idx="145">
                  <c:v>1.5660000000000001</c:v>
                </c:pt>
                <c:pt idx="146">
                  <c:v>1.579</c:v>
                </c:pt>
                <c:pt idx="147">
                  <c:v>1.603</c:v>
                </c:pt>
                <c:pt idx="148">
                  <c:v>1.59</c:v>
                </c:pt>
                <c:pt idx="149">
                  <c:v>1.6</c:v>
                </c:pt>
                <c:pt idx="150">
                  <c:v>1.639</c:v>
                </c:pt>
                <c:pt idx="151">
                  <c:v>1.625</c:v>
                </c:pt>
                <c:pt idx="152">
                  <c:v>1.63</c:v>
                </c:pt>
                <c:pt idx="153">
                  <c:v>1.621</c:v>
                </c:pt>
                <c:pt idx="154">
                  <c:v>1.6080000000000001</c:v>
                </c:pt>
                <c:pt idx="155">
                  <c:v>1.629</c:v>
                </c:pt>
                <c:pt idx="156">
                  <c:v>1.593</c:v>
                </c:pt>
                <c:pt idx="157">
                  <c:v>1.587</c:v>
                </c:pt>
                <c:pt idx="158">
                  <c:v>1.5609999999999999</c:v>
                </c:pt>
                <c:pt idx="159">
                  <c:v>1.611</c:v>
                </c:pt>
                <c:pt idx="160">
                  <c:v>1.623</c:v>
                </c:pt>
                <c:pt idx="161">
                  <c:v>1.6319999999999999</c:v>
                </c:pt>
                <c:pt idx="162">
                  <c:v>1.6319999999999999</c:v>
                </c:pt>
                <c:pt idx="163">
                  <c:v>1.625</c:v>
                </c:pt>
                <c:pt idx="164">
                  <c:v>1.625</c:v>
                </c:pt>
                <c:pt idx="165">
                  <c:v>1.619</c:v>
                </c:pt>
                <c:pt idx="166">
                  <c:v>1.621</c:v>
                </c:pt>
                <c:pt idx="167">
                  <c:v>1.597</c:v>
                </c:pt>
                <c:pt idx="168">
                  <c:v>1.5880000000000001</c:v>
                </c:pt>
                <c:pt idx="169">
                  <c:v>1.5860000000000001</c:v>
                </c:pt>
                <c:pt idx="170">
                  <c:v>1.637</c:v>
                </c:pt>
                <c:pt idx="171">
                  <c:v>1.6579999999999999</c:v>
                </c:pt>
              </c:numCache>
            </c:numRef>
          </c:val>
          <c:smooth val="0"/>
          <c:extLst>
            <c:ext xmlns:c16="http://schemas.microsoft.com/office/drawing/2014/chart" uri="{C3380CC4-5D6E-409C-BE32-E72D297353CC}">
              <c16:uniqueId val="{00000017-C9A7-42E0-B0A7-174DA3794458}"/>
            </c:ext>
          </c:extLst>
        </c:ser>
        <c:ser>
          <c:idx val="24"/>
          <c:order val="23"/>
          <c:tx>
            <c:strRef>
              <c:f>cta策略!$DI$1</c:f>
              <c:strCache>
                <c:ptCount val="1"/>
                <c:pt idx="0">
                  <c:v>象限一号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cta策略!$DI$2:$DI$328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1.0009999999999999</c:v>
                </c:pt>
                <c:pt idx="22">
                  <c:v>1.0009999999999999</c:v>
                </c:pt>
                <c:pt idx="23">
                  <c:v>1.0009999999999999</c:v>
                </c:pt>
                <c:pt idx="24">
                  <c:v>1.0009999999999999</c:v>
                </c:pt>
                <c:pt idx="25">
                  <c:v>1.0009999999999999</c:v>
                </c:pt>
                <c:pt idx="26">
                  <c:v>1.002</c:v>
                </c:pt>
                <c:pt idx="27">
                  <c:v>1.002</c:v>
                </c:pt>
                <c:pt idx="28">
                  <c:v>1.002</c:v>
                </c:pt>
                <c:pt idx="29">
                  <c:v>1.002</c:v>
                </c:pt>
                <c:pt idx="30">
                  <c:v>1</c:v>
                </c:pt>
                <c:pt idx="31">
                  <c:v>1.0309999999999999</c:v>
                </c:pt>
                <c:pt idx="32">
                  <c:v>1.0229999999999999</c:v>
                </c:pt>
                <c:pt idx="33">
                  <c:v>1.03</c:v>
                </c:pt>
                <c:pt idx="34">
                  <c:v>1.006</c:v>
                </c:pt>
                <c:pt idx="35">
                  <c:v>1.0009999999999999</c:v>
                </c:pt>
                <c:pt idx="36">
                  <c:v>1</c:v>
                </c:pt>
                <c:pt idx="37">
                  <c:v>0.999</c:v>
                </c:pt>
                <c:pt idx="38">
                  <c:v>1</c:v>
                </c:pt>
                <c:pt idx="39">
                  <c:v>0.995</c:v>
                </c:pt>
                <c:pt idx="40">
                  <c:v>1.002</c:v>
                </c:pt>
                <c:pt idx="41">
                  <c:v>0.999</c:v>
                </c:pt>
                <c:pt idx="42">
                  <c:v>1.01</c:v>
                </c:pt>
                <c:pt idx="43">
                  <c:v>1.02</c:v>
                </c:pt>
                <c:pt idx="44">
                  <c:v>1.0449999999999999</c:v>
                </c:pt>
                <c:pt idx="45">
                  <c:v>1.0680000000000001</c:v>
                </c:pt>
                <c:pt idx="46">
                  <c:v>1.0860000000000001</c:v>
                </c:pt>
                <c:pt idx="47">
                  <c:v>1.0980000000000001</c:v>
                </c:pt>
                <c:pt idx="48">
                  <c:v>1.079</c:v>
                </c:pt>
                <c:pt idx="49">
                  <c:v>1.081</c:v>
                </c:pt>
                <c:pt idx="50">
                  <c:v>1.075</c:v>
                </c:pt>
                <c:pt idx="51">
                  <c:v>1.1020000000000001</c:v>
                </c:pt>
                <c:pt idx="52">
                  <c:v>1.089</c:v>
                </c:pt>
                <c:pt idx="53">
                  <c:v>1.0780000000000001</c:v>
                </c:pt>
                <c:pt idx="54">
                  <c:v>1.0880000000000001</c:v>
                </c:pt>
                <c:pt idx="55">
                  <c:v>1.097</c:v>
                </c:pt>
                <c:pt idx="56">
                  <c:v>1.125</c:v>
                </c:pt>
                <c:pt idx="57">
                  <c:v>1.103</c:v>
                </c:pt>
                <c:pt idx="58">
                  <c:v>1.103</c:v>
                </c:pt>
                <c:pt idx="59">
                  <c:v>1.1160000000000001</c:v>
                </c:pt>
                <c:pt idx="60">
                  <c:v>1.099</c:v>
                </c:pt>
                <c:pt idx="61">
                  <c:v>1.0860000000000001</c:v>
                </c:pt>
                <c:pt idx="62">
                  <c:v>1.0740000000000001</c:v>
                </c:pt>
                <c:pt idx="63">
                  <c:v>1.085</c:v>
                </c:pt>
                <c:pt idx="64">
                  <c:v>1.08</c:v>
                </c:pt>
                <c:pt idx="65">
                  <c:v>1.081</c:v>
                </c:pt>
                <c:pt idx="66">
                  <c:v>1.0860000000000001</c:v>
                </c:pt>
                <c:pt idx="67">
                  <c:v>1.109</c:v>
                </c:pt>
                <c:pt idx="68">
                  <c:v>1.113</c:v>
                </c:pt>
                <c:pt idx="69">
                  <c:v>1.109</c:v>
                </c:pt>
                <c:pt idx="70">
                  <c:v>1.139</c:v>
                </c:pt>
                <c:pt idx="71">
                  <c:v>1.161</c:v>
                </c:pt>
                <c:pt idx="72">
                  <c:v>1.1479999999999999</c:v>
                </c:pt>
                <c:pt idx="73">
                  <c:v>1.1479999999999999</c:v>
                </c:pt>
                <c:pt idx="74">
                  <c:v>1.131</c:v>
                </c:pt>
                <c:pt idx="75">
                  <c:v>1.135</c:v>
                </c:pt>
                <c:pt idx="76">
                  <c:v>1.1499999999999999</c:v>
                </c:pt>
                <c:pt idx="77">
                  <c:v>1.1639999999999999</c:v>
                </c:pt>
                <c:pt idx="78">
                  <c:v>1.1679999999999999</c:v>
                </c:pt>
                <c:pt idx="79">
                  <c:v>1.163</c:v>
                </c:pt>
                <c:pt idx="80">
                  <c:v>1.147</c:v>
                </c:pt>
                <c:pt idx="81">
                  <c:v>1.1319999999999999</c:v>
                </c:pt>
                <c:pt idx="82">
                  <c:v>1.177</c:v>
                </c:pt>
                <c:pt idx="83">
                  <c:v>1.173</c:v>
                </c:pt>
                <c:pt idx="84">
                  <c:v>1.1719999999999999</c:v>
                </c:pt>
                <c:pt idx="85">
                  <c:v>1.1919999999999999</c:v>
                </c:pt>
                <c:pt idx="86">
                  <c:v>1.1759999999999999</c:v>
                </c:pt>
                <c:pt idx="87">
                  <c:v>1.1850000000000001</c:v>
                </c:pt>
                <c:pt idx="88">
                  <c:v>1.153</c:v>
                </c:pt>
                <c:pt idx="89">
                  <c:v>1.161</c:v>
                </c:pt>
                <c:pt idx="90">
                  <c:v>1.165</c:v>
                </c:pt>
                <c:pt idx="91">
                  <c:v>1.149</c:v>
                </c:pt>
                <c:pt idx="92">
                  <c:v>1.1499999999999999</c:v>
                </c:pt>
                <c:pt idx="93">
                  <c:v>1.1559999999999999</c:v>
                </c:pt>
                <c:pt idx="94">
                  <c:v>1.1519999999999999</c:v>
                </c:pt>
                <c:pt idx="95">
                  <c:v>1.1519999999999999</c:v>
                </c:pt>
                <c:pt idx="96">
                  <c:v>1.1579999999999999</c:v>
                </c:pt>
                <c:pt idx="97">
                  <c:v>1.151</c:v>
                </c:pt>
                <c:pt idx="98">
                  <c:v>1.169</c:v>
                </c:pt>
                <c:pt idx="99">
                  <c:v>1.161</c:v>
                </c:pt>
                <c:pt idx="100">
                  <c:v>1.1719999999999999</c:v>
                </c:pt>
                <c:pt idx="101">
                  <c:v>1.181</c:v>
                </c:pt>
                <c:pt idx="102">
                  <c:v>1.1890000000000001</c:v>
                </c:pt>
                <c:pt idx="103">
                  <c:v>1.1990000000000001</c:v>
                </c:pt>
                <c:pt idx="104">
                  <c:v>1.218</c:v>
                </c:pt>
                <c:pt idx="105">
                  <c:v>1.1950000000000001</c:v>
                </c:pt>
                <c:pt idx="106">
                  <c:v>1.1919999999999999</c:v>
                </c:pt>
                <c:pt idx="107">
                  <c:v>1.2509999999999999</c:v>
                </c:pt>
                <c:pt idx="108">
                  <c:v>1.242</c:v>
                </c:pt>
                <c:pt idx="109">
                  <c:v>1.2370000000000001</c:v>
                </c:pt>
                <c:pt idx="110">
                  <c:v>1.27</c:v>
                </c:pt>
                <c:pt idx="111">
                  <c:v>1.264</c:v>
                </c:pt>
                <c:pt idx="112">
                  <c:v>1.343</c:v>
                </c:pt>
                <c:pt idx="113">
                  <c:v>1.399</c:v>
                </c:pt>
                <c:pt idx="114">
                  <c:v>1.4379999999999999</c:v>
                </c:pt>
                <c:pt idx="115">
                  <c:v>1.4119999999999999</c:v>
                </c:pt>
                <c:pt idx="116">
                  <c:v>1.385</c:v>
                </c:pt>
                <c:pt idx="117">
                  <c:v>1.405</c:v>
                </c:pt>
                <c:pt idx="118">
                  <c:v>1.421</c:v>
                </c:pt>
                <c:pt idx="119">
                  <c:v>1.4259999999999999</c:v>
                </c:pt>
                <c:pt idx="120">
                  <c:v>1.4139999999999999</c:v>
                </c:pt>
                <c:pt idx="121">
                  <c:v>1.42</c:v>
                </c:pt>
                <c:pt idx="122">
                  <c:v>1.5349999999999999</c:v>
                </c:pt>
                <c:pt idx="123">
                  <c:v>1.544</c:v>
                </c:pt>
                <c:pt idx="124">
                  <c:v>1.58</c:v>
                </c:pt>
                <c:pt idx="125">
                  <c:v>1.57</c:v>
                </c:pt>
                <c:pt idx="126">
                  <c:v>1.5860000000000001</c:v>
                </c:pt>
                <c:pt idx="127">
                  <c:v>1.5820000000000001</c:v>
                </c:pt>
                <c:pt idx="128">
                  <c:v>1.6080000000000001</c:v>
                </c:pt>
                <c:pt idx="129">
                  <c:v>1.659</c:v>
                </c:pt>
                <c:pt idx="130">
                  <c:v>1.65</c:v>
                </c:pt>
                <c:pt idx="131">
                  <c:v>1.6870000000000001</c:v>
                </c:pt>
                <c:pt idx="132">
                  <c:v>1.698</c:v>
                </c:pt>
                <c:pt idx="133">
                  <c:v>1.732</c:v>
                </c:pt>
                <c:pt idx="134">
                  <c:v>1.7010000000000001</c:v>
                </c:pt>
                <c:pt idx="135">
                  <c:v>1.6950000000000001</c:v>
                </c:pt>
                <c:pt idx="136">
                  <c:v>1.702</c:v>
                </c:pt>
                <c:pt idx="137">
                  <c:v>1.7110000000000001</c:v>
                </c:pt>
                <c:pt idx="138">
                  <c:v>1.7150000000000001</c:v>
                </c:pt>
                <c:pt idx="139">
                  <c:v>1.7210000000000001</c:v>
                </c:pt>
                <c:pt idx="140">
                  <c:v>1.7330000000000001</c:v>
                </c:pt>
                <c:pt idx="141">
                  <c:v>1.706</c:v>
                </c:pt>
                <c:pt idx="142">
                  <c:v>1.706</c:v>
                </c:pt>
                <c:pt idx="143">
                  <c:v>1.706</c:v>
                </c:pt>
                <c:pt idx="144">
                  <c:v>1.708</c:v>
                </c:pt>
                <c:pt idx="145">
                  <c:v>1.7255</c:v>
                </c:pt>
                <c:pt idx="146">
                  <c:v>1.7429999999999999</c:v>
                </c:pt>
                <c:pt idx="147">
                  <c:v>1.7605</c:v>
                </c:pt>
                <c:pt idx="148">
                  <c:v>1.778</c:v>
                </c:pt>
                <c:pt idx="149">
                  <c:v>1.8028</c:v>
                </c:pt>
                <c:pt idx="150">
                  <c:v>1.8275999999999999</c:v>
                </c:pt>
                <c:pt idx="151">
                  <c:v>1.8523999999999998</c:v>
                </c:pt>
                <c:pt idx="152">
                  <c:v>1.8771999999999998</c:v>
                </c:pt>
                <c:pt idx="153">
                  <c:v>1.9019999999999999</c:v>
                </c:pt>
                <c:pt idx="154">
                  <c:v>1.9015</c:v>
                </c:pt>
                <c:pt idx="155">
                  <c:v>1.901</c:v>
                </c:pt>
                <c:pt idx="156">
                  <c:v>1.9005000000000001</c:v>
                </c:pt>
                <c:pt idx="157">
                  <c:v>1.9</c:v>
                </c:pt>
                <c:pt idx="158">
                  <c:v>1.9</c:v>
                </c:pt>
                <c:pt idx="159">
                  <c:v>1.9</c:v>
                </c:pt>
                <c:pt idx="160">
                  <c:v>1.98</c:v>
                </c:pt>
                <c:pt idx="161">
                  <c:v>1.9825999999999999</c:v>
                </c:pt>
                <c:pt idx="162">
                  <c:v>1.9852000000000001</c:v>
                </c:pt>
                <c:pt idx="163">
                  <c:v>1.9878</c:v>
                </c:pt>
                <c:pt idx="164">
                  <c:v>1.9904000000000002</c:v>
                </c:pt>
                <c:pt idx="165">
                  <c:v>1.9930000000000001</c:v>
                </c:pt>
                <c:pt idx="166">
                  <c:v>1.9930000000000001</c:v>
                </c:pt>
                <c:pt idx="167">
                  <c:v>1.9930000000000001</c:v>
                </c:pt>
                <c:pt idx="168">
                  <c:v>1.9930000000000001</c:v>
                </c:pt>
                <c:pt idx="169">
                  <c:v>1.9930000000000001</c:v>
                </c:pt>
                <c:pt idx="170">
                  <c:v>1.9930000000000001</c:v>
                </c:pt>
                <c:pt idx="171">
                  <c:v>1.9930000000000001</c:v>
                </c:pt>
              </c:numCache>
            </c:numRef>
          </c:val>
          <c:smooth val="0"/>
          <c:extLst>
            <c:ext xmlns:c16="http://schemas.microsoft.com/office/drawing/2014/chart" uri="{C3380CC4-5D6E-409C-BE32-E72D297353CC}">
              <c16:uniqueId val="{00000018-C9A7-42E0-B0A7-174DA3794458}"/>
            </c:ext>
          </c:extLst>
        </c:ser>
        <c:ser>
          <c:idx val="26"/>
          <c:order val="24"/>
          <c:tx>
            <c:strRef>
              <c:f>cta策略!$DJ$1</c:f>
              <c:strCache>
                <c:ptCount val="1"/>
                <c:pt idx="0">
                  <c:v>宁水精选三期</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cta策略!$DJ$2:$DJ$328</c:f>
              <c:numCache>
                <c:formatCode>0.0000_ </c:formatCode>
                <c:ptCount val="327"/>
                <c:pt idx="0">
                  <c:v>1</c:v>
                </c:pt>
                <c:pt idx="1">
                  <c:v>0.99989995998399361</c:v>
                </c:pt>
                <c:pt idx="2">
                  <c:v>0.99979991996798712</c:v>
                </c:pt>
                <c:pt idx="3">
                  <c:v>0.99969987995198073</c:v>
                </c:pt>
                <c:pt idx="4">
                  <c:v>0.99959983993597434</c:v>
                </c:pt>
                <c:pt idx="5">
                  <c:v>0.99959983993597434</c:v>
                </c:pt>
                <c:pt idx="6">
                  <c:v>0.99949979991996796</c:v>
                </c:pt>
                <c:pt idx="7">
                  <c:v>0.99939975990396157</c:v>
                </c:pt>
                <c:pt idx="8">
                  <c:v>0.9991996798719488</c:v>
                </c:pt>
                <c:pt idx="9">
                  <c:v>1.048219287715086</c:v>
                </c:pt>
                <c:pt idx="10">
                  <c:v>1.0672268907563025</c:v>
                </c:pt>
                <c:pt idx="11">
                  <c:v>1.0590236094437775</c:v>
                </c:pt>
                <c:pt idx="12">
                  <c:v>1.1691676670668267</c:v>
                </c:pt>
                <c:pt idx="13">
                  <c:v>1.2328931572629049</c:v>
                </c:pt>
                <c:pt idx="14">
                  <c:v>1.2870148059223689</c:v>
                </c:pt>
                <c:pt idx="15">
                  <c:v>1.3457382953181272</c:v>
                </c:pt>
                <c:pt idx="16">
                  <c:v>1.5259103641456584</c:v>
                </c:pt>
                <c:pt idx="17">
                  <c:v>1.4373749499799919</c:v>
                </c:pt>
                <c:pt idx="18">
                  <c:v>1.4710884353741496</c:v>
                </c:pt>
                <c:pt idx="19">
                  <c:v>1.3761504601840735</c:v>
                </c:pt>
                <c:pt idx="20">
                  <c:v>1.3289315726290516</c:v>
                </c:pt>
                <c:pt idx="21">
                  <c:v>1.4957983193277311</c:v>
                </c:pt>
                <c:pt idx="22">
                  <c:v>1.475190076030412</c:v>
                </c:pt>
                <c:pt idx="23">
                  <c:v>1.424769907963185</c:v>
                </c:pt>
                <c:pt idx="24">
                  <c:v>1.4971988795518205</c:v>
                </c:pt>
                <c:pt idx="25">
                  <c:v>1.5754301720688275</c:v>
                </c:pt>
                <c:pt idx="26">
                  <c:v>1.6597639055622249</c:v>
                </c:pt>
                <c:pt idx="27">
                  <c:v>1.604441776710684</c:v>
                </c:pt>
                <c:pt idx="28">
                  <c:v>1.6509603841536615</c:v>
                </c:pt>
                <c:pt idx="29">
                  <c:v>1.6286514605842335</c:v>
                </c:pt>
                <c:pt idx="30">
                  <c:v>1.6107442977190876</c:v>
                </c:pt>
                <c:pt idx="31">
                  <c:v>1.7055822328931574</c:v>
                </c:pt>
                <c:pt idx="32">
                  <c:v>1.5933373349339734</c:v>
                </c:pt>
                <c:pt idx="33">
                  <c:v>1.4518807523009203</c:v>
                </c:pt>
                <c:pt idx="34">
                  <c:v>1.4784913965586233</c:v>
                </c:pt>
                <c:pt idx="35">
                  <c:v>1.5508203281312525</c:v>
                </c:pt>
                <c:pt idx="36">
                  <c:v>1.4634853941576631</c:v>
                </c:pt>
                <c:pt idx="37">
                  <c:v>1.4307723089235693</c:v>
                </c:pt>
                <c:pt idx="38">
                  <c:v>1.375750300120048</c:v>
                </c:pt>
                <c:pt idx="39">
                  <c:v>1.5192076830732291</c:v>
                </c:pt>
                <c:pt idx="40">
                  <c:v>1.5864345738295318</c:v>
                </c:pt>
                <c:pt idx="41">
                  <c:v>1.61234493797519</c:v>
                </c:pt>
                <c:pt idx="42">
                  <c:v>1.6575630252100839</c:v>
                </c:pt>
                <c:pt idx="43">
                  <c:v>1.6244497799119646</c:v>
                </c:pt>
                <c:pt idx="44">
                  <c:v>1.7040816326530612</c:v>
                </c:pt>
                <c:pt idx="45">
                  <c:v>1.8062224889955982</c:v>
                </c:pt>
                <c:pt idx="46">
                  <c:v>1.7750100040016006</c:v>
                </c:pt>
                <c:pt idx="47">
                  <c:v>1.7717086834733893</c:v>
                </c:pt>
                <c:pt idx="48">
                  <c:v>1.8140256102440975</c:v>
                </c:pt>
                <c:pt idx="49">
                  <c:v>1.7553021208483393</c:v>
                </c:pt>
                <c:pt idx="50">
                  <c:v>1.7957182873149258</c:v>
                </c:pt>
                <c:pt idx="51">
                  <c:v>1.851640656262505</c:v>
                </c:pt>
                <c:pt idx="52">
                  <c:v>1.8832533013205282</c:v>
                </c:pt>
                <c:pt idx="53">
                  <c:v>1.8662464985994396</c:v>
                </c:pt>
                <c:pt idx="54">
                  <c:v>1.8826530612244896</c:v>
                </c:pt>
                <c:pt idx="55">
                  <c:v>1.8402360944377749</c:v>
                </c:pt>
                <c:pt idx="56">
                  <c:v>1.8900560224089635</c:v>
                </c:pt>
                <c:pt idx="57">
                  <c:v>1.8729491796718687</c:v>
                </c:pt>
                <c:pt idx="58">
                  <c:v>1.8430372148859544</c:v>
                </c:pt>
                <c:pt idx="59">
                  <c:v>1.68297318927571</c:v>
                </c:pt>
                <c:pt idx="60">
                  <c:v>1.8911564625850341</c:v>
                </c:pt>
                <c:pt idx="61">
                  <c:v>1.8729491796718687</c:v>
                </c:pt>
                <c:pt idx="62">
                  <c:v>1.8851540616246498</c:v>
                </c:pt>
                <c:pt idx="63">
                  <c:v>1.9064625850340136</c:v>
                </c:pt>
                <c:pt idx="64">
                  <c:v>1.6060424169667866</c:v>
                </c:pt>
                <c:pt idx="65">
                  <c:v>1.6447579031612642</c:v>
                </c:pt>
                <c:pt idx="66">
                  <c:v>1.5829331732693077</c:v>
                </c:pt>
                <c:pt idx="67">
                  <c:v>1.5592236894757903</c:v>
                </c:pt>
                <c:pt idx="68">
                  <c:v>1.6170468187274909</c:v>
                </c:pt>
                <c:pt idx="69">
                  <c:v>1.7624049619847939</c:v>
                </c:pt>
                <c:pt idx="70">
                  <c:v>1.8142256902761102</c:v>
                </c:pt>
                <c:pt idx="71">
                  <c:v>1.8242296918767504</c:v>
                </c:pt>
                <c:pt idx="72">
                  <c:v>1.8862545018007202</c:v>
                </c:pt>
                <c:pt idx="73">
                  <c:v>1.989595838335334</c:v>
                </c:pt>
                <c:pt idx="74">
                  <c:v>2.0122048819527811</c:v>
                </c:pt>
                <c:pt idx="75">
                  <c:v>2.0057022809123648</c:v>
                </c:pt>
                <c:pt idx="76">
                  <c:v>2.00250100040016</c:v>
                </c:pt>
                <c:pt idx="77">
                  <c:v>2.0640256102440975</c:v>
                </c:pt>
                <c:pt idx="78">
                  <c:v>2.077330932372949</c:v>
                </c:pt>
                <c:pt idx="79">
                  <c:v>2.0950380152060823</c:v>
                </c:pt>
                <c:pt idx="80">
                  <c:v>2.0839335734293716</c:v>
                </c:pt>
                <c:pt idx="81">
                  <c:v>2.1321528611444576</c:v>
                </c:pt>
                <c:pt idx="82">
                  <c:v>2.1927771108443377</c:v>
                </c:pt>
                <c:pt idx="83">
                  <c:v>2.1814725890356144</c:v>
                </c:pt>
                <c:pt idx="84">
                  <c:v>2.1832733093237291</c:v>
                </c:pt>
                <c:pt idx="85">
                  <c:v>2.2052821128451381</c:v>
                </c:pt>
                <c:pt idx="86">
                  <c:v>2.225890356142457</c:v>
                </c:pt>
                <c:pt idx="87">
                  <c:v>2.1608643457382954</c:v>
                </c:pt>
                <c:pt idx="88">
                  <c:v>2.1727691076430569</c:v>
                </c:pt>
                <c:pt idx="89">
                  <c:v>2.1210484193677472</c:v>
                </c:pt>
                <c:pt idx="90">
                  <c:v>2.139455782312925</c:v>
                </c:pt>
                <c:pt idx="91">
                  <c:v>2.1628651460584232</c:v>
                </c:pt>
                <c:pt idx="92">
                  <c:v>2.1686674669867947</c:v>
                </c:pt>
                <c:pt idx="93">
                  <c:v>2.131752701080432</c:v>
                </c:pt>
                <c:pt idx="94">
                  <c:v>2.1444577831132454</c:v>
                </c:pt>
                <c:pt idx="95">
                  <c:v>2.193077230892357</c:v>
                </c:pt>
                <c:pt idx="96">
                  <c:v>2.2587034813925571</c:v>
                </c:pt>
                <c:pt idx="97">
                  <c:v>2.4371748699479792</c:v>
                </c:pt>
                <c:pt idx="98">
                  <c:v>2.4151660664265706</c:v>
                </c:pt>
                <c:pt idx="99">
                  <c:v>2.3377350940376154</c:v>
                </c:pt>
                <c:pt idx="100">
                  <c:v>2.3679471788715487</c:v>
                </c:pt>
                <c:pt idx="101">
                  <c:v>2.3943577430972391</c:v>
                </c:pt>
                <c:pt idx="102">
                  <c:v>2.5140056022408963</c:v>
                </c:pt>
                <c:pt idx="103">
                  <c:v>2.4583833533413362</c:v>
                </c:pt>
                <c:pt idx="104">
                  <c:v>2.6402561024409765</c:v>
                </c:pt>
                <c:pt idx="105">
                  <c:v>2.6793717486994799</c:v>
                </c:pt>
                <c:pt idx="106">
                  <c:v>2.9742897158863544</c:v>
                </c:pt>
                <c:pt idx="107">
                  <c:v>3.4536814725890355</c:v>
                </c:pt>
                <c:pt idx="108">
                  <c:v>3.3605442176870746</c:v>
                </c:pt>
                <c:pt idx="109">
                  <c:v>3.1005402160864346</c:v>
                </c:pt>
                <c:pt idx="110">
                  <c:v>3.392156862745098</c:v>
                </c:pt>
                <c:pt idx="111">
                  <c:v>3.4014605842336936</c:v>
                </c:pt>
                <c:pt idx="112">
                  <c:v>3.4091636654661861</c:v>
                </c:pt>
                <c:pt idx="113">
                  <c:v>3.4142657062825128</c:v>
                </c:pt>
                <c:pt idx="114">
                  <c:v>3.4491796718687473</c:v>
                </c:pt>
                <c:pt idx="115">
                  <c:v>3.3434373749499797</c:v>
                </c:pt>
                <c:pt idx="116">
                  <c:v>3.3101240496198479</c:v>
                </c:pt>
                <c:pt idx="117">
                  <c:v>3.2086834733893554</c:v>
                </c:pt>
                <c:pt idx="118">
                  <c:v>3.0894357743097238</c:v>
                </c:pt>
                <c:pt idx="119">
                  <c:v>3.034513805522209</c:v>
                </c:pt>
                <c:pt idx="120">
                  <c:v>3.1918767507002799</c:v>
                </c:pt>
                <c:pt idx="121">
                  <c:v>3.0685274109643856</c:v>
                </c:pt>
                <c:pt idx="122">
                  <c:v>3.1843737494997999</c:v>
                </c:pt>
                <c:pt idx="123">
                  <c:v>3.2724089635854341</c:v>
                </c:pt>
                <c:pt idx="124">
                  <c:v>3.4750900360144055</c:v>
                </c:pt>
                <c:pt idx="125">
                  <c:v>3.427470988395358</c:v>
                </c:pt>
                <c:pt idx="126">
                  <c:v>3.4270708283313325</c:v>
                </c:pt>
                <c:pt idx="127">
                  <c:v>3.3864545818327327</c:v>
                </c:pt>
                <c:pt idx="128">
                  <c:v>3.4568827531012403</c:v>
                </c:pt>
                <c:pt idx="129">
                  <c:v>3.4356742697078828</c:v>
                </c:pt>
                <c:pt idx="130">
                  <c:v>3.4683873549419766</c:v>
                </c:pt>
                <c:pt idx="131">
                  <c:v>3.534513805522209</c:v>
                </c:pt>
                <c:pt idx="132">
                  <c:v>3.5192076830732288</c:v>
                </c:pt>
                <c:pt idx="133">
                  <c:v>3.4370748299319729</c:v>
                </c:pt>
                <c:pt idx="134">
                  <c:v>3.445378151260504</c:v>
                </c:pt>
                <c:pt idx="135">
                  <c:v>3.4024609843937572</c:v>
                </c:pt>
                <c:pt idx="136">
                  <c:v>3.4175670268107239</c:v>
                </c:pt>
                <c:pt idx="137">
                  <c:v>3.4091636654661861</c:v>
                </c:pt>
                <c:pt idx="138">
                  <c:v>3.4521808723489396</c:v>
                </c:pt>
                <c:pt idx="139">
                  <c:v>3.4531812725090036</c:v>
                </c:pt>
                <c:pt idx="140">
                  <c:v>3.5072028811524607</c:v>
                </c:pt>
                <c:pt idx="141">
                  <c:v>3.5986394557823127</c:v>
                </c:pt>
                <c:pt idx="142">
                  <c:v>3.8242296918767509</c:v>
                </c:pt>
                <c:pt idx="143">
                  <c:v>3.8632452981192476</c:v>
                </c:pt>
                <c:pt idx="144">
                  <c:v>3.725890356142457</c:v>
                </c:pt>
                <c:pt idx="145">
                  <c:v>3.693077230892357</c:v>
                </c:pt>
                <c:pt idx="146">
                  <c:v>3.7196878751500599</c:v>
                </c:pt>
                <c:pt idx="147">
                  <c:v>3.6798719487795117</c:v>
                </c:pt>
                <c:pt idx="148">
                  <c:v>3.7540016006402559</c:v>
                </c:pt>
                <c:pt idx="149">
                  <c:v>3.709283713485394</c:v>
                </c:pt>
                <c:pt idx="150">
                  <c:v>3.742296918767507</c:v>
                </c:pt>
                <c:pt idx="151">
                  <c:v>3.8252300920368145</c:v>
                </c:pt>
                <c:pt idx="152">
                  <c:v>3.98359343737495</c:v>
                </c:pt>
                <c:pt idx="153">
                  <c:v>4.0751300520208087</c:v>
                </c:pt>
                <c:pt idx="154">
                  <c:v>4.0709283713485398</c:v>
                </c:pt>
                <c:pt idx="155">
                  <c:v>4.1452581032412965</c:v>
                </c:pt>
                <c:pt idx="156">
                  <c:v>4.1278511404561824</c:v>
                </c:pt>
                <c:pt idx="157">
                  <c:v>4.0938375350140053</c:v>
                </c:pt>
                <c:pt idx="158">
                  <c:v>4.1320528211284513</c:v>
                </c:pt>
                <c:pt idx="159">
                  <c:v>4.1627651060424169</c:v>
                </c:pt>
                <c:pt idx="160">
                  <c:v>4.3900560224089631</c:v>
                </c:pt>
                <c:pt idx="161">
                  <c:v>4.2770108043217281</c:v>
                </c:pt>
                <c:pt idx="162">
                  <c:v>4.2342937174869943</c:v>
                </c:pt>
                <c:pt idx="163">
                  <c:v>4.2238895558223284</c:v>
                </c:pt>
                <c:pt idx="164">
                  <c:v>4.1834733893557416</c:v>
                </c:pt>
                <c:pt idx="165">
                  <c:v>4.0745298119247693</c:v>
                </c:pt>
                <c:pt idx="166">
                  <c:v>4.054821928771509</c:v>
                </c:pt>
                <c:pt idx="167">
                  <c:v>4.0566226490596238</c:v>
                </c:pt>
                <c:pt idx="168">
                  <c:v>4.0393157262905159</c:v>
                </c:pt>
                <c:pt idx="169">
                  <c:v>3.9829931972789114</c:v>
                </c:pt>
                <c:pt idx="170">
                  <c:v>3.8914565826330532</c:v>
                </c:pt>
                <c:pt idx="171">
                  <c:v>3.7717086834733893</c:v>
                </c:pt>
              </c:numCache>
            </c:numRef>
          </c:val>
          <c:smooth val="0"/>
          <c:extLst>
            <c:ext xmlns:c16="http://schemas.microsoft.com/office/drawing/2014/chart" uri="{C3380CC4-5D6E-409C-BE32-E72D297353CC}">
              <c16:uniqueId val="{00000019-C9A7-42E0-B0A7-174DA3794458}"/>
            </c:ext>
          </c:extLst>
        </c:ser>
        <c:ser>
          <c:idx val="28"/>
          <c:order val="25"/>
          <c:tx>
            <c:strRef>
              <c:f>cta策略!$DK$1</c:f>
              <c:strCache>
                <c:ptCount val="1"/>
                <c:pt idx="0">
                  <c:v>远澜云杉</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cta策略!$DK$2:$DK$328</c:f>
              <c:numCache>
                <c:formatCode>0.0000_ </c:formatCode>
                <c:ptCount val="327"/>
                <c:pt idx="0">
                  <c:v>1</c:v>
                </c:pt>
                <c:pt idx="1">
                  <c:v>0.99511514305652471</c:v>
                </c:pt>
                <c:pt idx="2">
                  <c:v>0.98813677599441718</c:v>
                </c:pt>
                <c:pt idx="3">
                  <c:v>0.97348220516399164</c:v>
                </c:pt>
                <c:pt idx="4">
                  <c:v>0.98255408234473129</c:v>
                </c:pt>
                <c:pt idx="5">
                  <c:v>0.98046057222609906</c:v>
                </c:pt>
                <c:pt idx="6">
                  <c:v>0.98255408234473129</c:v>
                </c:pt>
                <c:pt idx="7">
                  <c:v>0.97976273551988824</c:v>
                </c:pt>
                <c:pt idx="8">
                  <c:v>0.96371249127704117</c:v>
                </c:pt>
                <c:pt idx="9">
                  <c:v>0.98604326587578506</c:v>
                </c:pt>
                <c:pt idx="10">
                  <c:v>0.99092812281926024</c:v>
                </c:pt>
                <c:pt idx="11">
                  <c:v>0.99302163293789247</c:v>
                </c:pt>
                <c:pt idx="12">
                  <c:v>1.0230286113049545</c:v>
                </c:pt>
                <c:pt idx="13">
                  <c:v>1.0202372644801116</c:v>
                </c:pt>
                <c:pt idx="14">
                  <c:v>1.0041870202372645</c:v>
                </c:pt>
                <c:pt idx="15">
                  <c:v>0.99860432658757847</c:v>
                </c:pt>
                <c:pt idx="16">
                  <c:v>0.99930216329378918</c:v>
                </c:pt>
                <c:pt idx="17">
                  <c:v>0.98464759246336353</c:v>
                </c:pt>
                <c:pt idx="18">
                  <c:v>0.97906489881367753</c:v>
                </c:pt>
                <c:pt idx="19">
                  <c:v>0.97418004187020224</c:v>
                </c:pt>
                <c:pt idx="20">
                  <c:v>0.988834612700628</c:v>
                </c:pt>
                <c:pt idx="21">
                  <c:v>0.98813677599441718</c:v>
                </c:pt>
                <c:pt idx="22">
                  <c:v>0.99023028611304953</c:v>
                </c:pt>
                <c:pt idx="23">
                  <c:v>1.0013956734124214</c:v>
                </c:pt>
                <c:pt idx="24">
                  <c:v>0.99930216329378918</c:v>
                </c:pt>
                <c:pt idx="25">
                  <c:v>1.0321004884856944</c:v>
                </c:pt>
                <c:pt idx="26">
                  <c:v>1.0209351011863224</c:v>
                </c:pt>
                <c:pt idx="27">
                  <c:v>1.0209351011863224</c:v>
                </c:pt>
                <c:pt idx="28">
                  <c:v>1.022330774598744</c:v>
                </c:pt>
                <c:pt idx="29">
                  <c:v>1.0027913468248431</c:v>
                </c:pt>
                <c:pt idx="30">
                  <c:v>1.0195394277739009</c:v>
                </c:pt>
                <c:pt idx="31">
                  <c:v>1.052337752965806</c:v>
                </c:pt>
                <c:pt idx="32">
                  <c:v>1.0593161200279135</c:v>
                </c:pt>
                <c:pt idx="33">
                  <c:v>1.0644801116538729</c:v>
                </c:pt>
                <c:pt idx="34">
                  <c:v>1.0644801116538729</c:v>
                </c:pt>
                <c:pt idx="35">
                  <c:v>1.0655966503838101</c:v>
                </c:pt>
                <c:pt idx="36">
                  <c:v>1.0739706908583391</c:v>
                </c:pt>
                <c:pt idx="37">
                  <c:v>1.0739706908583391</c:v>
                </c:pt>
                <c:pt idx="38">
                  <c:v>1.0851360781577111</c:v>
                </c:pt>
                <c:pt idx="39">
                  <c:v>1.0914166085136079</c:v>
                </c:pt>
                <c:pt idx="40">
                  <c:v>1.1074668527564548</c:v>
                </c:pt>
                <c:pt idx="41">
                  <c:v>1.113049546406141</c:v>
                </c:pt>
                <c:pt idx="42">
                  <c:v>1.1214235868806699</c:v>
                </c:pt>
                <c:pt idx="43">
                  <c:v>1.1444521981856244</c:v>
                </c:pt>
                <c:pt idx="44">
                  <c:v>1.1360781577110954</c:v>
                </c:pt>
                <c:pt idx="45">
                  <c:v>1.1325889741800419</c:v>
                </c:pt>
                <c:pt idx="46">
                  <c:v>1.1493370551290998</c:v>
                </c:pt>
                <c:pt idx="47">
                  <c:v>1.1681786461967898</c:v>
                </c:pt>
                <c:pt idx="48">
                  <c:v>1.1681786461967898</c:v>
                </c:pt>
                <c:pt idx="49">
                  <c:v>1.1660851360781577</c:v>
                </c:pt>
                <c:pt idx="50">
                  <c:v>1.1625959525471039</c:v>
                </c:pt>
                <c:pt idx="51">
                  <c:v>1.1730635031402652</c:v>
                </c:pt>
                <c:pt idx="52">
                  <c:v>1.1786461967899511</c:v>
                </c:pt>
                <c:pt idx="53">
                  <c:v>1.1639916259595253</c:v>
                </c:pt>
                <c:pt idx="54">
                  <c:v>1.1741800418702024</c:v>
                </c:pt>
                <c:pt idx="55">
                  <c:v>1.1800418702023727</c:v>
                </c:pt>
                <c:pt idx="56">
                  <c:v>1.1772505233775297</c:v>
                </c:pt>
                <c:pt idx="57">
                  <c:v>1.1744591765526866</c:v>
                </c:pt>
                <c:pt idx="58">
                  <c:v>1.1716678297278438</c:v>
                </c:pt>
                <c:pt idx="59">
                  <c:v>1.1723656664340543</c:v>
                </c:pt>
                <c:pt idx="60">
                  <c:v>1.1877180739706907</c:v>
                </c:pt>
                <c:pt idx="61">
                  <c:v>1.1877180739706907</c:v>
                </c:pt>
                <c:pt idx="62">
                  <c:v>1.1674808094905791</c:v>
                </c:pt>
                <c:pt idx="63">
                  <c:v>1.1674808094905791</c:v>
                </c:pt>
                <c:pt idx="64">
                  <c:v>1.1926029309141661</c:v>
                </c:pt>
                <c:pt idx="65">
                  <c:v>1.2016748080949058</c:v>
                </c:pt>
                <c:pt idx="66">
                  <c:v>1.1946964410327983</c:v>
                </c:pt>
                <c:pt idx="67">
                  <c:v>1.1974877878576413</c:v>
                </c:pt>
                <c:pt idx="68">
                  <c:v>1.1891137473831124</c:v>
                </c:pt>
                <c:pt idx="69">
                  <c:v>1.1974877878576413</c:v>
                </c:pt>
                <c:pt idx="70">
                  <c:v>1.2142358688066992</c:v>
                </c:pt>
                <c:pt idx="71">
                  <c:v>1.2212142358688067</c:v>
                </c:pt>
                <c:pt idx="72">
                  <c:v>1.2247034193998603</c:v>
                </c:pt>
                <c:pt idx="73">
                  <c:v>1.2365666434054432</c:v>
                </c:pt>
                <c:pt idx="74">
                  <c:v>1.2414515003489182</c:v>
                </c:pt>
                <c:pt idx="75">
                  <c:v>1.2498255408234473</c:v>
                </c:pt>
                <c:pt idx="76">
                  <c:v>1.2498255408234473</c:v>
                </c:pt>
                <c:pt idx="77">
                  <c:v>1.2540125610607118</c:v>
                </c:pt>
                <c:pt idx="78">
                  <c:v>1.2533147243545011</c:v>
                </c:pt>
                <c:pt idx="79">
                  <c:v>1.2414515003489182</c:v>
                </c:pt>
                <c:pt idx="80">
                  <c:v>1.2267969295184926</c:v>
                </c:pt>
                <c:pt idx="81">
                  <c:v>1.2044661549197486</c:v>
                </c:pt>
                <c:pt idx="82">
                  <c:v>1.2595952547103977</c:v>
                </c:pt>
                <c:pt idx="83">
                  <c:v>1.2428471737613398</c:v>
                </c:pt>
                <c:pt idx="84">
                  <c:v>1.2274947662247033</c:v>
                </c:pt>
                <c:pt idx="85">
                  <c:v>1.2379623168178646</c:v>
                </c:pt>
                <c:pt idx="86">
                  <c:v>1.2568039078855546</c:v>
                </c:pt>
                <c:pt idx="87">
                  <c:v>1.2491277041172366</c:v>
                </c:pt>
                <c:pt idx="88">
                  <c:v>1.2540125610607118</c:v>
                </c:pt>
                <c:pt idx="89">
                  <c:v>1.2547103977669225</c:v>
                </c:pt>
                <c:pt idx="90">
                  <c:v>1.2547103977669225</c:v>
                </c:pt>
                <c:pt idx="91">
                  <c:v>1.2428471737613398</c:v>
                </c:pt>
                <c:pt idx="92">
                  <c:v>1.2630844382414514</c:v>
                </c:pt>
                <c:pt idx="93">
                  <c:v>1.2609909281228191</c:v>
                </c:pt>
                <c:pt idx="94">
                  <c:v>1.2721563154221911</c:v>
                </c:pt>
                <c:pt idx="95">
                  <c:v>1.2756454989532449</c:v>
                </c:pt>
                <c:pt idx="96">
                  <c:v>1.3007676203768319</c:v>
                </c:pt>
                <c:pt idx="97">
                  <c:v>1.3098394975575716</c:v>
                </c:pt>
                <c:pt idx="98">
                  <c:v>1.3063503140265178</c:v>
                </c:pt>
                <c:pt idx="99">
                  <c:v>1.300069783670621</c:v>
                </c:pt>
                <c:pt idx="100">
                  <c:v>1.3196092114445219</c:v>
                </c:pt>
                <c:pt idx="101">
                  <c:v>1.3161200279134682</c:v>
                </c:pt>
                <c:pt idx="102">
                  <c:v>1.3196092114445219</c:v>
                </c:pt>
                <c:pt idx="103">
                  <c:v>1.3237962316817864</c:v>
                </c:pt>
                <c:pt idx="104">
                  <c:v>1.3461270062805304</c:v>
                </c:pt>
                <c:pt idx="105">
                  <c:v>1.3461270062805304</c:v>
                </c:pt>
                <c:pt idx="106">
                  <c:v>1.3740404745289603</c:v>
                </c:pt>
                <c:pt idx="107">
                  <c:v>1.558967201674808</c:v>
                </c:pt>
                <c:pt idx="108">
                  <c:v>1.5478018143754362</c:v>
                </c:pt>
                <c:pt idx="109">
                  <c:v>1.5659455687369157</c:v>
                </c:pt>
                <c:pt idx="110">
                  <c:v>1.5764131193300766</c:v>
                </c:pt>
                <c:pt idx="111">
                  <c:v>1.5694347522679692</c:v>
                </c:pt>
                <c:pt idx="112">
                  <c:v>1.5540823447313328</c:v>
                </c:pt>
                <c:pt idx="113">
                  <c:v>1.5854849965108162</c:v>
                </c:pt>
                <c:pt idx="114">
                  <c:v>1.5819958129797627</c:v>
                </c:pt>
                <c:pt idx="115">
                  <c:v>1.5896720167480809</c:v>
                </c:pt>
                <c:pt idx="116">
                  <c:v>1.5847871598046055</c:v>
                </c:pt>
                <c:pt idx="117">
                  <c:v>1.5806001395673412</c:v>
                </c:pt>
                <c:pt idx="118">
                  <c:v>1.5778087927424982</c:v>
                </c:pt>
                <c:pt idx="119">
                  <c:v>1.5778087927424982</c:v>
                </c:pt>
                <c:pt idx="120">
                  <c:v>1.5792044661549196</c:v>
                </c:pt>
                <c:pt idx="121">
                  <c:v>1.5833914863921843</c:v>
                </c:pt>
                <c:pt idx="122">
                  <c:v>1.6092114445219818</c:v>
                </c:pt>
                <c:pt idx="123">
                  <c:v>1.5980460572226098</c:v>
                </c:pt>
                <c:pt idx="124">
                  <c:v>1.6315422191207258</c:v>
                </c:pt>
                <c:pt idx="125">
                  <c:v>1.621772505233775</c:v>
                </c:pt>
                <c:pt idx="126">
                  <c:v>1.6133984647592461</c:v>
                </c:pt>
                <c:pt idx="127">
                  <c:v>1.6029309141660852</c:v>
                </c:pt>
                <c:pt idx="128">
                  <c:v>1.6140963014654572</c:v>
                </c:pt>
                <c:pt idx="129">
                  <c:v>1.6406140963014655</c:v>
                </c:pt>
                <c:pt idx="130">
                  <c:v>1.6350314026517794</c:v>
                </c:pt>
                <c:pt idx="131">
                  <c:v>1.6496859734822049</c:v>
                </c:pt>
                <c:pt idx="132">
                  <c:v>1.6315422191207258</c:v>
                </c:pt>
                <c:pt idx="133">
                  <c:v>1.632937892533147</c:v>
                </c:pt>
                <c:pt idx="134">
                  <c:v>1.6050244242847171</c:v>
                </c:pt>
                <c:pt idx="135">
                  <c:v>1.6078157711095602</c:v>
                </c:pt>
                <c:pt idx="136">
                  <c:v>1.6015352407536636</c:v>
                </c:pt>
                <c:pt idx="137">
                  <c:v>1.6078157711095602</c:v>
                </c:pt>
                <c:pt idx="138">
                  <c:v>1.6168876482903001</c:v>
                </c:pt>
                <c:pt idx="139">
                  <c:v>1.6224703419399862</c:v>
                </c:pt>
                <c:pt idx="140">
                  <c:v>1.6259595254710397</c:v>
                </c:pt>
                <c:pt idx="141">
                  <c:v>1.6238660153524074</c:v>
                </c:pt>
                <c:pt idx="142">
                  <c:v>1.6385205861828331</c:v>
                </c:pt>
                <c:pt idx="143">
                  <c:v>1.6343335659455687</c:v>
                </c:pt>
                <c:pt idx="144">
                  <c:v>1.6461967899511514</c:v>
                </c:pt>
                <c:pt idx="145">
                  <c:v>1.6601535240753662</c:v>
                </c:pt>
                <c:pt idx="146">
                  <c:v>1.6643405443126307</c:v>
                </c:pt>
                <c:pt idx="147">
                  <c:v>1.6929518492672715</c:v>
                </c:pt>
                <c:pt idx="148">
                  <c:v>1.7020237264480111</c:v>
                </c:pt>
                <c:pt idx="149">
                  <c:v>1.7048150732728542</c:v>
                </c:pt>
                <c:pt idx="150">
                  <c:v>1.7564549895324493</c:v>
                </c:pt>
                <c:pt idx="151">
                  <c:v>1.7620376831821352</c:v>
                </c:pt>
                <c:pt idx="152">
                  <c:v>1.7613398464759247</c:v>
                </c:pt>
                <c:pt idx="153">
                  <c:v>1.7536636427076062</c:v>
                </c:pt>
                <c:pt idx="154">
                  <c:v>1.7752965806001395</c:v>
                </c:pt>
                <c:pt idx="155">
                  <c:v>1.759944173063503</c:v>
                </c:pt>
                <c:pt idx="156">
                  <c:v>1.7438939288206561</c:v>
                </c:pt>
                <c:pt idx="157">
                  <c:v>1.7431960921144454</c:v>
                </c:pt>
                <c:pt idx="158">
                  <c:v>1.7334263782274948</c:v>
                </c:pt>
                <c:pt idx="159">
                  <c:v>1.7732030704815072</c:v>
                </c:pt>
                <c:pt idx="160">
                  <c:v>1.8080949057920448</c:v>
                </c:pt>
                <c:pt idx="161">
                  <c:v>1.8032100488485694</c:v>
                </c:pt>
                <c:pt idx="162">
                  <c:v>1.8018143754361478</c:v>
                </c:pt>
                <c:pt idx="163">
                  <c:v>1.7843684577808792</c:v>
                </c:pt>
                <c:pt idx="164">
                  <c:v>1.7990230286113047</c:v>
                </c:pt>
                <c:pt idx="165">
                  <c:v>1.7997208653175158</c:v>
                </c:pt>
                <c:pt idx="166">
                  <c:v>1.7906489881367758</c:v>
                </c:pt>
                <c:pt idx="167">
                  <c:v>1.7955338450802512</c:v>
                </c:pt>
                <c:pt idx="168">
                  <c:v>1.809490579204466</c:v>
                </c:pt>
                <c:pt idx="169">
                  <c:v>1.8087927424982555</c:v>
                </c:pt>
                <c:pt idx="170">
                  <c:v>1.8569434752267968</c:v>
                </c:pt>
                <c:pt idx="171">
                  <c:v>1.886950453593859</c:v>
                </c:pt>
              </c:numCache>
            </c:numRef>
          </c:val>
          <c:smooth val="0"/>
          <c:extLst>
            <c:ext xmlns:c16="http://schemas.microsoft.com/office/drawing/2014/chart" uri="{C3380CC4-5D6E-409C-BE32-E72D297353CC}">
              <c16:uniqueId val="{0000001A-C9A7-42E0-B0A7-174DA3794458}"/>
            </c:ext>
          </c:extLst>
        </c:ser>
        <c:ser>
          <c:idx val="25"/>
          <c:order val="26"/>
          <c:tx>
            <c:strRef>
              <c:f>cta策略!$DL$1</c:f>
              <c:strCache>
                <c:ptCount val="1"/>
                <c:pt idx="0">
                  <c:v>毓颜复合策略1号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cta策略!$DL$2:$DL$328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1.0003</c:v>
                </c:pt>
                <c:pt idx="62">
                  <c:v>1.0005999999999999</c:v>
                </c:pt>
                <c:pt idx="63">
                  <c:v>1.0008999999999999</c:v>
                </c:pt>
                <c:pt idx="64">
                  <c:v>1.0011000000000001</c:v>
                </c:pt>
                <c:pt idx="65">
                  <c:v>1.0014000000000001</c:v>
                </c:pt>
                <c:pt idx="66">
                  <c:v>1.0018</c:v>
                </c:pt>
                <c:pt idx="67">
                  <c:v>1.0015000000000001</c:v>
                </c:pt>
                <c:pt idx="68">
                  <c:v>1.0018</c:v>
                </c:pt>
                <c:pt idx="69">
                  <c:v>1.0024</c:v>
                </c:pt>
                <c:pt idx="70">
                  <c:v>1.0027999999999999</c:v>
                </c:pt>
                <c:pt idx="71">
                  <c:v>1.0032000000000001</c:v>
                </c:pt>
                <c:pt idx="72">
                  <c:v>1.0032000000000001</c:v>
                </c:pt>
                <c:pt idx="73">
                  <c:v>1.0036</c:v>
                </c:pt>
                <c:pt idx="74">
                  <c:v>1.0041</c:v>
                </c:pt>
                <c:pt idx="75">
                  <c:v>1.0035000000000001</c:v>
                </c:pt>
                <c:pt idx="76">
                  <c:v>1.004</c:v>
                </c:pt>
                <c:pt idx="77">
                  <c:v>1.0041</c:v>
                </c:pt>
                <c:pt idx="78">
                  <c:v>1.0042</c:v>
                </c:pt>
                <c:pt idx="79">
                  <c:v>1.0003</c:v>
                </c:pt>
                <c:pt idx="80">
                  <c:v>0.99299999999999999</c:v>
                </c:pt>
                <c:pt idx="81">
                  <c:v>1.0025999999999999</c:v>
                </c:pt>
                <c:pt idx="82">
                  <c:v>1.0185</c:v>
                </c:pt>
                <c:pt idx="83">
                  <c:v>1.0207999999999999</c:v>
                </c:pt>
                <c:pt idx="84">
                  <c:v>1.0290999999999999</c:v>
                </c:pt>
                <c:pt idx="85">
                  <c:v>1.0281</c:v>
                </c:pt>
                <c:pt idx="86">
                  <c:v>1.0213000000000001</c:v>
                </c:pt>
                <c:pt idx="87">
                  <c:v>1.0266</c:v>
                </c:pt>
                <c:pt idx="88">
                  <c:v>0.9879</c:v>
                </c:pt>
                <c:pt idx="89">
                  <c:v>1.0041</c:v>
                </c:pt>
                <c:pt idx="90">
                  <c:v>1.0144</c:v>
                </c:pt>
                <c:pt idx="91">
                  <c:v>0.99709999999999999</c:v>
                </c:pt>
                <c:pt idx="92">
                  <c:v>1.0052000000000001</c:v>
                </c:pt>
                <c:pt idx="93">
                  <c:v>1.0018</c:v>
                </c:pt>
                <c:pt idx="94">
                  <c:v>1.0061</c:v>
                </c:pt>
                <c:pt idx="95">
                  <c:v>1.0150999999999999</c:v>
                </c:pt>
                <c:pt idx="96">
                  <c:v>1.0115000000000001</c:v>
                </c:pt>
                <c:pt idx="97">
                  <c:v>1.022</c:v>
                </c:pt>
                <c:pt idx="98">
                  <c:v>1.0036</c:v>
                </c:pt>
                <c:pt idx="99">
                  <c:v>1.0035000000000001</c:v>
                </c:pt>
                <c:pt idx="100">
                  <c:v>1.0218</c:v>
                </c:pt>
                <c:pt idx="101">
                  <c:v>1.0439000000000001</c:v>
                </c:pt>
                <c:pt idx="102">
                  <c:v>1.0509999999999999</c:v>
                </c:pt>
                <c:pt idx="103">
                  <c:v>1.0563</c:v>
                </c:pt>
                <c:pt idx="104">
                  <c:v>1.07</c:v>
                </c:pt>
                <c:pt idx="105">
                  <c:v>1.0640000000000001</c:v>
                </c:pt>
                <c:pt idx="106">
                  <c:v>1.1008</c:v>
                </c:pt>
                <c:pt idx="107">
                  <c:v>1.23</c:v>
                </c:pt>
                <c:pt idx="108">
                  <c:v>1.2286999999999999</c:v>
                </c:pt>
                <c:pt idx="109">
                  <c:v>1.2316</c:v>
                </c:pt>
                <c:pt idx="110">
                  <c:v>1.2525999999999999</c:v>
                </c:pt>
                <c:pt idx="111">
                  <c:v>1.2441</c:v>
                </c:pt>
                <c:pt idx="112">
                  <c:v>1.2839</c:v>
                </c:pt>
                <c:pt idx="113">
                  <c:v>1.3176000000000001</c:v>
                </c:pt>
                <c:pt idx="114">
                  <c:v>1.3313999999999999</c:v>
                </c:pt>
                <c:pt idx="115">
                  <c:v>1.3331</c:v>
                </c:pt>
                <c:pt idx="116">
                  <c:v>1.3198000000000001</c:v>
                </c:pt>
                <c:pt idx="117">
                  <c:v>1.3321000000000001</c:v>
                </c:pt>
                <c:pt idx="118">
                  <c:v>1.3072999999999999</c:v>
                </c:pt>
                <c:pt idx="119">
                  <c:v>1.3378000000000001</c:v>
                </c:pt>
                <c:pt idx="120">
                  <c:v>1.3441000000000001</c:v>
                </c:pt>
                <c:pt idx="121">
                  <c:v>1.3360000000000001</c:v>
                </c:pt>
                <c:pt idx="122">
                  <c:v>1.3183</c:v>
                </c:pt>
                <c:pt idx="123">
                  <c:v>1.3233999999999999</c:v>
                </c:pt>
                <c:pt idx="124">
                  <c:v>1.3816999999999999</c:v>
                </c:pt>
                <c:pt idx="125">
                  <c:v>1.3828</c:v>
                </c:pt>
                <c:pt idx="126">
                  <c:v>1.4079999999999999</c:v>
                </c:pt>
                <c:pt idx="127">
                  <c:v>1.4173</c:v>
                </c:pt>
                <c:pt idx="128">
                  <c:v>1.5205</c:v>
                </c:pt>
                <c:pt idx="129">
                  <c:v>1.6755</c:v>
                </c:pt>
                <c:pt idx="130">
                  <c:v>1.6617999999999999</c:v>
                </c:pt>
                <c:pt idx="131">
                  <c:v>1.6700999999999999</c:v>
                </c:pt>
                <c:pt idx="132">
                  <c:v>1.6629</c:v>
                </c:pt>
                <c:pt idx="133">
                  <c:v>1.6739999999999999</c:v>
                </c:pt>
                <c:pt idx="134">
                  <c:v>1.6513</c:v>
                </c:pt>
                <c:pt idx="135">
                  <c:v>1.65</c:v>
                </c:pt>
                <c:pt idx="136">
                  <c:v>1.6476</c:v>
                </c:pt>
                <c:pt idx="137">
                  <c:v>1.6352</c:v>
                </c:pt>
                <c:pt idx="138">
                  <c:v>1.6229</c:v>
                </c:pt>
                <c:pt idx="139">
                  <c:v>1.6651</c:v>
                </c:pt>
                <c:pt idx="140">
                  <c:v>1.6449</c:v>
                </c:pt>
                <c:pt idx="141">
                  <c:v>1.6141000000000001</c:v>
                </c:pt>
                <c:pt idx="142">
                  <c:v>1.6291</c:v>
                </c:pt>
                <c:pt idx="143">
                  <c:v>1.5980000000000001</c:v>
                </c:pt>
                <c:pt idx="144">
                  <c:v>1.5692999999999999</c:v>
                </c:pt>
                <c:pt idx="145">
                  <c:v>1.6133999999999999</c:v>
                </c:pt>
                <c:pt idx="146">
                  <c:v>1.5882000000000001</c:v>
                </c:pt>
                <c:pt idx="147">
                  <c:v>1.6325000000000001</c:v>
                </c:pt>
                <c:pt idx="148">
                  <c:v>1.6657</c:v>
                </c:pt>
                <c:pt idx="149">
                  <c:v>1.6980999999999999</c:v>
                </c:pt>
                <c:pt idx="150">
                  <c:v>1.7826</c:v>
                </c:pt>
                <c:pt idx="151">
                  <c:v>1.7798</c:v>
                </c:pt>
                <c:pt idx="152">
                  <c:v>1.7607999999999999</c:v>
                </c:pt>
                <c:pt idx="153">
                  <c:v>1.8413999999999999</c:v>
                </c:pt>
                <c:pt idx="154">
                  <c:v>1.9811000000000001</c:v>
                </c:pt>
                <c:pt idx="155">
                  <c:v>1.9801</c:v>
                </c:pt>
                <c:pt idx="156">
                  <c:v>1.9467000000000001</c:v>
                </c:pt>
                <c:pt idx="157">
                  <c:v>1.9177999999999999</c:v>
                </c:pt>
                <c:pt idx="158">
                  <c:v>1.9417</c:v>
                </c:pt>
                <c:pt idx="159">
                  <c:v>2.0169999999999999</c:v>
                </c:pt>
                <c:pt idx="160">
                  <c:v>2.0323000000000002</c:v>
                </c:pt>
                <c:pt idx="161">
                  <c:v>1.9579</c:v>
                </c:pt>
                <c:pt idx="162">
                  <c:v>2.0219999999999998</c:v>
                </c:pt>
                <c:pt idx="163">
                  <c:v>1.9725999999999999</c:v>
                </c:pt>
                <c:pt idx="164">
                  <c:v>1.9713000000000001</c:v>
                </c:pt>
                <c:pt idx="165">
                  <c:v>2.0049000000000001</c:v>
                </c:pt>
                <c:pt idx="166">
                  <c:v>1.9631000000000001</c:v>
                </c:pt>
                <c:pt idx="167">
                  <c:v>1.9363999999999999</c:v>
                </c:pt>
                <c:pt idx="168">
                  <c:v>1.9625999999999999</c:v>
                </c:pt>
                <c:pt idx="169">
                  <c:v>1.9619</c:v>
                </c:pt>
                <c:pt idx="170">
                  <c:v>1.9937</c:v>
                </c:pt>
                <c:pt idx="171">
                  <c:v>1.9758</c:v>
                </c:pt>
              </c:numCache>
            </c:numRef>
          </c:val>
          <c:smooth val="0"/>
          <c:extLst>
            <c:ext xmlns:c16="http://schemas.microsoft.com/office/drawing/2014/chart" uri="{C3380CC4-5D6E-409C-BE32-E72D297353CC}">
              <c16:uniqueId val="{0000001B-C9A7-42E0-B0A7-174DA3794458}"/>
            </c:ext>
          </c:extLst>
        </c:ser>
        <c:ser>
          <c:idx val="27"/>
          <c:order val="27"/>
          <c:tx>
            <c:strRef>
              <c:f>cta策略!$DM$1</c:f>
              <c:strCache>
                <c:ptCount val="1"/>
                <c:pt idx="0">
                  <c:v>佑维CTA进取二号</c:v>
                </c:pt>
              </c:strCache>
            </c:strRef>
          </c:tx>
          <c:spPr>
            <a:ln w="28575" cap="rnd" cmpd="sng" algn="ctr">
              <a:solidFill>
                <a:schemeClr val="tx1">
                  <a:lumMod val="50000"/>
                  <a:lumOff val="50000"/>
                </a:schemeClr>
              </a:solidFill>
              <a:prstDash val="solid"/>
              <a:round/>
            </a:ln>
          </c:spPr>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cta策略!$DM$2:$DM$328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1.0169999999999999</c:v>
                </c:pt>
                <c:pt idx="124">
                  <c:v>1.0229999999999999</c:v>
                </c:pt>
                <c:pt idx="125">
                  <c:v>1.101</c:v>
                </c:pt>
                <c:pt idx="126">
                  <c:v>1.0960000000000001</c:v>
                </c:pt>
                <c:pt idx="127">
                  <c:v>1.097</c:v>
                </c:pt>
                <c:pt idx="128">
                  <c:v>1.0609999999999999</c:v>
                </c:pt>
                <c:pt idx="129">
                  <c:v>1.1279999999999999</c:v>
                </c:pt>
                <c:pt idx="130">
                  <c:v>1.194</c:v>
                </c:pt>
                <c:pt idx="131">
                  <c:v>1.343</c:v>
                </c:pt>
                <c:pt idx="132">
                  <c:v>1.4350000000000001</c:v>
                </c:pt>
                <c:pt idx="133">
                  <c:v>1.7350000000000001</c:v>
                </c:pt>
                <c:pt idx="134">
                  <c:v>1.615</c:v>
                </c:pt>
                <c:pt idx="135">
                  <c:v>1.5409999999999999</c:v>
                </c:pt>
                <c:pt idx="136">
                  <c:v>1.5109999999999999</c:v>
                </c:pt>
                <c:pt idx="137">
                  <c:v>1.6679999999999999</c:v>
                </c:pt>
                <c:pt idx="138">
                  <c:v>1.7190000000000001</c:v>
                </c:pt>
                <c:pt idx="139">
                  <c:v>1.823</c:v>
                </c:pt>
                <c:pt idx="140">
                  <c:v>1.825</c:v>
                </c:pt>
                <c:pt idx="141">
                  <c:v>1.83</c:v>
                </c:pt>
                <c:pt idx="142">
                  <c:v>1.6319999999999999</c:v>
                </c:pt>
                <c:pt idx="143">
                  <c:v>1.6</c:v>
                </c:pt>
                <c:pt idx="144">
                  <c:v>1.7769999999999999</c:v>
                </c:pt>
                <c:pt idx="145">
                  <c:v>1.853</c:v>
                </c:pt>
                <c:pt idx="146">
                  <c:v>1.8360000000000001</c:v>
                </c:pt>
                <c:pt idx="147">
                  <c:v>1.885</c:v>
                </c:pt>
                <c:pt idx="148">
                  <c:v>1.87</c:v>
                </c:pt>
                <c:pt idx="149">
                  <c:v>1.966</c:v>
                </c:pt>
                <c:pt idx="150">
                  <c:v>2.032</c:v>
                </c:pt>
                <c:pt idx="151">
                  <c:v>1.895</c:v>
                </c:pt>
                <c:pt idx="152">
                  <c:v>1.9730000000000001</c:v>
                </c:pt>
                <c:pt idx="153">
                  <c:v>1.95</c:v>
                </c:pt>
                <c:pt idx="154">
                  <c:v>1.9850000000000001</c:v>
                </c:pt>
                <c:pt idx="155">
                  <c:v>1.9430000000000001</c:v>
                </c:pt>
                <c:pt idx="156">
                  <c:v>1.802</c:v>
                </c:pt>
                <c:pt idx="157">
                  <c:v>1.7230000000000001</c:v>
                </c:pt>
                <c:pt idx="158">
                  <c:v>1.655</c:v>
                </c:pt>
                <c:pt idx="159">
                  <c:v>1.6830000000000001</c:v>
                </c:pt>
                <c:pt idx="160">
                  <c:v>1.706</c:v>
                </c:pt>
                <c:pt idx="161">
                  <c:v>1.841</c:v>
                </c:pt>
                <c:pt idx="162">
                  <c:v>1.85</c:v>
                </c:pt>
                <c:pt idx="163">
                  <c:v>1.8240000000000001</c:v>
                </c:pt>
                <c:pt idx="164">
                  <c:v>1.8620000000000001</c:v>
                </c:pt>
                <c:pt idx="165">
                  <c:v>1.881</c:v>
                </c:pt>
                <c:pt idx="166">
                  <c:v>1.893</c:v>
                </c:pt>
                <c:pt idx="167">
                  <c:v>1.839</c:v>
                </c:pt>
                <c:pt idx="168">
                  <c:v>1.871</c:v>
                </c:pt>
                <c:pt idx="169">
                  <c:v>1.885</c:v>
                </c:pt>
                <c:pt idx="170">
                  <c:v>2</c:v>
                </c:pt>
                <c:pt idx="171">
                  <c:v>2.085</c:v>
                </c:pt>
              </c:numCache>
            </c:numRef>
          </c:val>
          <c:smooth val="0"/>
          <c:extLst>
            <c:ext xmlns:c16="http://schemas.microsoft.com/office/drawing/2014/chart" uri="{C3380CC4-5D6E-409C-BE32-E72D297353CC}">
              <c16:uniqueId val="{0000001C-C9A7-42E0-B0A7-174DA3794458}"/>
            </c:ext>
          </c:extLst>
        </c:ser>
        <c:ser>
          <c:idx val="30"/>
          <c:order val="28"/>
          <c:tx>
            <c:strRef>
              <c:f>cta策略!$DN$1</c:f>
              <c:strCache>
                <c:ptCount val="1"/>
                <c:pt idx="0">
                  <c:v>燧石聚配专享一号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cta策略!$DN$2:$DN$230</c:f>
              <c:numCache>
                <c:formatCode>0.0000_ </c:formatCode>
                <c:ptCount val="22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0.998</c:v>
                </c:pt>
                <c:pt idx="147">
                  <c:v>0.998</c:v>
                </c:pt>
                <c:pt idx="148">
                  <c:v>0.997</c:v>
                </c:pt>
                <c:pt idx="149">
                  <c:v>0.996</c:v>
                </c:pt>
                <c:pt idx="150">
                  <c:v>1.028</c:v>
                </c:pt>
                <c:pt idx="151">
                  <c:v>1.034</c:v>
                </c:pt>
                <c:pt idx="152">
                  <c:v>1.0189999999999999</c:v>
                </c:pt>
                <c:pt idx="153">
                  <c:v>1.0209999999999999</c:v>
                </c:pt>
                <c:pt idx="154">
                  <c:v>1.0409999999999999</c:v>
                </c:pt>
                <c:pt idx="155">
                  <c:v>1.034</c:v>
                </c:pt>
                <c:pt idx="156">
                  <c:v>1.0389999999999999</c:v>
                </c:pt>
                <c:pt idx="157">
                  <c:v>1.0429999999999999</c:v>
                </c:pt>
                <c:pt idx="158">
                  <c:v>1.0469999999999999</c:v>
                </c:pt>
                <c:pt idx="159">
                  <c:v>1.026</c:v>
                </c:pt>
                <c:pt idx="160">
                  <c:v>1.0580000000000001</c:v>
                </c:pt>
                <c:pt idx="161">
                  <c:v>1.0449999999999999</c:v>
                </c:pt>
                <c:pt idx="162">
                  <c:v>1.069</c:v>
                </c:pt>
                <c:pt idx="163">
                  <c:v>1.07</c:v>
                </c:pt>
                <c:pt idx="164">
                  <c:v>1.097</c:v>
                </c:pt>
                <c:pt idx="165">
                  <c:v>1.077</c:v>
                </c:pt>
                <c:pt idx="166">
                  <c:v>1.0629999999999999</c:v>
                </c:pt>
                <c:pt idx="167">
                  <c:v>1.0569999999999999</c:v>
                </c:pt>
                <c:pt idx="168">
                  <c:v>1.046</c:v>
                </c:pt>
                <c:pt idx="169">
                  <c:v>1.0580000000000001</c:v>
                </c:pt>
                <c:pt idx="170">
                  <c:v>1.1379999999999999</c:v>
                </c:pt>
                <c:pt idx="171">
                  <c:v>1.1439999999999999</c:v>
                </c:pt>
              </c:numCache>
            </c:numRef>
          </c:val>
          <c:smooth val="0"/>
          <c:extLst>
            <c:ext xmlns:c16="http://schemas.microsoft.com/office/drawing/2014/chart" uri="{C3380CC4-5D6E-409C-BE32-E72D297353CC}">
              <c16:uniqueId val="{00000000-76C9-48EA-866B-279D0267F33A}"/>
            </c:ext>
          </c:extLst>
        </c:ser>
        <c:ser>
          <c:idx val="31"/>
          <c:order val="29"/>
          <c:tx>
            <c:strRef>
              <c:f>cta策略!$DO$1</c:f>
              <c:strCache>
                <c:ptCount val="1"/>
                <c:pt idx="0">
                  <c:v>正班海州2号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cta策略!$DO$2:$DO$253</c:f>
              <c:numCache>
                <c:formatCode>0.0000_ </c:formatCode>
                <c:ptCount val="25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0.98699999999999999</c:v>
                </c:pt>
                <c:pt idx="106">
                  <c:v>0.98199999999999998</c:v>
                </c:pt>
                <c:pt idx="107">
                  <c:v>0.999</c:v>
                </c:pt>
                <c:pt idx="108">
                  <c:v>0.996</c:v>
                </c:pt>
                <c:pt idx="109">
                  <c:v>0.996</c:v>
                </c:pt>
                <c:pt idx="110">
                  <c:v>0.99299999999999999</c:v>
                </c:pt>
                <c:pt idx="111">
                  <c:v>1.0029999999999999</c:v>
                </c:pt>
                <c:pt idx="112">
                  <c:v>1.0209999999999999</c:v>
                </c:pt>
                <c:pt idx="113">
                  <c:v>0.99099999999999999</c:v>
                </c:pt>
                <c:pt idx="114">
                  <c:v>0.99</c:v>
                </c:pt>
                <c:pt idx="115">
                  <c:v>0.98799999999999999</c:v>
                </c:pt>
                <c:pt idx="116">
                  <c:v>1.004</c:v>
                </c:pt>
                <c:pt idx="117">
                  <c:v>1.0169999999999999</c:v>
                </c:pt>
                <c:pt idx="118">
                  <c:v>1.0029999999999999</c:v>
                </c:pt>
                <c:pt idx="119">
                  <c:v>1.0189999999999999</c:v>
                </c:pt>
                <c:pt idx="120">
                  <c:v>1.04</c:v>
                </c:pt>
                <c:pt idx="121">
                  <c:v>1.042</c:v>
                </c:pt>
                <c:pt idx="122">
                  <c:v>1.032</c:v>
                </c:pt>
                <c:pt idx="123">
                  <c:v>1.04</c:v>
                </c:pt>
                <c:pt idx="124">
                  <c:v>1.0760000000000001</c:v>
                </c:pt>
                <c:pt idx="125">
                  <c:v>1.0780000000000001</c:v>
                </c:pt>
                <c:pt idx="126">
                  <c:v>1.103</c:v>
                </c:pt>
                <c:pt idx="127">
                  <c:v>1.109</c:v>
                </c:pt>
                <c:pt idx="128">
                  <c:v>1.2182999999999999</c:v>
                </c:pt>
                <c:pt idx="129">
                  <c:v>1.24</c:v>
                </c:pt>
                <c:pt idx="130">
                  <c:v>1.1834</c:v>
                </c:pt>
                <c:pt idx="131">
                  <c:v>1.1870000000000001</c:v>
                </c:pt>
                <c:pt idx="132">
                  <c:v>1.2231000000000001</c:v>
                </c:pt>
                <c:pt idx="133">
                  <c:v>1.2665</c:v>
                </c:pt>
                <c:pt idx="134">
                  <c:v>1.2833000000000001</c:v>
                </c:pt>
                <c:pt idx="135">
                  <c:v>1.2978000000000001</c:v>
                </c:pt>
                <c:pt idx="136">
                  <c:v>1.2748999999999999</c:v>
                </c:pt>
                <c:pt idx="137">
                  <c:v>1.2808999999999999</c:v>
                </c:pt>
                <c:pt idx="138">
                  <c:v>1.2761</c:v>
                </c:pt>
                <c:pt idx="139">
                  <c:v>1.2892999999999999</c:v>
                </c:pt>
                <c:pt idx="140">
                  <c:v>1.2773000000000001</c:v>
                </c:pt>
                <c:pt idx="141">
                  <c:v>1.2761</c:v>
                </c:pt>
                <c:pt idx="142">
                  <c:v>1.3219000000000001</c:v>
                </c:pt>
                <c:pt idx="143">
                  <c:v>1.3434999999999999</c:v>
                </c:pt>
                <c:pt idx="144">
                  <c:v>1.3434999999999999</c:v>
                </c:pt>
                <c:pt idx="145">
                  <c:v>1.4060999999999999</c:v>
                </c:pt>
                <c:pt idx="146">
                  <c:v>1.4350000000000001</c:v>
                </c:pt>
                <c:pt idx="147">
                  <c:v>1.4772000000000001</c:v>
                </c:pt>
                <c:pt idx="148">
                  <c:v>1.5447</c:v>
                </c:pt>
                <c:pt idx="149">
                  <c:v>1.5255000000000001</c:v>
                </c:pt>
                <c:pt idx="150">
                  <c:v>1.4885999999999999</c:v>
                </c:pt>
                <c:pt idx="151">
                  <c:v>1.5093000000000001</c:v>
                </c:pt>
                <c:pt idx="152">
                  <c:v>1.4709000000000001</c:v>
                </c:pt>
                <c:pt idx="153">
                  <c:v>1.4812000000000001</c:v>
                </c:pt>
                <c:pt idx="154">
                  <c:v>1.5210999999999999</c:v>
                </c:pt>
                <c:pt idx="155">
                  <c:v>1.5432999999999999</c:v>
                </c:pt>
                <c:pt idx="156">
                  <c:v>1.5093000000000001</c:v>
                </c:pt>
                <c:pt idx="157">
                  <c:v>1.5063</c:v>
                </c:pt>
                <c:pt idx="158">
                  <c:v>1.4664999999999999</c:v>
                </c:pt>
                <c:pt idx="159">
                  <c:v>1.5196000000000001</c:v>
                </c:pt>
                <c:pt idx="160">
                  <c:v>1.4753000000000001</c:v>
                </c:pt>
                <c:pt idx="161">
                  <c:v>1.4782999999999999</c:v>
                </c:pt>
                <c:pt idx="162">
                  <c:v>1.4473</c:v>
                </c:pt>
                <c:pt idx="163">
                  <c:v>1.4532</c:v>
                </c:pt>
                <c:pt idx="164">
                  <c:v>1.4280999999999999</c:v>
                </c:pt>
                <c:pt idx="165">
                  <c:v>1.4161999999999999</c:v>
                </c:pt>
                <c:pt idx="166">
                  <c:v>1.3940999999999999</c:v>
                </c:pt>
                <c:pt idx="167">
                  <c:v>1.4636</c:v>
                </c:pt>
                <c:pt idx="168">
                  <c:v>1.3956</c:v>
                </c:pt>
                <c:pt idx="169">
                  <c:v>1.4370000000000001</c:v>
                </c:pt>
                <c:pt idx="170">
                  <c:v>1.3498000000000001</c:v>
                </c:pt>
                <c:pt idx="171">
                  <c:v>1.3498000000000001</c:v>
                </c:pt>
              </c:numCache>
            </c:numRef>
          </c:val>
          <c:smooth val="0"/>
          <c:extLst>
            <c:ext xmlns:c16="http://schemas.microsoft.com/office/drawing/2014/chart" uri="{C3380CC4-5D6E-409C-BE32-E72D297353CC}">
              <c16:uniqueId val="{00000000-EB57-477C-B6FB-66242E6A3C49}"/>
            </c:ext>
          </c:extLst>
        </c:ser>
        <c:ser>
          <c:idx val="22"/>
          <c:order val="30"/>
          <c:tx>
            <c:strRef>
              <c:f>cta策略!$DP$1</c:f>
              <c:strCache>
                <c:ptCount val="1"/>
                <c:pt idx="0">
                  <c:v>迈萃量赢CTA</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cta策略!$DP$2:$DP$264</c:f>
              <c:numCache>
                <c:formatCode>0.0000_ </c:formatCode>
                <c:ptCount val="26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0.99739999999999995</c:v>
                </c:pt>
                <c:pt idx="95">
                  <c:v>0.99360000000000004</c:v>
                </c:pt>
                <c:pt idx="96">
                  <c:v>0.99639999999999995</c:v>
                </c:pt>
                <c:pt idx="97">
                  <c:v>0.99419999999999997</c:v>
                </c:pt>
                <c:pt idx="98">
                  <c:v>0.99719999999999998</c:v>
                </c:pt>
                <c:pt idx="99">
                  <c:v>1.0067999999999999</c:v>
                </c:pt>
                <c:pt idx="100">
                  <c:v>1.0035000000000001</c:v>
                </c:pt>
                <c:pt idx="101">
                  <c:v>1.0065</c:v>
                </c:pt>
                <c:pt idx="102">
                  <c:v>1.0078</c:v>
                </c:pt>
                <c:pt idx="103">
                  <c:v>1.0175000000000001</c:v>
                </c:pt>
                <c:pt idx="104">
                  <c:v>1.0153000000000001</c:v>
                </c:pt>
                <c:pt idx="105">
                  <c:v>1.0185999999999999</c:v>
                </c:pt>
                <c:pt idx="106">
                  <c:v>1.0216000000000001</c:v>
                </c:pt>
                <c:pt idx="107">
                  <c:v>1.0242</c:v>
                </c:pt>
                <c:pt idx="108">
                  <c:v>1.0256000000000001</c:v>
                </c:pt>
                <c:pt idx="109">
                  <c:v>1.0368999999999999</c:v>
                </c:pt>
                <c:pt idx="110">
                  <c:v>1.0311999999999999</c:v>
                </c:pt>
                <c:pt idx="111">
                  <c:v>1.0285</c:v>
                </c:pt>
                <c:pt idx="112">
                  <c:v>1.0303</c:v>
                </c:pt>
                <c:pt idx="113">
                  <c:v>1.0331999999999999</c:v>
                </c:pt>
                <c:pt idx="114">
                  <c:v>1.0309999999999999</c:v>
                </c:pt>
                <c:pt idx="115">
                  <c:v>1.0370999999999999</c:v>
                </c:pt>
                <c:pt idx="116">
                  <c:v>1.0376000000000001</c:v>
                </c:pt>
                <c:pt idx="117">
                  <c:v>1.0407999999999999</c:v>
                </c:pt>
                <c:pt idx="118">
                  <c:v>1.038</c:v>
                </c:pt>
                <c:pt idx="119">
                  <c:v>1.0375000000000001</c:v>
                </c:pt>
                <c:pt idx="120">
                  <c:v>1.0407</c:v>
                </c:pt>
                <c:pt idx="121">
                  <c:v>1.0434000000000001</c:v>
                </c:pt>
                <c:pt idx="122">
                  <c:v>1.0398000000000001</c:v>
                </c:pt>
                <c:pt idx="123">
                  <c:v>1.0448999999999999</c:v>
                </c:pt>
                <c:pt idx="124">
                  <c:v>1.0465</c:v>
                </c:pt>
                <c:pt idx="125">
                  <c:v>1.048</c:v>
                </c:pt>
                <c:pt idx="126">
                  <c:v>1.0435000000000001</c:v>
                </c:pt>
                <c:pt idx="127">
                  <c:v>1.0492999999999999</c:v>
                </c:pt>
                <c:pt idx="128">
                  <c:v>1.0750999999999999</c:v>
                </c:pt>
                <c:pt idx="129">
                  <c:v>1.1557999999999999</c:v>
                </c:pt>
                <c:pt idx="130">
                  <c:v>1.1862999999999999</c:v>
                </c:pt>
                <c:pt idx="131">
                  <c:v>1.1803999999999999</c:v>
                </c:pt>
                <c:pt idx="132">
                  <c:v>1.2213000000000001</c:v>
                </c:pt>
                <c:pt idx="133">
                  <c:v>1.2136</c:v>
                </c:pt>
                <c:pt idx="134">
                  <c:v>1.2333000000000001</c:v>
                </c:pt>
                <c:pt idx="135">
                  <c:v>1.2523</c:v>
                </c:pt>
                <c:pt idx="136">
                  <c:v>1.3006</c:v>
                </c:pt>
                <c:pt idx="137">
                  <c:v>1.3431999999999999</c:v>
                </c:pt>
                <c:pt idx="138">
                  <c:v>1.3807</c:v>
                </c:pt>
                <c:pt idx="139">
                  <c:v>1.4313</c:v>
                </c:pt>
                <c:pt idx="140">
                  <c:v>1.3779999999999999</c:v>
                </c:pt>
                <c:pt idx="141">
                  <c:v>1.3875999999999999</c:v>
                </c:pt>
                <c:pt idx="142">
                  <c:v>1.4349000000000001</c:v>
                </c:pt>
                <c:pt idx="143">
                  <c:v>1.4282999999999999</c:v>
                </c:pt>
                <c:pt idx="144">
                  <c:v>1.389</c:v>
                </c:pt>
                <c:pt idx="145">
                  <c:v>1.4258999999999999</c:v>
                </c:pt>
                <c:pt idx="146">
                  <c:v>1.4289000000000001</c:v>
                </c:pt>
                <c:pt idx="147">
                  <c:v>1.4482999999999999</c:v>
                </c:pt>
                <c:pt idx="148">
                  <c:v>1.4654</c:v>
                </c:pt>
                <c:pt idx="149">
                  <c:v>1.4639</c:v>
                </c:pt>
                <c:pt idx="150">
                  <c:v>1.446</c:v>
                </c:pt>
                <c:pt idx="151">
                  <c:v>1.4648000000000001</c:v>
                </c:pt>
                <c:pt idx="152">
                  <c:v>1.4698</c:v>
                </c:pt>
                <c:pt idx="153">
                  <c:v>1.5004</c:v>
                </c:pt>
                <c:pt idx="154">
                  <c:v>1.5470999999999999</c:v>
                </c:pt>
                <c:pt idx="155">
                  <c:v>1.5423</c:v>
                </c:pt>
                <c:pt idx="156">
                  <c:v>1.5438000000000001</c:v>
                </c:pt>
                <c:pt idx="157">
                  <c:v>1.5461</c:v>
                </c:pt>
                <c:pt idx="158">
                  <c:v>1.5414000000000001</c:v>
                </c:pt>
                <c:pt idx="159">
                  <c:v>1.5577000000000001</c:v>
                </c:pt>
                <c:pt idx="160">
                  <c:v>1.5149999999999999</c:v>
                </c:pt>
                <c:pt idx="161">
                  <c:v>1.4944999999999999</c:v>
                </c:pt>
                <c:pt idx="162">
                  <c:v>1.4815</c:v>
                </c:pt>
                <c:pt idx="163">
                  <c:v>1.4661999999999999</c:v>
                </c:pt>
                <c:pt idx="164">
                  <c:v>1.4694</c:v>
                </c:pt>
                <c:pt idx="165">
                  <c:v>1.4668000000000001</c:v>
                </c:pt>
                <c:pt idx="166">
                  <c:v>1.4492</c:v>
                </c:pt>
                <c:pt idx="167">
                  <c:v>1.4474</c:v>
                </c:pt>
                <c:pt idx="168">
                  <c:v>1.4633</c:v>
                </c:pt>
                <c:pt idx="169">
                  <c:v>1.4455</c:v>
                </c:pt>
                <c:pt idx="170">
                  <c:v>1.4516</c:v>
                </c:pt>
                <c:pt idx="171">
                  <c:v>1.4713000000000001</c:v>
                </c:pt>
              </c:numCache>
            </c:numRef>
          </c:val>
          <c:smooth val="0"/>
          <c:extLst>
            <c:ext xmlns:c16="http://schemas.microsoft.com/office/drawing/2014/chart" uri="{C3380CC4-5D6E-409C-BE32-E72D297353CC}">
              <c16:uniqueId val="{00000000-D1DB-46C5-9F25-3944D475FD54}"/>
            </c:ext>
          </c:extLst>
        </c:ser>
        <c:ser>
          <c:idx val="33"/>
          <c:order val="31"/>
          <c:tx>
            <c:strRef>
              <c:f>cta策略!$DQ$1</c:f>
              <c:strCache>
                <c:ptCount val="1"/>
                <c:pt idx="0">
                  <c:v>卓识领航</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cta策略!$DQ$2:$DQ$233</c:f>
              <c:numCache>
                <c:formatCode>0.0000_ </c:formatCode>
                <c:ptCount val="2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0.99960000000000004</c:v>
                </c:pt>
                <c:pt idx="131">
                  <c:v>0.99519999999999997</c:v>
                </c:pt>
                <c:pt idx="132">
                  <c:v>1.0032000000000001</c:v>
                </c:pt>
                <c:pt idx="133">
                  <c:v>1.0115000000000001</c:v>
                </c:pt>
                <c:pt idx="134">
                  <c:v>1.0023</c:v>
                </c:pt>
                <c:pt idx="135">
                  <c:v>1.0057</c:v>
                </c:pt>
                <c:pt idx="136">
                  <c:v>1.0025999999999999</c:v>
                </c:pt>
                <c:pt idx="137">
                  <c:v>1.0089999999999999</c:v>
                </c:pt>
                <c:pt idx="138">
                  <c:v>1.0278</c:v>
                </c:pt>
                <c:pt idx="139">
                  <c:v>1.0345</c:v>
                </c:pt>
                <c:pt idx="140">
                  <c:v>1.0426</c:v>
                </c:pt>
                <c:pt idx="141">
                  <c:v>1.024</c:v>
                </c:pt>
                <c:pt idx="142">
                  <c:v>1.0268999999999999</c:v>
                </c:pt>
                <c:pt idx="143">
                  <c:v>1.0241</c:v>
                </c:pt>
                <c:pt idx="144">
                  <c:v>1.0274000000000001</c:v>
                </c:pt>
                <c:pt idx="145">
                  <c:v>1.038</c:v>
                </c:pt>
                <c:pt idx="146">
                  <c:v>1.0442</c:v>
                </c:pt>
                <c:pt idx="147">
                  <c:v>1.0443</c:v>
                </c:pt>
                <c:pt idx="148">
                  <c:v>1.0404</c:v>
                </c:pt>
                <c:pt idx="149">
                  <c:v>1.0527</c:v>
                </c:pt>
                <c:pt idx="150">
                  <c:v>1.0669</c:v>
                </c:pt>
                <c:pt idx="151">
                  <c:v>1.0680000000000001</c:v>
                </c:pt>
                <c:pt idx="152">
                  <c:v>1.0746</c:v>
                </c:pt>
                <c:pt idx="153">
                  <c:v>1.0758000000000001</c:v>
                </c:pt>
                <c:pt idx="154">
                  <c:v>1.0799000000000001</c:v>
                </c:pt>
                <c:pt idx="155">
                  <c:v>1.0814999999999999</c:v>
                </c:pt>
                <c:pt idx="156">
                  <c:v>1.073</c:v>
                </c:pt>
                <c:pt idx="157">
                  <c:v>1.0831</c:v>
                </c:pt>
                <c:pt idx="158">
                  <c:v>1.0823</c:v>
                </c:pt>
                <c:pt idx="159">
                  <c:v>1.0882000000000001</c:v>
                </c:pt>
                <c:pt idx="160">
                  <c:v>1.0900000000000001</c:v>
                </c:pt>
                <c:pt idx="161">
                  <c:v>1.1012999999999999</c:v>
                </c:pt>
                <c:pt idx="162">
                  <c:v>1.0962000000000001</c:v>
                </c:pt>
                <c:pt idx="163">
                  <c:v>1.0939000000000001</c:v>
                </c:pt>
                <c:pt idx="164">
                  <c:v>1.0899000000000001</c:v>
                </c:pt>
                <c:pt idx="165">
                  <c:v>1.0828</c:v>
                </c:pt>
                <c:pt idx="166">
                  <c:v>1.0784</c:v>
                </c:pt>
                <c:pt idx="167">
                  <c:v>1.0724</c:v>
                </c:pt>
                <c:pt idx="168">
                  <c:v>1.0744</c:v>
                </c:pt>
                <c:pt idx="169">
                  <c:v>1.0690999999999999</c:v>
                </c:pt>
                <c:pt idx="170">
                  <c:v>1.0840000000000001</c:v>
                </c:pt>
                <c:pt idx="171">
                  <c:v>1.0860000000000001</c:v>
                </c:pt>
              </c:numCache>
            </c:numRef>
          </c:val>
          <c:smooth val="0"/>
          <c:extLst>
            <c:ext xmlns:c16="http://schemas.microsoft.com/office/drawing/2014/chart" uri="{C3380CC4-5D6E-409C-BE32-E72D297353CC}">
              <c16:uniqueId val="{00000001-AC20-49BD-89C9-591D9AE4215D}"/>
            </c:ext>
          </c:extLst>
        </c:ser>
        <c:ser>
          <c:idx val="32"/>
          <c:order val="32"/>
          <c:tx>
            <c:strRef>
              <c:f>cta策略!$DR$1</c:f>
              <c:strCache>
                <c:ptCount val="1"/>
                <c:pt idx="0">
                  <c:v>道微乘风破浪量化进取1号</c:v>
                </c:pt>
              </c:strCache>
            </c:strRef>
          </c:tx>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cta策略!$DR$2:$DR$204</c:f>
              <c:numCache>
                <c:formatCode>0.0000_ </c:formatCode>
                <c:ptCount val="20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1.0289999999999999</c:v>
                </c:pt>
                <c:pt idx="152">
                  <c:v>1.046</c:v>
                </c:pt>
                <c:pt idx="153">
                  <c:v>1.048</c:v>
                </c:pt>
                <c:pt idx="154">
                  <c:v>1.087</c:v>
                </c:pt>
                <c:pt idx="155">
                  <c:v>1.1013999999999999</c:v>
                </c:pt>
                <c:pt idx="156">
                  <c:v>1.0795999999999999</c:v>
                </c:pt>
                <c:pt idx="157">
                  <c:v>1.0676000000000001</c:v>
                </c:pt>
                <c:pt idx="158">
                  <c:v>1.1123000000000001</c:v>
                </c:pt>
                <c:pt idx="159">
                  <c:v>1.1069</c:v>
                </c:pt>
                <c:pt idx="160">
                  <c:v>1.109</c:v>
                </c:pt>
                <c:pt idx="161">
                  <c:v>1.1123000000000001</c:v>
                </c:pt>
                <c:pt idx="162">
                  <c:v>1.0981000000000001</c:v>
                </c:pt>
                <c:pt idx="163">
                  <c:v>1.0927</c:v>
                </c:pt>
                <c:pt idx="164">
                  <c:v>1.0795999999999999</c:v>
                </c:pt>
                <c:pt idx="165">
                  <c:v>1.1123000000000001</c:v>
                </c:pt>
                <c:pt idx="166">
                  <c:v>1.1112</c:v>
                </c:pt>
                <c:pt idx="167">
                  <c:v>1.1101000000000001</c:v>
                </c:pt>
                <c:pt idx="168">
                  <c:v>1.1155999999999999</c:v>
                </c:pt>
                <c:pt idx="169">
                  <c:v>1.1297999999999999</c:v>
                </c:pt>
                <c:pt idx="170">
                  <c:v>1.1593</c:v>
                </c:pt>
                <c:pt idx="171">
                  <c:v>1.1669</c:v>
                </c:pt>
              </c:numCache>
            </c:numRef>
          </c:val>
          <c:smooth val="0"/>
          <c:extLst>
            <c:ext xmlns:c16="http://schemas.microsoft.com/office/drawing/2014/chart" uri="{C3380CC4-5D6E-409C-BE32-E72D297353CC}">
              <c16:uniqueId val="{00000000-47B1-4E9A-9729-1D60BC8F6D06}"/>
            </c:ext>
          </c:extLst>
        </c:ser>
        <c:ser>
          <c:idx val="29"/>
          <c:order val="33"/>
          <c:tx>
            <c:strRef>
              <c:f>cta策略!$DS$1</c:f>
              <c:strCache>
                <c:ptCount val="1"/>
                <c:pt idx="0">
                  <c:v>分策略指数净值</c:v>
                </c:pt>
              </c:strCache>
            </c:strRef>
          </c:tx>
          <c:spPr>
            <a:ln>
              <a:solidFill>
                <a:srgbClr val="FF0000"/>
              </a:solidFill>
              <a:prstDash val="dashDot"/>
            </a:ln>
          </c:spPr>
          <c:marker>
            <c:symbol val="none"/>
          </c:marker>
          <c:cat>
            <c:numRef>
              <c:f>cta策略!$CK$2:$CK$173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cta策略!$DS$2:$DS$328</c:f>
              <c:numCache>
                <c:formatCode>0.0000_ </c:formatCode>
                <c:ptCount val="327"/>
                <c:pt idx="0">
                  <c:v>1</c:v>
                </c:pt>
                <c:pt idx="1">
                  <c:v>0.99869162901241892</c:v>
                </c:pt>
                <c:pt idx="2">
                  <c:v>0.99805448322398627</c:v>
                </c:pt>
                <c:pt idx="3">
                  <c:v>0.99699921674726555</c:v>
                </c:pt>
                <c:pt idx="4">
                  <c:v>1.0054496943131768</c:v>
                </c:pt>
                <c:pt idx="5">
                  <c:v>1.0180768883186022</c:v>
                </c:pt>
                <c:pt idx="6">
                  <c:v>1.0265994779302434</c:v>
                </c:pt>
                <c:pt idx="7">
                  <c:v>1.026324523345701</c:v>
                </c:pt>
                <c:pt idx="8">
                  <c:v>1.0177108591869666</c:v>
                </c:pt>
                <c:pt idx="9">
                  <c:v>1.0301843500386649</c:v>
                </c:pt>
                <c:pt idx="10">
                  <c:v>1.0346270933832411</c:v>
                </c:pt>
                <c:pt idx="11">
                  <c:v>1.0309739173285577</c:v>
                </c:pt>
                <c:pt idx="12">
                  <c:v>1.060041910419218</c:v>
                </c:pt>
                <c:pt idx="13">
                  <c:v>1.0708262644481568</c:v>
                </c:pt>
                <c:pt idx="14">
                  <c:v>1.0688551252118095</c:v>
                </c:pt>
                <c:pt idx="15">
                  <c:v>1.0693212920783184</c:v>
                </c:pt>
                <c:pt idx="16">
                  <c:v>1.0776897099693177</c:v>
                </c:pt>
                <c:pt idx="17">
                  <c:v>1.0809245350459944</c:v>
                </c:pt>
                <c:pt idx="18">
                  <c:v>1.0847863549478729</c:v>
                </c:pt>
                <c:pt idx="19">
                  <c:v>1.0857999269188696</c:v>
                </c:pt>
                <c:pt idx="20">
                  <c:v>1.1020461171785187</c:v>
                </c:pt>
                <c:pt idx="21">
                  <c:v>1.1009933520280299</c:v>
                </c:pt>
                <c:pt idx="22">
                  <c:v>1.1135805192784012</c:v>
                </c:pt>
                <c:pt idx="23">
                  <c:v>1.1153585682147853</c:v>
                </c:pt>
                <c:pt idx="24">
                  <c:v>1.1354466965374177</c:v>
                </c:pt>
                <c:pt idx="25">
                  <c:v>1.1368279279273279</c:v>
                </c:pt>
                <c:pt idx="26">
                  <c:v>1.1358472555428034</c:v>
                </c:pt>
                <c:pt idx="27">
                  <c:v>1.1365042673520172</c:v>
                </c:pt>
                <c:pt idx="28">
                  <c:v>1.148330600138693</c:v>
                </c:pt>
                <c:pt idx="29">
                  <c:v>1.1438501187249621</c:v>
                </c:pt>
                <c:pt idx="30">
                  <c:v>1.1541370380493809</c:v>
                </c:pt>
                <c:pt idx="31">
                  <c:v>1.1842792093445442</c:v>
                </c:pt>
                <c:pt idx="32">
                  <c:v>1.1915295811524258</c:v>
                </c:pt>
                <c:pt idx="33">
                  <c:v>1.2167131701120355</c:v>
                </c:pt>
                <c:pt idx="34">
                  <c:v>1.2056767186332085</c:v>
                </c:pt>
                <c:pt idx="35">
                  <c:v>1.2104560483102729</c:v>
                </c:pt>
                <c:pt idx="36">
                  <c:v>1.2049892855424209</c:v>
                </c:pt>
                <c:pt idx="37">
                  <c:v>1.190313154538533</c:v>
                </c:pt>
                <c:pt idx="38">
                  <c:v>1.1949471161505758</c:v>
                </c:pt>
                <c:pt idx="39">
                  <c:v>1.2036593128270081</c:v>
                </c:pt>
                <c:pt idx="40">
                  <c:v>1.2261722499165779</c:v>
                </c:pt>
                <c:pt idx="41">
                  <c:v>1.2257757066503456</c:v>
                </c:pt>
                <c:pt idx="42">
                  <c:v>1.2367998211813527</c:v>
                </c:pt>
                <c:pt idx="43">
                  <c:v>1.2356906629670843</c:v>
                </c:pt>
                <c:pt idx="44">
                  <c:v>1.2370547032939252</c:v>
                </c:pt>
                <c:pt idx="45">
                  <c:v>1.2476753796415339</c:v>
                </c:pt>
                <c:pt idx="46">
                  <c:v>1.2551755653546885</c:v>
                </c:pt>
                <c:pt idx="47">
                  <c:v>1.2629235044657403</c:v>
                </c:pt>
                <c:pt idx="48">
                  <c:v>1.2701057752307898</c:v>
                </c:pt>
                <c:pt idx="49">
                  <c:v>1.2689585313803911</c:v>
                </c:pt>
                <c:pt idx="50">
                  <c:v>1.2709646807154704</c:v>
                </c:pt>
                <c:pt idx="51">
                  <c:v>1.2743750944960639</c:v>
                </c:pt>
                <c:pt idx="52">
                  <c:v>1.2739850985060388</c:v>
                </c:pt>
                <c:pt idx="53">
                  <c:v>1.2734666338040541</c:v>
                </c:pt>
                <c:pt idx="54">
                  <c:v>1.2909140610193162</c:v>
                </c:pt>
                <c:pt idx="55">
                  <c:v>1.3050354915605216</c:v>
                </c:pt>
                <c:pt idx="56">
                  <c:v>1.3245435082600614</c:v>
                </c:pt>
                <c:pt idx="57">
                  <c:v>1.3123747832981782</c:v>
                </c:pt>
                <c:pt idx="58">
                  <c:v>1.3113273177077074</c:v>
                </c:pt>
                <c:pt idx="59">
                  <c:v>1.3180959319175622</c:v>
                </c:pt>
                <c:pt idx="60">
                  <c:v>1.3276235702578638</c:v>
                </c:pt>
                <c:pt idx="61">
                  <c:v>1.3299925086511359</c:v>
                </c:pt>
                <c:pt idx="62">
                  <c:v>1.3217371579998229</c:v>
                </c:pt>
                <c:pt idx="63">
                  <c:v>1.3536582165082012</c:v>
                </c:pt>
                <c:pt idx="64">
                  <c:v>1.365458657769542</c:v>
                </c:pt>
                <c:pt idx="65">
                  <c:v>1.3794034164100102</c:v>
                </c:pt>
                <c:pt idx="66">
                  <c:v>1.3841411104362396</c:v>
                </c:pt>
                <c:pt idx="67">
                  <c:v>1.4014996289088171</c:v>
                </c:pt>
                <c:pt idx="68">
                  <c:v>1.4064293147220195</c:v>
                </c:pt>
                <c:pt idx="69">
                  <c:v>1.4095586632856356</c:v>
                </c:pt>
                <c:pt idx="70">
                  <c:v>1.444747831188649</c:v>
                </c:pt>
                <c:pt idx="71">
                  <c:v>1.4927915653706907</c:v>
                </c:pt>
                <c:pt idx="72">
                  <c:v>1.4788070779087947</c:v>
                </c:pt>
                <c:pt idx="73">
                  <c:v>1.4875609625572681</c:v>
                </c:pt>
                <c:pt idx="74">
                  <c:v>1.4953917491047262</c:v>
                </c:pt>
                <c:pt idx="75">
                  <c:v>1.5003673277462779</c:v>
                </c:pt>
                <c:pt idx="76">
                  <c:v>1.5275513540879984</c:v>
                </c:pt>
                <c:pt idx="77">
                  <c:v>1.5391015342919938</c:v>
                </c:pt>
                <c:pt idx="78">
                  <c:v>1.5582598814875892</c:v>
                </c:pt>
                <c:pt idx="79">
                  <c:v>1.5522310841892037</c:v>
                </c:pt>
                <c:pt idx="80">
                  <c:v>1.535653991989095</c:v>
                </c:pt>
                <c:pt idx="81">
                  <c:v>1.5216807732740874</c:v>
                </c:pt>
                <c:pt idx="82">
                  <c:v>1.5387882501110253</c:v>
                </c:pt>
                <c:pt idx="83">
                  <c:v>1.5441275448989649</c:v>
                </c:pt>
                <c:pt idx="84">
                  <c:v>1.5420679646377666</c:v>
                </c:pt>
                <c:pt idx="85">
                  <c:v>1.544754441790376</c:v>
                </c:pt>
                <c:pt idx="86">
                  <c:v>1.5562410222491432</c:v>
                </c:pt>
                <c:pt idx="87">
                  <c:v>1.5601116669000759</c:v>
                </c:pt>
                <c:pt idx="88">
                  <c:v>1.5266093658446371</c:v>
                </c:pt>
                <c:pt idx="89">
                  <c:v>1.52619396807646</c:v>
                </c:pt>
                <c:pt idx="90">
                  <c:v>1.5309714679665976</c:v>
                </c:pt>
                <c:pt idx="91">
                  <c:v>1.521057671256999</c:v>
                </c:pt>
                <c:pt idx="92">
                  <c:v>1.5238019379223342</c:v>
                </c:pt>
                <c:pt idx="93">
                  <c:v>1.5229469914123133</c:v>
                </c:pt>
                <c:pt idx="94">
                  <c:v>1.5226309523995603</c:v>
                </c:pt>
                <c:pt idx="95">
                  <c:v>1.5266161203937132</c:v>
                </c:pt>
                <c:pt idx="96">
                  <c:v>1.5487194277614387</c:v>
                </c:pt>
                <c:pt idx="97">
                  <c:v>1.5591325085448957</c:v>
                </c:pt>
                <c:pt idx="98">
                  <c:v>1.5601023361162518</c:v>
                </c:pt>
                <c:pt idx="99">
                  <c:v>1.5522149970982901</c:v>
                </c:pt>
                <c:pt idx="100">
                  <c:v>1.5689720639762925</c:v>
                </c:pt>
                <c:pt idx="101">
                  <c:v>1.5744841149734214</c:v>
                </c:pt>
                <c:pt idx="102">
                  <c:v>1.5825753351519916</c:v>
                </c:pt>
                <c:pt idx="103">
                  <c:v>1.5962579745771612</c:v>
                </c:pt>
                <c:pt idx="104">
                  <c:v>1.6112141350949087</c:v>
                </c:pt>
                <c:pt idx="105">
                  <c:v>1.5976140683376201</c:v>
                </c:pt>
                <c:pt idx="106">
                  <c:v>1.6090301805268004</c:v>
                </c:pt>
                <c:pt idx="107">
                  <c:v>1.6441585208572753</c:v>
                </c:pt>
                <c:pt idx="108">
                  <c:v>1.6403448327292278</c:v>
                </c:pt>
                <c:pt idx="109">
                  <c:v>1.6480686830448521</c:v>
                </c:pt>
                <c:pt idx="110">
                  <c:v>1.6780113453316514</c:v>
                </c:pt>
                <c:pt idx="111">
                  <c:v>1.6825313517068037</c:v>
                </c:pt>
                <c:pt idx="112">
                  <c:v>1.743243075762348</c:v>
                </c:pt>
                <c:pt idx="113">
                  <c:v>1.7949032503882498</c:v>
                </c:pt>
                <c:pt idx="114">
                  <c:v>1.8251773307115486</c:v>
                </c:pt>
                <c:pt idx="115">
                  <c:v>1.8253255376891289</c:v>
                </c:pt>
                <c:pt idx="116">
                  <c:v>1.814780998324252</c:v>
                </c:pt>
                <c:pt idx="117">
                  <c:v>1.8200855869878463</c:v>
                </c:pt>
                <c:pt idx="118">
                  <c:v>1.8336510119222509</c:v>
                </c:pt>
                <c:pt idx="119">
                  <c:v>1.8235986774353778</c:v>
                </c:pt>
                <c:pt idx="120">
                  <c:v>1.837265304907878</c:v>
                </c:pt>
                <c:pt idx="121">
                  <c:v>1.8373603640367244</c:v>
                </c:pt>
                <c:pt idx="122">
                  <c:v>1.8741347616124131</c:v>
                </c:pt>
                <c:pt idx="123">
                  <c:v>1.8752897108957847</c:v>
                </c:pt>
                <c:pt idx="124">
                  <c:v>1.8964726388744726</c:v>
                </c:pt>
                <c:pt idx="125">
                  <c:v>1.9043185301733663</c:v>
                </c:pt>
                <c:pt idx="126">
                  <c:v>1.9100437648475839</c:v>
                </c:pt>
                <c:pt idx="127">
                  <c:v>1.9040112727528826</c:v>
                </c:pt>
                <c:pt idx="128">
                  <c:v>1.909646276539535</c:v>
                </c:pt>
                <c:pt idx="129">
                  <c:v>1.958077437454081</c:v>
                </c:pt>
                <c:pt idx="130">
                  <c:v>1.9706457982533119</c:v>
                </c:pt>
                <c:pt idx="131">
                  <c:v>2.018380281070038</c:v>
                </c:pt>
                <c:pt idx="132">
                  <c:v>2.0216305488588633</c:v>
                </c:pt>
                <c:pt idx="133">
                  <c:v>2.0848840094638956</c:v>
                </c:pt>
                <c:pt idx="134">
                  <c:v>2.0483047999954418</c:v>
                </c:pt>
                <c:pt idx="135">
                  <c:v>2.0434820487767231</c:v>
                </c:pt>
                <c:pt idx="136">
                  <c:v>2.0299417062273939</c:v>
                </c:pt>
                <c:pt idx="137">
                  <c:v>2.0506078638551908</c:v>
                </c:pt>
                <c:pt idx="138">
                  <c:v>2.0624061279567911</c:v>
                </c:pt>
                <c:pt idx="139">
                  <c:v>2.0825186479875701</c:v>
                </c:pt>
                <c:pt idx="140">
                  <c:v>2.075227848023482</c:v>
                </c:pt>
                <c:pt idx="141">
                  <c:v>2.0792033240217682</c:v>
                </c:pt>
                <c:pt idx="142">
                  <c:v>2.0738687588949141</c:v>
                </c:pt>
                <c:pt idx="143">
                  <c:v>2.0548437927716412</c:v>
                </c:pt>
                <c:pt idx="144">
                  <c:v>2.0964247154305662</c:v>
                </c:pt>
                <c:pt idx="145">
                  <c:v>2.131154801354755</c:v>
                </c:pt>
                <c:pt idx="146">
                  <c:v>2.1249616116312287</c:v>
                </c:pt>
                <c:pt idx="147">
                  <c:v>2.1604185860501928</c:v>
                </c:pt>
                <c:pt idx="148">
                  <c:v>2.1627647273366875</c:v>
                </c:pt>
                <c:pt idx="149">
                  <c:v>2.193074179988737</c:v>
                </c:pt>
                <c:pt idx="150">
                  <c:v>2.2445094474122338</c:v>
                </c:pt>
                <c:pt idx="151">
                  <c:v>2.2458581904686548</c:v>
                </c:pt>
                <c:pt idx="152">
                  <c:v>2.2595728965530779</c:v>
                </c:pt>
                <c:pt idx="153">
                  <c:v>2.2620673460539193</c:v>
                </c:pt>
                <c:pt idx="154">
                  <c:v>2.3009178452718562</c:v>
                </c:pt>
                <c:pt idx="155">
                  <c:v>2.2833715671381216</c:v>
                </c:pt>
                <c:pt idx="156">
                  <c:v>2.2444009642438583</c:v>
                </c:pt>
                <c:pt idx="157">
                  <c:v>2.2263367215433165</c:v>
                </c:pt>
                <c:pt idx="158">
                  <c:v>2.1999430402942282</c:v>
                </c:pt>
                <c:pt idx="159">
                  <c:v>2.2609915793126705</c:v>
                </c:pt>
                <c:pt idx="160">
                  <c:v>2.3165263544679533</c:v>
                </c:pt>
                <c:pt idx="161">
                  <c:v>2.3132136710920479</c:v>
                </c:pt>
                <c:pt idx="162">
                  <c:v>2.3248205197441503</c:v>
                </c:pt>
                <c:pt idx="163">
                  <c:v>2.3001691500973545</c:v>
                </c:pt>
                <c:pt idx="164">
                  <c:v>2.3037698294490641</c:v>
                </c:pt>
                <c:pt idx="165">
                  <c:v>2.3043888880556223</c:v>
                </c:pt>
                <c:pt idx="166">
                  <c:v>2.2875036790356491</c:v>
                </c:pt>
                <c:pt idx="167">
                  <c:v>2.2897024702793742</c:v>
                </c:pt>
                <c:pt idx="168">
                  <c:v>2.3203008409004013</c:v>
                </c:pt>
                <c:pt idx="169">
                  <c:v>2.3256434565888635</c:v>
                </c:pt>
                <c:pt idx="170">
                  <c:v>2.3850736186896464</c:v>
                </c:pt>
                <c:pt idx="171">
                  <c:v>2.4168158174983128</c:v>
                </c:pt>
              </c:numCache>
            </c:numRef>
          </c:val>
          <c:smooth val="0"/>
          <c:extLst>
            <c:ext xmlns:c16="http://schemas.microsoft.com/office/drawing/2014/chart" uri="{C3380CC4-5D6E-409C-BE32-E72D297353CC}">
              <c16:uniqueId val="{00000000-264E-477D-A3D2-78F8CF252F7A}"/>
            </c:ext>
          </c:extLst>
        </c:ser>
        <c:dLbls>
          <c:showLegendKey val="0"/>
          <c:showVal val="0"/>
          <c:showCatName val="0"/>
          <c:showSerName val="0"/>
          <c:showPercent val="0"/>
          <c:showBubbleSize val="0"/>
        </c:dLbls>
        <c:smooth val="0"/>
        <c:axId val="-331418672"/>
        <c:axId val="-331410512"/>
      </c:lineChart>
      <c:dateAx>
        <c:axId val="-331418672"/>
        <c:scaling>
          <c:orientation val="minMax"/>
        </c:scaling>
        <c:delete val="0"/>
        <c:axPos val="b"/>
        <c:numFmt formatCode="m/d/yy" sourceLinked="1"/>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31410512"/>
        <c:crosses val="autoZero"/>
        <c:auto val="1"/>
        <c:lblOffset val="100"/>
        <c:baseTimeUnit val="days"/>
      </c:dateAx>
      <c:valAx>
        <c:axId val="-331410512"/>
        <c:scaling>
          <c:orientation val="minMax"/>
          <c:min val="0.9"/>
        </c:scaling>
        <c:delete val="0"/>
        <c:axPos val="l"/>
        <c:majorGridlines/>
        <c:numFmt formatCode="0.0000_ "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31418672"/>
        <c:crosses val="autoZero"/>
        <c:crossBetween val="between"/>
      </c:valAx>
    </c:plotArea>
    <c:legend>
      <c:legendPos val="r"/>
      <c:layout>
        <c:manualLayout>
          <c:xMode val="edge"/>
          <c:yMode val="edge"/>
          <c:x val="0.83051944661968202"/>
          <c:y val="7.7580476766870099E-3"/>
          <c:w val="0.16948055552751901"/>
          <c:h val="0.9897544402041768"/>
        </c:manualLayou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legend>
    <c:plotVisOnly val="1"/>
    <c:dispBlanksAs val="gap"/>
    <c:showDLblsOverMax val="0"/>
  </c:chart>
  <c:txPr>
    <a:bodyPr/>
    <a:lstStyle/>
    <a:p>
      <a:pPr>
        <a:defRPr lang="zh-CN"/>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62866833003901E-2"/>
          <c:y val="3.1835181892586002E-2"/>
          <c:w val="0.71769212490414003"/>
          <c:h val="0.82986984208941095"/>
        </c:manualLayout>
      </c:layout>
      <c:lineChart>
        <c:grouping val="standard"/>
        <c:varyColors val="0"/>
        <c:ser>
          <c:idx val="0"/>
          <c:order val="0"/>
          <c:tx>
            <c:strRef>
              <c:f>股指cta!$AH$1</c:f>
              <c:strCache>
                <c:ptCount val="1"/>
                <c:pt idx="0">
                  <c:v>量金格致1号</c:v>
                </c:pt>
              </c:strCache>
            </c:strRef>
          </c:tx>
          <c:marker>
            <c:symbol val="none"/>
          </c:marker>
          <c:cat>
            <c:numRef>
              <c:f>股指cta!$AG$2:$AG$173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股指cta!$AH$2:$AH$329</c:f>
              <c:numCache>
                <c:formatCode>0.0000_ </c:formatCode>
                <c:ptCount val="3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0.99399999999999999</c:v>
                </c:pt>
                <c:pt idx="54">
                  <c:v>0.99399999999999999</c:v>
                </c:pt>
                <c:pt idx="55">
                  <c:v>0.99199999999999999</c:v>
                </c:pt>
                <c:pt idx="56">
                  <c:v>0.997</c:v>
                </c:pt>
                <c:pt idx="57">
                  <c:v>1.0169999999999999</c:v>
                </c:pt>
                <c:pt idx="58">
                  <c:v>1.05</c:v>
                </c:pt>
                <c:pt idx="59">
                  <c:v>1.07</c:v>
                </c:pt>
                <c:pt idx="60">
                  <c:v>1.0720000000000001</c:v>
                </c:pt>
                <c:pt idx="61">
                  <c:v>1.0529999999999999</c:v>
                </c:pt>
                <c:pt idx="62">
                  <c:v>1.0640000000000001</c:v>
                </c:pt>
                <c:pt idx="63">
                  <c:v>1.077</c:v>
                </c:pt>
                <c:pt idx="64">
                  <c:v>1.073</c:v>
                </c:pt>
                <c:pt idx="65">
                  <c:v>1.0780000000000001</c:v>
                </c:pt>
                <c:pt idx="66">
                  <c:v>1.111</c:v>
                </c:pt>
                <c:pt idx="67">
                  <c:v>1.1379999999999999</c:v>
                </c:pt>
                <c:pt idx="68">
                  <c:v>1.133</c:v>
                </c:pt>
                <c:pt idx="69">
                  <c:v>1.1539999999999999</c:v>
                </c:pt>
                <c:pt idx="70">
                  <c:v>1.159</c:v>
                </c:pt>
                <c:pt idx="71">
                  <c:v>1.145</c:v>
                </c:pt>
                <c:pt idx="72">
                  <c:v>1.143</c:v>
                </c:pt>
                <c:pt idx="73">
                  <c:v>1.139</c:v>
                </c:pt>
                <c:pt idx="74">
                  <c:v>1.1659999999999999</c:v>
                </c:pt>
                <c:pt idx="75">
                  <c:v>1.157</c:v>
                </c:pt>
                <c:pt idx="76">
                  <c:v>1.1499999999999999</c:v>
                </c:pt>
                <c:pt idx="77">
                  <c:v>1.1419999999999999</c:v>
                </c:pt>
                <c:pt idx="78">
                  <c:v>1.143</c:v>
                </c:pt>
                <c:pt idx="79">
                  <c:v>1.1419999999999999</c:v>
                </c:pt>
                <c:pt idx="80">
                  <c:v>1.131</c:v>
                </c:pt>
                <c:pt idx="81">
                  <c:v>1.125</c:v>
                </c:pt>
                <c:pt idx="82">
                  <c:v>1.129</c:v>
                </c:pt>
                <c:pt idx="83">
                  <c:v>1.1419999999999999</c:v>
                </c:pt>
                <c:pt idx="84">
                  <c:v>1.1419999999999999</c:v>
                </c:pt>
                <c:pt idx="85">
                  <c:v>1.1399999999999999</c:v>
                </c:pt>
                <c:pt idx="86">
                  <c:v>1.1419999999999999</c:v>
                </c:pt>
                <c:pt idx="87">
                  <c:v>1.139</c:v>
                </c:pt>
                <c:pt idx="88">
                  <c:v>1.127</c:v>
                </c:pt>
                <c:pt idx="89">
                  <c:v>1.129</c:v>
                </c:pt>
                <c:pt idx="90">
                  <c:v>1.129</c:v>
                </c:pt>
                <c:pt idx="91">
                  <c:v>1.129</c:v>
                </c:pt>
                <c:pt idx="92">
                  <c:v>1.1339999999999999</c:v>
                </c:pt>
                <c:pt idx="93">
                  <c:v>1.1100000000000001</c:v>
                </c:pt>
                <c:pt idx="94">
                  <c:v>1.1120000000000001</c:v>
                </c:pt>
                <c:pt idx="95">
                  <c:v>1.1080000000000001</c:v>
                </c:pt>
                <c:pt idx="96">
                  <c:v>1.1020000000000001</c:v>
                </c:pt>
                <c:pt idx="97">
                  <c:v>1.1120000000000001</c:v>
                </c:pt>
                <c:pt idx="98">
                  <c:v>1.1060000000000001</c:v>
                </c:pt>
                <c:pt idx="99">
                  <c:v>1.1020000000000001</c:v>
                </c:pt>
                <c:pt idx="100">
                  <c:v>1.0980000000000001</c:v>
                </c:pt>
                <c:pt idx="101">
                  <c:v>1.099</c:v>
                </c:pt>
                <c:pt idx="102">
                  <c:v>1.0900000000000001</c:v>
                </c:pt>
                <c:pt idx="103">
                  <c:v>1.1020000000000001</c:v>
                </c:pt>
                <c:pt idx="104">
                  <c:v>1.0920000000000001</c:v>
                </c:pt>
                <c:pt idx="105">
                  <c:v>1.0820000000000001</c:v>
                </c:pt>
                <c:pt idx="106">
                  <c:v>1.099</c:v>
                </c:pt>
                <c:pt idx="107">
                  <c:v>1.115</c:v>
                </c:pt>
                <c:pt idx="108">
                  <c:v>1.109</c:v>
                </c:pt>
                <c:pt idx="109">
                  <c:v>1.1339999999999999</c:v>
                </c:pt>
                <c:pt idx="110">
                  <c:v>1.125</c:v>
                </c:pt>
                <c:pt idx="111">
                  <c:v>1.141</c:v>
                </c:pt>
                <c:pt idx="112">
                  <c:v>1.131</c:v>
                </c:pt>
                <c:pt idx="113">
                  <c:v>1.1830000000000001</c:v>
                </c:pt>
                <c:pt idx="114">
                  <c:v>1.161</c:v>
                </c:pt>
                <c:pt idx="115">
                  <c:v>1.171</c:v>
                </c:pt>
                <c:pt idx="116">
                  <c:v>1.1639999999999999</c:v>
                </c:pt>
                <c:pt idx="117">
                  <c:v>1.1619999999999999</c:v>
                </c:pt>
                <c:pt idx="118">
                  <c:v>1.165</c:v>
                </c:pt>
                <c:pt idx="119">
                  <c:v>1.161</c:v>
                </c:pt>
                <c:pt idx="120">
                  <c:v>1.1679999999999999</c:v>
                </c:pt>
                <c:pt idx="121">
                  <c:v>1.159</c:v>
                </c:pt>
                <c:pt idx="122">
                  <c:v>1.1719999999999999</c:v>
                </c:pt>
                <c:pt idx="123">
                  <c:v>1.1519999999999999</c:v>
                </c:pt>
                <c:pt idx="124">
                  <c:v>1.157</c:v>
                </c:pt>
                <c:pt idx="125">
                  <c:v>1.1479999999999999</c:v>
                </c:pt>
                <c:pt idx="126">
                  <c:v>1.145</c:v>
                </c:pt>
                <c:pt idx="127">
                  <c:v>1.141</c:v>
                </c:pt>
                <c:pt idx="128">
                  <c:v>1.165</c:v>
                </c:pt>
                <c:pt idx="129">
                  <c:v>1.159</c:v>
                </c:pt>
                <c:pt idx="130">
                  <c:v>1.232</c:v>
                </c:pt>
                <c:pt idx="131">
                  <c:v>1.296</c:v>
                </c:pt>
                <c:pt idx="132">
                  <c:v>1.258</c:v>
                </c:pt>
                <c:pt idx="133">
                  <c:v>1.22</c:v>
                </c:pt>
                <c:pt idx="134">
                  <c:v>1.2270000000000001</c:v>
                </c:pt>
                <c:pt idx="135">
                  <c:v>1.1970000000000001</c:v>
                </c:pt>
                <c:pt idx="136">
                  <c:v>1.181</c:v>
                </c:pt>
                <c:pt idx="137">
                  <c:v>1.19</c:v>
                </c:pt>
                <c:pt idx="138">
                  <c:v>1.2070000000000001</c:v>
                </c:pt>
                <c:pt idx="139">
                  <c:v>1.194</c:v>
                </c:pt>
                <c:pt idx="140">
                  <c:v>1.1950000000000001</c:v>
                </c:pt>
                <c:pt idx="141">
                  <c:v>1.175</c:v>
                </c:pt>
                <c:pt idx="142">
                  <c:v>1.1639999999999999</c:v>
                </c:pt>
                <c:pt idx="143">
                  <c:v>1.161</c:v>
                </c:pt>
                <c:pt idx="144">
                  <c:v>1.1859999999999999</c:v>
                </c:pt>
                <c:pt idx="145">
                  <c:v>1.129</c:v>
                </c:pt>
                <c:pt idx="146">
                  <c:v>1.107</c:v>
                </c:pt>
                <c:pt idx="147">
                  <c:v>1.1020000000000001</c:v>
                </c:pt>
                <c:pt idx="148">
                  <c:v>1.1399999999999999</c:v>
                </c:pt>
                <c:pt idx="149">
                  <c:v>1.145</c:v>
                </c:pt>
                <c:pt idx="150">
                  <c:v>1.163</c:v>
                </c:pt>
                <c:pt idx="151">
                  <c:v>1.1619999999999999</c:v>
                </c:pt>
                <c:pt idx="152">
                  <c:v>1.173</c:v>
                </c:pt>
                <c:pt idx="153">
                  <c:v>1.141</c:v>
                </c:pt>
                <c:pt idx="154">
                  <c:v>1.1339999999999999</c:v>
                </c:pt>
                <c:pt idx="155">
                  <c:v>1.157</c:v>
                </c:pt>
                <c:pt idx="156">
                  <c:v>1.1439999999999999</c:v>
                </c:pt>
                <c:pt idx="157">
                  <c:v>1.1639999999999999</c:v>
                </c:pt>
                <c:pt idx="158">
                  <c:v>1.139</c:v>
                </c:pt>
                <c:pt idx="159">
                  <c:v>1.1910000000000001</c:v>
                </c:pt>
                <c:pt idx="160">
                  <c:v>1.175</c:v>
                </c:pt>
                <c:pt idx="161">
                  <c:v>1.169</c:v>
                </c:pt>
                <c:pt idx="162">
                  <c:v>1.1779999999999999</c:v>
                </c:pt>
                <c:pt idx="163">
                  <c:v>1.155</c:v>
                </c:pt>
                <c:pt idx="164">
                  <c:v>1.1419999999999999</c:v>
                </c:pt>
                <c:pt idx="165">
                  <c:v>1.1559999999999999</c:v>
                </c:pt>
                <c:pt idx="166">
                  <c:v>1.1399999999999999</c:v>
                </c:pt>
                <c:pt idx="167">
                  <c:v>1.131</c:v>
                </c:pt>
                <c:pt idx="168">
                  <c:v>1.1499999999999999</c:v>
                </c:pt>
                <c:pt idx="169">
                  <c:v>1.1459999999999999</c:v>
                </c:pt>
                <c:pt idx="170">
                  <c:v>1.157</c:v>
                </c:pt>
                <c:pt idx="171">
                  <c:v>1.169</c:v>
                </c:pt>
              </c:numCache>
            </c:numRef>
          </c:val>
          <c:smooth val="0"/>
          <c:extLst>
            <c:ext xmlns:c16="http://schemas.microsoft.com/office/drawing/2014/chart" uri="{C3380CC4-5D6E-409C-BE32-E72D297353CC}">
              <c16:uniqueId val="{00000000-21E6-48C4-867F-3422F238AA8D}"/>
            </c:ext>
          </c:extLst>
        </c:ser>
        <c:ser>
          <c:idx val="3"/>
          <c:order val="1"/>
          <c:tx>
            <c:strRef>
              <c:f>股指cta!$AI$1</c:f>
              <c:strCache>
                <c:ptCount val="1"/>
                <c:pt idx="0">
                  <c:v>无花果量化股指CTA一号</c:v>
                </c:pt>
              </c:strCache>
            </c:strRef>
          </c:tx>
          <c:marker>
            <c:symbol val="none"/>
          </c:marker>
          <c:cat>
            <c:numRef>
              <c:f>股指cta!$AG$2:$AG$173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股指cta!$AI$2:$AI$329</c:f>
              <c:numCache>
                <c:formatCode>0.0000_ </c:formatCode>
                <c:ptCount val="3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0.99990000000000001</c:v>
                </c:pt>
                <c:pt idx="56">
                  <c:v>0.99970000000000003</c:v>
                </c:pt>
                <c:pt idx="57">
                  <c:v>0.99980000000000002</c:v>
                </c:pt>
                <c:pt idx="58">
                  <c:v>1.0126999999999999</c:v>
                </c:pt>
                <c:pt idx="59">
                  <c:v>1.0489999999999999</c:v>
                </c:pt>
                <c:pt idx="60">
                  <c:v>1.0385</c:v>
                </c:pt>
                <c:pt idx="61">
                  <c:v>1.0874999999999999</c:v>
                </c:pt>
                <c:pt idx="62">
                  <c:v>1.0786</c:v>
                </c:pt>
                <c:pt idx="63">
                  <c:v>1.1083000000000001</c:v>
                </c:pt>
                <c:pt idx="64">
                  <c:v>1.1206</c:v>
                </c:pt>
                <c:pt idx="65">
                  <c:v>1.1234</c:v>
                </c:pt>
                <c:pt idx="66">
                  <c:v>1.119</c:v>
                </c:pt>
                <c:pt idx="67">
                  <c:v>1.1783999999999999</c:v>
                </c:pt>
                <c:pt idx="68">
                  <c:v>1.1910000000000001</c:v>
                </c:pt>
                <c:pt idx="69">
                  <c:v>1.1854</c:v>
                </c:pt>
                <c:pt idx="70">
                  <c:v>1.2068000000000001</c:v>
                </c:pt>
                <c:pt idx="71">
                  <c:v>1.2011000000000001</c:v>
                </c:pt>
                <c:pt idx="72">
                  <c:v>1.1839999999999999</c:v>
                </c:pt>
                <c:pt idx="73">
                  <c:v>1.2099</c:v>
                </c:pt>
                <c:pt idx="74">
                  <c:v>1.2135</c:v>
                </c:pt>
                <c:pt idx="75">
                  <c:v>1.2282999999999999</c:v>
                </c:pt>
                <c:pt idx="76">
                  <c:v>1.2354000000000001</c:v>
                </c:pt>
                <c:pt idx="77">
                  <c:v>1.2364999999999999</c:v>
                </c:pt>
                <c:pt idx="78">
                  <c:v>1.2290000000000001</c:v>
                </c:pt>
                <c:pt idx="79">
                  <c:v>1.2292000000000001</c:v>
                </c:pt>
                <c:pt idx="80">
                  <c:v>1.2351000000000001</c:v>
                </c:pt>
                <c:pt idx="81">
                  <c:v>1.2203999999999999</c:v>
                </c:pt>
                <c:pt idx="82">
                  <c:v>1.214</c:v>
                </c:pt>
                <c:pt idx="83">
                  <c:v>1.2105999999999999</c:v>
                </c:pt>
                <c:pt idx="84">
                  <c:v>1.2022999999999999</c:v>
                </c:pt>
                <c:pt idx="85">
                  <c:v>1.1952</c:v>
                </c:pt>
                <c:pt idx="86">
                  <c:v>1.1899</c:v>
                </c:pt>
                <c:pt idx="87">
                  <c:v>1.1915</c:v>
                </c:pt>
                <c:pt idx="88">
                  <c:v>1.1889000000000001</c:v>
                </c:pt>
                <c:pt idx="89">
                  <c:v>1.1914</c:v>
                </c:pt>
                <c:pt idx="90">
                  <c:v>1.1870000000000001</c:v>
                </c:pt>
                <c:pt idx="91">
                  <c:v>1.1833</c:v>
                </c:pt>
                <c:pt idx="92">
                  <c:v>1.1902999999999999</c:v>
                </c:pt>
                <c:pt idx="93">
                  <c:v>1.1763999999999999</c:v>
                </c:pt>
                <c:pt idx="94">
                  <c:v>1.1822999999999999</c:v>
                </c:pt>
                <c:pt idx="95">
                  <c:v>1.1871</c:v>
                </c:pt>
                <c:pt idx="96">
                  <c:v>1.1871</c:v>
                </c:pt>
                <c:pt idx="97">
                  <c:v>1.1772</c:v>
                </c:pt>
                <c:pt idx="98">
                  <c:v>1.1716</c:v>
                </c:pt>
                <c:pt idx="99">
                  <c:v>1.1644000000000001</c:v>
                </c:pt>
                <c:pt idx="100">
                  <c:v>1.1609</c:v>
                </c:pt>
                <c:pt idx="101">
                  <c:v>1.1669</c:v>
                </c:pt>
                <c:pt idx="102">
                  <c:v>1.1711</c:v>
                </c:pt>
                <c:pt idx="103">
                  <c:v>1.1758</c:v>
                </c:pt>
                <c:pt idx="104">
                  <c:v>1.1848000000000001</c:v>
                </c:pt>
                <c:pt idx="105">
                  <c:v>1.1887000000000001</c:v>
                </c:pt>
                <c:pt idx="106">
                  <c:v>1.1955</c:v>
                </c:pt>
                <c:pt idx="107">
                  <c:v>1.1798999999999999</c:v>
                </c:pt>
                <c:pt idx="108">
                  <c:v>1.1751</c:v>
                </c:pt>
                <c:pt idx="109">
                  <c:v>1.1926000000000001</c:v>
                </c:pt>
                <c:pt idx="110">
                  <c:v>1.1863999999999999</c:v>
                </c:pt>
                <c:pt idx="111">
                  <c:v>1.2067000000000001</c:v>
                </c:pt>
                <c:pt idx="112">
                  <c:v>1.1698</c:v>
                </c:pt>
                <c:pt idx="113">
                  <c:v>1.1615</c:v>
                </c:pt>
                <c:pt idx="114">
                  <c:v>1.1693</c:v>
                </c:pt>
                <c:pt idx="115">
                  <c:v>1.1789000000000001</c:v>
                </c:pt>
                <c:pt idx="116">
                  <c:v>1.1748000000000001</c:v>
                </c:pt>
                <c:pt idx="117">
                  <c:v>1.1819</c:v>
                </c:pt>
                <c:pt idx="118">
                  <c:v>1.179</c:v>
                </c:pt>
                <c:pt idx="119">
                  <c:v>1.1958</c:v>
                </c:pt>
                <c:pt idx="120">
                  <c:v>1.1929000000000001</c:v>
                </c:pt>
                <c:pt idx="121">
                  <c:v>1.1870000000000001</c:v>
                </c:pt>
                <c:pt idx="122">
                  <c:v>1.1811</c:v>
                </c:pt>
                <c:pt idx="123">
                  <c:v>1.1682999999999999</c:v>
                </c:pt>
                <c:pt idx="124">
                  <c:v>1.1695</c:v>
                </c:pt>
                <c:pt idx="125">
                  <c:v>1.173</c:v>
                </c:pt>
                <c:pt idx="126">
                  <c:v>1.1685000000000001</c:v>
                </c:pt>
                <c:pt idx="127">
                  <c:v>1.1675</c:v>
                </c:pt>
                <c:pt idx="128">
                  <c:v>1.1850000000000001</c:v>
                </c:pt>
                <c:pt idx="129">
                  <c:v>1.2126999999999999</c:v>
                </c:pt>
                <c:pt idx="130">
                  <c:v>1.2577</c:v>
                </c:pt>
                <c:pt idx="131">
                  <c:v>1.2785</c:v>
                </c:pt>
                <c:pt idx="132">
                  <c:v>1.2755000000000001</c:v>
                </c:pt>
                <c:pt idx="133">
                  <c:v>1.2518</c:v>
                </c:pt>
                <c:pt idx="134">
                  <c:v>1.2707999999999999</c:v>
                </c:pt>
                <c:pt idx="135">
                  <c:v>1.268</c:v>
                </c:pt>
                <c:pt idx="136">
                  <c:v>1.2521</c:v>
                </c:pt>
                <c:pt idx="137">
                  <c:v>1.2641</c:v>
                </c:pt>
                <c:pt idx="138">
                  <c:v>1.3026</c:v>
                </c:pt>
                <c:pt idx="139">
                  <c:v>1.2896000000000001</c:v>
                </c:pt>
                <c:pt idx="140">
                  <c:v>1.3231999999999999</c:v>
                </c:pt>
                <c:pt idx="141">
                  <c:v>1.3103</c:v>
                </c:pt>
                <c:pt idx="142">
                  <c:v>1.3237000000000001</c:v>
                </c:pt>
                <c:pt idx="143">
                  <c:v>1.3521000000000001</c:v>
                </c:pt>
                <c:pt idx="144">
                  <c:v>1.333</c:v>
                </c:pt>
                <c:pt idx="145">
                  <c:v>1.3405</c:v>
                </c:pt>
                <c:pt idx="146">
                  <c:v>1.3341000000000001</c:v>
                </c:pt>
                <c:pt idx="147">
                  <c:v>1.3140000000000001</c:v>
                </c:pt>
                <c:pt idx="148">
                  <c:v>1.2995000000000001</c:v>
                </c:pt>
                <c:pt idx="149">
                  <c:v>1.3088</c:v>
                </c:pt>
                <c:pt idx="150">
                  <c:v>1.35</c:v>
                </c:pt>
                <c:pt idx="151">
                  <c:v>1.3461000000000001</c:v>
                </c:pt>
                <c:pt idx="152">
                  <c:v>1.3506</c:v>
                </c:pt>
                <c:pt idx="153">
                  <c:v>1.3726</c:v>
                </c:pt>
                <c:pt idx="154">
                  <c:v>1.3058000000000001</c:v>
                </c:pt>
                <c:pt idx="155">
                  <c:v>1.3218000000000001</c:v>
                </c:pt>
                <c:pt idx="156">
                  <c:v>1.3284</c:v>
                </c:pt>
                <c:pt idx="157">
                  <c:v>1.3073999999999999</c:v>
                </c:pt>
                <c:pt idx="158">
                  <c:v>1.3255999999999999</c:v>
                </c:pt>
                <c:pt idx="159">
                  <c:v>1.3734</c:v>
                </c:pt>
                <c:pt idx="160">
                  <c:v>1.3542000000000001</c:v>
                </c:pt>
                <c:pt idx="161">
                  <c:v>1.3753</c:v>
                </c:pt>
                <c:pt idx="162">
                  <c:v>1.3604000000000001</c:v>
                </c:pt>
                <c:pt idx="163">
                  <c:v>1.3516999999999999</c:v>
                </c:pt>
                <c:pt idx="164">
                  <c:v>1.3777999999999999</c:v>
                </c:pt>
                <c:pt idx="165">
                  <c:v>1.3744000000000001</c:v>
                </c:pt>
                <c:pt idx="166">
                  <c:v>1.361</c:v>
                </c:pt>
                <c:pt idx="167">
                  <c:v>1.3586</c:v>
                </c:pt>
                <c:pt idx="168">
                  <c:v>1.3345</c:v>
                </c:pt>
                <c:pt idx="169">
                  <c:v>1.3302</c:v>
                </c:pt>
                <c:pt idx="170">
                  <c:v>1.3399000000000001</c:v>
                </c:pt>
                <c:pt idx="171">
                  <c:v>1.3045</c:v>
                </c:pt>
              </c:numCache>
            </c:numRef>
          </c:val>
          <c:smooth val="0"/>
          <c:extLst>
            <c:ext xmlns:c16="http://schemas.microsoft.com/office/drawing/2014/chart" uri="{C3380CC4-5D6E-409C-BE32-E72D297353CC}">
              <c16:uniqueId val="{00000001-21E6-48C4-867F-3422F238AA8D}"/>
            </c:ext>
          </c:extLst>
        </c:ser>
        <c:ser>
          <c:idx val="7"/>
          <c:order val="2"/>
          <c:tx>
            <c:strRef>
              <c:f>股指cta!$AJ$1</c:f>
              <c:strCache>
                <c:ptCount val="1"/>
                <c:pt idx="0">
                  <c:v>隆富CTA1号</c:v>
                </c:pt>
              </c:strCache>
            </c:strRef>
          </c:tx>
          <c:marker>
            <c:symbol val="none"/>
          </c:marker>
          <c:cat>
            <c:numRef>
              <c:f>股指cta!$AG$2:$AG$173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股指cta!$AJ$2:$AJ$329</c:f>
              <c:numCache>
                <c:formatCode>0.0000_ </c:formatCode>
                <c:ptCount val="328"/>
                <c:pt idx="0">
                  <c:v>1</c:v>
                </c:pt>
                <c:pt idx="1">
                  <c:v>1.0010351966873707</c:v>
                </c:pt>
                <c:pt idx="2">
                  <c:v>0.99962356484095616</c:v>
                </c:pt>
                <c:pt idx="3">
                  <c:v>0.99002446828533786</c:v>
                </c:pt>
                <c:pt idx="4">
                  <c:v>0.99698851872764904</c:v>
                </c:pt>
                <c:pt idx="5">
                  <c:v>0.99614153961980045</c:v>
                </c:pt>
                <c:pt idx="6">
                  <c:v>0.97063805759457944</c:v>
                </c:pt>
                <c:pt idx="7">
                  <c:v>0.97063805759457944</c:v>
                </c:pt>
                <c:pt idx="8">
                  <c:v>0.98475437605872385</c:v>
                </c:pt>
                <c:pt idx="9">
                  <c:v>0.99171842650103526</c:v>
                </c:pt>
                <c:pt idx="10">
                  <c:v>1.0063052889139845</c:v>
                </c:pt>
                <c:pt idx="11">
                  <c:v>0.99952945605119525</c:v>
                </c:pt>
                <c:pt idx="12">
                  <c:v>1.0292678336156595</c:v>
                </c:pt>
                <c:pt idx="13">
                  <c:v>1.0436664784490872</c:v>
                </c:pt>
                <c:pt idx="14">
                  <c:v>1.0436664784490872</c:v>
                </c:pt>
                <c:pt idx="15">
                  <c:v>1.0303030303030303</c:v>
                </c:pt>
                <c:pt idx="16">
                  <c:v>1.0289855072463767</c:v>
                </c:pt>
                <c:pt idx="17">
                  <c:v>1.0201392810088463</c:v>
                </c:pt>
                <c:pt idx="18">
                  <c:v>1.0238095238095239</c:v>
                </c:pt>
                <c:pt idx="19">
                  <c:v>1.0270092226613965</c:v>
                </c:pt>
                <c:pt idx="20">
                  <c:v>1.036325992847732</c:v>
                </c:pt>
                <c:pt idx="21">
                  <c:v>1.0283267457180501</c:v>
                </c:pt>
                <c:pt idx="22">
                  <c:v>1.0192923019009976</c:v>
                </c:pt>
                <c:pt idx="23">
                  <c:v>1.0271033314511575</c:v>
                </c:pt>
                <c:pt idx="24">
                  <c:v>1.0228684359119142</c:v>
                </c:pt>
                <c:pt idx="25">
                  <c:v>1.0318087709392059</c:v>
                </c:pt>
                <c:pt idx="26">
                  <c:v>1.0286090720873329</c:v>
                </c:pt>
                <c:pt idx="27">
                  <c:v>1.0201392810088463</c:v>
                </c:pt>
                <c:pt idx="28">
                  <c:v>1.0343497082627517</c:v>
                </c:pt>
                <c:pt idx="29">
                  <c:v>1.0249388292866553</c:v>
                </c:pt>
                <c:pt idx="30">
                  <c:v>1.0357613401091663</c:v>
                </c:pt>
                <c:pt idx="31">
                  <c:v>1.0616412572934313</c:v>
                </c:pt>
                <c:pt idx="32">
                  <c:v>1.0617353660831923</c:v>
                </c:pt>
                <c:pt idx="33">
                  <c:v>1.0686053077357425</c:v>
                </c:pt>
                <c:pt idx="34">
                  <c:v>1.0480895915678523</c:v>
                </c:pt>
                <c:pt idx="35">
                  <c:v>1.0569358178053829</c:v>
                </c:pt>
                <c:pt idx="36">
                  <c:v>1.0575945793337096</c:v>
                </c:pt>
                <c:pt idx="37">
                  <c:v>1.0296442687747036</c:v>
                </c:pt>
                <c:pt idx="38">
                  <c:v>1.0703933747412009</c:v>
                </c:pt>
                <c:pt idx="39">
                  <c:v>1.0695463956333522</c:v>
                </c:pt>
                <c:pt idx="40">
                  <c:v>1.0878976096367401</c:v>
                </c:pt>
                <c:pt idx="41">
                  <c:v>1.0878976096367401</c:v>
                </c:pt>
                <c:pt idx="42">
                  <c:v>1.1122717861848297</c:v>
                </c:pt>
                <c:pt idx="43">
                  <c:v>1.116694899303595</c:v>
                </c:pt>
                <c:pt idx="44">
                  <c:v>1.1133069828722004</c:v>
                </c:pt>
                <c:pt idx="45">
                  <c:v>1.1320346320346322</c:v>
                </c:pt>
                <c:pt idx="46">
                  <c:v>1.1586674195369848</c:v>
                </c:pt>
                <c:pt idx="47">
                  <c:v>1.2530585356672312</c:v>
                </c:pt>
                <c:pt idx="48">
                  <c:v>1.2517410126105779</c:v>
                </c:pt>
                <c:pt idx="49">
                  <c:v>1.2490118577075098</c:v>
                </c:pt>
                <c:pt idx="50">
                  <c:v>1.23338979860719</c:v>
                </c:pt>
                <c:pt idx="51">
                  <c:v>1.2288725766986637</c:v>
                </c:pt>
                <c:pt idx="52">
                  <c:v>1.2374364765669112</c:v>
                </c:pt>
                <c:pt idx="53">
                  <c:v>1.2276491624317711</c:v>
                </c:pt>
                <c:pt idx="54">
                  <c:v>1.2411067193675889</c:v>
                </c:pt>
                <c:pt idx="55">
                  <c:v>1.2595520421607378</c:v>
                </c:pt>
                <c:pt idx="56">
                  <c:v>1.2866553736118953</c:v>
                </c:pt>
                <c:pt idx="57">
                  <c:v>1.2804441934876718</c:v>
                </c:pt>
                <c:pt idx="58">
                  <c:v>1.2863730472426125</c:v>
                </c:pt>
                <c:pt idx="59">
                  <c:v>1.3067005458309806</c:v>
                </c:pt>
                <c:pt idx="60">
                  <c:v>1.2693393562958781</c:v>
                </c:pt>
                <c:pt idx="61">
                  <c:v>1.2481648785996613</c:v>
                </c:pt>
                <c:pt idx="62">
                  <c:v>1.2518351214003389</c:v>
                </c:pt>
                <c:pt idx="63">
                  <c:v>1.2807265198569546</c:v>
                </c:pt>
                <c:pt idx="64">
                  <c:v>1.282326369282891</c:v>
                </c:pt>
                <c:pt idx="65">
                  <c:v>1.2856201769245248</c:v>
                </c:pt>
                <c:pt idx="66">
                  <c:v>1.2783738001129306</c:v>
                </c:pt>
                <c:pt idx="67">
                  <c:v>1.2794089968003011</c:v>
                </c:pt>
                <c:pt idx="68">
                  <c:v>1.2794089968003011</c:v>
                </c:pt>
                <c:pt idx="69">
                  <c:v>1.2650103519668738</c:v>
                </c:pt>
                <c:pt idx="70">
                  <c:v>1.2892904197252024</c:v>
                </c:pt>
                <c:pt idx="71">
                  <c:v>1.3037831733483907</c:v>
                </c:pt>
                <c:pt idx="72">
                  <c:v>1.2842085450781104</c:v>
                </c:pt>
                <c:pt idx="73">
                  <c:v>1.2834556747600225</c:v>
                </c:pt>
                <c:pt idx="74">
                  <c:v>1.2915490306794655</c:v>
                </c:pt>
                <c:pt idx="75">
                  <c:v>1.2865612648221343</c:v>
                </c:pt>
                <c:pt idx="76">
                  <c:v>1.2847731978166761</c:v>
                </c:pt>
                <c:pt idx="77">
                  <c:v>1.2883493318275927</c:v>
                </c:pt>
                <c:pt idx="78">
                  <c:v>1.2890080933559194</c:v>
                </c:pt>
                <c:pt idx="79">
                  <c:v>1.2849614153961979</c:v>
                </c:pt>
                <c:pt idx="80">
                  <c:v>1.2816676077545643</c:v>
                </c:pt>
                <c:pt idx="81">
                  <c:v>1.2675512892904197</c:v>
                </c:pt>
                <c:pt idx="82">
                  <c:v>1.2849614153961979</c:v>
                </c:pt>
                <c:pt idx="83">
                  <c:v>1.2853378505552417</c:v>
                </c:pt>
                <c:pt idx="84">
                  <c:v>1.282420478072652</c:v>
                </c:pt>
                <c:pt idx="85">
                  <c:v>1.2906079427818558</c:v>
                </c:pt>
                <c:pt idx="86">
                  <c:v>1.2688688123470733</c:v>
                </c:pt>
                <c:pt idx="87">
                  <c:v>1.2670807453416149</c:v>
                </c:pt>
                <c:pt idx="88">
                  <c:v>1.2395068699416525</c:v>
                </c:pt>
                <c:pt idx="89">
                  <c:v>1.2566346696781479</c:v>
                </c:pt>
                <c:pt idx="90">
                  <c:v>1.2659514398644833</c:v>
                </c:pt>
                <c:pt idx="91">
                  <c:v>1.2659514398644833</c:v>
                </c:pt>
                <c:pt idx="92">
                  <c:v>1.2209674383587428</c:v>
                </c:pt>
                <c:pt idx="93">
                  <c:v>1.2271786184829663</c:v>
                </c:pt>
                <c:pt idx="94">
                  <c:v>1.2432712215320911</c:v>
                </c:pt>
                <c:pt idx="95">
                  <c:v>1.2432712215320911</c:v>
                </c:pt>
                <c:pt idx="96">
                  <c:v>1.2504234895539243</c:v>
                </c:pt>
                <c:pt idx="97">
                  <c:v>1.2459062676453982</c:v>
                </c:pt>
                <c:pt idx="98">
                  <c:v>1.243741765480896</c:v>
                </c:pt>
                <c:pt idx="99">
                  <c:v>1.2325428194993413</c:v>
                </c:pt>
                <c:pt idx="100">
                  <c:v>1.2532467532467533</c:v>
                </c:pt>
                <c:pt idx="101">
                  <c:v>1.2392245435723697</c:v>
                </c:pt>
                <c:pt idx="102">
                  <c:v>1.2380952380952381</c:v>
                </c:pt>
                <c:pt idx="103">
                  <c:v>1.2627517410126108</c:v>
                </c:pt>
                <c:pt idx="104">
                  <c:v>1.2550348202522115</c:v>
                </c:pt>
                <c:pt idx="105">
                  <c:v>1.230378317334839</c:v>
                </c:pt>
                <c:pt idx="106">
                  <c:v>1.2492000752870318</c:v>
                </c:pt>
                <c:pt idx="107">
                  <c:v>1.2736683606248824</c:v>
                </c:pt>
                <c:pt idx="108">
                  <c:v>1.2846790890269151</c:v>
                </c:pt>
                <c:pt idx="109">
                  <c:v>1.2914549218897047</c:v>
                </c:pt>
                <c:pt idx="110">
                  <c:v>1.2899491812535291</c:v>
                </c:pt>
                <c:pt idx="111">
                  <c:v>1.313288161114248</c:v>
                </c:pt>
                <c:pt idx="112">
                  <c:v>1.3324863542254846</c:v>
                </c:pt>
                <c:pt idx="113">
                  <c:v>1.3658949745906268</c:v>
                </c:pt>
                <c:pt idx="114">
                  <c:v>1.3349331827592699</c:v>
                </c:pt>
                <c:pt idx="115">
                  <c:v>1.3077357425183511</c:v>
                </c:pt>
                <c:pt idx="116">
                  <c:v>1.3073593073593073</c:v>
                </c:pt>
                <c:pt idx="117">
                  <c:v>1.318558253340862</c:v>
                </c:pt>
                <c:pt idx="118">
                  <c:v>1.3122529644268777</c:v>
                </c:pt>
                <c:pt idx="119">
                  <c:v>1.3086768304159608</c:v>
                </c:pt>
                <c:pt idx="120">
                  <c:v>1.3435911914172785</c:v>
                </c:pt>
                <c:pt idx="121">
                  <c:v>1.3380387728213814</c:v>
                </c:pt>
                <c:pt idx="122">
                  <c:v>1.3882928665537362</c:v>
                </c:pt>
                <c:pt idx="123">
                  <c:v>1.3804818370035763</c:v>
                </c:pt>
                <c:pt idx="124">
                  <c:v>1.3961038961038961</c:v>
                </c:pt>
                <c:pt idx="125">
                  <c:v>1.3956333521550914</c:v>
                </c:pt>
                <c:pt idx="126">
                  <c:v>1.3978919631093545</c:v>
                </c:pt>
                <c:pt idx="127">
                  <c:v>1.3980801806888763</c:v>
                </c:pt>
                <c:pt idx="128">
                  <c:v>1.3848108413325806</c:v>
                </c:pt>
                <c:pt idx="129">
                  <c:v>1.456239412761152</c:v>
                </c:pt>
                <c:pt idx="130">
                  <c:v>1.5</c:v>
                </c:pt>
                <c:pt idx="131">
                  <c:v>1.5604178430265385</c:v>
                </c:pt>
                <c:pt idx="132">
                  <c:v>1.5429136081309993</c:v>
                </c:pt>
                <c:pt idx="133">
                  <c:v>1.5567476002258611</c:v>
                </c:pt>
                <c:pt idx="134">
                  <c:v>1.5292678336156598</c:v>
                </c:pt>
                <c:pt idx="135">
                  <c:v>1.5111048371917937</c:v>
                </c:pt>
                <c:pt idx="136">
                  <c:v>1.5128929041972519</c:v>
                </c:pt>
                <c:pt idx="137">
                  <c:v>1.5137398833051008</c:v>
                </c:pt>
                <c:pt idx="138">
                  <c:v>1.54394880481837</c:v>
                </c:pt>
                <c:pt idx="139">
                  <c:v>1.5670054583098061</c:v>
                </c:pt>
                <c:pt idx="140">
                  <c:v>1.5531714662149445</c:v>
                </c:pt>
                <c:pt idx="141">
                  <c:v>1.521080368906456</c:v>
                </c:pt>
                <c:pt idx="142">
                  <c:v>1.515527950310559</c:v>
                </c:pt>
                <c:pt idx="143">
                  <c:v>1.4914361001317522</c:v>
                </c:pt>
                <c:pt idx="144">
                  <c:v>1.5419725202333898</c:v>
                </c:pt>
                <c:pt idx="145">
                  <c:v>1.5705815923207229</c:v>
                </c:pt>
                <c:pt idx="146">
                  <c:v>1.5644645209862602</c:v>
                </c:pt>
                <c:pt idx="147">
                  <c:v>1.6013551665725578</c:v>
                </c:pt>
                <c:pt idx="148">
                  <c:v>1.6008846226237532</c:v>
                </c:pt>
                <c:pt idx="149">
                  <c:v>1.6459627329192548</c:v>
                </c:pt>
                <c:pt idx="150">
                  <c:v>1.740636175418784</c:v>
                </c:pt>
                <c:pt idx="151">
                  <c:v>1.7674571805006589</c:v>
                </c:pt>
                <c:pt idx="152">
                  <c:v>1.7942781855825336</c:v>
                </c:pt>
                <c:pt idx="153">
                  <c:v>1.7936194240542067</c:v>
                </c:pt>
                <c:pt idx="154">
                  <c:v>1.8299454169019385</c:v>
                </c:pt>
                <c:pt idx="155">
                  <c:v>1.8141351402220967</c:v>
                </c:pt>
                <c:pt idx="156">
                  <c:v>1.7880670054583097</c:v>
                </c:pt>
                <c:pt idx="157">
                  <c:v>1.7605872388481085</c:v>
                </c:pt>
                <c:pt idx="158">
                  <c:v>1.756352343308865</c:v>
                </c:pt>
                <c:pt idx="159">
                  <c:v>1.8895162808206287</c:v>
                </c:pt>
                <c:pt idx="160">
                  <c:v>1.9581215885563714</c:v>
                </c:pt>
                <c:pt idx="161">
                  <c:v>1.9645209862601167</c:v>
                </c:pt>
                <c:pt idx="162">
                  <c:v>1.9663090532655749</c:v>
                </c:pt>
                <c:pt idx="163">
                  <c:v>1.9616036137775268</c:v>
                </c:pt>
                <c:pt idx="164">
                  <c:v>1.994918125352908</c:v>
                </c:pt>
                <c:pt idx="165">
                  <c:v>2.0048936570675702</c:v>
                </c:pt>
                <c:pt idx="166">
                  <c:v>1.9975531714662147</c:v>
                </c:pt>
                <c:pt idx="167">
                  <c:v>2.0201392810088459</c:v>
                </c:pt>
                <c:pt idx="168">
                  <c:v>2.0399962356484096</c:v>
                </c:pt>
                <c:pt idx="169">
                  <c:v>2.0224920007528699</c:v>
                </c:pt>
                <c:pt idx="170">
                  <c:v>2.105966497270845</c:v>
                </c:pt>
                <c:pt idx="171">
                  <c:v>2.1300583474496517</c:v>
                </c:pt>
              </c:numCache>
            </c:numRef>
          </c:val>
          <c:smooth val="0"/>
          <c:extLst>
            <c:ext xmlns:c16="http://schemas.microsoft.com/office/drawing/2014/chart" uri="{C3380CC4-5D6E-409C-BE32-E72D297353CC}">
              <c16:uniqueId val="{00000003-21E6-48C4-867F-3422F238AA8D}"/>
            </c:ext>
          </c:extLst>
        </c:ser>
        <c:ser>
          <c:idx val="6"/>
          <c:order val="3"/>
          <c:tx>
            <c:strRef>
              <c:f>股指cta!$AK$1</c:f>
              <c:strCache>
                <c:ptCount val="1"/>
                <c:pt idx="0">
                  <c:v>柏楼塞亥</c:v>
                </c:pt>
              </c:strCache>
            </c:strRef>
          </c:tx>
          <c:spPr>
            <a:ln w="28575" cap="rnd" cmpd="sng" algn="ctr">
              <a:solidFill>
                <a:srgbClr val="FFC000"/>
              </a:solidFill>
              <a:prstDash val="solid"/>
              <a:round/>
            </a:ln>
          </c:spPr>
          <c:marker>
            <c:symbol val="none"/>
          </c:marker>
          <c:cat>
            <c:numRef>
              <c:f>股指cta!$AG$2:$AG$173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股指cta!$AK$2:$AK$329</c:f>
              <c:numCache>
                <c:formatCode>0.0000_ </c:formatCode>
                <c:ptCount val="3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0.99909999999999999</c:v>
                </c:pt>
                <c:pt idx="53">
                  <c:v>1.0059</c:v>
                </c:pt>
                <c:pt idx="54">
                  <c:v>0.9728</c:v>
                </c:pt>
                <c:pt idx="55">
                  <c:v>0.97940000000000005</c:v>
                </c:pt>
                <c:pt idx="56">
                  <c:v>0.98250000000000004</c:v>
                </c:pt>
                <c:pt idx="57">
                  <c:v>0.94920000000000004</c:v>
                </c:pt>
                <c:pt idx="58">
                  <c:v>0.99470000000000003</c:v>
                </c:pt>
                <c:pt idx="59">
                  <c:v>0.98919999999999997</c:v>
                </c:pt>
                <c:pt idx="60">
                  <c:v>1.0646</c:v>
                </c:pt>
                <c:pt idx="61">
                  <c:v>1.0226</c:v>
                </c:pt>
                <c:pt idx="62">
                  <c:v>1.0939000000000001</c:v>
                </c:pt>
                <c:pt idx="63">
                  <c:v>1.2266999999999999</c:v>
                </c:pt>
                <c:pt idx="64">
                  <c:v>1.3161</c:v>
                </c:pt>
                <c:pt idx="65">
                  <c:v>1.3749</c:v>
                </c:pt>
                <c:pt idx="66">
                  <c:v>1.3646</c:v>
                </c:pt>
                <c:pt idx="67">
                  <c:v>1.5099</c:v>
                </c:pt>
                <c:pt idx="68">
                  <c:v>1.5276000000000001</c:v>
                </c:pt>
                <c:pt idx="69">
                  <c:v>1.4974000000000001</c:v>
                </c:pt>
                <c:pt idx="70">
                  <c:v>1.5365</c:v>
                </c:pt>
                <c:pt idx="71">
                  <c:v>1.5104</c:v>
                </c:pt>
                <c:pt idx="72">
                  <c:v>1.5828</c:v>
                </c:pt>
                <c:pt idx="73">
                  <c:v>1.4686999999999999</c:v>
                </c:pt>
                <c:pt idx="74">
                  <c:v>1.7384999999999999</c:v>
                </c:pt>
                <c:pt idx="75">
                  <c:v>1.9362999999999999</c:v>
                </c:pt>
                <c:pt idx="76">
                  <c:v>1.9816</c:v>
                </c:pt>
                <c:pt idx="77">
                  <c:v>1.8847</c:v>
                </c:pt>
                <c:pt idx="78">
                  <c:v>2.1372</c:v>
                </c:pt>
                <c:pt idx="79">
                  <c:v>2.2254999999999998</c:v>
                </c:pt>
                <c:pt idx="80">
                  <c:v>2.2323</c:v>
                </c:pt>
                <c:pt idx="81">
                  <c:v>2.5455999999999999</c:v>
                </c:pt>
                <c:pt idx="82">
                  <c:v>2.4853999999999998</c:v>
                </c:pt>
                <c:pt idx="83">
                  <c:v>2.3054999999999999</c:v>
                </c:pt>
                <c:pt idx="84">
                  <c:v>2.3843999999999999</c:v>
                </c:pt>
                <c:pt idx="85">
                  <c:v>2.4897</c:v>
                </c:pt>
                <c:pt idx="86">
                  <c:v>2.5011999999999999</c:v>
                </c:pt>
                <c:pt idx="87">
                  <c:v>2.5991</c:v>
                </c:pt>
                <c:pt idx="88">
                  <c:v>2.6293000000000002</c:v>
                </c:pt>
                <c:pt idx="89">
                  <c:v>2.5783999999999998</c:v>
                </c:pt>
                <c:pt idx="90">
                  <c:v>2.5428999999999999</c:v>
                </c:pt>
                <c:pt idx="91">
                  <c:v>2.4988000000000001</c:v>
                </c:pt>
                <c:pt idx="92">
                  <c:v>2.3540000000000001</c:v>
                </c:pt>
                <c:pt idx="93">
                  <c:v>2.3561000000000001</c:v>
                </c:pt>
                <c:pt idx="94">
                  <c:v>2.3959999999999999</c:v>
                </c:pt>
                <c:pt idx="95">
                  <c:v>2.4746999999999999</c:v>
                </c:pt>
                <c:pt idx="96">
                  <c:v>2.4685999999999999</c:v>
                </c:pt>
                <c:pt idx="97">
                  <c:v>2.5268000000000002</c:v>
                </c:pt>
                <c:pt idx="98">
                  <c:v>2.5066000000000002</c:v>
                </c:pt>
                <c:pt idx="99">
                  <c:v>2.5272000000000001</c:v>
                </c:pt>
                <c:pt idx="100">
                  <c:v>2.4651000000000001</c:v>
                </c:pt>
                <c:pt idx="101">
                  <c:v>2.5510000000000002</c:v>
                </c:pt>
                <c:pt idx="102">
                  <c:v>2.4735999999999998</c:v>
                </c:pt>
                <c:pt idx="103">
                  <c:v>2.5912000000000002</c:v>
                </c:pt>
                <c:pt idx="104">
                  <c:v>2.5482</c:v>
                </c:pt>
                <c:pt idx="105">
                  <c:v>2.4900000000000002</c:v>
                </c:pt>
                <c:pt idx="106">
                  <c:v>2.5914999999999999</c:v>
                </c:pt>
                <c:pt idx="107">
                  <c:v>2.5836999999999999</c:v>
                </c:pt>
                <c:pt idx="108">
                  <c:v>2.5720999999999998</c:v>
                </c:pt>
                <c:pt idx="109">
                  <c:v>2.7362000000000002</c:v>
                </c:pt>
                <c:pt idx="110">
                  <c:v>2.4382000000000001</c:v>
                </c:pt>
                <c:pt idx="111">
                  <c:v>2.4889999999999999</c:v>
                </c:pt>
                <c:pt idx="112">
                  <c:v>2.5264000000000002</c:v>
                </c:pt>
                <c:pt idx="113">
                  <c:v>2.5394000000000001</c:v>
                </c:pt>
                <c:pt idx="114">
                  <c:v>2.6238999999999999</c:v>
                </c:pt>
                <c:pt idx="115">
                  <c:v>2.6836000000000002</c:v>
                </c:pt>
                <c:pt idx="116">
                  <c:v>2.6863000000000001</c:v>
                </c:pt>
                <c:pt idx="117">
                  <c:v>2.5908000000000002</c:v>
                </c:pt>
                <c:pt idx="118">
                  <c:v>2.556</c:v>
                </c:pt>
                <c:pt idx="119">
                  <c:v>2.6080000000000001</c:v>
                </c:pt>
                <c:pt idx="120">
                  <c:v>2.6065999999999998</c:v>
                </c:pt>
                <c:pt idx="121">
                  <c:v>2.5741000000000001</c:v>
                </c:pt>
                <c:pt idx="122">
                  <c:v>2.6257999999999999</c:v>
                </c:pt>
                <c:pt idx="123">
                  <c:v>2.6869000000000001</c:v>
                </c:pt>
                <c:pt idx="124">
                  <c:v>2.8662999999999998</c:v>
                </c:pt>
                <c:pt idx="125">
                  <c:v>2.8056000000000001</c:v>
                </c:pt>
                <c:pt idx="126">
                  <c:v>2.9186999999999999</c:v>
                </c:pt>
                <c:pt idx="127">
                  <c:v>2.8961000000000001</c:v>
                </c:pt>
                <c:pt idx="128">
                  <c:v>3.2450999999999999</c:v>
                </c:pt>
                <c:pt idx="129">
                  <c:v>3.8940000000000001</c:v>
                </c:pt>
                <c:pt idx="130">
                  <c:v>3.6509999999999998</c:v>
                </c:pt>
                <c:pt idx="131">
                  <c:v>3.8963999999999999</c:v>
                </c:pt>
                <c:pt idx="132">
                  <c:v>3.8342000000000001</c:v>
                </c:pt>
                <c:pt idx="133">
                  <c:v>3.8984000000000001</c:v>
                </c:pt>
                <c:pt idx="134">
                  <c:v>3.8532000000000002</c:v>
                </c:pt>
                <c:pt idx="135">
                  <c:v>3.8677000000000001</c:v>
                </c:pt>
                <c:pt idx="136">
                  <c:v>3.8184</c:v>
                </c:pt>
                <c:pt idx="137">
                  <c:v>3.9096000000000002</c:v>
                </c:pt>
                <c:pt idx="138">
                  <c:v>4.0335000000000001</c:v>
                </c:pt>
                <c:pt idx="139">
                  <c:v>3.9005000000000001</c:v>
                </c:pt>
                <c:pt idx="140">
                  <c:v>3.6688000000000001</c:v>
                </c:pt>
                <c:pt idx="141">
                  <c:v>3.7025000000000001</c:v>
                </c:pt>
                <c:pt idx="142">
                  <c:v>3.5627</c:v>
                </c:pt>
                <c:pt idx="143">
                  <c:v>3.5442999999999998</c:v>
                </c:pt>
                <c:pt idx="144">
                  <c:v>3.3673000000000002</c:v>
                </c:pt>
                <c:pt idx="145">
                  <c:v>3.4192</c:v>
                </c:pt>
                <c:pt idx="146">
                  <c:v>3.3567</c:v>
                </c:pt>
                <c:pt idx="147">
                  <c:v>3.4201999999999999</c:v>
                </c:pt>
                <c:pt idx="148">
                  <c:v>3.3235000000000001</c:v>
                </c:pt>
                <c:pt idx="149">
                  <c:v>3.4091</c:v>
                </c:pt>
                <c:pt idx="150">
                  <c:v>3.3912</c:v>
                </c:pt>
                <c:pt idx="151">
                  <c:v>3.4710999999999999</c:v>
                </c:pt>
                <c:pt idx="152">
                  <c:v>3.5398999999999998</c:v>
                </c:pt>
                <c:pt idx="153">
                  <c:v>3.6530999999999998</c:v>
                </c:pt>
                <c:pt idx="154">
                  <c:v>3.99</c:v>
                </c:pt>
                <c:pt idx="155">
                  <c:v>4.2721999999999998</c:v>
                </c:pt>
                <c:pt idx="156">
                  <c:v>4.2327000000000004</c:v>
                </c:pt>
                <c:pt idx="157">
                  <c:v>4.1901000000000002</c:v>
                </c:pt>
                <c:pt idx="158">
                  <c:v>4.2268999999999997</c:v>
                </c:pt>
                <c:pt idx="159">
                  <c:v>4.1261999999999999</c:v>
                </c:pt>
                <c:pt idx="160">
                  <c:v>3.8483999999999998</c:v>
                </c:pt>
                <c:pt idx="161">
                  <c:v>3.8651</c:v>
                </c:pt>
                <c:pt idx="162">
                  <c:v>4.1219000000000001</c:v>
                </c:pt>
                <c:pt idx="163">
                  <c:v>4.0715000000000003</c:v>
                </c:pt>
                <c:pt idx="164">
                  <c:v>4.1974999999999998</c:v>
                </c:pt>
                <c:pt idx="165">
                  <c:v>4.1292</c:v>
                </c:pt>
                <c:pt idx="166">
                  <c:v>4.1985000000000001</c:v>
                </c:pt>
                <c:pt idx="167">
                  <c:v>4.1687000000000003</c:v>
                </c:pt>
                <c:pt idx="168">
                  <c:v>4.0787000000000004</c:v>
                </c:pt>
                <c:pt idx="169">
                  <c:v>3.9964</c:v>
                </c:pt>
                <c:pt idx="170">
                  <c:v>3.9569999999999999</c:v>
                </c:pt>
                <c:pt idx="171">
                  <c:v>4.0396000000000001</c:v>
                </c:pt>
              </c:numCache>
            </c:numRef>
          </c:val>
          <c:smooth val="0"/>
          <c:extLst>
            <c:ext xmlns:c16="http://schemas.microsoft.com/office/drawing/2014/chart" uri="{C3380CC4-5D6E-409C-BE32-E72D297353CC}">
              <c16:uniqueId val="{00000004-21E6-48C4-867F-3422F238AA8D}"/>
            </c:ext>
          </c:extLst>
        </c:ser>
        <c:ser>
          <c:idx val="1"/>
          <c:order val="4"/>
          <c:tx>
            <c:strRef>
              <c:f>股指cta!$AL$1</c:f>
              <c:strCache>
                <c:ptCount val="1"/>
                <c:pt idx="0">
                  <c:v>容克1号</c:v>
                </c:pt>
              </c:strCache>
            </c:strRef>
          </c:tx>
          <c:spPr>
            <a:ln w="28575" cap="rnd" cmpd="sng" algn="ctr">
              <a:solidFill>
                <a:schemeClr val="accent3"/>
              </a:solidFill>
              <a:prstDash val="solid"/>
              <a:round/>
            </a:ln>
          </c:spPr>
          <c:marker>
            <c:symbol val="none"/>
          </c:marker>
          <c:cat>
            <c:numRef>
              <c:f>股指cta!$AG$2:$AG$173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股指cta!$AL$2:$AL$329</c:f>
              <c:numCache>
                <c:formatCode>0.0000_ </c:formatCode>
                <c:ptCount val="3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1.1419999999999999</c:v>
                </c:pt>
                <c:pt idx="32">
                  <c:v>1.1319999999999999</c:v>
                </c:pt>
                <c:pt idx="33">
                  <c:v>1.1160000000000001</c:v>
                </c:pt>
                <c:pt idx="34">
                  <c:v>1.123</c:v>
                </c:pt>
                <c:pt idx="35">
                  <c:v>1.1240000000000001</c:v>
                </c:pt>
                <c:pt idx="36">
                  <c:v>1.123</c:v>
                </c:pt>
                <c:pt idx="37">
                  <c:v>1.1160000000000001</c:v>
                </c:pt>
                <c:pt idx="38">
                  <c:v>1.1539999999999999</c:v>
                </c:pt>
                <c:pt idx="39">
                  <c:v>1.133</c:v>
                </c:pt>
                <c:pt idx="40">
                  <c:v>1.105</c:v>
                </c:pt>
                <c:pt idx="41">
                  <c:v>1.1599999999999999</c:v>
                </c:pt>
                <c:pt idx="42">
                  <c:v>1.1970000000000001</c:v>
                </c:pt>
                <c:pt idx="43">
                  <c:v>1.2010000000000001</c:v>
                </c:pt>
                <c:pt idx="44">
                  <c:v>1.1879999999999999</c:v>
                </c:pt>
                <c:pt idx="45">
                  <c:v>1.2190000000000001</c:v>
                </c:pt>
                <c:pt idx="46">
                  <c:v>1.2010000000000001</c:v>
                </c:pt>
                <c:pt idx="47">
                  <c:v>1.208</c:v>
                </c:pt>
                <c:pt idx="48">
                  <c:v>1.206</c:v>
                </c:pt>
                <c:pt idx="49">
                  <c:v>1.2190000000000001</c:v>
                </c:pt>
                <c:pt idx="50">
                  <c:v>1.2210000000000001</c:v>
                </c:pt>
                <c:pt idx="51">
                  <c:v>1.2310000000000001</c:v>
                </c:pt>
                <c:pt idx="52">
                  <c:v>1.2190000000000001</c:v>
                </c:pt>
                <c:pt idx="53">
                  <c:v>1.236</c:v>
                </c:pt>
                <c:pt idx="54">
                  <c:v>1.236</c:v>
                </c:pt>
                <c:pt idx="55">
                  <c:v>1.2470000000000001</c:v>
                </c:pt>
                <c:pt idx="56">
                  <c:v>1.236</c:v>
                </c:pt>
                <c:pt idx="57">
                  <c:v>1.2350000000000001</c:v>
                </c:pt>
                <c:pt idx="58">
                  <c:v>1.2410000000000001</c:v>
                </c:pt>
                <c:pt idx="59">
                  <c:v>1.536</c:v>
                </c:pt>
                <c:pt idx="60">
                  <c:v>1.5316000000000001</c:v>
                </c:pt>
                <c:pt idx="61">
                  <c:v>1.5273000000000001</c:v>
                </c:pt>
                <c:pt idx="62">
                  <c:v>1.5041</c:v>
                </c:pt>
                <c:pt idx="63">
                  <c:v>1.5273000000000001</c:v>
                </c:pt>
                <c:pt idx="64">
                  <c:v>1.5185999999999999</c:v>
                </c:pt>
                <c:pt idx="65">
                  <c:v>1.4968999999999999</c:v>
                </c:pt>
                <c:pt idx="66">
                  <c:v>1.5215000000000001</c:v>
                </c:pt>
                <c:pt idx="67">
                  <c:v>1.5215000000000001</c:v>
                </c:pt>
                <c:pt idx="68">
                  <c:v>1.5215000000000001</c:v>
                </c:pt>
                <c:pt idx="69">
                  <c:v>1.5215000000000001</c:v>
                </c:pt>
                <c:pt idx="70">
                  <c:v>1.5215000000000001</c:v>
                </c:pt>
                <c:pt idx="71">
                  <c:v>1.4997</c:v>
                </c:pt>
                <c:pt idx="72">
                  <c:v>1.5142</c:v>
                </c:pt>
                <c:pt idx="73">
                  <c:v>1.5258</c:v>
                </c:pt>
                <c:pt idx="74">
                  <c:v>1.5273000000000001</c:v>
                </c:pt>
                <c:pt idx="75">
                  <c:v>1.5228999999999999</c:v>
                </c:pt>
                <c:pt idx="76">
                  <c:v>1.536</c:v>
                </c:pt>
                <c:pt idx="77">
                  <c:v>1.5403</c:v>
                </c:pt>
                <c:pt idx="78">
                  <c:v>1.5127999999999999</c:v>
                </c:pt>
                <c:pt idx="79">
                  <c:v>1.5170999999999999</c:v>
                </c:pt>
                <c:pt idx="80">
                  <c:v>1.5273000000000001</c:v>
                </c:pt>
                <c:pt idx="81">
                  <c:v>1.5286999999999999</c:v>
                </c:pt>
                <c:pt idx="82">
                  <c:v>1.494</c:v>
                </c:pt>
                <c:pt idx="83">
                  <c:v>1.5069999999999999</c:v>
                </c:pt>
                <c:pt idx="84">
                  <c:v>1.4967999999999999</c:v>
                </c:pt>
                <c:pt idx="85">
                  <c:v>1.4896</c:v>
                </c:pt>
                <c:pt idx="86">
                  <c:v>1.5055000000000001</c:v>
                </c:pt>
                <c:pt idx="87">
                  <c:v>1.5431999999999999</c:v>
                </c:pt>
                <c:pt idx="88">
                  <c:v>1.5461</c:v>
                </c:pt>
                <c:pt idx="89">
                  <c:v>1.52</c:v>
                </c:pt>
                <c:pt idx="90">
                  <c:v>1.5345</c:v>
                </c:pt>
                <c:pt idx="91">
                  <c:v>1.4997</c:v>
                </c:pt>
                <c:pt idx="92">
                  <c:v>1.4838</c:v>
                </c:pt>
                <c:pt idx="93">
                  <c:v>1.4967999999999999</c:v>
                </c:pt>
                <c:pt idx="94">
                  <c:v>1.4562999999999999</c:v>
                </c:pt>
                <c:pt idx="95">
                  <c:v>1.4663999999999999</c:v>
                </c:pt>
                <c:pt idx="96">
                  <c:v>1.4795</c:v>
                </c:pt>
                <c:pt idx="97">
                  <c:v>1.4809000000000001</c:v>
                </c:pt>
                <c:pt idx="98">
                  <c:v>1.4911000000000001</c:v>
                </c:pt>
                <c:pt idx="99">
                  <c:v>1.4751000000000001</c:v>
                </c:pt>
                <c:pt idx="100">
                  <c:v>1.4592000000000001</c:v>
                </c:pt>
                <c:pt idx="101">
                  <c:v>1.4635</c:v>
                </c:pt>
                <c:pt idx="102">
                  <c:v>1.4809000000000001</c:v>
                </c:pt>
                <c:pt idx="103">
                  <c:v>1.4882</c:v>
                </c:pt>
                <c:pt idx="104">
                  <c:v>1.4693000000000001</c:v>
                </c:pt>
                <c:pt idx="105">
                  <c:v>1.4967999999999999</c:v>
                </c:pt>
                <c:pt idx="106">
                  <c:v>1.5157</c:v>
                </c:pt>
                <c:pt idx="107">
                  <c:v>1.5418000000000001</c:v>
                </c:pt>
                <c:pt idx="108">
                  <c:v>1.5447</c:v>
                </c:pt>
                <c:pt idx="109">
                  <c:v>1.6374</c:v>
                </c:pt>
                <c:pt idx="110">
                  <c:v>1.62</c:v>
                </c:pt>
                <c:pt idx="111">
                  <c:v>1.6171</c:v>
                </c:pt>
                <c:pt idx="112">
                  <c:v>1.6113</c:v>
                </c:pt>
                <c:pt idx="113">
                  <c:v>1.5968</c:v>
                </c:pt>
                <c:pt idx="114">
                  <c:v>1.6880999999999999</c:v>
                </c:pt>
                <c:pt idx="115">
                  <c:v>1.6577</c:v>
                </c:pt>
                <c:pt idx="116">
                  <c:v>1.6809000000000001</c:v>
                </c:pt>
                <c:pt idx="117">
                  <c:v>1.6708000000000001</c:v>
                </c:pt>
                <c:pt idx="118">
                  <c:v>1.6708000000000001</c:v>
                </c:pt>
                <c:pt idx="119">
                  <c:v>1.6708000000000001</c:v>
                </c:pt>
                <c:pt idx="120">
                  <c:v>1.6708000000000001</c:v>
                </c:pt>
                <c:pt idx="121">
                  <c:v>1.6708000000000001</c:v>
                </c:pt>
                <c:pt idx="122">
                  <c:v>1.6708000000000001</c:v>
                </c:pt>
                <c:pt idx="123">
                  <c:v>1.6910000000000001</c:v>
                </c:pt>
                <c:pt idx="124">
                  <c:v>1.6721999999999999</c:v>
                </c:pt>
                <c:pt idx="125">
                  <c:v>1.6809000000000001</c:v>
                </c:pt>
                <c:pt idx="126">
                  <c:v>1.6649</c:v>
                </c:pt>
                <c:pt idx="127">
                  <c:v>1.6751</c:v>
                </c:pt>
                <c:pt idx="128">
                  <c:v>1.7258</c:v>
                </c:pt>
                <c:pt idx="129">
                  <c:v>1.9011</c:v>
                </c:pt>
                <c:pt idx="130">
                  <c:v>1.9229000000000001</c:v>
                </c:pt>
                <c:pt idx="131">
                  <c:v>1.9706999999999999</c:v>
                </c:pt>
                <c:pt idx="132">
                  <c:v>1.9881</c:v>
                </c:pt>
                <c:pt idx="133">
                  <c:v>2.0678000000000001</c:v>
                </c:pt>
                <c:pt idx="134">
                  <c:v>1.9721</c:v>
                </c:pt>
                <c:pt idx="135">
                  <c:v>1.9794</c:v>
                </c:pt>
                <c:pt idx="136">
                  <c:v>1.9837</c:v>
                </c:pt>
                <c:pt idx="137">
                  <c:v>2.0142000000000002</c:v>
                </c:pt>
                <c:pt idx="138">
                  <c:v>2.0257999999999998</c:v>
                </c:pt>
                <c:pt idx="139">
                  <c:v>2.0257999999999998</c:v>
                </c:pt>
                <c:pt idx="140">
                  <c:v>2.0084</c:v>
                </c:pt>
                <c:pt idx="141">
                  <c:v>2.0417000000000001</c:v>
                </c:pt>
                <c:pt idx="142">
                  <c:v>2.02</c:v>
                </c:pt>
                <c:pt idx="143">
                  <c:v>2.0518000000000001</c:v>
                </c:pt>
                <c:pt idx="144">
                  <c:v>2.0575999999999999</c:v>
                </c:pt>
                <c:pt idx="145">
                  <c:v>2.0968</c:v>
                </c:pt>
                <c:pt idx="146">
                  <c:v>2.1084000000000001</c:v>
                </c:pt>
                <c:pt idx="147">
                  <c:v>2.0939000000000001</c:v>
                </c:pt>
                <c:pt idx="148">
                  <c:v>2.1025999999999998</c:v>
                </c:pt>
                <c:pt idx="149">
                  <c:v>2.0794000000000001</c:v>
                </c:pt>
                <c:pt idx="150">
                  <c:v>2.1084000000000001</c:v>
                </c:pt>
                <c:pt idx="151">
                  <c:v>2.1301000000000001</c:v>
                </c:pt>
                <c:pt idx="152">
                  <c:v>2.1242999999999999</c:v>
                </c:pt>
                <c:pt idx="153">
                  <c:v>2.1183999999999998</c:v>
                </c:pt>
                <c:pt idx="154">
                  <c:v>2.1297000000000001</c:v>
                </c:pt>
                <c:pt idx="155">
                  <c:v>2.1680999999999999</c:v>
                </c:pt>
                <c:pt idx="156">
                  <c:v>2.1334</c:v>
                </c:pt>
                <c:pt idx="157">
                  <c:v>2.0749</c:v>
                </c:pt>
                <c:pt idx="158">
                  <c:v>2.1078000000000001</c:v>
                </c:pt>
                <c:pt idx="159">
                  <c:v>2.1261000000000001</c:v>
                </c:pt>
                <c:pt idx="160">
                  <c:v>2.1680999999999999</c:v>
                </c:pt>
                <c:pt idx="161">
                  <c:v>2.1425000000000001</c:v>
                </c:pt>
                <c:pt idx="162">
                  <c:v>2.1589999999999998</c:v>
                </c:pt>
                <c:pt idx="163">
                  <c:v>2.1570999999999998</c:v>
                </c:pt>
                <c:pt idx="164">
                  <c:v>2.1772</c:v>
                </c:pt>
                <c:pt idx="165">
                  <c:v>2.1625999999999999</c:v>
                </c:pt>
                <c:pt idx="166">
                  <c:v>2.1863999999999999</c:v>
                </c:pt>
                <c:pt idx="167">
                  <c:v>2.1991000000000001</c:v>
                </c:pt>
                <c:pt idx="168">
                  <c:v>2.2265999999999999</c:v>
                </c:pt>
                <c:pt idx="169">
                  <c:v>2.2595000000000001</c:v>
                </c:pt>
                <c:pt idx="170">
                  <c:v>2.2759</c:v>
                </c:pt>
                <c:pt idx="171">
                  <c:v>2.2869000000000002</c:v>
                </c:pt>
              </c:numCache>
            </c:numRef>
          </c:val>
          <c:smooth val="0"/>
          <c:extLst>
            <c:ext xmlns:c16="http://schemas.microsoft.com/office/drawing/2014/chart" uri="{C3380CC4-5D6E-409C-BE32-E72D297353CC}">
              <c16:uniqueId val="{00000005-21E6-48C4-867F-3422F238AA8D}"/>
            </c:ext>
          </c:extLst>
        </c:ser>
        <c:ser>
          <c:idx val="2"/>
          <c:order val="5"/>
          <c:tx>
            <c:strRef>
              <c:f>股指cta!$AM$1</c:f>
              <c:strCache>
                <c:ptCount val="1"/>
                <c:pt idx="0">
                  <c:v>分策略指数净值</c:v>
                </c:pt>
              </c:strCache>
            </c:strRef>
          </c:tx>
          <c:spPr>
            <a:ln>
              <a:solidFill>
                <a:srgbClr val="FF0000"/>
              </a:solidFill>
              <a:prstDash val="dashDot"/>
            </a:ln>
          </c:spPr>
          <c:marker>
            <c:symbol val="none"/>
          </c:marker>
          <c:cat>
            <c:numRef>
              <c:f>股指cta!$AG$2:$AG$173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股指cta!$AM$2:$AM$329</c:f>
              <c:numCache>
                <c:formatCode>0.0000_ </c:formatCode>
                <c:ptCount val="328"/>
                <c:pt idx="0">
                  <c:v>1</c:v>
                </c:pt>
                <c:pt idx="1">
                  <c:v>0.99876126630449136</c:v>
                </c:pt>
                <c:pt idx="2">
                  <c:v>0.99263705981294659</c:v>
                </c:pt>
                <c:pt idx="3">
                  <c:v>0.98033062653505287</c:v>
                </c:pt>
                <c:pt idx="4">
                  <c:v>0.98265828627946494</c:v>
                </c:pt>
                <c:pt idx="5">
                  <c:v>0.99237041462962905</c:v>
                </c:pt>
                <c:pt idx="6">
                  <c:v>0.98848348148112564</c:v>
                </c:pt>
                <c:pt idx="7">
                  <c:v>1.0180934800994155</c:v>
                </c:pt>
                <c:pt idx="8">
                  <c:v>1.03058309961425</c:v>
                </c:pt>
                <c:pt idx="9">
                  <c:v>1.0433759753613752</c:v>
                </c:pt>
                <c:pt idx="10">
                  <c:v>1.0584748325799058</c:v>
                </c:pt>
                <c:pt idx="11">
                  <c:v>1.0649199605004063</c:v>
                </c:pt>
                <c:pt idx="12">
                  <c:v>1.0703425628688357</c:v>
                </c:pt>
                <c:pt idx="13">
                  <c:v>1.1043264457345376</c:v>
                </c:pt>
                <c:pt idx="14">
                  <c:v>1.1039659082073634</c:v>
                </c:pt>
                <c:pt idx="15">
                  <c:v>1.1052355676050769</c:v>
                </c:pt>
                <c:pt idx="16">
                  <c:v>1.1081291558833228</c:v>
                </c:pt>
                <c:pt idx="17">
                  <c:v>1.1179325073625868</c:v>
                </c:pt>
                <c:pt idx="18">
                  <c:v>1.1185072883751319</c:v>
                </c:pt>
                <c:pt idx="19">
                  <c:v>1.1231801747513599</c:v>
                </c:pt>
                <c:pt idx="20">
                  <c:v>1.1205990895967108</c:v>
                </c:pt>
                <c:pt idx="21">
                  <c:v>1.1169359392564251</c:v>
                </c:pt>
                <c:pt idx="22">
                  <c:v>1.1194517067021685</c:v>
                </c:pt>
                <c:pt idx="23">
                  <c:v>1.1281718832065262</c:v>
                </c:pt>
                <c:pt idx="24">
                  <c:v>1.1307541919969726</c:v>
                </c:pt>
                <c:pt idx="25">
                  <c:v>1.1557645737620432</c:v>
                </c:pt>
                <c:pt idx="26">
                  <c:v>1.151885079273246</c:v>
                </c:pt>
                <c:pt idx="27">
                  <c:v>1.1596279318420379</c:v>
                </c:pt>
                <c:pt idx="28">
                  <c:v>1.196172622388137</c:v>
                </c:pt>
                <c:pt idx="29">
                  <c:v>1.2013410986428388</c:v>
                </c:pt>
                <c:pt idx="30">
                  <c:v>1.2005541856001762</c:v>
                </c:pt>
                <c:pt idx="31">
                  <c:v>1.2449714124132041</c:v>
                </c:pt>
                <c:pt idx="32">
                  <c:v>1.2374641697854081</c:v>
                </c:pt>
                <c:pt idx="33">
                  <c:v>1.2354200626752347</c:v>
                </c:pt>
                <c:pt idx="34">
                  <c:v>1.2278181992122581</c:v>
                </c:pt>
                <c:pt idx="35">
                  <c:v>1.2311490396203744</c:v>
                </c:pt>
                <c:pt idx="36">
                  <c:v>1.2248341586693217</c:v>
                </c:pt>
                <c:pt idx="37">
                  <c:v>1.2064403888388959</c:v>
                </c:pt>
                <c:pt idx="38">
                  <c:v>1.2577932180647444</c:v>
                </c:pt>
                <c:pt idx="39">
                  <c:v>1.2459264362290532</c:v>
                </c:pt>
                <c:pt idx="40">
                  <c:v>1.2527409165215566</c:v>
                </c:pt>
                <c:pt idx="41">
                  <c:v>1.2742118204402559</c:v>
                </c:pt>
                <c:pt idx="42">
                  <c:v>1.3040432727767339</c:v>
                </c:pt>
                <c:pt idx="43">
                  <c:v>1.3080003835533542</c:v>
                </c:pt>
                <c:pt idx="44">
                  <c:v>1.2951600157669265</c:v>
                </c:pt>
                <c:pt idx="45">
                  <c:v>1.3075194491548168</c:v>
                </c:pt>
                <c:pt idx="46">
                  <c:v>1.3127667903545659</c:v>
                </c:pt>
                <c:pt idx="47">
                  <c:v>1.3477902656309013</c:v>
                </c:pt>
                <c:pt idx="48">
                  <c:v>1.3545913541468209</c:v>
                </c:pt>
                <c:pt idx="49">
                  <c:v>1.361015578950002</c:v>
                </c:pt>
                <c:pt idx="50">
                  <c:v>1.3543927914652685</c:v>
                </c:pt>
                <c:pt idx="51">
                  <c:v>1.3415687647599943</c:v>
                </c:pt>
                <c:pt idx="52">
                  <c:v>1.3394165604666144</c:v>
                </c:pt>
                <c:pt idx="53">
                  <c:v>1.3416262573450726</c:v>
                </c:pt>
                <c:pt idx="54">
                  <c:v>1.3317230925795109</c:v>
                </c:pt>
                <c:pt idx="55">
                  <c:v>1.3400231791823789</c:v>
                </c:pt>
                <c:pt idx="56">
                  <c:v>1.3442619466902113</c:v>
                </c:pt>
                <c:pt idx="57">
                  <c:v>1.3396545997898537</c:v>
                </c:pt>
                <c:pt idx="58">
                  <c:v>1.3618298831335216</c:v>
                </c:pt>
                <c:pt idx="59">
                  <c:v>1.4404156695002051</c:v>
                </c:pt>
                <c:pt idx="60">
                  <c:v>1.44946943450371</c:v>
                </c:pt>
                <c:pt idx="61">
                  <c:v>1.4459731707667209</c:v>
                </c:pt>
                <c:pt idx="62">
                  <c:v>1.4598084602574333</c:v>
                </c:pt>
                <c:pt idx="63">
                  <c:v>1.5100427265910452</c:v>
                </c:pt>
                <c:pt idx="64">
                  <c:v>1.5371951876425332</c:v>
                </c:pt>
                <c:pt idx="65">
                  <c:v>1.5390290776572555</c:v>
                </c:pt>
                <c:pt idx="66">
                  <c:v>1.5444385774203768</c:v>
                </c:pt>
                <c:pt idx="67">
                  <c:v>1.596396064244068</c:v>
                </c:pt>
                <c:pt idx="68">
                  <c:v>1.6014041569572279</c:v>
                </c:pt>
                <c:pt idx="69">
                  <c:v>1.6069295763426958</c:v>
                </c:pt>
                <c:pt idx="70">
                  <c:v>1.6371124672922077</c:v>
                </c:pt>
                <c:pt idx="71">
                  <c:v>1.6324421539005518</c:v>
                </c:pt>
                <c:pt idx="72">
                  <c:v>1.6360685740067424</c:v>
                </c:pt>
                <c:pt idx="73">
                  <c:v>1.6219302471830048</c:v>
                </c:pt>
                <c:pt idx="74">
                  <c:v>1.6408155256666221</c:v>
                </c:pt>
                <c:pt idx="75">
                  <c:v>1.6675851280759248</c:v>
                </c:pt>
                <c:pt idx="76">
                  <c:v>1.6770392924139841</c:v>
                </c:pt>
                <c:pt idx="77">
                  <c:v>1.6678380294462687</c:v>
                </c:pt>
                <c:pt idx="78">
                  <c:v>1.6507785591147834</c:v>
                </c:pt>
                <c:pt idx="79">
                  <c:v>1.6536977625246467</c:v>
                </c:pt>
                <c:pt idx="80">
                  <c:v>1.6559275698361482</c:v>
                </c:pt>
                <c:pt idx="81">
                  <c:v>1.6458521550932808</c:v>
                </c:pt>
                <c:pt idx="82">
                  <c:v>1.6371809272941902</c:v>
                </c:pt>
                <c:pt idx="83">
                  <c:v>1.6202365477590159</c:v>
                </c:pt>
                <c:pt idx="84">
                  <c:v>1.6239964463003247</c:v>
                </c:pt>
                <c:pt idx="85">
                  <c:v>1.6372149558874041</c:v>
                </c:pt>
                <c:pt idx="86">
                  <c:v>1.632250881482346</c:v>
                </c:pt>
                <c:pt idx="87">
                  <c:v>1.6503781381206317</c:v>
                </c:pt>
                <c:pt idx="88">
                  <c:v>1.6467442169587772</c:v>
                </c:pt>
                <c:pt idx="89">
                  <c:v>1.6448199557864316</c:v>
                </c:pt>
                <c:pt idx="90">
                  <c:v>1.645019819603311</c:v>
                </c:pt>
                <c:pt idx="91">
                  <c:v>1.6255481864581789</c:v>
                </c:pt>
                <c:pt idx="92">
                  <c:v>1.6009770559638881</c:v>
                </c:pt>
                <c:pt idx="93">
                  <c:v>1.5964778095136236</c:v>
                </c:pt>
                <c:pt idx="94">
                  <c:v>1.6017058958161807</c:v>
                </c:pt>
                <c:pt idx="95">
                  <c:v>1.6121829563061154</c:v>
                </c:pt>
                <c:pt idx="96">
                  <c:v>1.6163288828487656</c:v>
                </c:pt>
                <c:pt idx="97">
                  <c:v>1.6221266059980879</c:v>
                </c:pt>
                <c:pt idx="98">
                  <c:v>1.6168535909125479</c:v>
                </c:pt>
                <c:pt idx="99">
                  <c:v>1.6069733052023936</c:v>
                </c:pt>
                <c:pt idx="100">
                  <c:v>1.5986300236744195</c:v>
                </c:pt>
                <c:pt idx="101">
                  <c:v>1.609642787980103</c:v>
                </c:pt>
                <c:pt idx="102">
                  <c:v>1.6048792583235614</c:v>
                </c:pt>
                <c:pt idx="103">
                  <c:v>1.6247983495975029</c:v>
                </c:pt>
                <c:pt idx="104">
                  <c:v>1.6108152298721663</c:v>
                </c:pt>
                <c:pt idx="105">
                  <c:v>1.6040613105531125</c:v>
                </c:pt>
                <c:pt idx="106">
                  <c:v>1.6289714850556851</c:v>
                </c:pt>
                <c:pt idx="107">
                  <c:v>1.6385398880676489</c:v>
                </c:pt>
                <c:pt idx="108">
                  <c:v>1.6373303404809338</c:v>
                </c:pt>
                <c:pt idx="109">
                  <c:v>1.6843504294429097</c:v>
                </c:pt>
                <c:pt idx="110">
                  <c:v>1.6444547665010063</c:v>
                </c:pt>
                <c:pt idx="111">
                  <c:v>1.6711324948223485</c:v>
                </c:pt>
                <c:pt idx="112">
                  <c:v>1.6667593909612153</c:v>
                </c:pt>
                <c:pt idx="113">
                  <c:v>1.6871630605491725</c:v>
                </c:pt>
                <c:pt idx="114">
                  <c:v>1.7055875130527021</c:v>
                </c:pt>
                <c:pt idx="115">
                  <c:v>1.7026493043564566</c:v>
                </c:pt>
                <c:pt idx="116">
                  <c:v>1.6999602730553489</c:v>
                </c:pt>
                <c:pt idx="117">
                  <c:v>1.6978225214593157</c:v>
                </c:pt>
                <c:pt idx="118">
                  <c:v>1.6939189441862408</c:v>
                </c:pt>
                <c:pt idx="119">
                  <c:v>1.6989313583258787</c:v>
                </c:pt>
                <c:pt idx="120">
                  <c:v>1.7057601731621423</c:v>
                </c:pt>
                <c:pt idx="121">
                  <c:v>1.6918852053288986</c:v>
                </c:pt>
                <c:pt idx="122">
                  <c:v>1.7146294965631976</c:v>
                </c:pt>
                <c:pt idx="123">
                  <c:v>1.7158856867369454</c:v>
                </c:pt>
                <c:pt idx="124">
                  <c:v>1.7316640415878446</c:v>
                </c:pt>
                <c:pt idx="125">
                  <c:v>1.7233576893649374</c:v>
                </c:pt>
                <c:pt idx="126">
                  <c:v>1.7288665769638145</c:v>
                </c:pt>
                <c:pt idx="127">
                  <c:v>1.7273162704987439</c:v>
                </c:pt>
                <c:pt idx="128">
                  <c:v>1.7725576373492882</c:v>
                </c:pt>
                <c:pt idx="129">
                  <c:v>1.886436872606803</c:v>
                </c:pt>
                <c:pt idx="130">
                  <c:v>1.9143960867982253</c:v>
                </c:pt>
                <c:pt idx="131">
                  <c:v>1.975732466258632</c:v>
                </c:pt>
                <c:pt idx="132">
                  <c:v>1.9407582508224388</c:v>
                </c:pt>
                <c:pt idx="133">
                  <c:v>1.9490118020545493</c:v>
                </c:pt>
                <c:pt idx="134">
                  <c:v>1.9384964280559778</c:v>
                </c:pt>
                <c:pt idx="135">
                  <c:v>1.9383693259770167</c:v>
                </c:pt>
                <c:pt idx="136">
                  <c:v>1.9172478526207803</c:v>
                </c:pt>
                <c:pt idx="137">
                  <c:v>1.9272389465514475</c:v>
                </c:pt>
                <c:pt idx="138">
                  <c:v>1.9543884819393016</c:v>
                </c:pt>
                <c:pt idx="139">
                  <c:v>1.9369427211330474</c:v>
                </c:pt>
                <c:pt idx="140">
                  <c:v>1.9085856440466793</c:v>
                </c:pt>
                <c:pt idx="141">
                  <c:v>1.91993952749996</c:v>
                </c:pt>
                <c:pt idx="142">
                  <c:v>1.9002900913871377</c:v>
                </c:pt>
                <c:pt idx="143">
                  <c:v>1.9131873188927655</c:v>
                </c:pt>
                <c:pt idx="144">
                  <c:v>1.9283214917292646</c:v>
                </c:pt>
                <c:pt idx="145">
                  <c:v>1.933216262226513</c:v>
                </c:pt>
                <c:pt idx="146">
                  <c:v>1.9092693043991802</c:v>
                </c:pt>
                <c:pt idx="147">
                  <c:v>1.9137586311353834</c:v>
                </c:pt>
                <c:pt idx="148">
                  <c:v>1.9120944967885805</c:v>
                </c:pt>
                <c:pt idx="149">
                  <c:v>1.9296855796431536</c:v>
                </c:pt>
                <c:pt idx="150">
                  <c:v>1.9678831379219524</c:v>
                </c:pt>
                <c:pt idx="151">
                  <c:v>1.9825320998397884</c:v>
                </c:pt>
                <c:pt idx="152">
                  <c:v>1.9876521723921878</c:v>
                </c:pt>
                <c:pt idx="153">
                  <c:v>1.9915850621285125</c:v>
                </c:pt>
                <c:pt idx="154">
                  <c:v>2.0028236122758174</c:v>
                </c:pt>
                <c:pt idx="155">
                  <c:v>2.0349482038916533</c:v>
                </c:pt>
                <c:pt idx="156">
                  <c:v>2.018881474187566</c:v>
                </c:pt>
                <c:pt idx="157">
                  <c:v>2.0015191381792072</c:v>
                </c:pt>
                <c:pt idx="158">
                  <c:v>2.0073941972730691</c:v>
                </c:pt>
                <c:pt idx="159">
                  <c:v>2.064560818239964</c:v>
                </c:pt>
                <c:pt idx="160">
                  <c:v>2.048590620910403</c:v>
                </c:pt>
                <c:pt idx="161">
                  <c:v>2.0511615182149372</c:v>
                </c:pt>
                <c:pt idx="162">
                  <c:v>2.0806642211818991</c:v>
                </c:pt>
                <c:pt idx="163">
                  <c:v>2.0634279008556544</c:v>
                </c:pt>
                <c:pt idx="164">
                  <c:v>2.0903770133055328</c:v>
                </c:pt>
                <c:pt idx="165">
                  <c:v>2.0869548625461336</c:v>
                </c:pt>
                <c:pt idx="166">
                  <c:v>2.0852813182785708</c:v>
                </c:pt>
                <c:pt idx="167">
                  <c:v>2.0831595118173127</c:v>
                </c:pt>
                <c:pt idx="168">
                  <c:v>2.0830785156776752</c:v>
                </c:pt>
                <c:pt idx="169">
                  <c:v>2.074461623512343</c:v>
                </c:pt>
                <c:pt idx="170">
                  <c:v>2.0911603365703426</c:v>
                </c:pt>
                <c:pt idx="171">
                  <c:v>2.0999847104286626</c:v>
                </c:pt>
              </c:numCache>
            </c:numRef>
          </c:val>
          <c:smooth val="0"/>
          <c:extLst>
            <c:ext xmlns:c16="http://schemas.microsoft.com/office/drawing/2014/chart" uri="{C3380CC4-5D6E-409C-BE32-E72D297353CC}">
              <c16:uniqueId val="{00000000-494F-4DE0-A06B-1C90E921596B}"/>
            </c:ext>
          </c:extLst>
        </c:ser>
        <c:dLbls>
          <c:showLegendKey val="0"/>
          <c:showVal val="0"/>
          <c:showCatName val="0"/>
          <c:showSerName val="0"/>
          <c:showPercent val="0"/>
          <c:showBubbleSize val="0"/>
        </c:dLbls>
        <c:smooth val="0"/>
        <c:axId val="-331414864"/>
        <c:axId val="-331415408"/>
      </c:lineChart>
      <c:dateAx>
        <c:axId val="-331414864"/>
        <c:scaling>
          <c:orientation val="minMax"/>
        </c:scaling>
        <c:delete val="0"/>
        <c:axPos val="b"/>
        <c:numFmt formatCode="m/d/yy"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31415408"/>
        <c:crosses val="autoZero"/>
        <c:auto val="1"/>
        <c:lblOffset val="100"/>
        <c:baseTimeUnit val="days"/>
      </c:dateAx>
      <c:valAx>
        <c:axId val="-331415408"/>
        <c:scaling>
          <c:orientation val="minMax"/>
          <c:min val="0.9"/>
        </c:scaling>
        <c:delete val="0"/>
        <c:axPos val="l"/>
        <c:majorGridlines/>
        <c:numFmt formatCode="0.0000_ " sourceLinked="1"/>
        <c:majorTickMark val="out"/>
        <c:minorTickMark val="none"/>
        <c:tickLblPos val="nextTo"/>
        <c:txPr>
          <a:bodyPr rot="-60000000" spcFirstLastPara="0" vertOverflow="ellipsis" vert="horz" wrap="square" anchor="ctr" anchorCtr="1"/>
          <a:lstStyle/>
          <a:p>
            <a:pPr>
              <a:defRPr lang="zh-CN" sz="1100" b="0" i="0" u="none" strike="noStrike" kern="1200" baseline="0">
                <a:solidFill>
                  <a:schemeClr val="tx1"/>
                </a:solidFill>
                <a:latin typeface="+mn-lt"/>
                <a:ea typeface="+mn-ea"/>
                <a:cs typeface="+mn-cs"/>
              </a:defRPr>
            </a:pPr>
            <a:endParaRPr lang="zh-CN"/>
          </a:p>
        </c:txPr>
        <c:crossAx val="-331414864"/>
        <c:crosses val="autoZero"/>
        <c:crossBetween val="between"/>
      </c:valAx>
    </c:plotArea>
    <c:legend>
      <c:legendPos val="r"/>
      <c:layout>
        <c:manualLayout>
          <c:xMode val="edge"/>
          <c:yMode val="edge"/>
          <c:x val="0.79106918238993695"/>
          <c:y val="4.5617619945157901E-2"/>
          <c:w val="0.20838935574229694"/>
          <c:h val="0.90759231604670121"/>
        </c:manualLayout>
      </c:layout>
      <c:overlay val="0"/>
      <c:txPr>
        <a:bodyPr rot="0" spcFirstLastPara="0" vertOverflow="ellipsis" vert="horz" wrap="square" anchor="ctr" anchorCtr="1"/>
        <a:lstStyle/>
        <a:p>
          <a:pPr>
            <a:defRPr lang="zh-CN" sz="1050" b="0" i="0" u="none" strike="noStrike" kern="1200" baseline="0">
              <a:solidFill>
                <a:schemeClr val="tx1"/>
              </a:solidFill>
              <a:latin typeface="+mn-lt"/>
              <a:ea typeface="+mn-ea"/>
              <a:cs typeface="+mn-cs"/>
            </a:defRPr>
          </a:pPr>
          <a:endParaRPr lang="zh-CN"/>
        </a:p>
      </c:txPr>
    </c:legend>
    <c:plotVisOnly val="1"/>
    <c:dispBlanksAs val="gap"/>
    <c:showDLblsOverMax val="0"/>
  </c:chart>
  <c:txPr>
    <a:bodyPr/>
    <a:lstStyle/>
    <a:p>
      <a:pPr>
        <a:defRPr lang="zh-CN"/>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股票策略!$BB$1</c:f>
              <c:strCache>
                <c:ptCount val="1"/>
                <c:pt idx="0">
                  <c:v>中信信托源乐晟尊享A期</c:v>
                </c:pt>
              </c:strCache>
            </c:strRef>
          </c:tx>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股票策略!$BB$2:$BB$173</c:f>
              <c:numCache>
                <c:formatCode>0.0000_ </c:formatCode>
                <c:ptCount val="172"/>
                <c:pt idx="0">
                  <c:v>1</c:v>
                </c:pt>
                <c:pt idx="1">
                  <c:v>1.0243639063238172</c:v>
                </c:pt>
                <c:pt idx="2">
                  <c:v>1.0493352230545994</c:v>
                </c:pt>
                <c:pt idx="3">
                  <c:v>1.0430586488492948</c:v>
                </c:pt>
                <c:pt idx="4">
                  <c:v>1.0732941891071066</c:v>
                </c:pt>
                <c:pt idx="5">
                  <c:v>1.0754538705540932</c:v>
                </c:pt>
                <c:pt idx="6">
                  <c:v>0.94378079233313095</c:v>
                </c:pt>
                <c:pt idx="7">
                  <c:v>0.98744685158939061</c:v>
                </c:pt>
                <c:pt idx="8">
                  <c:v>1.0190321927515691</c:v>
                </c:pt>
                <c:pt idx="9">
                  <c:v>0.99257609502598354</c:v>
                </c:pt>
                <c:pt idx="10">
                  <c:v>1.0182898022541675</c:v>
                </c:pt>
                <c:pt idx="11">
                  <c:v>1.0084362556522912</c:v>
                </c:pt>
                <c:pt idx="12">
                  <c:v>0.9497874063575622</c:v>
                </c:pt>
                <c:pt idx="13">
                  <c:v>0.93250995478166965</c:v>
                </c:pt>
                <c:pt idx="14">
                  <c:v>0.91874198555713027</c:v>
                </c:pt>
                <c:pt idx="15">
                  <c:v>0.91826955524060205</c:v>
                </c:pt>
                <c:pt idx="16">
                  <c:v>0.86866437200512914</c:v>
                </c:pt>
                <c:pt idx="17">
                  <c:v>0.8614429371667679</c:v>
                </c:pt>
                <c:pt idx="18">
                  <c:v>0.87008166295471412</c:v>
                </c:pt>
                <c:pt idx="19">
                  <c:v>0.8834446919079435</c:v>
                </c:pt>
                <c:pt idx="20">
                  <c:v>0.88641425389755002</c:v>
                </c:pt>
                <c:pt idx="21">
                  <c:v>0.88061011000877365</c:v>
                </c:pt>
                <c:pt idx="22">
                  <c:v>0.88843895525409999</c:v>
                </c:pt>
                <c:pt idx="23">
                  <c:v>0.91300533171357223</c:v>
                </c:pt>
                <c:pt idx="24">
                  <c:v>0.89768509144901132</c:v>
                </c:pt>
                <c:pt idx="25">
                  <c:v>0.87237632449213742</c:v>
                </c:pt>
                <c:pt idx="26">
                  <c:v>0.84220827427954381</c:v>
                </c:pt>
                <c:pt idx="27">
                  <c:v>0.80691098063035704</c:v>
                </c:pt>
                <c:pt idx="28">
                  <c:v>0.83559424984814734</c:v>
                </c:pt>
                <c:pt idx="29">
                  <c:v>0.83410946885334414</c:v>
                </c:pt>
                <c:pt idx="30">
                  <c:v>0.8298575960045893</c:v>
                </c:pt>
                <c:pt idx="31">
                  <c:v>0.78031990281433483</c:v>
                </c:pt>
                <c:pt idx="32">
                  <c:v>0.79368293176756421</c:v>
                </c:pt>
                <c:pt idx="33">
                  <c:v>0.75278396436525608</c:v>
                </c:pt>
                <c:pt idx="34">
                  <c:v>0.77195113720726183</c:v>
                </c:pt>
                <c:pt idx="35">
                  <c:v>0.77512316933252345</c:v>
                </c:pt>
                <c:pt idx="36">
                  <c:v>0.76176014037929407</c:v>
                </c:pt>
                <c:pt idx="37">
                  <c:v>0.73240197070932034</c:v>
                </c:pt>
                <c:pt idx="38">
                  <c:v>0.75204157386785453</c:v>
                </c:pt>
                <c:pt idx="39">
                  <c:v>0.75771073766619423</c:v>
                </c:pt>
                <c:pt idx="40">
                  <c:v>0.72599041641357909</c:v>
                </c:pt>
                <c:pt idx="41">
                  <c:v>0.7224809340622258</c:v>
                </c:pt>
                <c:pt idx="42">
                  <c:v>0.71485455895255445</c:v>
                </c:pt>
                <c:pt idx="43">
                  <c:v>0.72288587433353579</c:v>
                </c:pt>
                <c:pt idx="44">
                  <c:v>0.7061483431193899</c:v>
                </c:pt>
                <c:pt idx="45">
                  <c:v>0.72335830465006412</c:v>
                </c:pt>
                <c:pt idx="46">
                  <c:v>0.71026523587770807</c:v>
                </c:pt>
                <c:pt idx="47">
                  <c:v>0.71627184990213932</c:v>
                </c:pt>
                <c:pt idx="48">
                  <c:v>0.7095228453803063</c:v>
                </c:pt>
                <c:pt idx="49">
                  <c:v>0.70884794492812309</c:v>
                </c:pt>
                <c:pt idx="50">
                  <c:v>0.67928730512249436</c:v>
                </c:pt>
                <c:pt idx="51">
                  <c:v>0.67631774313288784</c:v>
                </c:pt>
                <c:pt idx="52">
                  <c:v>0.67145845987716812</c:v>
                </c:pt>
                <c:pt idx="53">
                  <c:v>0.67341567118849965</c:v>
                </c:pt>
                <c:pt idx="54">
                  <c:v>0.68178443679557266</c:v>
                </c:pt>
                <c:pt idx="55">
                  <c:v>0.68819599109131402</c:v>
                </c:pt>
                <c:pt idx="56">
                  <c:v>0.69852196800971855</c:v>
                </c:pt>
                <c:pt idx="57">
                  <c:v>0.71121009651076472</c:v>
                </c:pt>
                <c:pt idx="58">
                  <c:v>0.74158061685901333</c:v>
                </c:pt>
                <c:pt idx="59">
                  <c:v>0.7639198218262806</c:v>
                </c:pt>
                <c:pt idx="60">
                  <c:v>0.74866707160693791</c:v>
                </c:pt>
                <c:pt idx="61">
                  <c:v>0.77370587838293858</c:v>
                </c:pt>
                <c:pt idx="62">
                  <c:v>0.78585408652223798</c:v>
                </c:pt>
                <c:pt idx="63">
                  <c:v>0.79496524262671253</c:v>
                </c:pt>
                <c:pt idx="64">
                  <c:v>0.82547074306539792</c:v>
                </c:pt>
                <c:pt idx="65">
                  <c:v>0.81042046298171022</c:v>
                </c:pt>
                <c:pt idx="66">
                  <c:v>0.83437942903421747</c:v>
                </c:pt>
                <c:pt idx="67">
                  <c:v>0.79651751366673407</c:v>
                </c:pt>
                <c:pt idx="68">
                  <c:v>0.80110683674158067</c:v>
                </c:pt>
                <c:pt idx="69">
                  <c:v>0.77627050010123499</c:v>
                </c:pt>
                <c:pt idx="70">
                  <c:v>0.76729432408719711</c:v>
                </c:pt>
                <c:pt idx="71">
                  <c:v>0.7477897010190997</c:v>
                </c:pt>
                <c:pt idx="72">
                  <c:v>0.76358237160018894</c:v>
                </c:pt>
                <c:pt idx="73">
                  <c:v>0.73719376391982183</c:v>
                </c:pt>
                <c:pt idx="74">
                  <c:v>0.76230006074104062</c:v>
                </c:pt>
                <c:pt idx="75">
                  <c:v>0.79105082000404936</c:v>
                </c:pt>
                <c:pt idx="76">
                  <c:v>0.79678747384760751</c:v>
                </c:pt>
                <c:pt idx="77">
                  <c:v>0.80407639873118719</c:v>
                </c:pt>
                <c:pt idx="78">
                  <c:v>0.79118580009448602</c:v>
                </c:pt>
                <c:pt idx="79">
                  <c:v>0.79591010325976919</c:v>
                </c:pt>
                <c:pt idx="80">
                  <c:v>0.81345751501653507</c:v>
                </c:pt>
                <c:pt idx="81">
                  <c:v>0.78713639738138619</c:v>
                </c:pt>
                <c:pt idx="82">
                  <c:v>0.77033137612202196</c:v>
                </c:pt>
                <c:pt idx="83">
                  <c:v>0.79233313086319768</c:v>
                </c:pt>
                <c:pt idx="84">
                  <c:v>0.82702301410541945</c:v>
                </c:pt>
                <c:pt idx="85">
                  <c:v>0.83053249645677252</c:v>
                </c:pt>
                <c:pt idx="86">
                  <c:v>0.86157791725720456</c:v>
                </c:pt>
                <c:pt idx="87">
                  <c:v>0.85712357427279473</c:v>
                </c:pt>
                <c:pt idx="88">
                  <c:v>0.87237632449213742</c:v>
                </c:pt>
                <c:pt idx="89">
                  <c:v>0.8595532159006547</c:v>
                </c:pt>
                <c:pt idx="90">
                  <c:v>0.85118445029358181</c:v>
                </c:pt>
                <c:pt idx="91">
                  <c:v>0.87514341634608894</c:v>
                </c:pt>
                <c:pt idx="92">
                  <c:v>0.87095903354255244</c:v>
                </c:pt>
                <c:pt idx="93">
                  <c:v>0.8671121009651076</c:v>
                </c:pt>
                <c:pt idx="94">
                  <c:v>0.90112708375514605</c:v>
                </c:pt>
                <c:pt idx="95">
                  <c:v>0.91246541135182568</c:v>
                </c:pt>
                <c:pt idx="96">
                  <c:v>0.89869744212728619</c:v>
                </c:pt>
                <c:pt idx="97">
                  <c:v>0.89107106701761496</c:v>
                </c:pt>
                <c:pt idx="98">
                  <c:v>0.8758858068434906</c:v>
                </c:pt>
                <c:pt idx="99">
                  <c:v>0.90362421542822435</c:v>
                </c:pt>
                <c:pt idx="100">
                  <c:v>0.91287035162313557</c:v>
                </c:pt>
                <c:pt idx="101">
                  <c:v>0.91152055071876903</c:v>
                </c:pt>
                <c:pt idx="102">
                  <c:v>0.92346628872241343</c:v>
                </c:pt>
                <c:pt idx="103">
                  <c:v>0.93905648916784767</c:v>
                </c:pt>
                <c:pt idx="104">
                  <c:v>0.95849362219072676</c:v>
                </c:pt>
                <c:pt idx="105">
                  <c:v>0.97374637241006956</c:v>
                </c:pt>
                <c:pt idx="106">
                  <c:v>0.93453465613821962</c:v>
                </c:pt>
                <c:pt idx="107">
                  <c:v>0.93453465613821962</c:v>
                </c:pt>
                <c:pt idx="108">
                  <c:v>0.96092326381858673</c:v>
                </c:pt>
                <c:pt idx="109">
                  <c:v>1.0049267733009382</c:v>
                </c:pt>
                <c:pt idx="110">
                  <c:v>0.95910103259769186</c:v>
                </c:pt>
                <c:pt idx="111">
                  <c:v>0.99250860498076521</c:v>
                </c:pt>
                <c:pt idx="112">
                  <c:v>0.91138557062833236</c:v>
                </c:pt>
                <c:pt idx="113">
                  <c:v>0.85104947020314492</c:v>
                </c:pt>
                <c:pt idx="114">
                  <c:v>0.87642572720523715</c:v>
                </c:pt>
                <c:pt idx="115">
                  <c:v>0.88013767969224543</c:v>
                </c:pt>
                <c:pt idx="116">
                  <c:v>0.91098063035702237</c:v>
                </c:pt>
                <c:pt idx="117">
                  <c:v>0.93095768374164811</c:v>
                </c:pt>
                <c:pt idx="118">
                  <c:v>0.93662684753998782</c:v>
                </c:pt>
                <c:pt idx="119">
                  <c:v>0.96112573395424172</c:v>
                </c:pt>
                <c:pt idx="120">
                  <c:v>0.98454477964500242</c:v>
                </c:pt>
                <c:pt idx="121">
                  <c:v>0.98906661267463047</c:v>
                </c:pt>
                <c:pt idx="122">
                  <c:v>0.96382533576297491</c:v>
                </c:pt>
                <c:pt idx="123">
                  <c:v>0.99304852534251198</c:v>
                </c:pt>
                <c:pt idx="124">
                  <c:v>1.0281433488560439</c:v>
                </c:pt>
                <c:pt idx="125">
                  <c:v>1.0389417560909766</c:v>
                </c:pt>
                <c:pt idx="126">
                  <c:v>1.0763312411419315</c:v>
                </c:pt>
                <c:pt idx="127">
                  <c:v>1.0852399271107511</c:v>
                </c:pt>
                <c:pt idx="128">
                  <c:v>1.0852399271107511</c:v>
                </c:pt>
                <c:pt idx="129">
                  <c:v>1.0852399271107511</c:v>
                </c:pt>
                <c:pt idx="130">
                  <c:v>1.0852399271107511</c:v>
                </c:pt>
                <c:pt idx="131">
                  <c:v>1.0852399271107511</c:v>
                </c:pt>
                <c:pt idx="132">
                  <c:v>1.272997232908146</c:v>
                </c:pt>
                <c:pt idx="133">
                  <c:v>1.2787338867517042</c:v>
                </c:pt>
                <c:pt idx="134">
                  <c:v>1.2384423297563609</c:v>
                </c:pt>
                <c:pt idx="135">
                  <c:v>1.2522777890261185</c:v>
                </c:pt>
                <c:pt idx="136">
                  <c:v>1.3309036917054735</c:v>
                </c:pt>
                <c:pt idx="137">
                  <c:v>1.3216575555105621</c:v>
                </c:pt>
                <c:pt idx="138">
                  <c:v>1.2826483093743672</c:v>
                </c:pt>
                <c:pt idx="139">
                  <c:v>1.339407437402983</c:v>
                </c:pt>
                <c:pt idx="140">
                  <c:v>1.2831207396908957</c:v>
                </c:pt>
                <c:pt idx="141">
                  <c:v>1.3705203482486332</c:v>
                </c:pt>
                <c:pt idx="142">
                  <c:v>1.3454815414726329</c:v>
                </c:pt>
                <c:pt idx="143">
                  <c:v>1.275831814807316</c:v>
                </c:pt>
                <c:pt idx="144">
                  <c:v>1.3352230545994466</c:v>
                </c:pt>
                <c:pt idx="145">
                  <c:v>1.3793615441722347</c:v>
                </c:pt>
                <c:pt idx="146">
                  <c:v>1.3620840925963422</c:v>
                </c:pt>
                <c:pt idx="147">
                  <c:v>1.3859080785584126</c:v>
                </c:pt>
                <c:pt idx="148">
                  <c:v>1.3860430586488492</c:v>
                </c:pt>
                <c:pt idx="149">
                  <c:v>1.4208004319362892</c:v>
                </c:pt>
                <c:pt idx="150">
                  <c:v>1.4113518256057234</c:v>
                </c:pt>
                <c:pt idx="151">
                  <c:v>1.4810690423162585</c:v>
                </c:pt>
                <c:pt idx="152">
                  <c:v>1.5208881689950731</c:v>
                </c:pt>
                <c:pt idx="153">
                  <c:v>1.6160491327529187</c:v>
                </c:pt>
                <c:pt idx="154">
                  <c:v>1.7512316933252348</c:v>
                </c:pt>
                <c:pt idx="155">
                  <c:v>1.6676115272997232</c:v>
                </c:pt>
                <c:pt idx="156">
                  <c:v>1.8046838091381521</c:v>
                </c:pt>
                <c:pt idx="157">
                  <c:v>1.7419180670851049</c:v>
                </c:pt>
                <c:pt idx="158">
                  <c:v>1.7543362354052778</c:v>
                </c:pt>
                <c:pt idx="159">
                  <c:v>1.8100830127556184</c:v>
                </c:pt>
                <c:pt idx="160">
                  <c:v>1.5943173381926166</c:v>
                </c:pt>
                <c:pt idx="161">
                  <c:v>1.5598299250860497</c:v>
                </c:pt>
                <c:pt idx="162">
                  <c:v>1.5311466558682594</c:v>
                </c:pt>
                <c:pt idx="163">
                  <c:v>1.5036107174191806</c:v>
                </c:pt>
                <c:pt idx="164">
                  <c:v>1.4774245798744683</c:v>
                </c:pt>
                <c:pt idx="165">
                  <c:v>1.5347911183100491</c:v>
                </c:pt>
                <c:pt idx="166">
                  <c:v>1.5055341837079028</c:v>
                </c:pt>
                <c:pt idx="167">
                  <c:v>1.4762772491057568</c:v>
                </c:pt>
                <c:pt idx="168">
                  <c:v>1.55254100020247</c:v>
                </c:pt>
                <c:pt idx="169">
                  <c:v>1.551663629614632</c:v>
                </c:pt>
                <c:pt idx="170">
                  <c:v>1.4826888034014982</c:v>
                </c:pt>
                <c:pt idx="171">
                  <c:v>1.503475737328744</c:v>
                </c:pt>
              </c:numCache>
            </c:numRef>
          </c:val>
          <c:smooth val="0"/>
          <c:extLst>
            <c:ext xmlns:c16="http://schemas.microsoft.com/office/drawing/2014/chart" uri="{C3380CC4-5D6E-409C-BE32-E72D297353CC}">
              <c16:uniqueId val="{00000000-216A-4074-B240-551B7218B971}"/>
            </c:ext>
          </c:extLst>
        </c:ser>
        <c:ser>
          <c:idx val="1"/>
          <c:order val="1"/>
          <c:tx>
            <c:strRef>
              <c:f>股票策略!$BC$1</c:f>
              <c:strCache>
                <c:ptCount val="1"/>
                <c:pt idx="0">
                  <c:v>外贸信托星石21期</c:v>
                </c:pt>
              </c:strCache>
            </c:strRef>
          </c:tx>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股票策略!$BC$2:$BC$173</c:f>
              <c:numCache>
                <c:formatCode>0.0000_ </c:formatCode>
                <c:ptCount val="172"/>
                <c:pt idx="0">
                  <c:v>1</c:v>
                </c:pt>
                <c:pt idx="1">
                  <c:v>1.0160114660114661</c:v>
                </c:pt>
                <c:pt idx="2">
                  <c:v>1.0208435708435708</c:v>
                </c:pt>
                <c:pt idx="3">
                  <c:v>1.0026617526617527</c:v>
                </c:pt>
                <c:pt idx="4">
                  <c:v>1.0310810810810811</c:v>
                </c:pt>
                <c:pt idx="5">
                  <c:v>0.9963144963144962</c:v>
                </c:pt>
                <c:pt idx="6">
                  <c:v>0.89881244881244882</c:v>
                </c:pt>
                <c:pt idx="7">
                  <c:v>0.93538083538083527</c:v>
                </c:pt>
                <c:pt idx="8">
                  <c:v>0.96384111384111371</c:v>
                </c:pt>
                <c:pt idx="9">
                  <c:v>0.96601146601146592</c:v>
                </c:pt>
                <c:pt idx="10">
                  <c:v>0.9913595413595413</c:v>
                </c:pt>
                <c:pt idx="11">
                  <c:v>0.98652743652743646</c:v>
                </c:pt>
                <c:pt idx="12">
                  <c:v>0.95864045864045866</c:v>
                </c:pt>
                <c:pt idx="13">
                  <c:v>1.0096642096642094</c:v>
                </c:pt>
                <c:pt idx="14">
                  <c:v>0.99848484848484842</c:v>
                </c:pt>
                <c:pt idx="15">
                  <c:v>0.98603603603603607</c:v>
                </c:pt>
                <c:pt idx="16">
                  <c:v>0.97829647829647814</c:v>
                </c:pt>
                <c:pt idx="17">
                  <c:v>1.002006552006552</c:v>
                </c:pt>
                <c:pt idx="18">
                  <c:v>1.0244471744471744</c:v>
                </c:pt>
                <c:pt idx="19">
                  <c:v>1.0289107289107289</c:v>
                </c:pt>
                <c:pt idx="20">
                  <c:v>1.0441441441441439</c:v>
                </c:pt>
                <c:pt idx="21">
                  <c:v>1.0547092547092547</c:v>
                </c:pt>
                <c:pt idx="22">
                  <c:v>1.0206797706797708</c:v>
                </c:pt>
                <c:pt idx="23">
                  <c:v>1.0277231777231777</c:v>
                </c:pt>
                <c:pt idx="24">
                  <c:v>0.99729729729729721</c:v>
                </c:pt>
                <c:pt idx="25">
                  <c:v>0.97317772317772311</c:v>
                </c:pt>
                <c:pt idx="26">
                  <c:v>0.96924651924651906</c:v>
                </c:pt>
                <c:pt idx="27">
                  <c:v>0.91445536445536435</c:v>
                </c:pt>
                <c:pt idx="28">
                  <c:v>0.96482391482391483</c:v>
                </c:pt>
                <c:pt idx="29">
                  <c:v>0.96425061425061409</c:v>
                </c:pt>
                <c:pt idx="30">
                  <c:v>0.94930384930384926</c:v>
                </c:pt>
                <c:pt idx="31">
                  <c:v>0.88693693693693698</c:v>
                </c:pt>
                <c:pt idx="32">
                  <c:v>0.90114660114660117</c:v>
                </c:pt>
                <c:pt idx="33">
                  <c:v>0.85728910728910723</c:v>
                </c:pt>
                <c:pt idx="34">
                  <c:v>0.87420147420147409</c:v>
                </c:pt>
                <c:pt idx="35">
                  <c:v>0.86744471744471741</c:v>
                </c:pt>
                <c:pt idx="36">
                  <c:v>0.8571253071253071</c:v>
                </c:pt>
                <c:pt idx="37">
                  <c:v>0.83222768222768229</c:v>
                </c:pt>
                <c:pt idx="38">
                  <c:v>0.87338247338247332</c:v>
                </c:pt>
                <c:pt idx="39">
                  <c:v>0.88837018837018833</c:v>
                </c:pt>
                <c:pt idx="40">
                  <c:v>0.76711711711711705</c:v>
                </c:pt>
                <c:pt idx="41">
                  <c:v>0.76162981162981158</c:v>
                </c:pt>
                <c:pt idx="42">
                  <c:v>0.76752661752661755</c:v>
                </c:pt>
                <c:pt idx="43">
                  <c:v>0.81474201474201469</c:v>
                </c:pt>
                <c:pt idx="44">
                  <c:v>0.79361179361179357</c:v>
                </c:pt>
                <c:pt idx="45">
                  <c:v>0.82981162981162981</c:v>
                </c:pt>
                <c:pt idx="46">
                  <c:v>0.7834561834561834</c:v>
                </c:pt>
                <c:pt idx="47">
                  <c:v>0.80298935298935292</c:v>
                </c:pt>
                <c:pt idx="48">
                  <c:v>0.80962325962325965</c:v>
                </c:pt>
                <c:pt idx="49">
                  <c:v>0.79553644553644554</c:v>
                </c:pt>
                <c:pt idx="50">
                  <c:v>0.75827190827190816</c:v>
                </c:pt>
                <c:pt idx="51">
                  <c:v>0.75290745290745287</c:v>
                </c:pt>
                <c:pt idx="52">
                  <c:v>0.74987714987714982</c:v>
                </c:pt>
                <c:pt idx="53">
                  <c:v>0.75503685503685503</c:v>
                </c:pt>
                <c:pt idx="54">
                  <c:v>0.77207207207207196</c:v>
                </c:pt>
                <c:pt idx="55">
                  <c:v>0.76941031941031934</c:v>
                </c:pt>
                <c:pt idx="56">
                  <c:v>0.76891891891891884</c:v>
                </c:pt>
                <c:pt idx="57">
                  <c:v>0.80642915642915636</c:v>
                </c:pt>
                <c:pt idx="58">
                  <c:v>0.85601965601965591</c:v>
                </c:pt>
                <c:pt idx="59">
                  <c:v>0.91719901719901709</c:v>
                </c:pt>
                <c:pt idx="60">
                  <c:v>0.92952497952497937</c:v>
                </c:pt>
                <c:pt idx="61">
                  <c:v>0.98505323505323494</c:v>
                </c:pt>
                <c:pt idx="62">
                  <c:v>0.99828009828009834</c:v>
                </c:pt>
                <c:pt idx="63">
                  <c:v>0.98251433251433251</c:v>
                </c:pt>
                <c:pt idx="64">
                  <c:v>1.0080262080262079</c:v>
                </c:pt>
                <c:pt idx="65">
                  <c:v>0.97125307125307114</c:v>
                </c:pt>
                <c:pt idx="66">
                  <c:v>0.97256347256347253</c:v>
                </c:pt>
                <c:pt idx="67">
                  <c:v>0.9221539721539721</c:v>
                </c:pt>
                <c:pt idx="68">
                  <c:v>0.91527436527436523</c:v>
                </c:pt>
                <c:pt idx="69">
                  <c:v>0.87870597870597866</c:v>
                </c:pt>
                <c:pt idx="70">
                  <c:v>0.85724815724815717</c:v>
                </c:pt>
                <c:pt idx="71">
                  <c:v>0.84488124488124483</c:v>
                </c:pt>
                <c:pt idx="72">
                  <c:v>0.85515970515970507</c:v>
                </c:pt>
                <c:pt idx="73">
                  <c:v>0.82489762489762497</c:v>
                </c:pt>
                <c:pt idx="74">
                  <c:v>0.84742014742014737</c:v>
                </c:pt>
                <c:pt idx="75">
                  <c:v>0.88190008190008184</c:v>
                </c:pt>
                <c:pt idx="76">
                  <c:v>0.88153153153153141</c:v>
                </c:pt>
                <c:pt idx="77">
                  <c:v>0.90253890253890257</c:v>
                </c:pt>
                <c:pt idx="78">
                  <c:v>0.89488124488124476</c:v>
                </c:pt>
                <c:pt idx="79">
                  <c:v>0.90024570024570016</c:v>
                </c:pt>
                <c:pt idx="80">
                  <c:v>0.91642096642096627</c:v>
                </c:pt>
                <c:pt idx="81">
                  <c:v>0.90462735462735455</c:v>
                </c:pt>
                <c:pt idx="82">
                  <c:v>0.87682227682227676</c:v>
                </c:pt>
                <c:pt idx="83">
                  <c:v>0.90790335790335774</c:v>
                </c:pt>
                <c:pt idx="84">
                  <c:v>0.93460278460278468</c:v>
                </c:pt>
                <c:pt idx="85">
                  <c:v>0.92628992628992624</c:v>
                </c:pt>
                <c:pt idx="86">
                  <c:v>0.97972972972972971</c:v>
                </c:pt>
                <c:pt idx="87">
                  <c:v>0.9890663390663389</c:v>
                </c:pt>
                <c:pt idx="88">
                  <c:v>0.98452088452088438</c:v>
                </c:pt>
                <c:pt idx="89">
                  <c:v>0.96695331695331688</c:v>
                </c:pt>
                <c:pt idx="90">
                  <c:v>0.95561015561015561</c:v>
                </c:pt>
                <c:pt idx="91">
                  <c:v>0.97751842751842755</c:v>
                </c:pt>
                <c:pt idx="92">
                  <c:v>0.98955773955773951</c:v>
                </c:pt>
                <c:pt idx="93">
                  <c:v>0.98685503685503673</c:v>
                </c:pt>
                <c:pt idx="94">
                  <c:v>0.99189189189189186</c:v>
                </c:pt>
                <c:pt idx="95">
                  <c:v>1.0171171171171169</c:v>
                </c:pt>
                <c:pt idx="96">
                  <c:v>1.0133906633906633</c:v>
                </c:pt>
                <c:pt idx="97">
                  <c:v>1.0227272727272727</c:v>
                </c:pt>
                <c:pt idx="98">
                  <c:v>1.0163800163800163</c:v>
                </c:pt>
                <c:pt idx="99">
                  <c:v>1.0486486486486486</c:v>
                </c:pt>
                <c:pt idx="100">
                  <c:v>1.0660524160524159</c:v>
                </c:pt>
                <c:pt idx="101">
                  <c:v>1.0861179361179361</c:v>
                </c:pt>
                <c:pt idx="102">
                  <c:v>1.0954135954135953</c:v>
                </c:pt>
                <c:pt idx="103">
                  <c:v>1.1319000819000817</c:v>
                </c:pt>
                <c:pt idx="104">
                  <c:v>1.1547911547911547</c:v>
                </c:pt>
                <c:pt idx="105">
                  <c:v>1.1617526617526617</c:v>
                </c:pt>
                <c:pt idx="106">
                  <c:v>1.1275593775593775</c:v>
                </c:pt>
                <c:pt idx="107">
                  <c:v>1.1448812448812447</c:v>
                </c:pt>
                <c:pt idx="108">
                  <c:v>1.1726453726453725</c:v>
                </c:pt>
                <c:pt idx="109">
                  <c:v>1.2434070434070432</c:v>
                </c:pt>
                <c:pt idx="110">
                  <c:v>1.1582719082719082</c:v>
                </c:pt>
                <c:pt idx="111">
                  <c:v>1.2058558558558559</c:v>
                </c:pt>
                <c:pt idx="112">
                  <c:v>1.1304258804258804</c:v>
                </c:pt>
                <c:pt idx="113">
                  <c:v>1.0589271089271088</c:v>
                </c:pt>
                <c:pt idx="114">
                  <c:v>1.0603603603603602</c:v>
                </c:pt>
                <c:pt idx="115">
                  <c:v>1.048075348075348</c:v>
                </c:pt>
                <c:pt idx="116">
                  <c:v>1.0707616707616705</c:v>
                </c:pt>
                <c:pt idx="117">
                  <c:v>1.0976248976248977</c:v>
                </c:pt>
                <c:pt idx="118">
                  <c:v>1.0925061425061424</c:v>
                </c:pt>
                <c:pt idx="119">
                  <c:v>1.1246928746928746</c:v>
                </c:pt>
                <c:pt idx="120">
                  <c:v>1.1490581490581491</c:v>
                </c:pt>
                <c:pt idx="121">
                  <c:v>1.1507371007371006</c:v>
                </c:pt>
                <c:pt idx="122">
                  <c:v>1.1188779688779689</c:v>
                </c:pt>
                <c:pt idx="123">
                  <c:v>1.1465192465192464</c:v>
                </c:pt>
                <c:pt idx="124">
                  <c:v>1.2006961506961507</c:v>
                </c:pt>
                <c:pt idx="125">
                  <c:v>1.215069615069615</c:v>
                </c:pt>
                <c:pt idx="126">
                  <c:v>1.2559787059787058</c:v>
                </c:pt>
                <c:pt idx="127">
                  <c:v>1.2827190827190826</c:v>
                </c:pt>
                <c:pt idx="128">
                  <c:v>1.3194922194922194</c:v>
                </c:pt>
                <c:pt idx="129">
                  <c:v>1.4535217035217034</c:v>
                </c:pt>
                <c:pt idx="130">
                  <c:v>1.3985667485667483</c:v>
                </c:pt>
                <c:pt idx="131">
                  <c:v>1.4036036036036035</c:v>
                </c:pt>
                <c:pt idx="132">
                  <c:v>1.4402948402948401</c:v>
                </c:pt>
                <c:pt idx="133">
                  <c:v>1.4692055692055692</c:v>
                </c:pt>
                <c:pt idx="134">
                  <c:v>1.4486486486486485</c:v>
                </c:pt>
                <c:pt idx="135">
                  <c:v>1.4825143325143324</c:v>
                </c:pt>
                <c:pt idx="136">
                  <c:v>1.5266584766584765</c:v>
                </c:pt>
                <c:pt idx="137">
                  <c:v>1.5175266175266173</c:v>
                </c:pt>
                <c:pt idx="138">
                  <c:v>1.4746519246519245</c:v>
                </c:pt>
                <c:pt idx="139">
                  <c:v>1.5196969696969695</c:v>
                </c:pt>
                <c:pt idx="140">
                  <c:v>1.4373054873054871</c:v>
                </c:pt>
                <c:pt idx="141">
                  <c:v>1.4783783783783782</c:v>
                </c:pt>
                <c:pt idx="142">
                  <c:v>1.5006961506961505</c:v>
                </c:pt>
                <c:pt idx="143">
                  <c:v>1.4841523341523339</c:v>
                </c:pt>
                <c:pt idx="144">
                  <c:v>1.5100737100737101</c:v>
                </c:pt>
                <c:pt idx="145">
                  <c:v>1.6054463554463554</c:v>
                </c:pt>
                <c:pt idx="146">
                  <c:v>1.6329647829647829</c:v>
                </c:pt>
                <c:pt idx="147">
                  <c:v>1.7248157248157245</c:v>
                </c:pt>
                <c:pt idx="148">
                  <c:v>1.7129811629811627</c:v>
                </c:pt>
                <c:pt idx="149">
                  <c:v>1.7018018018018017</c:v>
                </c:pt>
                <c:pt idx="150">
                  <c:v>1.6282145782145783</c:v>
                </c:pt>
                <c:pt idx="151">
                  <c:v>1.6938165438165438</c:v>
                </c:pt>
                <c:pt idx="152">
                  <c:v>1.6820229320229318</c:v>
                </c:pt>
                <c:pt idx="153">
                  <c:v>1.7305077805077804</c:v>
                </c:pt>
                <c:pt idx="154">
                  <c:v>1.8380835380835379</c:v>
                </c:pt>
                <c:pt idx="155">
                  <c:v>1.8576986076986077</c:v>
                </c:pt>
                <c:pt idx="156">
                  <c:v>1.9162162162162162</c:v>
                </c:pt>
                <c:pt idx="157">
                  <c:v>1.8182227682227681</c:v>
                </c:pt>
                <c:pt idx="158">
                  <c:v>1.8644144144144144</c:v>
                </c:pt>
                <c:pt idx="159">
                  <c:v>2.042096642096642</c:v>
                </c:pt>
                <c:pt idx="160">
                  <c:v>1.8716625716625714</c:v>
                </c:pt>
                <c:pt idx="161">
                  <c:v>1.8499999999999996</c:v>
                </c:pt>
                <c:pt idx="162">
                  <c:v>1.7947583947583945</c:v>
                </c:pt>
                <c:pt idx="163">
                  <c:v>1.7803439803439802</c:v>
                </c:pt>
                <c:pt idx="164">
                  <c:v>1.7636773136773134</c:v>
                </c:pt>
                <c:pt idx="165">
                  <c:v>1.80036855036855</c:v>
                </c:pt>
                <c:pt idx="166">
                  <c:v>1.753153153153153</c:v>
                </c:pt>
                <c:pt idx="167">
                  <c:v>1.7208435708435708</c:v>
                </c:pt>
                <c:pt idx="168">
                  <c:v>1.7656429156429156</c:v>
                </c:pt>
                <c:pt idx="169">
                  <c:v>1.7756347256347256</c:v>
                </c:pt>
                <c:pt idx="170">
                  <c:v>1.7729729729729728</c:v>
                </c:pt>
                <c:pt idx="171">
                  <c:v>1.751187551187551</c:v>
                </c:pt>
              </c:numCache>
            </c:numRef>
          </c:val>
          <c:smooth val="0"/>
          <c:extLst>
            <c:ext xmlns:c16="http://schemas.microsoft.com/office/drawing/2014/chart" uri="{C3380CC4-5D6E-409C-BE32-E72D297353CC}">
              <c16:uniqueId val="{00000001-216A-4074-B240-551B7218B971}"/>
            </c:ext>
          </c:extLst>
        </c:ser>
        <c:ser>
          <c:idx val="2"/>
          <c:order val="2"/>
          <c:tx>
            <c:strRef>
              <c:f>股票策略!$BD$1</c:f>
              <c:strCache>
                <c:ptCount val="1"/>
                <c:pt idx="0">
                  <c:v>汉和资本3期</c:v>
                </c:pt>
              </c:strCache>
            </c:strRef>
          </c:tx>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股票策略!$BD$2:$BD$173</c:f>
              <c:numCache>
                <c:formatCode>0.0000_ </c:formatCode>
                <c:ptCount val="172"/>
                <c:pt idx="0">
                  <c:v>1</c:v>
                </c:pt>
                <c:pt idx="1">
                  <c:v>1.0264375413086584</c:v>
                </c:pt>
                <c:pt idx="2">
                  <c:v>1.0713813615333774</c:v>
                </c:pt>
                <c:pt idx="3">
                  <c:v>1.0601454064771978</c:v>
                </c:pt>
                <c:pt idx="4">
                  <c:v>1.0905485789821547</c:v>
                </c:pt>
                <c:pt idx="5">
                  <c:v>1.0687376074025117</c:v>
                </c:pt>
                <c:pt idx="6">
                  <c:v>0.96364838070059489</c:v>
                </c:pt>
                <c:pt idx="7">
                  <c:v>1.017184401850628</c:v>
                </c:pt>
                <c:pt idx="8">
                  <c:v>1.0403172504957041</c:v>
                </c:pt>
                <c:pt idx="9">
                  <c:v>1.017184401850628</c:v>
                </c:pt>
                <c:pt idx="10">
                  <c:v>1.0370125578321217</c:v>
                </c:pt>
                <c:pt idx="11">
                  <c:v>1.0396563119629876</c:v>
                </c:pt>
                <c:pt idx="12">
                  <c:v>1.0052875082617316</c:v>
                </c:pt>
                <c:pt idx="13">
                  <c:v>1.007270323859881</c:v>
                </c:pt>
                <c:pt idx="14">
                  <c:v>0.99471249173826837</c:v>
                </c:pt>
                <c:pt idx="15">
                  <c:v>0.98876404494382031</c:v>
                </c:pt>
                <c:pt idx="16">
                  <c:v>0.98545935228023807</c:v>
                </c:pt>
                <c:pt idx="17">
                  <c:v>0.97752808988764062</c:v>
                </c:pt>
                <c:pt idx="18">
                  <c:v>0.99405155320555194</c:v>
                </c:pt>
                <c:pt idx="19">
                  <c:v>1.056179775280899</c:v>
                </c:pt>
                <c:pt idx="20">
                  <c:v>1.073364177131527</c:v>
                </c:pt>
                <c:pt idx="21">
                  <c:v>1.0852610707204231</c:v>
                </c:pt>
                <c:pt idx="22">
                  <c:v>1.0931923331130204</c:v>
                </c:pt>
                <c:pt idx="23">
                  <c:v>1.142762723066755</c:v>
                </c:pt>
                <c:pt idx="24">
                  <c:v>1.1434236615994713</c:v>
                </c:pt>
                <c:pt idx="25">
                  <c:v>1.1097157964309321</c:v>
                </c:pt>
                <c:pt idx="26">
                  <c:v>1.0812954395241243</c:v>
                </c:pt>
                <c:pt idx="27">
                  <c:v>1.0343688037012557</c:v>
                </c:pt>
                <c:pt idx="28">
                  <c:v>1.1216126900198282</c:v>
                </c:pt>
                <c:pt idx="29">
                  <c:v>1.1097157964309321</c:v>
                </c:pt>
                <c:pt idx="30">
                  <c:v>1.1070720423000662</c:v>
                </c:pt>
                <c:pt idx="31">
                  <c:v>1.041639127561137</c:v>
                </c:pt>
                <c:pt idx="32">
                  <c:v>1.073364177131527</c:v>
                </c:pt>
                <c:pt idx="33">
                  <c:v>0.98281559814937225</c:v>
                </c:pt>
                <c:pt idx="34">
                  <c:v>1.0310641110376737</c:v>
                </c:pt>
                <c:pt idx="35">
                  <c:v>1.0403172504957041</c:v>
                </c:pt>
                <c:pt idx="36">
                  <c:v>1.0211500330469268</c:v>
                </c:pt>
                <c:pt idx="37">
                  <c:v>0.98083278255122275</c:v>
                </c:pt>
                <c:pt idx="38">
                  <c:v>1.0482485128883015</c:v>
                </c:pt>
                <c:pt idx="39">
                  <c:v>1.0707204230006611</c:v>
                </c:pt>
                <c:pt idx="40">
                  <c:v>0.97686715135492408</c:v>
                </c:pt>
                <c:pt idx="41">
                  <c:v>0.96695307336417724</c:v>
                </c:pt>
                <c:pt idx="42">
                  <c:v>0.94514210178453406</c:v>
                </c:pt>
                <c:pt idx="43">
                  <c:v>1.014540647719762</c:v>
                </c:pt>
                <c:pt idx="44">
                  <c:v>0.96959682749504306</c:v>
                </c:pt>
                <c:pt idx="45">
                  <c:v>0.9841374752148051</c:v>
                </c:pt>
                <c:pt idx="46">
                  <c:v>0.95505617977528101</c:v>
                </c:pt>
                <c:pt idx="47">
                  <c:v>0.98281559814937225</c:v>
                </c:pt>
                <c:pt idx="48">
                  <c:v>0.97422339722405826</c:v>
                </c:pt>
                <c:pt idx="49">
                  <c:v>0.98017184401850643</c:v>
                </c:pt>
                <c:pt idx="50">
                  <c:v>0.9167217448777264</c:v>
                </c:pt>
                <c:pt idx="51">
                  <c:v>0.92002643754130864</c:v>
                </c:pt>
                <c:pt idx="52">
                  <c:v>0.91407799074686058</c:v>
                </c:pt>
                <c:pt idx="53">
                  <c:v>0.95307336417713151</c:v>
                </c:pt>
                <c:pt idx="54">
                  <c:v>0.99801718440185072</c:v>
                </c:pt>
                <c:pt idx="55">
                  <c:v>1.014540647719762</c:v>
                </c:pt>
                <c:pt idx="56">
                  <c:v>1.0264375413086584</c:v>
                </c:pt>
                <c:pt idx="57">
                  <c:v>1.0575016523463319</c:v>
                </c:pt>
                <c:pt idx="58">
                  <c:v>1.1077329808327825</c:v>
                </c:pt>
                <c:pt idx="59">
                  <c:v>1.1467283542630538</c:v>
                </c:pt>
                <c:pt idx="60">
                  <c:v>1.1136814276272309</c:v>
                </c:pt>
                <c:pt idx="61">
                  <c:v>1.194976867151355</c:v>
                </c:pt>
                <c:pt idx="62">
                  <c:v>1.1956378056840715</c:v>
                </c:pt>
                <c:pt idx="63">
                  <c:v>1.2313284864507601</c:v>
                </c:pt>
                <c:pt idx="64">
                  <c:v>1.251156642432254</c:v>
                </c:pt>
                <c:pt idx="65">
                  <c:v>1.2604097818902844</c:v>
                </c:pt>
                <c:pt idx="66">
                  <c:v>1.3225380039656311</c:v>
                </c:pt>
                <c:pt idx="67">
                  <c:v>1.2623925974884336</c:v>
                </c:pt>
                <c:pt idx="68">
                  <c:v>1.2703238598810311</c:v>
                </c:pt>
                <c:pt idx="69">
                  <c:v>1.2253800396563121</c:v>
                </c:pt>
                <c:pt idx="70">
                  <c:v>1.2128222075346993</c:v>
                </c:pt>
                <c:pt idx="71">
                  <c:v>1.1758096497025776</c:v>
                </c:pt>
                <c:pt idx="72">
                  <c:v>1.1936549900859221</c:v>
                </c:pt>
                <c:pt idx="73">
                  <c:v>1.1698612029081297</c:v>
                </c:pt>
                <c:pt idx="74">
                  <c:v>1.1870456047587576</c:v>
                </c:pt>
                <c:pt idx="75">
                  <c:v>1.2313284864507601</c:v>
                </c:pt>
                <c:pt idx="76">
                  <c:v>1.2590879048248513</c:v>
                </c:pt>
                <c:pt idx="77">
                  <c:v>1.288830138797092</c:v>
                </c:pt>
                <c:pt idx="78">
                  <c:v>1.2485128883013881</c:v>
                </c:pt>
                <c:pt idx="79">
                  <c:v>1.2498347653668209</c:v>
                </c:pt>
                <c:pt idx="80">
                  <c:v>1.2630535360211501</c:v>
                </c:pt>
                <c:pt idx="81">
                  <c:v>1.2260409781890285</c:v>
                </c:pt>
                <c:pt idx="82">
                  <c:v>1.2115003304692664</c:v>
                </c:pt>
                <c:pt idx="83">
                  <c:v>1.2597488433575679</c:v>
                </c:pt>
                <c:pt idx="84">
                  <c:v>1.3086582947785856</c:v>
                </c:pt>
                <c:pt idx="85">
                  <c:v>1.3086582947785856</c:v>
                </c:pt>
                <c:pt idx="86">
                  <c:v>1.3496364838070058</c:v>
                </c:pt>
                <c:pt idx="87">
                  <c:v>1.3516192994051555</c:v>
                </c:pt>
                <c:pt idx="88">
                  <c:v>1.3403833443489757</c:v>
                </c:pt>
                <c:pt idx="89">
                  <c:v>1.3284864507600793</c:v>
                </c:pt>
                <c:pt idx="90">
                  <c:v>1.3192333113020489</c:v>
                </c:pt>
                <c:pt idx="91">
                  <c:v>1.3569068076668871</c:v>
                </c:pt>
                <c:pt idx="92">
                  <c:v>1.3747521480502314</c:v>
                </c:pt>
                <c:pt idx="93">
                  <c:v>1.3754130865829479</c:v>
                </c:pt>
                <c:pt idx="94">
                  <c:v>1.4296100462656973</c:v>
                </c:pt>
                <c:pt idx="95">
                  <c:v>1.4355584930601457</c:v>
                </c:pt>
                <c:pt idx="96">
                  <c:v>1.4150693985459353</c:v>
                </c:pt>
                <c:pt idx="97">
                  <c:v>1.3945803040317251</c:v>
                </c:pt>
                <c:pt idx="98">
                  <c:v>1.3562458691341706</c:v>
                </c:pt>
                <c:pt idx="99">
                  <c:v>1.4005287508261735</c:v>
                </c:pt>
                <c:pt idx="100">
                  <c:v>1.4296100462656973</c:v>
                </c:pt>
                <c:pt idx="101">
                  <c:v>1.3939193654990087</c:v>
                </c:pt>
                <c:pt idx="102">
                  <c:v>1.4038334434897557</c:v>
                </c:pt>
                <c:pt idx="103">
                  <c:v>1.4282881692002645</c:v>
                </c:pt>
                <c:pt idx="104">
                  <c:v>1.4745538664904163</c:v>
                </c:pt>
                <c:pt idx="105">
                  <c:v>1.5261070720423002</c:v>
                </c:pt>
                <c:pt idx="106">
                  <c:v>1.4600132187706545</c:v>
                </c:pt>
                <c:pt idx="107">
                  <c:v>1.477858559153999</c:v>
                </c:pt>
                <c:pt idx="108">
                  <c:v>1.4917382683410445</c:v>
                </c:pt>
                <c:pt idx="109">
                  <c:v>1.5624586913417053</c:v>
                </c:pt>
                <c:pt idx="110">
                  <c:v>1.5029742233972241</c:v>
                </c:pt>
                <c:pt idx="111">
                  <c:v>1.5657633840052878</c:v>
                </c:pt>
                <c:pt idx="112">
                  <c:v>1.4619960343688039</c:v>
                </c:pt>
                <c:pt idx="113">
                  <c:v>1.4137475214805022</c:v>
                </c:pt>
                <c:pt idx="114">
                  <c:v>1.488433575677462</c:v>
                </c:pt>
                <c:pt idx="115">
                  <c:v>1.5148711169861202</c:v>
                </c:pt>
                <c:pt idx="116">
                  <c:v>1.5710508922670192</c:v>
                </c:pt>
                <c:pt idx="117">
                  <c:v>1.6278916060806348</c:v>
                </c:pt>
                <c:pt idx="118">
                  <c:v>1.6675479180436221</c:v>
                </c:pt>
                <c:pt idx="119">
                  <c:v>1.6622604097818905</c:v>
                </c:pt>
                <c:pt idx="120">
                  <c:v>1.7052214144084601</c:v>
                </c:pt>
                <c:pt idx="121">
                  <c:v>1.7468605419695968</c:v>
                </c:pt>
                <c:pt idx="122">
                  <c:v>1.7032385988103107</c:v>
                </c:pt>
                <c:pt idx="123">
                  <c:v>1.7574355584930601</c:v>
                </c:pt>
                <c:pt idx="124">
                  <c:v>1.7970918704560477</c:v>
                </c:pt>
                <c:pt idx="125">
                  <c:v>1.7951090548578985</c:v>
                </c:pt>
                <c:pt idx="126">
                  <c:v>1.8638466622604097</c:v>
                </c:pt>
                <c:pt idx="127">
                  <c:v>1.7752808988764046</c:v>
                </c:pt>
                <c:pt idx="128">
                  <c:v>1.7997356245869134</c:v>
                </c:pt>
                <c:pt idx="129">
                  <c:v>1.9220092531394581</c:v>
                </c:pt>
                <c:pt idx="130">
                  <c:v>1.9134170522141443</c:v>
                </c:pt>
                <c:pt idx="131">
                  <c:v>1.9233311302048912</c:v>
                </c:pt>
                <c:pt idx="132">
                  <c:v>2.0046265697290151</c:v>
                </c:pt>
                <c:pt idx="133">
                  <c:v>2.0343688037012559</c:v>
                </c:pt>
                <c:pt idx="134">
                  <c:v>1.9801718440185063</c:v>
                </c:pt>
                <c:pt idx="135">
                  <c:v>1.9748843357567747</c:v>
                </c:pt>
                <c:pt idx="136">
                  <c:v>2.0693985459352282</c:v>
                </c:pt>
                <c:pt idx="137">
                  <c:v>2.035690680766689</c:v>
                </c:pt>
                <c:pt idx="138">
                  <c:v>1.9464639788499669</c:v>
                </c:pt>
                <c:pt idx="139">
                  <c:v>1.9775280898876406</c:v>
                </c:pt>
                <c:pt idx="140">
                  <c:v>1.8764044943820226</c:v>
                </c:pt>
                <c:pt idx="141">
                  <c:v>1.9947124917382684</c:v>
                </c:pt>
                <c:pt idx="142">
                  <c:v>2.0310641110376735</c:v>
                </c:pt>
                <c:pt idx="143">
                  <c:v>1.9616655651024455</c:v>
                </c:pt>
                <c:pt idx="144">
                  <c:v>1.9828155981493722</c:v>
                </c:pt>
                <c:pt idx="145">
                  <c:v>2.0793126239259752</c:v>
                </c:pt>
                <c:pt idx="146">
                  <c:v>2.0720423000660939</c:v>
                </c:pt>
                <c:pt idx="147">
                  <c:v>2.1103767349636486</c:v>
                </c:pt>
                <c:pt idx="148">
                  <c:v>2.0846001321877066</c:v>
                </c:pt>
                <c:pt idx="149">
                  <c:v>2.1031064111037674</c:v>
                </c:pt>
                <c:pt idx="150">
                  <c:v>2.0846001321877066</c:v>
                </c:pt>
                <c:pt idx="151">
                  <c:v>2.1810971579643095</c:v>
                </c:pt>
                <c:pt idx="152">
                  <c:v>2.1678783873099801</c:v>
                </c:pt>
                <c:pt idx="153">
                  <c:v>2.2676801057501654</c:v>
                </c:pt>
                <c:pt idx="154">
                  <c:v>2.3648380700594847</c:v>
                </c:pt>
                <c:pt idx="155">
                  <c:v>2.2723066754791805</c:v>
                </c:pt>
                <c:pt idx="156">
                  <c:v>2.376734963648381</c:v>
                </c:pt>
                <c:pt idx="157">
                  <c:v>2.3020489094514214</c:v>
                </c:pt>
                <c:pt idx="158">
                  <c:v>2.3873099801718443</c:v>
                </c:pt>
                <c:pt idx="159">
                  <c:v>2.4686054196959684</c:v>
                </c:pt>
                <c:pt idx="160">
                  <c:v>2.2207534699272968</c:v>
                </c:pt>
                <c:pt idx="161">
                  <c:v>2.2042300066093854</c:v>
                </c:pt>
                <c:pt idx="162">
                  <c:v>2.1639127561136817</c:v>
                </c:pt>
                <c:pt idx="163">
                  <c:v>2.1539986781229348</c:v>
                </c:pt>
                <c:pt idx="164">
                  <c:v>2.1559814937210842</c:v>
                </c:pt>
                <c:pt idx="165">
                  <c:v>2.2187706543291479</c:v>
                </c:pt>
                <c:pt idx="166">
                  <c:v>2.1758096497025776</c:v>
                </c:pt>
                <c:pt idx="167">
                  <c:v>2.1434236615994715</c:v>
                </c:pt>
                <c:pt idx="168">
                  <c:v>2.2220753469927299</c:v>
                </c:pt>
                <c:pt idx="169">
                  <c:v>2.2207534699272968</c:v>
                </c:pt>
                <c:pt idx="170">
                  <c:v>2.1381361533377397</c:v>
                </c:pt>
                <c:pt idx="171">
                  <c:v>2.1017845340383348</c:v>
                </c:pt>
              </c:numCache>
            </c:numRef>
          </c:val>
          <c:smooth val="0"/>
          <c:extLst>
            <c:ext xmlns:c16="http://schemas.microsoft.com/office/drawing/2014/chart" uri="{C3380CC4-5D6E-409C-BE32-E72D297353CC}">
              <c16:uniqueId val="{00000002-216A-4074-B240-551B7218B971}"/>
            </c:ext>
          </c:extLst>
        </c:ser>
        <c:ser>
          <c:idx val="3"/>
          <c:order val="3"/>
          <c:tx>
            <c:strRef>
              <c:f>股票策略!$BE$1</c:f>
              <c:strCache>
                <c:ptCount val="1"/>
                <c:pt idx="0">
                  <c:v>逸杉1期</c:v>
                </c:pt>
              </c:strCache>
            </c:strRef>
          </c:tx>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股票策略!$BE$2:$BE$173</c:f>
              <c:numCache>
                <c:formatCode>0.0000_ </c:formatCode>
                <c:ptCount val="172"/>
                <c:pt idx="0">
                  <c:v>1</c:v>
                </c:pt>
                <c:pt idx="1">
                  <c:v>1.0184956117099606</c:v>
                </c:pt>
                <c:pt idx="2">
                  <c:v>1.0156682570536608</c:v>
                </c:pt>
                <c:pt idx="3">
                  <c:v>1.0050067738705306</c:v>
                </c:pt>
                <c:pt idx="4">
                  <c:v>1.0098957412970488</c:v>
                </c:pt>
                <c:pt idx="5">
                  <c:v>0.996112387347588</c:v>
                </c:pt>
                <c:pt idx="6">
                  <c:v>0.91765329563527132</c:v>
                </c:pt>
                <c:pt idx="7">
                  <c:v>0.96000471225776041</c:v>
                </c:pt>
                <c:pt idx="8">
                  <c:v>1.0018849031041999</c:v>
                </c:pt>
                <c:pt idx="9">
                  <c:v>0.99976438711197502</c:v>
                </c:pt>
                <c:pt idx="10">
                  <c:v>1.0083642575248866</c:v>
                </c:pt>
                <c:pt idx="11">
                  <c:v>1.0265064499028096</c:v>
                </c:pt>
                <c:pt idx="12">
                  <c:v>0.97372916298521528</c:v>
                </c:pt>
                <c:pt idx="13">
                  <c:v>0.98456735583436417</c:v>
                </c:pt>
                <c:pt idx="14">
                  <c:v>0.98209342051010196</c:v>
                </c:pt>
                <c:pt idx="15">
                  <c:v>1.0048889674265182</c:v>
                </c:pt>
                <c:pt idx="16">
                  <c:v>0.98321258172822057</c:v>
                </c:pt>
                <c:pt idx="17">
                  <c:v>0.99640690345761918</c:v>
                </c:pt>
                <c:pt idx="18">
                  <c:v>1.0042999352064559</c:v>
                </c:pt>
                <c:pt idx="19">
                  <c:v>1.0326912882134653</c:v>
                </c:pt>
                <c:pt idx="20">
                  <c:v>1.0341638687636214</c:v>
                </c:pt>
                <c:pt idx="21">
                  <c:v>1.0042410319844497</c:v>
                </c:pt>
                <c:pt idx="22">
                  <c:v>1.010897096071155</c:v>
                </c:pt>
                <c:pt idx="23">
                  <c:v>1.0007657418860811</c:v>
                </c:pt>
                <c:pt idx="24">
                  <c:v>0.97867703363373981</c:v>
                </c:pt>
                <c:pt idx="25">
                  <c:v>0.96430464746421629</c:v>
                </c:pt>
                <c:pt idx="26">
                  <c:v>0.95087471284679281</c:v>
                </c:pt>
                <c:pt idx="27">
                  <c:v>0.90893561877834717</c:v>
                </c:pt>
                <c:pt idx="28">
                  <c:v>0.950933616068799</c:v>
                </c:pt>
                <c:pt idx="29">
                  <c:v>0.94474877775814348</c:v>
                </c:pt>
                <c:pt idx="30">
                  <c:v>0.950933616068799</c:v>
                </c:pt>
                <c:pt idx="31">
                  <c:v>0.90669729634210983</c:v>
                </c:pt>
                <c:pt idx="32">
                  <c:v>0.92495729516404546</c:v>
                </c:pt>
                <c:pt idx="33">
                  <c:v>0.86799787948400775</c:v>
                </c:pt>
                <c:pt idx="34">
                  <c:v>0.88307710431760622</c:v>
                </c:pt>
                <c:pt idx="35">
                  <c:v>0.88254697531954995</c:v>
                </c:pt>
                <c:pt idx="36">
                  <c:v>0.87683336278494428</c:v>
                </c:pt>
                <c:pt idx="37">
                  <c:v>0.86110620250927727</c:v>
                </c:pt>
                <c:pt idx="38">
                  <c:v>0.87029510514225128</c:v>
                </c:pt>
                <c:pt idx="39">
                  <c:v>0.88796607174412445</c:v>
                </c:pt>
                <c:pt idx="40">
                  <c:v>0.84685162278376624</c:v>
                </c:pt>
                <c:pt idx="41">
                  <c:v>0.83518878482653003</c:v>
                </c:pt>
                <c:pt idx="42">
                  <c:v>0.83984213936502328</c:v>
                </c:pt>
                <c:pt idx="43">
                  <c:v>0.86546504093773935</c:v>
                </c:pt>
                <c:pt idx="44">
                  <c:v>0.8701183954762326</c:v>
                </c:pt>
                <c:pt idx="45">
                  <c:v>0.88572774930788722</c:v>
                </c:pt>
                <c:pt idx="46">
                  <c:v>0.87565529834481948</c:v>
                </c:pt>
                <c:pt idx="47">
                  <c:v>0.87736349178300055</c:v>
                </c:pt>
                <c:pt idx="48">
                  <c:v>0.88178123343346893</c:v>
                </c:pt>
                <c:pt idx="49">
                  <c:v>0.88278258820757494</c:v>
                </c:pt>
                <c:pt idx="50">
                  <c:v>0.86363904105554568</c:v>
                </c:pt>
                <c:pt idx="51">
                  <c:v>0.8633445249455145</c:v>
                </c:pt>
                <c:pt idx="52">
                  <c:v>0.8581610414089651</c:v>
                </c:pt>
                <c:pt idx="53">
                  <c:v>0.86911704070212648</c:v>
                </c:pt>
                <c:pt idx="54">
                  <c:v>0.87930729810920649</c:v>
                </c:pt>
                <c:pt idx="55">
                  <c:v>0.88690581374801203</c:v>
                </c:pt>
                <c:pt idx="56">
                  <c:v>0.8913824586204866</c:v>
                </c:pt>
                <c:pt idx="57">
                  <c:v>0.92071626317959587</c:v>
                </c:pt>
                <c:pt idx="58">
                  <c:v>0.94745832597043056</c:v>
                </c:pt>
                <c:pt idx="59">
                  <c:v>0.96783884078459093</c:v>
                </c:pt>
                <c:pt idx="60">
                  <c:v>0.96695529245449718</c:v>
                </c:pt>
                <c:pt idx="61">
                  <c:v>0.99399187135536315</c:v>
                </c:pt>
                <c:pt idx="62">
                  <c:v>1.011309418625199</c:v>
                </c:pt>
                <c:pt idx="63">
                  <c:v>1.0184367084879544</c:v>
                </c:pt>
                <c:pt idx="64">
                  <c:v>1.0356364493137775</c:v>
                </c:pt>
                <c:pt idx="65">
                  <c:v>1.0158449667196796</c:v>
                </c:pt>
                <c:pt idx="66">
                  <c:v>1.0146079990575485</c:v>
                </c:pt>
                <c:pt idx="67">
                  <c:v>0.98698238793662008</c:v>
                </c:pt>
                <c:pt idx="68">
                  <c:v>0.99039877481298233</c:v>
                </c:pt>
                <c:pt idx="69">
                  <c:v>0.94851858396654298</c:v>
                </c:pt>
                <c:pt idx="70">
                  <c:v>0.9323201979148259</c:v>
                </c:pt>
                <c:pt idx="71">
                  <c:v>0.90881781233433467</c:v>
                </c:pt>
                <c:pt idx="72">
                  <c:v>0.91011368321847197</c:v>
                </c:pt>
                <c:pt idx="73">
                  <c:v>0.89179478117453026</c:v>
                </c:pt>
                <c:pt idx="74">
                  <c:v>0.91370677976085291</c:v>
                </c:pt>
                <c:pt idx="75">
                  <c:v>0.94345290687400596</c:v>
                </c:pt>
                <c:pt idx="76">
                  <c:v>0.94957884196265541</c:v>
                </c:pt>
                <c:pt idx="77">
                  <c:v>0.96218413147199144</c:v>
                </c:pt>
                <c:pt idx="78">
                  <c:v>0.94362961654002475</c:v>
                </c:pt>
                <c:pt idx="79">
                  <c:v>0.94321729398598098</c:v>
                </c:pt>
                <c:pt idx="80">
                  <c:v>0.94975555162867409</c:v>
                </c:pt>
                <c:pt idx="81">
                  <c:v>0.93879955233551282</c:v>
                </c:pt>
                <c:pt idx="82">
                  <c:v>0.92324910172586439</c:v>
                </c:pt>
                <c:pt idx="83">
                  <c:v>0.93832832655946274</c:v>
                </c:pt>
                <c:pt idx="84">
                  <c:v>0.95647051893738588</c:v>
                </c:pt>
                <c:pt idx="85">
                  <c:v>0.95971019614772923</c:v>
                </c:pt>
                <c:pt idx="86">
                  <c:v>0.9828002591741769</c:v>
                </c:pt>
                <c:pt idx="87">
                  <c:v>1.0023561288802498</c:v>
                </c:pt>
                <c:pt idx="88">
                  <c:v>0.9906932909230135</c:v>
                </c:pt>
                <c:pt idx="89">
                  <c:v>0.98774812982270133</c:v>
                </c:pt>
                <c:pt idx="90">
                  <c:v>0.98615774282853264</c:v>
                </c:pt>
                <c:pt idx="91">
                  <c:v>1.0058314189786182</c:v>
                </c:pt>
                <c:pt idx="92">
                  <c:v>0.99570006479354412</c:v>
                </c:pt>
                <c:pt idx="93">
                  <c:v>0.99163574247511344</c:v>
                </c:pt>
                <c:pt idx="94">
                  <c:v>0.99646580667962537</c:v>
                </c:pt>
                <c:pt idx="95">
                  <c:v>1.0096012251870177</c:v>
                </c:pt>
                <c:pt idx="96">
                  <c:v>0.98380161394828292</c:v>
                </c:pt>
                <c:pt idx="97">
                  <c:v>0.97531954997938386</c:v>
                </c:pt>
                <c:pt idx="98">
                  <c:v>0.963008776580079</c:v>
                </c:pt>
                <c:pt idx="99">
                  <c:v>0.98615774282853264</c:v>
                </c:pt>
                <c:pt idx="100">
                  <c:v>0.99958767744595634</c:v>
                </c:pt>
                <c:pt idx="101">
                  <c:v>1.0004123225540436</c:v>
                </c:pt>
                <c:pt idx="102">
                  <c:v>1.0126052895093363</c:v>
                </c:pt>
                <c:pt idx="103">
                  <c:v>1.0251516757966661</c:v>
                </c:pt>
                <c:pt idx="104">
                  <c:v>1.0331036107675089</c:v>
                </c:pt>
                <c:pt idx="105">
                  <c:v>1.0331036107675089</c:v>
                </c:pt>
                <c:pt idx="106">
                  <c:v>1.0267420627908348</c:v>
                </c:pt>
                <c:pt idx="107">
                  <c:v>1.0166696118277669</c:v>
                </c:pt>
                <c:pt idx="108">
                  <c:v>1.0458267067208578</c:v>
                </c:pt>
                <c:pt idx="109">
                  <c:v>1.0405254167402957</c:v>
                </c:pt>
                <c:pt idx="110">
                  <c:v>1.0278023207869469</c:v>
                </c:pt>
                <c:pt idx="111">
                  <c:v>1.0649702538728869</c:v>
                </c:pt>
                <c:pt idx="112">
                  <c:v>1.0021205159922248</c:v>
                </c:pt>
                <c:pt idx="113">
                  <c:v>0.95953348648171055</c:v>
                </c:pt>
                <c:pt idx="114">
                  <c:v>0.97019496966484065</c:v>
                </c:pt>
                <c:pt idx="115">
                  <c:v>0.95941568003769806</c:v>
                </c:pt>
                <c:pt idx="116">
                  <c:v>0.98073864640395836</c:v>
                </c:pt>
                <c:pt idx="117">
                  <c:v>0.98574542027448897</c:v>
                </c:pt>
                <c:pt idx="118">
                  <c:v>0.97296342109913414</c:v>
                </c:pt>
                <c:pt idx="119">
                  <c:v>1.0017670966601875</c:v>
                </c:pt>
                <c:pt idx="120">
                  <c:v>1.0331036107675089</c:v>
                </c:pt>
                <c:pt idx="121">
                  <c:v>1.0513636095894445</c:v>
                </c:pt>
                <c:pt idx="122">
                  <c:v>1.0434705778406079</c:v>
                </c:pt>
                <c:pt idx="123">
                  <c:v>1.0639688990987808</c:v>
                </c:pt>
                <c:pt idx="124">
                  <c:v>1.1229899275490369</c:v>
                </c:pt>
                <c:pt idx="125">
                  <c:v>1.1203981857807621</c:v>
                </c:pt>
                <c:pt idx="126">
                  <c:v>1.1394828297107853</c:v>
                </c:pt>
                <c:pt idx="127">
                  <c:v>1.1639276668433762</c:v>
                </c:pt>
                <c:pt idx="128">
                  <c:v>1.1941450197325794</c:v>
                </c:pt>
                <c:pt idx="129">
                  <c:v>1.2663014666902279</c:v>
                </c:pt>
                <c:pt idx="130">
                  <c:v>1.1952641809506979</c:v>
                </c:pt>
                <c:pt idx="131">
                  <c:v>1.2294280497143195</c:v>
                </c:pt>
                <c:pt idx="132">
                  <c:v>1.3075926253166048</c:v>
                </c:pt>
                <c:pt idx="133">
                  <c:v>1.3179595923897036</c:v>
                </c:pt>
                <c:pt idx="134">
                  <c:v>1.3075337220945986</c:v>
                </c:pt>
                <c:pt idx="135">
                  <c:v>1.3050008835483302</c:v>
                </c:pt>
                <c:pt idx="136">
                  <c:v>1.326264946692584</c:v>
                </c:pt>
                <c:pt idx="137">
                  <c:v>1.3018790127819992</c:v>
                </c:pt>
                <c:pt idx="138">
                  <c:v>1.2350827590269189</c:v>
                </c:pt>
                <c:pt idx="139">
                  <c:v>1.2364375331330624</c:v>
                </c:pt>
                <c:pt idx="140">
                  <c:v>1.2180008246451082</c:v>
                </c:pt>
                <c:pt idx="141">
                  <c:v>1.2446250809919304</c:v>
                </c:pt>
                <c:pt idx="142">
                  <c:v>1.2574659833892914</c:v>
                </c:pt>
                <c:pt idx="143">
                  <c:v>1.1804205690051246</c:v>
                </c:pt>
                <c:pt idx="144">
                  <c:v>1.1791836013429935</c:v>
                </c:pt>
                <c:pt idx="145">
                  <c:v>1.210225599340284</c:v>
                </c:pt>
                <c:pt idx="146">
                  <c:v>1.199799729045179</c:v>
                </c:pt>
                <c:pt idx="147">
                  <c:v>1.1715850857041881</c:v>
                </c:pt>
                <c:pt idx="148">
                  <c:v>1.1365376686104729</c:v>
                </c:pt>
                <c:pt idx="149">
                  <c:v>1.1785945691229311</c:v>
                </c:pt>
                <c:pt idx="150">
                  <c:v>1.2151734699888086</c:v>
                </c:pt>
                <c:pt idx="151">
                  <c:v>1.231018436708488</c:v>
                </c:pt>
                <c:pt idx="152">
                  <c:v>1.2400306296754433</c:v>
                </c:pt>
                <c:pt idx="153">
                  <c:v>1.2553454673970668</c:v>
                </c:pt>
                <c:pt idx="154">
                  <c:v>1.27018907934264</c:v>
                </c:pt>
                <c:pt idx="155">
                  <c:v>1.2778464982034516</c:v>
                </c:pt>
                <c:pt idx="156">
                  <c:v>1.3005242386758555</c:v>
                </c:pt>
                <c:pt idx="157">
                  <c:v>1.2382635330152558</c:v>
                </c:pt>
                <c:pt idx="158">
                  <c:v>1.2800259174176827</c:v>
                </c:pt>
                <c:pt idx="159">
                  <c:v>1.3786299110561349</c:v>
                </c:pt>
                <c:pt idx="160">
                  <c:v>1.3411085586381577</c:v>
                </c:pt>
                <c:pt idx="161">
                  <c:v>1.3368086234317016</c:v>
                </c:pt>
                <c:pt idx="162">
                  <c:v>1.3161335925075102</c:v>
                </c:pt>
                <c:pt idx="163">
                  <c:v>1.3160157860634976</c:v>
                </c:pt>
                <c:pt idx="164">
                  <c:v>1.3330977204453083</c:v>
                </c:pt>
                <c:pt idx="165">
                  <c:v>1.3705601696412795</c:v>
                </c:pt>
                <c:pt idx="166">
                  <c:v>1.3582493962419744</c:v>
                </c:pt>
                <c:pt idx="167">
                  <c:v>1.3427578488543324</c:v>
                </c:pt>
                <c:pt idx="168">
                  <c:v>1.4078459091712316</c:v>
                </c:pt>
                <c:pt idx="169">
                  <c:v>1.4202744890145491</c:v>
                </c:pt>
                <c:pt idx="170">
                  <c:v>1.3927666843376334</c:v>
                </c:pt>
                <c:pt idx="171">
                  <c:v>1.4615067444189196</c:v>
                </c:pt>
              </c:numCache>
            </c:numRef>
          </c:val>
          <c:smooth val="0"/>
          <c:extLst>
            <c:ext xmlns:c16="http://schemas.microsoft.com/office/drawing/2014/chart" uri="{C3380CC4-5D6E-409C-BE32-E72D297353CC}">
              <c16:uniqueId val="{00000003-216A-4074-B240-551B7218B971}"/>
            </c:ext>
          </c:extLst>
        </c:ser>
        <c:ser>
          <c:idx val="4"/>
          <c:order val="4"/>
          <c:tx>
            <c:strRef>
              <c:f>股票策略!$BF$1</c:f>
              <c:strCache>
                <c:ptCount val="1"/>
                <c:pt idx="0">
                  <c:v>中信信托重阳8期</c:v>
                </c:pt>
              </c:strCache>
            </c:strRef>
          </c:tx>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股票策略!$BF$2:$BF$173</c:f>
              <c:numCache>
                <c:formatCode>0.0000_ </c:formatCode>
                <c:ptCount val="172"/>
                <c:pt idx="0">
                  <c:v>1</c:v>
                </c:pt>
                <c:pt idx="1">
                  <c:v>1.0199690479756378</c:v>
                </c:pt>
                <c:pt idx="2">
                  <c:v>1.0248115421097299</c:v>
                </c:pt>
                <c:pt idx="3">
                  <c:v>1.0207678098946633</c:v>
                </c:pt>
                <c:pt idx="4">
                  <c:v>1.0322999351005941</c:v>
                </c:pt>
                <c:pt idx="5">
                  <c:v>1.0182716788977086</c:v>
                </c:pt>
                <c:pt idx="6">
                  <c:v>0.96650192202086771</c:v>
                </c:pt>
                <c:pt idx="7">
                  <c:v>0.98971594029254661</c:v>
                </c:pt>
                <c:pt idx="8">
                  <c:v>1.0011482202585991</c:v>
                </c:pt>
                <c:pt idx="9">
                  <c:v>0.99630572612450707</c:v>
                </c:pt>
                <c:pt idx="10">
                  <c:v>1.017373071738805</c:v>
                </c:pt>
                <c:pt idx="11">
                  <c:v>1.0082871549098897</c:v>
                </c:pt>
                <c:pt idx="12">
                  <c:v>0.97938195796515404</c:v>
                </c:pt>
                <c:pt idx="13">
                  <c:v>0.9903150117318158</c:v>
                </c:pt>
                <c:pt idx="14">
                  <c:v>0.98597174379711461</c:v>
                </c:pt>
                <c:pt idx="15">
                  <c:v>0.99895162498127898</c:v>
                </c:pt>
                <c:pt idx="16">
                  <c:v>0.97643652338874753</c:v>
                </c:pt>
                <c:pt idx="17">
                  <c:v>0.97893265438570232</c:v>
                </c:pt>
                <c:pt idx="18">
                  <c:v>0.99106385103090222</c:v>
                </c:pt>
                <c:pt idx="19">
                  <c:v>1.0134291847636163</c:v>
                </c:pt>
                <c:pt idx="20">
                  <c:v>1.023263940891618</c:v>
                </c:pt>
                <c:pt idx="21">
                  <c:v>1.0209175777544806</c:v>
                </c:pt>
                <c:pt idx="22">
                  <c:v>1.0010483750187209</c:v>
                </c:pt>
                <c:pt idx="23">
                  <c:v>1.0094852977884281</c:v>
                </c:pt>
                <c:pt idx="24">
                  <c:v>1.0033448155359193</c:v>
                </c:pt>
                <c:pt idx="25">
                  <c:v>0.9762368329089911</c:v>
                </c:pt>
                <c:pt idx="26">
                  <c:v>0.95621786231341421</c:v>
                </c:pt>
                <c:pt idx="27">
                  <c:v>0.91533123658329585</c:v>
                </c:pt>
                <c:pt idx="28">
                  <c:v>0.95332235035694679</c:v>
                </c:pt>
                <c:pt idx="29">
                  <c:v>0.95596824921371881</c:v>
                </c:pt>
                <c:pt idx="30">
                  <c:v>0.9562677849333534</c:v>
                </c:pt>
                <c:pt idx="31">
                  <c:v>0.91727821876092064</c:v>
                </c:pt>
                <c:pt idx="32">
                  <c:v>0.92781189156806954</c:v>
                </c:pt>
                <c:pt idx="33">
                  <c:v>0.8976586291248565</c:v>
                </c:pt>
                <c:pt idx="34">
                  <c:v>0.90000499226199393</c:v>
                </c:pt>
                <c:pt idx="35">
                  <c:v>0.9087414507513355</c:v>
                </c:pt>
                <c:pt idx="36">
                  <c:v>0.89416404572911989</c:v>
                </c:pt>
                <c:pt idx="37">
                  <c:v>0.89800808746443017</c:v>
                </c:pt>
                <c:pt idx="38">
                  <c:v>0.93165593330337981</c:v>
                </c:pt>
                <c:pt idx="39">
                  <c:v>0.93634865957765467</c:v>
                </c:pt>
                <c:pt idx="40">
                  <c:v>0.88557735509959568</c:v>
                </c:pt>
                <c:pt idx="41">
                  <c:v>0.87609205731116768</c:v>
                </c:pt>
                <c:pt idx="42">
                  <c:v>0.88817333133642851</c:v>
                </c:pt>
                <c:pt idx="43">
                  <c:v>0.91318456392591485</c:v>
                </c:pt>
                <c:pt idx="44">
                  <c:v>0.89106884329289604</c:v>
                </c:pt>
                <c:pt idx="45">
                  <c:v>0.91752783186061615</c:v>
                </c:pt>
                <c:pt idx="46">
                  <c:v>0.89276621237082532</c:v>
                </c:pt>
                <c:pt idx="47">
                  <c:v>0.89840746842394303</c:v>
                </c:pt>
                <c:pt idx="48">
                  <c:v>0.90250112325894871</c:v>
                </c:pt>
                <c:pt idx="49">
                  <c:v>0.9108881234087165</c:v>
                </c:pt>
                <c:pt idx="50">
                  <c:v>0.88697518845789025</c:v>
                </c:pt>
                <c:pt idx="51">
                  <c:v>0.89276621237082532</c:v>
                </c:pt>
                <c:pt idx="52">
                  <c:v>0.88662573011831669</c:v>
                </c:pt>
                <c:pt idx="53">
                  <c:v>0.89591133742698825</c:v>
                </c:pt>
                <c:pt idx="54">
                  <c:v>0.91503170086366137</c:v>
                </c:pt>
                <c:pt idx="55">
                  <c:v>0.92072287953671816</c:v>
                </c:pt>
                <c:pt idx="56">
                  <c:v>0.9357495881383856</c:v>
                </c:pt>
                <c:pt idx="57">
                  <c:v>0.95267335629773864</c:v>
                </c:pt>
                <c:pt idx="58">
                  <c:v>0.96794967799910148</c:v>
                </c:pt>
                <c:pt idx="59">
                  <c:v>0.98702011881583551</c:v>
                </c:pt>
                <c:pt idx="60">
                  <c:v>0.99016524387199845</c:v>
                </c:pt>
                <c:pt idx="61">
                  <c:v>1.017522839598622</c:v>
                </c:pt>
                <c:pt idx="62">
                  <c:v>1.0331486196395587</c:v>
                </c:pt>
                <c:pt idx="63">
                  <c:v>1.0333982327392541</c:v>
                </c:pt>
                <c:pt idx="64">
                  <c:v>1.0723378762917479</c:v>
                </c:pt>
                <c:pt idx="65">
                  <c:v>1.0665468523788129</c:v>
                </c:pt>
                <c:pt idx="66">
                  <c:v>1.0676451500174728</c:v>
                </c:pt>
                <c:pt idx="67">
                  <c:v>1.0207178872747242</c:v>
                </c:pt>
                <c:pt idx="68">
                  <c:v>1.0285058159852229</c:v>
                </c:pt>
                <c:pt idx="69">
                  <c:v>1.001597523838051</c:v>
                </c:pt>
                <c:pt idx="70">
                  <c:v>0.99715441066347166</c:v>
                </c:pt>
                <c:pt idx="71">
                  <c:v>0.98622135689681001</c:v>
                </c:pt>
                <c:pt idx="72">
                  <c:v>0.99495781538615158</c:v>
                </c:pt>
                <c:pt idx="73">
                  <c:v>0.9746393090709401</c:v>
                </c:pt>
                <c:pt idx="74">
                  <c:v>0.99256152962907496</c:v>
                </c:pt>
                <c:pt idx="75">
                  <c:v>1.0148769407418503</c:v>
                </c:pt>
                <c:pt idx="76">
                  <c:v>1.0090359942089762</c:v>
                </c:pt>
                <c:pt idx="77">
                  <c:v>1.036493435175478</c:v>
                </c:pt>
                <c:pt idx="78">
                  <c:v>1.025859917128451</c:v>
                </c:pt>
                <c:pt idx="79">
                  <c:v>1.0249613099695474</c:v>
                </c:pt>
                <c:pt idx="80">
                  <c:v>1.0435824472068294</c:v>
                </c:pt>
                <c:pt idx="81">
                  <c:v>1.0259597623683292</c:v>
                </c:pt>
                <c:pt idx="82">
                  <c:v>1.0103339823273927</c:v>
                </c:pt>
                <c:pt idx="83">
                  <c:v>1.0275572862063802</c:v>
                </c:pt>
                <c:pt idx="84">
                  <c:v>1.0435325245868905</c:v>
                </c:pt>
                <c:pt idx="85">
                  <c:v>1.0540162747741002</c:v>
                </c:pt>
                <c:pt idx="86">
                  <c:v>1.0729369477310169</c:v>
                </c:pt>
                <c:pt idx="87">
                  <c:v>1.0719384953322353</c:v>
                </c:pt>
                <c:pt idx="88">
                  <c:v>1.0685437571763767</c:v>
                </c:pt>
                <c:pt idx="89">
                  <c:v>1.0443312865059158</c:v>
                </c:pt>
                <c:pt idx="90">
                  <c:v>1.0432829114871949</c:v>
                </c:pt>
                <c:pt idx="91">
                  <c:v>1.0661973940392393</c:v>
                </c:pt>
                <c:pt idx="92">
                  <c:v>1.0529678997553793</c:v>
                </c:pt>
                <c:pt idx="93">
                  <c:v>1.053916429534222</c:v>
                </c:pt>
                <c:pt idx="94">
                  <c:v>1.0657980130797264</c:v>
                </c:pt>
                <c:pt idx="95">
                  <c:v>1.068693525036194</c:v>
                </c:pt>
                <c:pt idx="96">
                  <c:v>1.0623034296839897</c:v>
                </c:pt>
                <c:pt idx="97">
                  <c:v>1.0527182866556837</c:v>
                </c:pt>
                <c:pt idx="98">
                  <c:v>1.0442314412660376</c:v>
                </c:pt>
                <c:pt idx="99">
                  <c:v>1.0528181318955621</c:v>
                </c:pt>
                <c:pt idx="100">
                  <c:v>1.0683440666966204</c:v>
                </c:pt>
                <c:pt idx="101">
                  <c:v>1.0762318406469973</c:v>
                </c:pt>
                <c:pt idx="102">
                  <c:v>1.0789276621237083</c:v>
                </c:pt>
                <c:pt idx="103">
                  <c:v>1.1024412161150217</c:v>
                </c:pt>
                <c:pt idx="104">
                  <c:v>1.1056362637911239</c:v>
                </c:pt>
                <c:pt idx="105">
                  <c:v>1.0876141979931107</c:v>
                </c:pt>
                <c:pt idx="106">
                  <c:v>1.0502720782786681</c:v>
                </c:pt>
                <c:pt idx="107">
                  <c:v>1.0299535719634567</c:v>
                </c:pt>
                <c:pt idx="108">
                  <c:v>1.0583595427088015</c:v>
                </c:pt>
                <c:pt idx="109">
                  <c:v>1.0794268883230993</c:v>
                </c:pt>
                <c:pt idx="110">
                  <c:v>1.0291548100444312</c:v>
                </c:pt>
                <c:pt idx="111">
                  <c:v>1.0690429833757675</c:v>
                </c:pt>
                <c:pt idx="112">
                  <c:v>1.0277569766861365</c:v>
                </c:pt>
                <c:pt idx="113">
                  <c:v>0.98362538065997707</c:v>
                </c:pt>
                <c:pt idx="114">
                  <c:v>0.99620588088462891</c:v>
                </c:pt>
                <c:pt idx="115">
                  <c:v>1.0001996904797563</c:v>
                </c:pt>
                <c:pt idx="116">
                  <c:v>1.0020468274175029</c:v>
                </c:pt>
                <c:pt idx="117">
                  <c:v>1.017522839598622</c:v>
                </c:pt>
                <c:pt idx="118">
                  <c:v>1.0075882382307424</c:v>
                </c:pt>
                <c:pt idx="119">
                  <c:v>1.0246617742499129</c:v>
                </c:pt>
                <c:pt idx="120">
                  <c:v>1.0250112325894862</c:v>
                </c:pt>
                <c:pt idx="121">
                  <c:v>1.0220158753931408</c:v>
                </c:pt>
                <c:pt idx="122">
                  <c:v>0.99725425590334993</c:v>
                </c:pt>
                <c:pt idx="123">
                  <c:v>1.0185712146173431</c:v>
                </c:pt>
                <c:pt idx="124">
                  <c:v>1.0520193699765363</c:v>
                </c:pt>
                <c:pt idx="125">
                  <c:v>1.0588587689081923</c:v>
                </c:pt>
                <c:pt idx="126">
                  <c:v>1.059158304627827</c:v>
                </c:pt>
                <c:pt idx="127">
                  <c:v>1.0665967749987519</c:v>
                </c:pt>
                <c:pt idx="128">
                  <c:v>1.1066846388098448</c:v>
                </c:pt>
                <c:pt idx="129">
                  <c:v>1.1620488243223006</c:v>
                </c:pt>
                <c:pt idx="130">
                  <c:v>1.1287005142029853</c:v>
                </c:pt>
                <c:pt idx="131">
                  <c:v>1.1135240377415008</c:v>
                </c:pt>
                <c:pt idx="132">
                  <c:v>1.1482701812191105</c:v>
                </c:pt>
                <c:pt idx="133">
                  <c:v>1.1586540861664421</c:v>
                </c:pt>
                <c:pt idx="134">
                  <c:v>1.1621985921821176</c:v>
                </c:pt>
                <c:pt idx="135">
                  <c:v>1.1599021516649195</c:v>
                </c:pt>
                <c:pt idx="136">
                  <c:v>1.1701862113723729</c:v>
                </c:pt>
                <c:pt idx="137">
                  <c:v>1.1566072587489393</c:v>
                </c:pt>
                <c:pt idx="138">
                  <c:v>1.1252059308072486</c:v>
                </c:pt>
                <c:pt idx="139">
                  <c:v>1.1513653836553341</c:v>
                </c:pt>
                <c:pt idx="140">
                  <c:v>1.1263042284459088</c:v>
                </c:pt>
                <c:pt idx="141">
                  <c:v>1.1442264490040437</c:v>
                </c:pt>
                <c:pt idx="142">
                  <c:v>1.157006639708452</c:v>
                </c:pt>
                <c:pt idx="143">
                  <c:v>1.1541111277519844</c:v>
                </c:pt>
                <c:pt idx="144">
                  <c:v>1.149568169337527</c:v>
                </c:pt>
                <c:pt idx="145">
                  <c:v>1.1824671758773899</c:v>
                </c:pt>
                <c:pt idx="146">
                  <c:v>1.1852628425939795</c:v>
                </c:pt>
                <c:pt idx="147">
                  <c:v>1.1885577355099595</c:v>
                </c:pt>
                <c:pt idx="148">
                  <c:v>1.1907044081673408</c:v>
                </c:pt>
                <c:pt idx="149">
                  <c:v>1.1855124556936747</c:v>
                </c:pt>
                <c:pt idx="150">
                  <c:v>1.161349907643153</c:v>
                </c:pt>
                <c:pt idx="151">
                  <c:v>1.1671409315560881</c:v>
                </c:pt>
                <c:pt idx="152">
                  <c:v>1.1734811042883531</c:v>
                </c:pt>
                <c:pt idx="153">
                  <c:v>1.1938994558434428</c:v>
                </c:pt>
                <c:pt idx="154">
                  <c:v>1.203085217912236</c:v>
                </c:pt>
                <c:pt idx="155">
                  <c:v>1.2186111527132943</c:v>
                </c:pt>
                <c:pt idx="156">
                  <c:v>1.2132195097598724</c:v>
                </c:pt>
                <c:pt idx="157">
                  <c:v>1.1918526284259399</c:v>
                </c:pt>
                <c:pt idx="158">
                  <c:v>1.2084269382457191</c:v>
                </c:pt>
                <c:pt idx="159">
                  <c:v>1.2686835405122061</c:v>
                </c:pt>
                <c:pt idx="160">
                  <c:v>1.2550546652688332</c:v>
                </c:pt>
                <c:pt idx="161">
                  <c:v>1.2805651240577107</c:v>
                </c:pt>
                <c:pt idx="162">
                  <c:v>1.2579002546053617</c:v>
                </c:pt>
                <c:pt idx="163">
                  <c:v>1.2427237781438771</c:v>
                </c:pt>
                <c:pt idx="164">
                  <c:v>1.2485647246767511</c:v>
                </c:pt>
                <c:pt idx="165">
                  <c:v>1.2858069991513157</c:v>
                </c:pt>
                <c:pt idx="166">
                  <c:v>1.290799261145225</c:v>
                </c:pt>
                <c:pt idx="167">
                  <c:v>1.2465178972592483</c:v>
                </c:pt>
                <c:pt idx="168">
                  <c:v>1.2650391892566522</c:v>
                </c:pt>
                <c:pt idx="169">
                  <c:v>1.2621436773001848</c:v>
                </c:pt>
                <c:pt idx="170">
                  <c:v>1.2422744745644252</c:v>
                </c:pt>
                <c:pt idx="171">
                  <c:v>1.2294942838600171</c:v>
                </c:pt>
              </c:numCache>
            </c:numRef>
          </c:val>
          <c:smooth val="0"/>
          <c:extLst>
            <c:ext xmlns:c16="http://schemas.microsoft.com/office/drawing/2014/chart" uri="{C3380CC4-5D6E-409C-BE32-E72D297353CC}">
              <c16:uniqueId val="{00000004-216A-4074-B240-551B7218B971}"/>
            </c:ext>
          </c:extLst>
        </c:ser>
        <c:ser>
          <c:idx val="5"/>
          <c:order val="5"/>
          <c:tx>
            <c:strRef>
              <c:f>股票策略!$BG$1</c:f>
              <c:strCache>
                <c:ptCount val="1"/>
                <c:pt idx="0">
                  <c:v>观富价值一号</c:v>
                </c:pt>
              </c:strCache>
            </c:strRef>
          </c:tx>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股票策略!$BG$2:$BG$173</c:f>
              <c:numCache>
                <c:formatCode>0.0000_ </c:formatCode>
                <c:ptCount val="172"/>
                <c:pt idx="0">
                  <c:v>1</c:v>
                </c:pt>
                <c:pt idx="1">
                  <c:v>1.0160642570281124</c:v>
                </c:pt>
                <c:pt idx="2">
                  <c:v>1.0167336010709505</c:v>
                </c:pt>
                <c:pt idx="3">
                  <c:v>1.0187416331994645</c:v>
                </c:pt>
                <c:pt idx="4">
                  <c:v>1.0461847389558232</c:v>
                </c:pt>
                <c:pt idx="5">
                  <c:v>1.0428380187416333</c:v>
                </c:pt>
                <c:pt idx="6">
                  <c:v>0.98058902275769755</c:v>
                </c:pt>
                <c:pt idx="7">
                  <c:v>1.006024096385542</c:v>
                </c:pt>
                <c:pt idx="8">
                  <c:v>1.0227576974564927</c:v>
                </c:pt>
                <c:pt idx="9">
                  <c:v>1.0093708165997324</c:v>
                </c:pt>
                <c:pt idx="10">
                  <c:v>1.0214190093708166</c:v>
                </c:pt>
                <c:pt idx="11">
                  <c:v>1.0167336010709505</c:v>
                </c:pt>
                <c:pt idx="12">
                  <c:v>0.9745649263721553</c:v>
                </c:pt>
                <c:pt idx="13">
                  <c:v>1.0066934404283803</c:v>
                </c:pt>
                <c:pt idx="14">
                  <c:v>0.99732262382864789</c:v>
                </c:pt>
                <c:pt idx="15">
                  <c:v>0.99665327978580998</c:v>
                </c:pt>
                <c:pt idx="16">
                  <c:v>0.99062918340026773</c:v>
                </c:pt>
                <c:pt idx="17">
                  <c:v>0.97858099062918336</c:v>
                </c:pt>
                <c:pt idx="18">
                  <c:v>0.9819277108433736</c:v>
                </c:pt>
                <c:pt idx="19">
                  <c:v>0.98795180722891562</c:v>
                </c:pt>
                <c:pt idx="20">
                  <c:v>0.98995983935742982</c:v>
                </c:pt>
                <c:pt idx="21">
                  <c:v>0.98995983935742982</c:v>
                </c:pt>
                <c:pt idx="22">
                  <c:v>0.97991967871485941</c:v>
                </c:pt>
                <c:pt idx="23">
                  <c:v>0.98661311914323957</c:v>
                </c:pt>
                <c:pt idx="24">
                  <c:v>0.97991967871485941</c:v>
                </c:pt>
                <c:pt idx="25">
                  <c:v>0.96653279785809898</c:v>
                </c:pt>
                <c:pt idx="26">
                  <c:v>0.9745649263721553</c:v>
                </c:pt>
                <c:pt idx="27">
                  <c:v>0.95247657295850074</c:v>
                </c:pt>
                <c:pt idx="28">
                  <c:v>0.96653279785809898</c:v>
                </c:pt>
                <c:pt idx="29">
                  <c:v>0.97389558232931728</c:v>
                </c:pt>
                <c:pt idx="30">
                  <c:v>0.9718875502008032</c:v>
                </c:pt>
                <c:pt idx="31">
                  <c:v>0.95448460508701471</c:v>
                </c:pt>
                <c:pt idx="32">
                  <c:v>0.96385542168674698</c:v>
                </c:pt>
                <c:pt idx="33">
                  <c:v>0.95046854082998655</c:v>
                </c:pt>
                <c:pt idx="34">
                  <c:v>0.95515394912985274</c:v>
                </c:pt>
                <c:pt idx="35">
                  <c:v>0.94310575635876848</c:v>
                </c:pt>
                <c:pt idx="36">
                  <c:v>0.93507362784471215</c:v>
                </c:pt>
                <c:pt idx="37">
                  <c:v>0.92034805890227578</c:v>
                </c:pt>
                <c:pt idx="38">
                  <c:v>0.92838018741633199</c:v>
                </c:pt>
                <c:pt idx="39">
                  <c:v>0.92235609103078975</c:v>
                </c:pt>
                <c:pt idx="40">
                  <c:v>0.89089692101740292</c:v>
                </c:pt>
                <c:pt idx="41">
                  <c:v>0.88219544846050879</c:v>
                </c:pt>
                <c:pt idx="42">
                  <c:v>0.88353413654618473</c:v>
                </c:pt>
                <c:pt idx="43">
                  <c:v>0.90696117804551535</c:v>
                </c:pt>
                <c:pt idx="44">
                  <c:v>0.89558232931726911</c:v>
                </c:pt>
                <c:pt idx="45">
                  <c:v>0.9236947791164658</c:v>
                </c:pt>
                <c:pt idx="46">
                  <c:v>0.90160642570281124</c:v>
                </c:pt>
                <c:pt idx="47">
                  <c:v>0.91432396251673365</c:v>
                </c:pt>
                <c:pt idx="48">
                  <c:v>0.91700133868808575</c:v>
                </c:pt>
                <c:pt idx="49">
                  <c:v>0.90361445783132532</c:v>
                </c:pt>
                <c:pt idx="50">
                  <c:v>0.8875502008032129</c:v>
                </c:pt>
                <c:pt idx="51">
                  <c:v>0.88554216867469882</c:v>
                </c:pt>
                <c:pt idx="52">
                  <c:v>0.88420348058902276</c:v>
                </c:pt>
                <c:pt idx="53">
                  <c:v>0.88888888888888895</c:v>
                </c:pt>
                <c:pt idx="54">
                  <c:v>0.90093708165997333</c:v>
                </c:pt>
                <c:pt idx="55">
                  <c:v>0.90495314591700138</c:v>
                </c:pt>
                <c:pt idx="56">
                  <c:v>0.91365461847389562</c:v>
                </c:pt>
                <c:pt idx="57">
                  <c:v>0.9310575635876841</c:v>
                </c:pt>
                <c:pt idx="58">
                  <c:v>0.95314591700133866</c:v>
                </c:pt>
                <c:pt idx="59">
                  <c:v>0.98795180722891562</c:v>
                </c:pt>
                <c:pt idx="60">
                  <c:v>0.99665327978580998</c:v>
                </c:pt>
                <c:pt idx="61">
                  <c:v>1.0087014725568941</c:v>
                </c:pt>
                <c:pt idx="62">
                  <c:v>1.0140562248995983</c:v>
                </c:pt>
                <c:pt idx="63">
                  <c:v>1.0220883534136547</c:v>
                </c:pt>
                <c:pt idx="64">
                  <c:v>1.0696117804551539</c:v>
                </c:pt>
                <c:pt idx="65">
                  <c:v>1.035475234270415</c:v>
                </c:pt>
                <c:pt idx="66">
                  <c:v>1.0502008032128514</c:v>
                </c:pt>
                <c:pt idx="67">
                  <c:v>1.0207496653279786</c:v>
                </c:pt>
                <c:pt idx="68">
                  <c:v>0.99732262382864789</c:v>
                </c:pt>
                <c:pt idx="69">
                  <c:v>0.98125836680053546</c:v>
                </c:pt>
                <c:pt idx="70">
                  <c:v>0.96251673360107093</c:v>
                </c:pt>
                <c:pt idx="71">
                  <c:v>0.95046854082998655</c:v>
                </c:pt>
                <c:pt idx="72">
                  <c:v>0.95180722891566261</c:v>
                </c:pt>
                <c:pt idx="73">
                  <c:v>0.92971887550200805</c:v>
                </c:pt>
                <c:pt idx="74">
                  <c:v>0.93775100401606426</c:v>
                </c:pt>
                <c:pt idx="75">
                  <c:v>0.93975903614457823</c:v>
                </c:pt>
                <c:pt idx="76">
                  <c:v>0.93842034805890218</c:v>
                </c:pt>
                <c:pt idx="77">
                  <c:v>0.94712182061579653</c:v>
                </c:pt>
                <c:pt idx="78">
                  <c:v>0.94042838018741637</c:v>
                </c:pt>
                <c:pt idx="79">
                  <c:v>0.93975903614457823</c:v>
                </c:pt>
                <c:pt idx="80">
                  <c:v>0.95850066934404277</c:v>
                </c:pt>
                <c:pt idx="81">
                  <c:v>0.94176706827309242</c:v>
                </c:pt>
                <c:pt idx="82">
                  <c:v>0.92235609103078975</c:v>
                </c:pt>
                <c:pt idx="83">
                  <c:v>0.9491298527443105</c:v>
                </c:pt>
                <c:pt idx="84">
                  <c:v>0.97791164658634544</c:v>
                </c:pt>
                <c:pt idx="85">
                  <c:v>0.98862115127175376</c:v>
                </c:pt>
                <c:pt idx="86">
                  <c:v>1.0120481927710843</c:v>
                </c:pt>
                <c:pt idx="87">
                  <c:v>1.0153949129852744</c:v>
                </c:pt>
                <c:pt idx="88">
                  <c:v>1.0214190093708166</c:v>
                </c:pt>
                <c:pt idx="89">
                  <c:v>1.006024096385542</c:v>
                </c:pt>
                <c:pt idx="90">
                  <c:v>0.99665327978580998</c:v>
                </c:pt>
                <c:pt idx="91">
                  <c:v>0.99732262382864789</c:v>
                </c:pt>
                <c:pt idx="92">
                  <c:v>0.9819277108433736</c:v>
                </c:pt>
                <c:pt idx="93">
                  <c:v>1</c:v>
                </c:pt>
                <c:pt idx="94">
                  <c:v>1.0180722891566265</c:v>
                </c:pt>
                <c:pt idx="95">
                  <c:v>1.0281124497991969</c:v>
                </c:pt>
                <c:pt idx="96">
                  <c:v>1.0174029451137885</c:v>
                </c:pt>
                <c:pt idx="97">
                  <c:v>1.0274431057563587</c:v>
                </c:pt>
                <c:pt idx="98">
                  <c:v>1.034805890227577</c:v>
                </c:pt>
                <c:pt idx="99">
                  <c:v>1.0609103078982596</c:v>
                </c:pt>
                <c:pt idx="100">
                  <c:v>1.0789825970548863</c:v>
                </c:pt>
                <c:pt idx="101">
                  <c:v>1.0843373493975905</c:v>
                </c:pt>
                <c:pt idx="102">
                  <c:v>1.0910307898259706</c:v>
                </c:pt>
                <c:pt idx="103">
                  <c:v>1.1331994645247658</c:v>
                </c:pt>
                <c:pt idx="104">
                  <c:v>1.1512717536813921</c:v>
                </c:pt>
                <c:pt idx="105">
                  <c:v>1.1626506024096386</c:v>
                </c:pt>
                <c:pt idx="106">
                  <c:v>1.1318607764390898</c:v>
                </c:pt>
                <c:pt idx="107">
                  <c:v>1.1305220883534137</c:v>
                </c:pt>
                <c:pt idx="108">
                  <c:v>1.1532797858099064</c:v>
                </c:pt>
                <c:pt idx="109">
                  <c:v>1.2195448460508702</c:v>
                </c:pt>
                <c:pt idx="110">
                  <c:v>1.1947791164658634</c:v>
                </c:pt>
                <c:pt idx="111">
                  <c:v>1.2034805890227578</c:v>
                </c:pt>
                <c:pt idx="112">
                  <c:v>1.1465863453815262</c:v>
                </c:pt>
                <c:pt idx="113">
                  <c:v>1.0850066934404283</c:v>
                </c:pt>
                <c:pt idx="114">
                  <c:v>1.0803212851405624</c:v>
                </c:pt>
                <c:pt idx="115">
                  <c:v>1.07095046854083</c:v>
                </c:pt>
                <c:pt idx="116">
                  <c:v>1.0796519410977243</c:v>
                </c:pt>
                <c:pt idx="117">
                  <c:v>1.1037483266398929</c:v>
                </c:pt>
                <c:pt idx="118">
                  <c:v>1.106425702811245</c:v>
                </c:pt>
                <c:pt idx="119">
                  <c:v>1.1238286479250335</c:v>
                </c:pt>
                <c:pt idx="120">
                  <c:v>1.1398929049531459</c:v>
                </c:pt>
                <c:pt idx="121">
                  <c:v>1.1398929049531459</c:v>
                </c:pt>
                <c:pt idx="122">
                  <c:v>1.113788487282463</c:v>
                </c:pt>
                <c:pt idx="123">
                  <c:v>1.1305220883534137</c:v>
                </c:pt>
                <c:pt idx="124">
                  <c:v>1.1405622489959839</c:v>
                </c:pt>
                <c:pt idx="125">
                  <c:v>1.1639892904953146</c:v>
                </c:pt>
                <c:pt idx="126">
                  <c:v>1.1847389558232932</c:v>
                </c:pt>
                <c:pt idx="127">
                  <c:v>1.1974564926372155</c:v>
                </c:pt>
                <c:pt idx="128">
                  <c:v>1.244979919678715</c:v>
                </c:pt>
                <c:pt idx="129">
                  <c:v>1.3815261044176708</c:v>
                </c:pt>
                <c:pt idx="130">
                  <c:v>1.3273092369477912</c:v>
                </c:pt>
                <c:pt idx="131">
                  <c:v>1.3139223560910309</c:v>
                </c:pt>
                <c:pt idx="132">
                  <c:v>1.3313253012048194</c:v>
                </c:pt>
                <c:pt idx="133">
                  <c:v>1.363453815261044</c:v>
                </c:pt>
                <c:pt idx="134">
                  <c:v>1.3647925033467203</c:v>
                </c:pt>
                <c:pt idx="135">
                  <c:v>1.3895582329317269</c:v>
                </c:pt>
                <c:pt idx="136">
                  <c:v>1.4109772423025435</c:v>
                </c:pt>
                <c:pt idx="137">
                  <c:v>1.4190093708165998</c:v>
                </c:pt>
                <c:pt idx="138">
                  <c:v>1.3902275769745649</c:v>
                </c:pt>
                <c:pt idx="139">
                  <c:v>1.4310575635876841</c:v>
                </c:pt>
                <c:pt idx="140">
                  <c:v>1.3761713520749665</c:v>
                </c:pt>
                <c:pt idx="141">
                  <c:v>1.428380187416332</c:v>
                </c:pt>
                <c:pt idx="142">
                  <c:v>1.4303882195448461</c:v>
                </c:pt>
                <c:pt idx="143">
                  <c:v>1.3908969210174029</c:v>
                </c:pt>
                <c:pt idx="144">
                  <c:v>1.3741633199464525</c:v>
                </c:pt>
                <c:pt idx="145">
                  <c:v>1.4036144578313252</c:v>
                </c:pt>
                <c:pt idx="146">
                  <c:v>1.3949129852744311</c:v>
                </c:pt>
                <c:pt idx="147">
                  <c:v>1.4270414993306559</c:v>
                </c:pt>
                <c:pt idx="148">
                  <c:v>1.4424364123159303</c:v>
                </c:pt>
                <c:pt idx="149">
                  <c:v>1.4524765729585005</c:v>
                </c:pt>
                <c:pt idx="150">
                  <c:v>1.4223560910307897</c:v>
                </c:pt>
                <c:pt idx="151">
                  <c:v>1.4377510040160644</c:v>
                </c:pt>
                <c:pt idx="152">
                  <c:v>1.4785809906291834</c:v>
                </c:pt>
                <c:pt idx="153">
                  <c:v>1.5301204819277108</c:v>
                </c:pt>
                <c:pt idx="154">
                  <c:v>1.5749665327978581</c:v>
                </c:pt>
                <c:pt idx="155">
                  <c:v>1.5542168674698795</c:v>
                </c:pt>
                <c:pt idx="156">
                  <c:v>1.5863453815261046</c:v>
                </c:pt>
                <c:pt idx="157">
                  <c:v>1.5381526104417671</c:v>
                </c:pt>
                <c:pt idx="158">
                  <c:v>1.5455153949129854</c:v>
                </c:pt>
                <c:pt idx="159">
                  <c:v>1.6633199464524766</c:v>
                </c:pt>
                <c:pt idx="160">
                  <c:v>1.5970548862115128</c:v>
                </c:pt>
                <c:pt idx="161">
                  <c:v>1.5923694779116466</c:v>
                </c:pt>
                <c:pt idx="162">
                  <c:v>1.5455153949129854</c:v>
                </c:pt>
                <c:pt idx="163">
                  <c:v>1.536144578313253</c:v>
                </c:pt>
                <c:pt idx="164">
                  <c:v>1.5394912985274429</c:v>
                </c:pt>
                <c:pt idx="165">
                  <c:v>1.5542168674698795</c:v>
                </c:pt>
                <c:pt idx="166">
                  <c:v>1.5522088353413654</c:v>
                </c:pt>
                <c:pt idx="167">
                  <c:v>1.536144578313253</c:v>
                </c:pt>
                <c:pt idx="168">
                  <c:v>1.5589022757697457</c:v>
                </c:pt>
                <c:pt idx="169">
                  <c:v>1.5789825970548863</c:v>
                </c:pt>
                <c:pt idx="170">
                  <c:v>1.5676037483266398</c:v>
                </c:pt>
                <c:pt idx="171">
                  <c:v>1.571619812583668</c:v>
                </c:pt>
              </c:numCache>
            </c:numRef>
          </c:val>
          <c:smooth val="0"/>
          <c:extLst>
            <c:ext xmlns:c16="http://schemas.microsoft.com/office/drawing/2014/chart" uri="{C3380CC4-5D6E-409C-BE32-E72D297353CC}">
              <c16:uniqueId val="{00000005-216A-4074-B240-551B7218B971}"/>
            </c:ext>
          </c:extLst>
        </c:ser>
        <c:ser>
          <c:idx val="6"/>
          <c:order val="6"/>
          <c:tx>
            <c:strRef>
              <c:f>股票策略!$BH$1</c:f>
              <c:strCache>
                <c:ptCount val="1"/>
                <c:pt idx="0">
                  <c:v>银帆12期</c:v>
                </c:pt>
              </c:strCache>
            </c:strRef>
          </c:tx>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股票策略!$BH$2:$BH$173</c:f>
              <c:numCache>
                <c:formatCode>0.0000_ </c:formatCode>
                <c:ptCount val="172"/>
                <c:pt idx="0">
                  <c:v>1</c:v>
                </c:pt>
                <c:pt idx="1">
                  <c:v>0.9983988792154509</c:v>
                </c:pt>
                <c:pt idx="2">
                  <c:v>1.0087060942659862</c:v>
                </c:pt>
                <c:pt idx="3">
                  <c:v>1.0257180026018211</c:v>
                </c:pt>
                <c:pt idx="4">
                  <c:v>1.0398278795156608</c:v>
                </c:pt>
                <c:pt idx="5">
                  <c:v>1.0272190533373362</c:v>
                </c:pt>
                <c:pt idx="6">
                  <c:v>1.0077053937756428</c:v>
                </c:pt>
                <c:pt idx="7">
                  <c:v>1.0077053937756428</c:v>
                </c:pt>
                <c:pt idx="8">
                  <c:v>1.0078054638246774</c:v>
                </c:pt>
                <c:pt idx="9">
                  <c:v>1.0355248674071851</c:v>
                </c:pt>
                <c:pt idx="10">
                  <c:v>1.0459321525067546</c:v>
                </c:pt>
                <c:pt idx="11">
                  <c:v>1.0216151305914138</c:v>
                </c:pt>
                <c:pt idx="12">
                  <c:v>1.0222155508856201</c:v>
                </c:pt>
                <c:pt idx="13">
                  <c:v>1.0789552686880817</c:v>
                </c:pt>
                <c:pt idx="14">
                  <c:v>1.0565395777043931</c:v>
                </c:pt>
                <c:pt idx="15">
                  <c:v>1.0476333433403382</c:v>
                </c:pt>
                <c:pt idx="16">
                  <c:v>1.0322225557890525</c:v>
                </c:pt>
                <c:pt idx="17">
                  <c:v>1.027819473631542</c:v>
                </c:pt>
                <c:pt idx="18">
                  <c:v>1.0292204543180226</c:v>
                </c:pt>
                <c:pt idx="19">
                  <c:v>1.0300210147102973</c:v>
                </c:pt>
                <c:pt idx="20">
                  <c:v>1.0323226258380869</c:v>
                </c:pt>
                <c:pt idx="21">
                  <c:v>1.0316221354948463</c:v>
                </c:pt>
                <c:pt idx="22">
                  <c:v>1.0343240268187732</c:v>
                </c:pt>
                <c:pt idx="23">
                  <c:v>1.0280196137296109</c:v>
                </c:pt>
                <c:pt idx="24">
                  <c:v>1.0130091063744622</c:v>
                </c:pt>
                <c:pt idx="25">
                  <c:v>1.0023016111277896</c:v>
                </c:pt>
                <c:pt idx="26">
                  <c:v>1.0134093865705993</c:v>
                </c:pt>
                <c:pt idx="27">
                  <c:v>1.0150105073551485</c:v>
                </c:pt>
                <c:pt idx="28">
                  <c:v>1.0673471430001</c:v>
                </c:pt>
                <c:pt idx="29">
                  <c:v>1.0637446212348645</c:v>
                </c:pt>
                <c:pt idx="30">
                  <c:v>1.0695486840788553</c:v>
                </c:pt>
                <c:pt idx="31">
                  <c:v>1.0564395076553588</c:v>
                </c:pt>
                <c:pt idx="32">
                  <c:v>1.0706494546182328</c:v>
                </c:pt>
                <c:pt idx="33">
                  <c:v>1.0461322926048235</c:v>
                </c:pt>
                <c:pt idx="34">
                  <c:v>1.0394275993195237</c:v>
                </c:pt>
                <c:pt idx="35">
                  <c:v>1.0440308215751024</c:v>
                </c:pt>
                <c:pt idx="36">
                  <c:v>1.0221154808365858</c:v>
                </c:pt>
                <c:pt idx="37">
                  <c:v>1.0174121885319725</c:v>
                </c:pt>
                <c:pt idx="38">
                  <c:v>1.0508355849094366</c:v>
                </c:pt>
                <c:pt idx="39">
                  <c:v>1.0293205243670569</c:v>
                </c:pt>
                <c:pt idx="40">
                  <c:v>0.99629740818573009</c:v>
                </c:pt>
                <c:pt idx="41">
                  <c:v>1.0116081256879816</c:v>
                </c:pt>
                <c:pt idx="42">
                  <c:v>1.0194135895126588</c:v>
                </c:pt>
                <c:pt idx="43">
                  <c:v>1.0718502952066447</c:v>
                </c:pt>
                <c:pt idx="44">
                  <c:v>1.0375262683878714</c:v>
                </c:pt>
                <c:pt idx="45">
                  <c:v>1.0567397178024618</c:v>
                </c:pt>
                <c:pt idx="46">
                  <c:v>1.0326228359851897</c:v>
                </c:pt>
                <c:pt idx="47">
                  <c:v>1.0316221354948463</c:v>
                </c:pt>
                <c:pt idx="48">
                  <c:v>1.0145101571099771</c:v>
                </c:pt>
                <c:pt idx="49">
                  <c:v>1.0081056739717804</c:v>
                </c:pt>
                <c:pt idx="50">
                  <c:v>0.99149404583208256</c:v>
                </c:pt>
                <c:pt idx="51">
                  <c:v>0.99229460622435717</c:v>
                </c:pt>
                <c:pt idx="52">
                  <c:v>0.98518963274292015</c:v>
                </c:pt>
                <c:pt idx="53">
                  <c:v>0.99209446612628838</c:v>
                </c:pt>
                <c:pt idx="54">
                  <c:v>1.0030021014710298</c:v>
                </c:pt>
                <c:pt idx="55">
                  <c:v>1.0016011207845492</c:v>
                </c:pt>
                <c:pt idx="56">
                  <c:v>1.0177123986790753</c:v>
                </c:pt>
                <c:pt idx="57">
                  <c:v>1.0608425898128691</c:v>
                </c:pt>
                <c:pt idx="58">
                  <c:v>1.1717202041429</c:v>
                </c:pt>
                <c:pt idx="59">
                  <c:v>1.3033123186230362</c:v>
                </c:pt>
                <c:pt idx="60">
                  <c:v>1.2682878014610228</c:v>
                </c:pt>
                <c:pt idx="61">
                  <c:v>1.2556789752826978</c:v>
                </c:pt>
                <c:pt idx="62">
                  <c:v>1.2351646152306615</c:v>
                </c:pt>
                <c:pt idx="63">
                  <c:v>1.255078554988492</c:v>
                </c:pt>
                <c:pt idx="64">
                  <c:v>1.2951065746022217</c:v>
                </c:pt>
                <c:pt idx="65">
                  <c:v>1.2703892724907437</c:v>
                </c:pt>
                <c:pt idx="66">
                  <c:v>1.2672871009706794</c:v>
                </c:pt>
                <c:pt idx="67">
                  <c:v>1.2447713399379565</c:v>
                </c:pt>
                <c:pt idx="68">
                  <c:v>1.2447713399379565</c:v>
                </c:pt>
                <c:pt idx="69">
                  <c:v>1.2409686780746523</c:v>
                </c:pt>
                <c:pt idx="70">
                  <c:v>1.2373661563094165</c:v>
                </c:pt>
                <c:pt idx="71">
                  <c:v>1.2373661563094165</c:v>
                </c:pt>
                <c:pt idx="72">
                  <c:v>1.2297608325828082</c:v>
                </c:pt>
                <c:pt idx="73">
                  <c:v>1.2168517962573802</c:v>
                </c:pt>
                <c:pt idx="74">
                  <c:v>1.2208545982187531</c:v>
                </c:pt>
                <c:pt idx="75">
                  <c:v>1.2297608325828082</c:v>
                </c:pt>
                <c:pt idx="76">
                  <c:v>1.2266586610627439</c:v>
                </c:pt>
                <c:pt idx="77">
                  <c:v>1.2357650355248675</c:v>
                </c:pt>
                <c:pt idx="78">
                  <c:v>1.2349644751325928</c:v>
                </c:pt>
                <c:pt idx="79">
                  <c:v>1.2336635644951466</c:v>
                </c:pt>
                <c:pt idx="80">
                  <c:v>1.2443710597418194</c:v>
                </c:pt>
                <c:pt idx="81">
                  <c:v>1.2345641949364556</c:v>
                </c:pt>
                <c:pt idx="82">
                  <c:v>1.2342639847893526</c:v>
                </c:pt>
                <c:pt idx="83">
                  <c:v>1.2321625137596319</c:v>
                </c:pt>
                <c:pt idx="84">
                  <c:v>1.2563794656259382</c:v>
                </c:pt>
                <c:pt idx="85">
                  <c:v>1.2682878014610228</c:v>
                </c:pt>
                <c:pt idx="86">
                  <c:v>1.3072150505353748</c:v>
                </c:pt>
                <c:pt idx="87">
                  <c:v>1.3185229660762536</c:v>
                </c:pt>
                <c:pt idx="88">
                  <c:v>1.3067147002902033</c:v>
                </c:pt>
                <c:pt idx="89">
                  <c:v>1.3068147703392377</c:v>
                </c:pt>
                <c:pt idx="90">
                  <c:v>1.3068147703392377</c:v>
                </c:pt>
                <c:pt idx="91">
                  <c:v>1.3121184829380566</c:v>
                </c:pt>
                <c:pt idx="92">
                  <c:v>1.2822976083258282</c:v>
                </c:pt>
                <c:pt idx="93">
                  <c:v>1.2743920744521167</c:v>
                </c:pt>
                <c:pt idx="94">
                  <c:v>1.269288501951366</c:v>
                </c:pt>
                <c:pt idx="95">
                  <c:v>1.2685880116081258</c:v>
                </c:pt>
                <c:pt idx="96">
                  <c:v>1.2500750525367759</c:v>
                </c:pt>
                <c:pt idx="97">
                  <c:v>1.2308616031221855</c:v>
                </c:pt>
                <c:pt idx="98">
                  <c:v>1.2156509556689685</c:v>
                </c:pt>
                <c:pt idx="99">
                  <c:v>1.2172520764535175</c:v>
                </c:pt>
                <c:pt idx="100">
                  <c:v>1.2304613229260484</c:v>
                </c:pt>
                <c:pt idx="101">
                  <c:v>1.2262583808666068</c:v>
                </c:pt>
                <c:pt idx="102">
                  <c:v>1.2366656659661763</c:v>
                </c:pt>
                <c:pt idx="103">
                  <c:v>1.2502751926348445</c:v>
                </c:pt>
                <c:pt idx="104">
                  <c:v>1.2410687481236866</c:v>
                </c:pt>
                <c:pt idx="105">
                  <c:v>1.2337636345441811</c:v>
                </c:pt>
                <c:pt idx="106">
                  <c:v>1.2181527068948266</c:v>
                </c:pt>
                <c:pt idx="107">
                  <c:v>1.2181527068948266</c:v>
                </c:pt>
                <c:pt idx="108">
                  <c:v>1.2905033523466427</c:v>
                </c:pt>
                <c:pt idx="109">
                  <c:v>1.2921044731311917</c:v>
                </c:pt>
                <c:pt idx="110">
                  <c:v>1.2395676973881717</c:v>
                </c:pt>
                <c:pt idx="111">
                  <c:v>1.255979185429801</c:v>
                </c:pt>
                <c:pt idx="112">
                  <c:v>1.2334634243970779</c:v>
                </c:pt>
                <c:pt idx="113">
                  <c:v>1.1884319023316321</c:v>
                </c:pt>
                <c:pt idx="114">
                  <c:v>1.1868307815470829</c:v>
                </c:pt>
                <c:pt idx="115">
                  <c:v>1.1876313419393576</c:v>
                </c:pt>
                <c:pt idx="116">
                  <c:v>1.1922345641949366</c:v>
                </c:pt>
                <c:pt idx="117">
                  <c:v>1.2211548083658561</c:v>
                </c:pt>
                <c:pt idx="118">
                  <c:v>1.2170519363554488</c:v>
                </c:pt>
                <c:pt idx="119">
                  <c:v>1.2141499049334534</c:v>
                </c:pt>
                <c:pt idx="120">
                  <c:v>1.2707895526868809</c:v>
                </c:pt>
                <c:pt idx="121">
                  <c:v>1.2626838787151007</c:v>
                </c:pt>
                <c:pt idx="122">
                  <c:v>1.2612828980286201</c:v>
                </c:pt>
                <c:pt idx="123">
                  <c:v>1.2563794656259382</c:v>
                </c:pt>
                <c:pt idx="124">
                  <c:v>1.2594816371460023</c:v>
                </c:pt>
                <c:pt idx="125">
                  <c:v>1.2205543880716503</c:v>
                </c:pt>
                <c:pt idx="126">
                  <c:v>1.2473731612128489</c:v>
                </c:pt>
                <c:pt idx="127">
                  <c:v>1.243370359251476</c:v>
                </c:pt>
                <c:pt idx="128">
                  <c:v>1.2814970479335535</c:v>
                </c:pt>
                <c:pt idx="129">
                  <c:v>1.3604523166216351</c:v>
                </c:pt>
                <c:pt idx="130">
                  <c:v>1.3315320724507156</c:v>
                </c:pt>
                <c:pt idx="131">
                  <c:v>1.3305313719603722</c:v>
                </c:pt>
                <c:pt idx="132">
                  <c:v>1.3448413889722808</c:v>
                </c:pt>
                <c:pt idx="133">
                  <c:v>1.3297308115680977</c:v>
                </c:pt>
                <c:pt idx="134">
                  <c:v>1.2512639663411496</c:v>
                </c:pt>
                <c:pt idx="135">
                  <c:v>1.232560303656588</c:v>
                </c:pt>
                <c:pt idx="136">
                  <c:v>1.2250345695586577</c:v>
                </c:pt>
                <c:pt idx="137">
                  <c:v>1.2311215603731602</c:v>
                </c:pt>
                <c:pt idx="138">
                  <c:v>1.204006783108559</c:v>
                </c:pt>
                <c:pt idx="139">
                  <c:v>1.2065522519946235</c:v>
                </c:pt>
                <c:pt idx="140">
                  <c:v>1.280038832009706</c:v>
                </c:pt>
                <c:pt idx="141">
                  <c:v>1.2370978786273987</c:v>
                </c:pt>
                <c:pt idx="142">
                  <c:v>1.3727824375106688</c:v>
                </c:pt>
                <c:pt idx="143">
                  <c:v>1.2323626538577004</c:v>
                </c:pt>
                <c:pt idx="144">
                  <c:v>1.2075452816971881</c:v>
                </c:pt>
                <c:pt idx="145">
                  <c:v>1.2629840888622035</c:v>
                </c:pt>
                <c:pt idx="146">
                  <c:v>1.2396677674372061</c:v>
                </c:pt>
                <c:pt idx="147">
                  <c:v>1.2418693085159613</c:v>
                </c:pt>
                <c:pt idx="148">
                  <c:v>1.2206544581206846</c:v>
                </c:pt>
                <c:pt idx="149">
                  <c:v>1.1885319723806664</c:v>
                </c:pt>
                <c:pt idx="150">
                  <c:v>1.1851295907134993</c:v>
                </c:pt>
                <c:pt idx="151">
                  <c:v>1.1672170519363556</c:v>
                </c:pt>
                <c:pt idx="152">
                  <c:v>1.1890323226258381</c:v>
                </c:pt>
                <c:pt idx="153">
                  <c:v>1.1920344240968679</c:v>
                </c:pt>
                <c:pt idx="154">
                  <c:v>1.2065445812068449</c:v>
                </c:pt>
                <c:pt idx="155">
                  <c:v>1.1691183828680076</c:v>
                </c:pt>
                <c:pt idx="156">
                  <c:v>1.1746222355648954</c:v>
                </c:pt>
                <c:pt idx="157">
                  <c:v>1.1580106074251977</c:v>
                </c:pt>
                <c:pt idx="158">
                  <c:v>1.1440008005603923</c:v>
                </c:pt>
                <c:pt idx="159">
                  <c:v>1.1586110277194035</c:v>
                </c:pt>
                <c:pt idx="160">
                  <c:v>1.111177824477134</c:v>
                </c:pt>
                <c:pt idx="161">
                  <c:v>1.1350945661963376</c:v>
                </c:pt>
                <c:pt idx="162">
                  <c:v>1.1170819573701591</c:v>
                </c:pt>
                <c:pt idx="163">
                  <c:v>1.1035725007505255</c:v>
                </c:pt>
                <c:pt idx="164">
                  <c:v>1.090763534474132</c:v>
                </c:pt>
                <c:pt idx="165">
                  <c:v>1.0995696987891523</c:v>
                </c:pt>
                <c:pt idx="166">
                  <c:v>1.1186830781547081</c:v>
                </c:pt>
                <c:pt idx="167">
                  <c:v>1.1294906434504153</c:v>
                </c:pt>
                <c:pt idx="168">
                  <c:v>1.1790253177224057</c:v>
                </c:pt>
                <c:pt idx="169">
                  <c:v>1.1933353347343139</c:v>
                </c:pt>
                <c:pt idx="170">
                  <c:v>1.1579105373761633</c:v>
                </c:pt>
                <c:pt idx="171">
                  <c:v>1.1579105373761633</c:v>
                </c:pt>
              </c:numCache>
            </c:numRef>
          </c:val>
          <c:smooth val="0"/>
          <c:extLst>
            <c:ext xmlns:c16="http://schemas.microsoft.com/office/drawing/2014/chart" uri="{C3380CC4-5D6E-409C-BE32-E72D297353CC}">
              <c16:uniqueId val="{00000006-216A-4074-B240-551B7218B971}"/>
            </c:ext>
          </c:extLst>
        </c:ser>
        <c:ser>
          <c:idx val="7"/>
          <c:order val="7"/>
          <c:tx>
            <c:strRef>
              <c:f>股票策略!$BI$1</c:f>
              <c:strCache>
                <c:ptCount val="1"/>
                <c:pt idx="0">
                  <c:v>中海信托金海5号</c:v>
                </c:pt>
              </c:strCache>
            </c:strRef>
          </c:tx>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股票策略!$BI$2:$BI$173</c:f>
              <c:numCache>
                <c:formatCode>0.0000_ </c:formatCode>
                <c:ptCount val="172"/>
                <c:pt idx="0">
                  <c:v>1</c:v>
                </c:pt>
                <c:pt idx="1">
                  <c:v>1.0242919450118699</c:v>
                </c:pt>
                <c:pt idx="2">
                  <c:v>1.0273284381383536</c:v>
                </c:pt>
                <c:pt idx="3">
                  <c:v>1.025064870534975</c:v>
                </c:pt>
                <c:pt idx="4">
                  <c:v>1.0313586926516867</c:v>
                </c:pt>
                <c:pt idx="5">
                  <c:v>0.98487274333351749</c:v>
                </c:pt>
                <c:pt idx="6">
                  <c:v>0.88698724672886886</c:v>
                </c:pt>
                <c:pt idx="7">
                  <c:v>0.88698724672886886</c:v>
                </c:pt>
                <c:pt idx="8">
                  <c:v>0.93115441947772326</c:v>
                </c:pt>
                <c:pt idx="9">
                  <c:v>0.93971180919781372</c:v>
                </c:pt>
                <c:pt idx="10">
                  <c:v>0.95721305139954738</c:v>
                </c:pt>
                <c:pt idx="11">
                  <c:v>0.94506707889361241</c:v>
                </c:pt>
                <c:pt idx="12">
                  <c:v>0.92651686633909347</c:v>
                </c:pt>
                <c:pt idx="13">
                  <c:v>0.95881411141169326</c:v>
                </c:pt>
                <c:pt idx="14">
                  <c:v>0.95268591619278975</c:v>
                </c:pt>
                <c:pt idx="15">
                  <c:v>0.95318279688621432</c:v>
                </c:pt>
                <c:pt idx="16">
                  <c:v>0.92364600011041798</c:v>
                </c:pt>
                <c:pt idx="17">
                  <c:v>0.94048473472091876</c:v>
                </c:pt>
                <c:pt idx="18">
                  <c:v>0.96439021697123617</c:v>
                </c:pt>
                <c:pt idx="19">
                  <c:v>0.9780820405233811</c:v>
                </c:pt>
                <c:pt idx="20">
                  <c:v>0.99530723789543429</c:v>
                </c:pt>
                <c:pt idx="21">
                  <c:v>0.9906696847568045</c:v>
                </c:pt>
                <c:pt idx="22">
                  <c:v>0.98029039916082383</c:v>
                </c:pt>
                <c:pt idx="23">
                  <c:v>0.98669463920940759</c:v>
                </c:pt>
                <c:pt idx="24">
                  <c:v>0.96637773974493457</c:v>
                </c:pt>
                <c:pt idx="25">
                  <c:v>0.94826919891790429</c:v>
                </c:pt>
                <c:pt idx="26">
                  <c:v>0.93060232981836255</c:v>
                </c:pt>
                <c:pt idx="27">
                  <c:v>0.90918125103516823</c:v>
                </c:pt>
                <c:pt idx="28">
                  <c:v>0.93380444984265454</c:v>
                </c:pt>
                <c:pt idx="29">
                  <c:v>0.93717219676475461</c:v>
                </c:pt>
                <c:pt idx="30">
                  <c:v>0.93314194225142166</c:v>
                </c:pt>
                <c:pt idx="31">
                  <c:v>0.90012698062165308</c:v>
                </c:pt>
                <c:pt idx="32">
                  <c:v>0.91216253519571577</c:v>
                </c:pt>
                <c:pt idx="33">
                  <c:v>0.88246011152211123</c:v>
                </c:pt>
                <c:pt idx="34">
                  <c:v>0.89162479986749854</c:v>
                </c:pt>
                <c:pt idx="35">
                  <c:v>0.89510296472147077</c:v>
                </c:pt>
                <c:pt idx="36">
                  <c:v>0.88301220118147183</c:v>
                </c:pt>
                <c:pt idx="37">
                  <c:v>0.8732402142107879</c:v>
                </c:pt>
                <c:pt idx="38">
                  <c:v>0.88450284326174577</c:v>
                </c:pt>
                <c:pt idx="39">
                  <c:v>0.8865455750013802</c:v>
                </c:pt>
                <c:pt idx="40">
                  <c:v>0.85165350852978527</c:v>
                </c:pt>
                <c:pt idx="41">
                  <c:v>0.84359299950311939</c:v>
                </c:pt>
                <c:pt idx="42">
                  <c:v>0.84756804505051619</c:v>
                </c:pt>
                <c:pt idx="43">
                  <c:v>0.86650472036658754</c:v>
                </c:pt>
                <c:pt idx="44">
                  <c:v>0.85518688234969364</c:v>
                </c:pt>
                <c:pt idx="45">
                  <c:v>0.87600066250759123</c:v>
                </c:pt>
                <c:pt idx="46">
                  <c:v>0.85452437475846088</c:v>
                </c:pt>
                <c:pt idx="47">
                  <c:v>0.85927234582896272</c:v>
                </c:pt>
                <c:pt idx="48">
                  <c:v>0.85838900237398552</c:v>
                </c:pt>
                <c:pt idx="49">
                  <c:v>0.85457958372439691</c:v>
                </c:pt>
                <c:pt idx="50">
                  <c:v>0.83056368354220722</c:v>
                </c:pt>
                <c:pt idx="51">
                  <c:v>0.82697510075636282</c:v>
                </c:pt>
                <c:pt idx="52">
                  <c:v>0.82432507039143166</c:v>
                </c:pt>
                <c:pt idx="53">
                  <c:v>0.8308949373378236</c:v>
                </c:pt>
                <c:pt idx="54">
                  <c:v>0.84282007398001435</c:v>
                </c:pt>
                <c:pt idx="55">
                  <c:v>0.84762325401645233</c:v>
                </c:pt>
                <c:pt idx="56">
                  <c:v>0.85711919615745602</c:v>
                </c:pt>
                <c:pt idx="57">
                  <c:v>0.87169436316457793</c:v>
                </c:pt>
                <c:pt idx="58">
                  <c:v>0.89063103848064928</c:v>
                </c:pt>
                <c:pt idx="59">
                  <c:v>0.91779384972119482</c:v>
                </c:pt>
                <c:pt idx="60">
                  <c:v>0.90614475790868443</c:v>
                </c:pt>
                <c:pt idx="61">
                  <c:v>0.92463976149726723</c:v>
                </c:pt>
                <c:pt idx="62">
                  <c:v>0.94871087064539283</c:v>
                </c:pt>
                <c:pt idx="63">
                  <c:v>0.94490145199580422</c:v>
                </c:pt>
                <c:pt idx="64">
                  <c:v>0.99078010268867667</c:v>
                </c:pt>
                <c:pt idx="65">
                  <c:v>0.96781317285927237</c:v>
                </c:pt>
                <c:pt idx="66">
                  <c:v>0.97576326395406621</c:v>
                </c:pt>
                <c:pt idx="67">
                  <c:v>0.92988461326119365</c:v>
                </c:pt>
                <c:pt idx="68">
                  <c:v>0.94247225749461716</c:v>
                </c:pt>
                <c:pt idx="69">
                  <c:v>0.90443327996466638</c:v>
                </c:pt>
                <c:pt idx="70">
                  <c:v>0.89869154750731517</c:v>
                </c:pt>
                <c:pt idx="71">
                  <c:v>0.88074863357809308</c:v>
                </c:pt>
                <c:pt idx="72">
                  <c:v>0.8951581736874068</c:v>
                </c:pt>
                <c:pt idx="73">
                  <c:v>0.86705681002594825</c:v>
                </c:pt>
                <c:pt idx="74">
                  <c:v>0.88334345497708833</c:v>
                </c:pt>
                <c:pt idx="75">
                  <c:v>0.91492298349251922</c:v>
                </c:pt>
                <c:pt idx="76">
                  <c:v>0.90802186275051078</c:v>
                </c:pt>
                <c:pt idx="77">
                  <c:v>0.92160326837078343</c:v>
                </c:pt>
                <c:pt idx="78">
                  <c:v>0.90989896759233702</c:v>
                </c:pt>
                <c:pt idx="79">
                  <c:v>0.90647601170430081</c:v>
                </c:pt>
                <c:pt idx="80">
                  <c:v>0.91023022138795351</c:v>
                </c:pt>
                <c:pt idx="81">
                  <c:v>0.90388119030530567</c:v>
                </c:pt>
                <c:pt idx="82">
                  <c:v>0.89328106884558067</c:v>
                </c:pt>
                <c:pt idx="83">
                  <c:v>0.91348755037818152</c:v>
                </c:pt>
                <c:pt idx="84">
                  <c:v>0.9312096284436594</c:v>
                </c:pt>
                <c:pt idx="85">
                  <c:v>0.93148567327333964</c:v>
                </c:pt>
                <c:pt idx="86">
                  <c:v>0.94694418373543876</c:v>
                </c:pt>
                <c:pt idx="87">
                  <c:v>0.95064318445315521</c:v>
                </c:pt>
                <c:pt idx="88">
                  <c:v>0.94098161541434333</c:v>
                </c:pt>
                <c:pt idx="89">
                  <c:v>0.9186771931761718</c:v>
                </c:pt>
                <c:pt idx="90">
                  <c:v>0.9186771931761718</c:v>
                </c:pt>
                <c:pt idx="91">
                  <c:v>0.9253022690885</c:v>
                </c:pt>
                <c:pt idx="92">
                  <c:v>0.93871804781096446</c:v>
                </c:pt>
                <c:pt idx="93">
                  <c:v>0.93369403191078237</c:v>
                </c:pt>
                <c:pt idx="94">
                  <c:v>0.95125048307845206</c:v>
                </c:pt>
                <c:pt idx="95">
                  <c:v>0.96234748523160174</c:v>
                </c:pt>
                <c:pt idx="96">
                  <c:v>0.93551592778667259</c:v>
                </c:pt>
                <c:pt idx="97">
                  <c:v>0.93397007674046273</c:v>
                </c:pt>
                <c:pt idx="98">
                  <c:v>0.9238668359741623</c:v>
                </c:pt>
                <c:pt idx="99">
                  <c:v>0.94512228785954844</c:v>
                </c:pt>
                <c:pt idx="100">
                  <c:v>0.96361729144813124</c:v>
                </c:pt>
                <c:pt idx="101">
                  <c:v>0.97675702534091546</c:v>
                </c:pt>
                <c:pt idx="102">
                  <c:v>0.99204990890520617</c:v>
                </c:pt>
                <c:pt idx="103">
                  <c:v>1.021807541544747</c:v>
                </c:pt>
                <c:pt idx="104">
                  <c:v>1.0366035444156132</c:v>
                </c:pt>
                <c:pt idx="105">
                  <c:v>1.0354441561309558</c:v>
                </c:pt>
                <c:pt idx="106">
                  <c:v>0.99122177441616532</c:v>
                </c:pt>
                <c:pt idx="107">
                  <c:v>0.99530723789543429</c:v>
                </c:pt>
                <c:pt idx="108">
                  <c:v>1.0020427317396345</c:v>
                </c:pt>
                <c:pt idx="109">
                  <c:v>1.0298128416054768</c:v>
                </c:pt>
                <c:pt idx="110">
                  <c:v>0.98387898194666823</c:v>
                </c:pt>
                <c:pt idx="111">
                  <c:v>1.021807541544747</c:v>
                </c:pt>
                <c:pt idx="112">
                  <c:v>0.96361729144813124</c:v>
                </c:pt>
                <c:pt idx="113">
                  <c:v>0.91895323800585227</c:v>
                </c:pt>
                <c:pt idx="114">
                  <c:v>0.9373378236625628</c:v>
                </c:pt>
                <c:pt idx="115">
                  <c:v>0.93397007674046273</c:v>
                </c:pt>
                <c:pt idx="116">
                  <c:v>0.95224424446530131</c:v>
                </c:pt>
                <c:pt idx="117">
                  <c:v>0.9694694418373544</c:v>
                </c:pt>
                <c:pt idx="118">
                  <c:v>0.97598409981781054</c:v>
                </c:pt>
                <c:pt idx="119">
                  <c:v>0.9972947606691327</c:v>
                </c:pt>
                <c:pt idx="120">
                  <c:v>0.99950311930657543</c:v>
                </c:pt>
                <c:pt idx="121">
                  <c:v>0.98133936951360912</c:v>
                </c:pt>
                <c:pt idx="122">
                  <c:v>0.96764754596146418</c:v>
                </c:pt>
                <c:pt idx="123">
                  <c:v>0.99204990890520617</c:v>
                </c:pt>
                <c:pt idx="124">
                  <c:v>1.0196543918732404</c:v>
                </c:pt>
                <c:pt idx="125">
                  <c:v>1.0242919450118699</c:v>
                </c:pt>
                <c:pt idx="126">
                  <c:v>1.0553745928338762</c:v>
                </c:pt>
                <c:pt idx="127">
                  <c:v>1.0687903715563407</c:v>
                </c:pt>
                <c:pt idx="128">
                  <c:v>1.0888312261911335</c:v>
                </c:pt>
                <c:pt idx="129">
                  <c:v>1.1360901010324076</c:v>
                </c:pt>
                <c:pt idx="130">
                  <c:v>1.140341191409485</c:v>
                </c:pt>
                <c:pt idx="131">
                  <c:v>1.1443714459228178</c:v>
                </c:pt>
                <c:pt idx="132">
                  <c:v>1.1492298349251919</c:v>
                </c:pt>
                <c:pt idx="133">
                  <c:v>1.1471871031855574</c:v>
                </c:pt>
                <c:pt idx="134">
                  <c:v>1.1459725059349639</c:v>
                </c:pt>
                <c:pt idx="135">
                  <c:v>1.1474079390493017</c:v>
                </c:pt>
                <c:pt idx="136">
                  <c:v>1.1482912825042786</c:v>
                </c:pt>
                <c:pt idx="137">
                  <c:v>1.1485673273339592</c:v>
                </c:pt>
                <c:pt idx="138">
                  <c:v>1.1535913432341414</c:v>
                </c:pt>
                <c:pt idx="139">
                  <c:v>1.1746811682217193</c:v>
                </c:pt>
                <c:pt idx="140">
                  <c:v>1.1421078783194392</c:v>
                </c:pt>
                <c:pt idx="141">
                  <c:v>1.1735769889029979</c:v>
                </c:pt>
                <c:pt idx="142">
                  <c:v>1.1993595759951416</c:v>
                </c:pt>
                <c:pt idx="143">
                  <c:v>1.1818583337934081</c:v>
                </c:pt>
                <c:pt idx="144">
                  <c:v>1.1735217799370619</c:v>
                </c:pt>
                <c:pt idx="145">
                  <c:v>1.1854469165792527</c:v>
                </c:pt>
                <c:pt idx="146">
                  <c:v>1.1834593938055542</c:v>
                </c:pt>
                <c:pt idx="147">
                  <c:v>1.2039971291337714</c:v>
                </c:pt>
                <c:pt idx="148">
                  <c:v>1.20598465190747</c:v>
                </c:pt>
                <c:pt idx="149">
                  <c:v>1.206812786396511</c:v>
                </c:pt>
                <c:pt idx="150">
                  <c:v>1.1929553359465579</c:v>
                </c:pt>
                <c:pt idx="151">
                  <c:v>1.2112295036713965</c:v>
                </c:pt>
                <c:pt idx="152">
                  <c:v>1.230442223817148</c:v>
                </c:pt>
                <c:pt idx="153">
                  <c:v>1.258819632308287</c:v>
                </c:pt>
                <c:pt idx="154">
                  <c:v>1.3011649091812509</c:v>
                </c:pt>
                <c:pt idx="155">
                  <c:v>1.3363330204825266</c:v>
                </c:pt>
                <c:pt idx="156">
                  <c:v>1.408325512063159</c:v>
                </c:pt>
                <c:pt idx="157">
                  <c:v>1.3458841715894663</c:v>
                </c:pt>
                <c:pt idx="158">
                  <c:v>1.395406614034119</c:v>
                </c:pt>
                <c:pt idx="159">
                  <c:v>1.4263788439242535</c:v>
                </c:pt>
                <c:pt idx="160">
                  <c:v>1.3627781151659031</c:v>
                </c:pt>
                <c:pt idx="161">
                  <c:v>1.3754761773311988</c:v>
                </c:pt>
                <c:pt idx="162">
                  <c:v>1.3398663943024347</c:v>
                </c:pt>
                <c:pt idx="163">
                  <c:v>1.3559874123557667</c:v>
                </c:pt>
                <c:pt idx="164">
                  <c:v>1.356208248219511</c:v>
                </c:pt>
                <c:pt idx="165">
                  <c:v>1.3672500414067246</c:v>
                </c:pt>
                <c:pt idx="166">
                  <c:v>1.3961795395572243</c:v>
                </c:pt>
                <c:pt idx="167">
                  <c:v>1.37658035664992</c:v>
                </c:pt>
                <c:pt idx="168">
                  <c:v>1.4282559487660798</c:v>
                </c:pt>
                <c:pt idx="169">
                  <c:v>1.4274278142770387</c:v>
                </c:pt>
                <c:pt idx="170">
                  <c:v>1.3746480428421577</c:v>
                </c:pt>
                <c:pt idx="171">
                  <c:v>1.4133495279633415</c:v>
                </c:pt>
              </c:numCache>
            </c:numRef>
          </c:val>
          <c:smooth val="0"/>
          <c:extLst>
            <c:ext xmlns:c16="http://schemas.microsoft.com/office/drawing/2014/chart" uri="{C3380CC4-5D6E-409C-BE32-E72D297353CC}">
              <c16:uniqueId val="{00000007-216A-4074-B240-551B7218B971}"/>
            </c:ext>
          </c:extLst>
        </c:ser>
        <c:ser>
          <c:idx val="8"/>
          <c:order val="8"/>
          <c:tx>
            <c:strRef>
              <c:f>股票策略!$BJ$1</c:f>
              <c:strCache>
                <c:ptCount val="1"/>
                <c:pt idx="0">
                  <c:v>中信信托和聚1期</c:v>
                </c:pt>
              </c:strCache>
            </c:strRef>
          </c:tx>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股票策略!$BJ$2:$BJ$173</c:f>
              <c:numCache>
                <c:formatCode>0.0000_ </c:formatCode>
                <c:ptCount val="172"/>
                <c:pt idx="0">
                  <c:v>1</c:v>
                </c:pt>
                <c:pt idx="1">
                  <c:v>1.0469994173625947</c:v>
                </c:pt>
                <c:pt idx="2">
                  <c:v>1.025136642343867</c:v>
                </c:pt>
                <c:pt idx="3">
                  <c:v>0.97269927586493909</c:v>
                </c:pt>
                <c:pt idx="4">
                  <c:v>0.98917959104403086</c:v>
                </c:pt>
                <c:pt idx="5">
                  <c:v>0.98376938656604607</c:v>
                </c:pt>
                <c:pt idx="6">
                  <c:v>0.88180784063479745</c:v>
                </c:pt>
                <c:pt idx="7">
                  <c:v>0.9203451433010571</c:v>
                </c:pt>
                <c:pt idx="8">
                  <c:v>0.95780040507171993</c:v>
                </c:pt>
                <c:pt idx="9">
                  <c:v>0.99181533168715152</c:v>
                </c:pt>
                <c:pt idx="10">
                  <c:v>0.99364647781816162</c:v>
                </c:pt>
                <c:pt idx="11">
                  <c:v>0.98704325389118552</c:v>
                </c:pt>
                <c:pt idx="12">
                  <c:v>0.96293316316621813</c:v>
                </c:pt>
                <c:pt idx="13">
                  <c:v>0.98216019754182504</c:v>
                </c:pt>
                <c:pt idx="14">
                  <c:v>0.97078489581888305</c:v>
                </c:pt>
                <c:pt idx="15">
                  <c:v>0.97674999306384047</c:v>
                </c:pt>
                <c:pt idx="16">
                  <c:v>0.95977027439447327</c:v>
                </c:pt>
                <c:pt idx="17">
                  <c:v>0.96612379657631176</c:v>
                </c:pt>
                <c:pt idx="18">
                  <c:v>0.99137141747357327</c:v>
                </c:pt>
                <c:pt idx="19">
                  <c:v>1.0057431401381682</c:v>
                </c:pt>
                <c:pt idx="20">
                  <c:v>1.0366506672585525</c:v>
                </c:pt>
                <c:pt idx="21">
                  <c:v>0.99458979552201543</c:v>
                </c:pt>
                <c:pt idx="22">
                  <c:v>0.96659545542823855</c:v>
                </c:pt>
                <c:pt idx="23">
                  <c:v>0.97389229531393073</c:v>
                </c:pt>
                <c:pt idx="24">
                  <c:v>0.97674999306384047</c:v>
                </c:pt>
                <c:pt idx="25">
                  <c:v>0.90852592736453686</c:v>
                </c:pt>
                <c:pt idx="26">
                  <c:v>0.91607246899536665</c:v>
                </c:pt>
                <c:pt idx="27">
                  <c:v>0.85658796437588447</c:v>
                </c:pt>
                <c:pt idx="28">
                  <c:v>0.9052520600393974</c:v>
                </c:pt>
                <c:pt idx="29">
                  <c:v>0.90003606802985336</c:v>
                </c:pt>
                <c:pt idx="30">
                  <c:v>0.92189884304858094</c:v>
                </c:pt>
                <c:pt idx="31">
                  <c:v>0.91019060566545529</c:v>
                </c:pt>
                <c:pt idx="32">
                  <c:v>0.91274311239353001</c:v>
                </c:pt>
                <c:pt idx="33">
                  <c:v>0.88635796132397426</c:v>
                </c:pt>
                <c:pt idx="34">
                  <c:v>0.90278278722636851</c:v>
                </c:pt>
                <c:pt idx="35">
                  <c:v>0.90447521016563548</c:v>
                </c:pt>
                <c:pt idx="36">
                  <c:v>0.89179591044030748</c:v>
                </c:pt>
                <c:pt idx="37">
                  <c:v>0.87950503565186033</c:v>
                </c:pt>
                <c:pt idx="38">
                  <c:v>0.89839913436728358</c:v>
                </c:pt>
                <c:pt idx="39">
                  <c:v>0.89476458674361181</c:v>
                </c:pt>
                <c:pt idx="40">
                  <c:v>0.83894237438614994</c:v>
                </c:pt>
                <c:pt idx="41">
                  <c:v>0.79507810115695143</c:v>
                </c:pt>
                <c:pt idx="42">
                  <c:v>0.80043281635823871</c:v>
                </c:pt>
                <c:pt idx="43">
                  <c:v>0.84463002524762087</c:v>
                </c:pt>
                <c:pt idx="44">
                  <c:v>0.82581916044724368</c:v>
                </c:pt>
                <c:pt idx="45">
                  <c:v>0.86208140276891498</c:v>
                </c:pt>
                <c:pt idx="46">
                  <c:v>0.80994922731182195</c:v>
                </c:pt>
                <c:pt idx="47">
                  <c:v>0.81266820186998867</c:v>
                </c:pt>
                <c:pt idx="48">
                  <c:v>0.82687345670449197</c:v>
                </c:pt>
                <c:pt idx="49">
                  <c:v>0.82967566517770452</c:v>
                </c:pt>
                <c:pt idx="50">
                  <c:v>0.79760286324667762</c:v>
                </c:pt>
                <c:pt idx="51">
                  <c:v>0.78087284632244813</c:v>
                </c:pt>
                <c:pt idx="52">
                  <c:v>0.78445190466942261</c:v>
                </c:pt>
                <c:pt idx="53">
                  <c:v>0.79455095302832723</c:v>
                </c:pt>
                <c:pt idx="54">
                  <c:v>0.7996559664844769</c:v>
                </c:pt>
                <c:pt idx="55">
                  <c:v>0.80401187470521318</c:v>
                </c:pt>
                <c:pt idx="56">
                  <c:v>0.8132785839136587</c:v>
                </c:pt>
                <c:pt idx="57">
                  <c:v>0.83389285020669757</c:v>
                </c:pt>
                <c:pt idx="58">
                  <c:v>0.83655633548816699</c:v>
                </c:pt>
                <c:pt idx="59">
                  <c:v>0.85853008906028905</c:v>
                </c:pt>
                <c:pt idx="60">
                  <c:v>0.84465776988596952</c:v>
                </c:pt>
                <c:pt idx="61">
                  <c:v>0.88288988153039427</c:v>
                </c:pt>
                <c:pt idx="62">
                  <c:v>0.92414615875482076</c:v>
                </c:pt>
                <c:pt idx="63">
                  <c:v>0.92528368892711488</c:v>
                </c:pt>
                <c:pt idx="64">
                  <c:v>0.96168465444052942</c:v>
                </c:pt>
                <c:pt idx="65">
                  <c:v>0.92725355824986821</c:v>
                </c:pt>
                <c:pt idx="66">
                  <c:v>0.93846239214271843</c:v>
                </c:pt>
                <c:pt idx="67">
                  <c:v>0.89648475432122743</c:v>
                </c:pt>
                <c:pt idx="68">
                  <c:v>0.91335349443720004</c:v>
                </c:pt>
                <c:pt idx="69">
                  <c:v>0.86136004217185036</c:v>
                </c:pt>
                <c:pt idx="70">
                  <c:v>0.85478456288322291</c:v>
                </c:pt>
                <c:pt idx="71">
                  <c:v>0.83561301778431318</c:v>
                </c:pt>
                <c:pt idx="72">
                  <c:v>0.85400771300946099</c:v>
                </c:pt>
                <c:pt idx="73">
                  <c:v>0.8283716671753184</c:v>
                </c:pt>
                <c:pt idx="74">
                  <c:v>0.82762256193990513</c:v>
                </c:pt>
                <c:pt idx="75">
                  <c:v>0.842632411286519</c:v>
                </c:pt>
                <c:pt idx="76">
                  <c:v>0.85225980079349672</c:v>
                </c:pt>
                <c:pt idx="77">
                  <c:v>0.84346475043697799</c:v>
                </c:pt>
                <c:pt idx="78">
                  <c:v>0.82010376494742399</c:v>
                </c:pt>
                <c:pt idx="79">
                  <c:v>0.81116999139916224</c:v>
                </c:pt>
                <c:pt idx="80">
                  <c:v>0.78778126127125936</c:v>
                </c:pt>
                <c:pt idx="81">
                  <c:v>0.78747607024942423</c:v>
                </c:pt>
                <c:pt idx="82">
                  <c:v>0.7845073939461199</c:v>
                </c:pt>
                <c:pt idx="83">
                  <c:v>0.7892794717420859</c:v>
                </c:pt>
                <c:pt idx="84">
                  <c:v>0.79382959243126272</c:v>
                </c:pt>
                <c:pt idx="85">
                  <c:v>0.79005632161584771</c:v>
                </c:pt>
                <c:pt idx="86">
                  <c:v>0.83816552451238802</c:v>
                </c:pt>
                <c:pt idx="87">
                  <c:v>0.87520461670782124</c:v>
                </c:pt>
                <c:pt idx="88">
                  <c:v>0.84873623172321955</c:v>
                </c:pt>
                <c:pt idx="89">
                  <c:v>0.81974308464889167</c:v>
                </c:pt>
                <c:pt idx="90">
                  <c:v>0.8246538856366008</c:v>
                </c:pt>
                <c:pt idx="91">
                  <c:v>0.85603307160891162</c:v>
                </c:pt>
                <c:pt idx="92">
                  <c:v>0.85020669755569744</c:v>
                </c:pt>
                <c:pt idx="93">
                  <c:v>0.84801487112615492</c:v>
                </c:pt>
                <c:pt idx="94">
                  <c:v>0.85855783369863781</c:v>
                </c:pt>
                <c:pt idx="95">
                  <c:v>0.85225980079349672</c:v>
                </c:pt>
                <c:pt idx="96">
                  <c:v>0.80831229364925239</c:v>
                </c:pt>
                <c:pt idx="97">
                  <c:v>0.8039008961518187</c:v>
                </c:pt>
                <c:pt idx="98">
                  <c:v>0.81266820186998867</c:v>
                </c:pt>
                <c:pt idx="99">
                  <c:v>0.83963599034486591</c:v>
                </c:pt>
                <c:pt idx="100">
                  <c:v>0.89695641317315433</c:v>
                </c:pt>
                <c:pt idx="101">
                  <c:v>0.92497849790527986</c:v>
                </c:pt>
                <c:pt idx="102">
                  <c:v>0.87353993840690292</c:v>
                </c:pt>
                <c:pt idx="103">
                  <c:v>0.89900951641095361</c:v>
                </c:pt>
                <c:pt idx="104">
                  <c:v>0.95691257664456342</c:v>
                </c:pt>
                <c:pt idx="105">
                  <c:v>1.0452515051466305</c:v>
                </c:pt>
                <c:pt idx="106">
                  <c:v>0.99636545237632834</c:v>
                </c:pt>
                <c:pt idx="107">
                  <c:v>0.96168465444052942</c:v>
                </c:pt>
                <c:pt idx="108">
                  <c:v>0.98288155813888978</c:v>
                </c:pt>
                <c:pt idx="109">
                  <c:v>1.0786560497183919</c:v>
                </c:pt>
                <c:pt idx="110">
                  <c:v>1.0180895042033129</c:v>
                </c:pt>
                <c:pt idx="111">
                  <c:v>1.0474988208528702</c:v>
                </c:pt>
                <c:pt idx="112">
                  <c:v>1.0169797186693672</c:v>
                </c:pt>
                <c:pt idx="113">
                  <c:v>0.9915656299420138</c:v>
                </c:pt>
                <c:pt idx="114">
                  <c:v>0.92389645700968293</c:v>
                </c:pt>
                <c:pt idx="115">
                  <c:v>0.90100713037205571</c:v>
                </c:pt>
                <c:pt idx="116">
                  <c:v>0.9034764031850846</c:v>
                </c:pt>
                <c:pt idx="117">
                  <c:v>0.91956829342729518</c:v>
                </c:pt>
                <c:pt idx="118">
                  <c:v>0.91310379269206232</c:v>
                </c:pt>
                <c:pt idx="119">
                  <c:v>0.94287378964015212</c:v>
                </c:pt>
                <c:pt idx="120">
                  <c:v>1.0226118802541408</c:v>
                </c:pt>
                <c:pt idx="121">
                  <c:v>1.0135948727908333</c:v>
                </c:pt>
                <c:pt idx="122">
                  <c:v>0.93202563604583422</c:v>
                </c:pt>
                <c:pt idx="123">
                  <c:v>0.92281441611408599</c:v>
                </c:pt>
                <c:pt idx="124">
                  <c:v>0.94559276419831872</c:v>
                </c:pt>
                <c:pt idx="125">
                  <c:v>0.95086424548456017</c:v>
                </c:pt>
                <c:pt idx="126">
                  <c:v>0.96740004994034912</c:v>
                </c:pt>
                <c:pt idx="127">
                  <c:v>0.99187082096384882</c:v>
                </c:pt>
                <c:pt idx="128">
                  <c:v>1.0120689176816582</c:v>
                </c:pt>
                <c:pt idx="129">
                  <c:v>1.197070166190384</c:v>
                </c:pt>
                <c:pt idx="130">
                  <c:v>1.1282912077241074</c:v>
                </c:pt>
                <c:pt idx="131">
                  <c:v>1.0701939350220571</c:v>
                </c:pt>
                <c:pt idx="132">
                  <c:v>1.1302333324085121</c:v>
                </c:pt>
                <c:pt idx="133">
                  <c:v>1.1669672335821104</c:v>
                </c:pt>
                <c:pt idx="134">
                  <c:v>1.1118386371833642</c:v>
                </c:pt>
                <c:pt idx="135">
                  <c:v>1.0878395250117916</c:v>
                </c:pt>
                <c:pt idx="136">
                  <c:v>1.0687512138279278</c:v>
                </c:pt>
                <c:pt idx="137">
                  <c:v>1.0704436367671948</c:v>
                </c:pt>
                <c:pt idx="138">
                  <c:v>1.0150098493466138</c:v>
                </c:pt>
                <c:pt idx="139">
                  <c:v>1.0640346253086592</c:v>
                </c:pt>
                <c:pt idx="140">
                  <c:v>1.0262741725161613</c:v>
                </c:pt>
                <c:pt idx="141">
                  <c:v>1.0371223261104792</c:v>
                </c:pt>
                <c:pt idx="142">
                  <c:v>1.0279111061787309</c:v>
                </c:pt>
                <c:pt idx="143">
                  <c:v>1.0047165885192688</c:v>
                </c:pt>
                <c:pt idx="144">
                  <c:v>0.95502594123685602</c:v>
                </c:pt>
                <c:pt idx="145">
                  <c:v>0.97902505340842894</c:v>
                </c:pt>
                <c:pt idx="146">
                  <c:v>0.9793024997919153</c:v>
                </c:pt>
                <c:pt idx="147">
                  <c:v>0.98296479205393561</c:v>
                </c:pt>
                <c:pt idx="148">
                  <c:v>0.99564409177926372</c:v>
                </c:pt>
                <c:pt idx="149">
                  <c:v>0.99938961795632997</c:v>
                </c:pt>
                <c:pt idx="150">
                  <c:v>0.94825624947978815</c:v>
                </c:pt>
                <c:pt idx="151">
                  <c:v>0.95028160807923878</c:v>
                </c:pt>
                <c:pt idx="152">
                  <c:v>0.94223566295813344</c:v>
                </c:pt>
                <c:pt idx="153">
                  <c:v>0.9561912160474989</c:v>
                </c:pt>
                <c:pt idx="154">
                  <c:v>0.94470493577116221</c:v>
                </c:pt>
                <c:pt idx="155">
                  <c:v>0.91288183558527314</c:v>
                </c:pt>
                <c:pt idx="156">
                  <c:v>0.90236661765113901</c:v>
                </c:pt>
                <c:pt idx="157">
                  <c:v>0.83500263574064315</c:v>
                </c:pt>
                <c:pt idx="158">
                  <c:v>0.79205393557694981</c:v>
                </c:pt>
                <c:pt idx="159">
                  <c:v>0.88621923813223091</c:v>
                </c:pt>
                <c:pt idx="160">
                  <c:v>0.87292955636323288</c:v>
                </c:pt>
                <c:pt idx="161">
                  <c:v>0.89767777377021896</c:v>
                </c:pt>
                <c:pt idx="162">
                  <c:v>0.85392447909441505</c:v>
                </c:pt>
                <c:pt idx="163">
                  <c:v>0.84701606414560393</c:v>
                </c:pt>
                <c:pt idx="164">
                  <c:v>0.88283439225369698</c:v>
                </c:pt>
                <c:pt idx="165">
                  <c:v>0.89931470743278863</c:v>
                </c:pt>
                <c:pt idx="166">
                  <c:v>0.90283827650306592</c:v>
                </c:pt>
                <c:pt idx="167">
                  <c:v>0.88874400022195721</c:v>
                </c:pt>
                <c:pt idx="168">
                  <c:v>0.89049191243792136</c:v>
                </c:pt>
                <c:pt idx="169">
                  <c:v>0.92833559914546515</c:v>
                </c:pt>
                <c:pt idx="170">
                  <c:v>0.92359126598784791</c:v>
                </c:pt>
                <c:pt idx="171">
                  <c:v>0.93668673528840563</c:v>
                </c:pt>
              </c:numCache>
            </c:numRef>
          </c:val>
          <c:smooth val="0"/>
          <c:extLst>
            <c:ext xmlns:c16="http://schemas.microsoft.com/office/drawing/2014/chart" uri="{C3380CC4-5D6E-409C-BE32-E72D297353CC}">
              <c16:uniqueId val="{00000008-216A-4074-B240-551B7218B971}"/>
            </c:ext>
          </c:extLst>
        </c:ser>
        <c:ser>
          <c:idx val="9"/>
          <c:order val="9"/>
          <c:tx>
            <c:strRef>
              <c:f>股票策略!$BK$1</c:f>
              <c:strCache>
                <c:ptCount val="1"/>
                <c:pt idx="0">
                  <c:v>景领健康中国1号</c:v>
                </c:pt>
              </c:strCache>
            </c:strRef>
          </c:tx>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股票策略!$BK$2:$BK$173</c:f>
              <c:numCache>
                <c:formatCode>0.0000_ </c:formatCode>
                <c:ptCount val="172"/>
                <c:pt idx="0">
                  <c:v>1</c:v>
                </c:pt>
                <c:pt idx="1">
                  <c:v>1.0176149148183864</c:v>
                </c:pt>
                <c:pt idx="2">
                  <c:v>1.0633879781420763</c:v>
                </c:pt>
                <c:pt idx="3">
                  <c:v>1.0331083252973319</c:v>
                </c:pt>
                <c:pt idx="4">
                  <c:v>1.0345226615236258</c:v>
                </c:pt>
                <c:pt idx="5">
                  <c:v>1.0021215043394407</c:v>
                </c:pt>
                <c:pt idx="6">
                  <c:v>0.95564127290260359</c:v>
                </c:pt>
                <c:pt idx="7">
                  <c:v>0.97537769206043068</c:v>
                </c:pt>
                <c:pt idx="8">
                  <c:v>0.98662809386049488</c:v>
                </c:pt>
                <c:pt idx="9">
                  <c:v>0.98167791706846663</c:v>
                </c:pt>
                <c:pt idx="10">
                  <c:v>1.0007071681131467</c:v>
                </c:pt>
                <c:pt idx="11">
                  <c:v>1.0021215043394407</c:v>
                </c:pt>
                <c:pt idx="12">
                  <c:v>0.98804243008678871</c:v>
                </c:pt>
                <c:pt idx="13">
                  <c:v>0.9845065895210543</c:v>
                </c:pt>
                <c:pt idx="14">
                  <c:v>0.99016393442622941</c:v>
                </c:pt>
                <c:pt idx="15">
                  <c:v>0.97672774027643849</c:v>
                </c:pt>
                <c:pt idx="16">
                  <c:v>0.97184185149469615</c:v>
                </c:pt>
                <c:pt idx="17">
                  <c:v>0.96830601092896162</c:v>
                </c:pt>
                <c:pt idx="18">
                  <c:v>0.97113468338154929</c:v>
                </c:pt>
                <c:pt idx="19">
                  <c:v>0.9957569913211185</c:v>
                </c:pt>
                <c:pt idx="20">
                  <c:v>1.0204435872709738</c:v>
                </c:pt>
                <c:pt idx="21">
                  <c:v>1.0345226615236258</c:v>
                </c:pt>
                <c:pt idx="22">
                  <c:v>1.0288653166184507</c:v>
                </c:pt>
                <c:pt idx="23">
                  <c:v>1.0359369977499195</c:v>
                </c:pt>
                <c:pt idx="24">
                  <c:v>1.026036644165863</c:v>
                </c:pt>
                <c:pt idx="25">
                  <c:v>1.0183220829315331</c:v>
                </c:pt>
                <c:pt idx="26">
                  <c:v>1.0105432336869173</c:v>
                </c:pt>
                <c:pt idx="27">
                  <c:v>0.98804243008678871</c:v>
                </c:pt>
                <c:pt idx="28">
                  <c:v>1.013371906139505</c:v>
                </c:pt>
                <c:pt idx="29">
                  <c:v>1.0014143362262937</c:v>
                </c:pt>
                <c:pt idx="30">
                  <c:v>0.99363548698167792</c:v>
                </c:pt>
                <c:pt idx="31">
                  <c:v>0.97396335583413685</c:v>
                </c:pt>
                <c:pt idx="32">
                  <c:v>0.97467052394728382</c:v>
                </c:pt>
                <c:pt idx="33">
                  <c:v>0.95846994535519114</c:v>
                </c:pt>
                <c:pt idx="34">
                  <c:v>0.96264866602378651</c:v>
                </c:pt>
                <c:pt idx="35">
                  <c:v>0.95564127290260359</c:v>
                </c:pt>
                <c:pt idx="36">
                  <c:v>0.94998392799742848</c:v>
                </c:pt>
                <c:pt idx="37">
                  <c:v>0.94226936676309858</c:v>
                </c:pt>
                <c:pt idx="38">
                  <c:v>0.95351976856316301</c:v>
                </c:pt>
                <c:pt idx="39">
                  <c:v>0.96406300225008035</c:v>
                </c:pt>
                <c:pt idx="40">
                  <c:v>0.94574091931854709</c:v>
                </c:pt>
                <c:pt idx="41">
                  <c:v>0.94368370298939241</c:v>
                </c:pt>
                <c:pt idx="42">
                  <c:v>0.9359048537447765</c:v>
                </c:pt>
                <c:pt idx="43">
                  <c:v>0.94998392799742848</c:v>
                </c:pt>
                <c:pt idx="44">
                  <c:v>0.94085503053680486</c:v>
                </c:pt>
                <c:pt idx="45">
                  <c:v>0.94574091931854709</c:v>
                </c:pt>
                <c:pt idx="46">
                  <c:v>0.93378334940533581</c:v>
                </c:pt>
                <c:pt idx="47">
                  <c:v>0.93378334940533581</c:v>
                </c:pt>
                <c:pt idx="48">
                  <c:v>0.93449051751848278</c:v>
                </c:pt>
                <c:pt idx="49">
                  <c:v>0.93307618129218894</c:v>
                </c:pt>
                <c:pt idx="50">
                  <c:v>0.92677595628415299</c:v>
                </c:pt>
                <c:pt idx="51">
                  <c:v>0.92960462873674055</c:v>
                </c:pt>
                <c:pt idx="52">
                  <c:v>0.92960462873674055</c:v>
                </c:pt>
                <c:pt idx="53">
                  <c:v>0.93024750883960139</c:v>
                </c:pt>
                <c:pt idx="54">
                  <c:v>0.93731918997107033</c:v>
                </c:pt>
                <c:pt idx="55">
                  <c:v>0.93873352619736405</c:v>
                </c:pt>
                <c:pt idx="56">
                  <c:v>0.95351976856316301</c:v>
                </c:pt>
                <c:pt idx="57">
                  <c:v>0.97396335583413685</c:v>
                </c:pt>
                <c:pt idx="58">
                  <c:v>0.99151398264223711</c:v>
                </c:pt>
                <c:pt idx="59">
                  <c:v>1.0352298296367728</c:v>
                </c:pt>
                <c:pt idx="60">
                  <c:v>1.0316939890710382</c:v>
                </c:pt>
                <c:pt idx="61">
                  <c:v>1.0211507553841208</c:v>
                </c:pt>
                <c:pt idx="62">
                  <c:v>1.0478945676631306</c:v>
                </c:pt>
                <c:pt idx="63">
                  <c:v>1.0739312118289939</c:v>
                </c:pt>
                <c:pt idx="64">
                  <c:v>1.093667630986821</c:v>
                </c:pt>
                <c:pt idx="65">
                  <c:v>1.0711025393764062</c:v>
                </c:pt>
                <c:pt idx="66">
                  <c:v>1.0880102860816456</c:v>
                </c:pt>
                <c:pt idx="67">
                  <c:v>1.0563162970106075</c:v>
                </c:pt>
                <c:pt idx="68">
                  <c:v>1.0676309868209579</c:v>
                </c:pt>
                <c:pt idx="69">
                  <c:v>1.0379942140790741</c:v>
                </c:pt>
                <c:pt idx="70">
                  <c:v>1.0478945676631306</c:v>
                </c:pt>
                <c:pt idx="71">
                  <c:v>1.0253294760527161</c:v>
                </c:pt>
                <c:pt idx="72">
                  <c:v>1.0345226615236258</c:v>
                </c:pt>
                <c:pt idx="73">
                  <c:v>1.0246223079395693</c:v>
                </c:pt>
                <c:pt idx="74">
                  <c:v>1.0401157184185148</c:v>
                </c:pt>
                <c:pt idx="75">
                  <c:v>1.0732240437158469</c:v>
                </c:pt>
                <c:pt idx="76">
                  <c:v>1.0873031179684989</c:v>
                </c:pt>
                <c:pt idx="77">
                  <c:v>1.1077467052394727</c:v>
                </c:pt>
                <c:pt idx="78">
                  <c:v>1.093667630986821</c:v>
                </c:pt>
                <c:pt idx="79">
                  <c:v>1.0817100610736097</c:v>
                </c:pt>
                <c:pt idx="80">
                  <c:v>1.0873031179684989</c:v>
                </c:pt>
                <c:pt idx="81">
                  <c:v>1.0633879781420763</c:v>
                </c:pt>
                <c:pt idx="82">
                  <c:v>1.0619736419157826</c:v>
                </c:pt>
                <c:pt idx="83">
                  <c:v>1.078881388621022</c:v>
                </c:pt>
                <c:pt idx="84">
                  <c:v>1.1239472838315654</c:v>
                </c:pt>
                <c:pt idx="85">
                  <c:v>1.1450980392156862</c:v>
                </c:pt>
                <c:pt idx="86">
                  <c:v>1.1612343297974927</c:v>
                </c:pt>
                <c:pt idx="87">
                  <c:v>1.1337833494053358</c:v>
                </c:pt>
                <c:pt idx="88">
                  <c:v>1.1499839279974284</c:v>
                </c:pt>
                <c:pt idx="89">
                  <c:v>1.1499839279974284</c:v>
                </c:pt>
                <c:pt idx="90">
                  <c:v>1.132369013179042</c:v>
                </c:pt>
                <c:pt idx="91">
                  <c:v>1.1528126004500159</c:v>
                </c:pt>
                <c:pt idx="92">
                  <c:v>1.1690131790421086</c:v>
                </c:pt>
                <c:pt idx="93">
                  <c:v>1.1619414979106395</c:v>
                </c:pt>
                <c:pt idx="94">
                  <c:v>1.1802635808421729</c:v>
                </c:pt>
                <c:pt idx="95">
                  <c:v>1.1809707489553198</c:v>
                </c:pt>
                <c:pt idx="96">
                  <c:v>1.1781420765027322</c:v>
                </c:pt>
                <c:pt idx="97">
                  <c:v>1.1570556091288975</c:v>
                </c:pt>
                <c:pt idx="98">
                  <c:v>1.1288974606235935</c:v>
                </c:pt>
                <c:pt idx="99">
                  <c:v>1.1373191899710702</c:v>
                </c:pt>
                <c:pt idx="100">
                  <c:v>1.1542269366763098</c:v>
                </c:pt>
                <c:pt idx="101">
                  <c:v>1.1654773384763741</c:v>
                </c:pt>
                <c:pt idx="102">
                  <c:v>1.1513982642237222</c:v>
                </c:pt>
                <c:pt idx="103">
                  <c:v>1.1619414979106395</c:v>
                </c:pt>
                <c:pt idx="104">
                  <c:v>1.2091288974606236</c:v>
                </c:pt>
                <c:pt idx="105">
                  <c:v>1.2281581485053037</c:v>
                </c:pt>
                <c:pt idx="106">
                  <c:v>1.2007071681131467</c:v>
                </c:pt>
                <c:pt idx="107">
                  <c:v>1.2612021857923497</c:v>
                </c:pt>
                <c:pt idx="108">
                  <c:v>1.2964320154291225</c:v>
                </c:pt>
                <c:pt idx="109">
                  <c:v>1.3880424300867886</c:v>
                </c:pt>
                <c:pt idx="110">
                  <c:v>1.3027965284474445</c:v>
                </c:pt>
                <c:pt idx="111">
                  <c:v>1.3302475088396013</c:v>
                </c:pt>
                <c:pt idx="112">
                  <c:v>1.2648023143683702</c:v>
                </c:pt>
                <c:pt idx="113">
                  <c:v>1.2331083252973318</c:v>
                </c:pt>
                <c:pt idx="114">
                  <c:v>1.2373513339762134</c:v>
                </c:pt>
                <c:pt idx="115">
                  <c:v>1.2373513339762134</c:v>
                </c:pt>
                <c:pt idx="116">
                  <c:v>1.2408228865316617</c:v>
                </c:pt>
                <c:pt idx="117">
                  <c:v>1.2626808100289295</c:v>
                </c:pt>
                <c:pt idx="118">
                  <c:v>1.2676309868209579</c:v>
                </c:pt>
                <c:pt idx="119">
                  <c:v>1.2781742205078752</c:v>
                </c:pt>
                <c:pt idx="120">
                  <c:v>1.3112825458052071</c:v>
                </c:pt>
                <c:pt idx="121">
                  <c:v>1.2999678559948569</c:v>
                </c:pt>
                <c:pt idx="122">
                  <c:v>1.2570234651237544</c:v>
                </c:pt>
                <c:pt idx="123">
                  <c:v>1.2703953712632592</c:v>
                </c:pt>
                <c:pt idx="124">
                  <c:v>1.2971391835422692</c:v>
                </c:pt>
                <c:pt idx="125">
                  <c:v>1.3020893603342976</c:v>
                </c:pt>
                <c:pt idx="126">
                  <c:v>1.3499839279974284</c:v>
                </c:pt>
                <c:pt idx="127">
                  <c:v>1.3978784956605592</c:v>
                </c:pt>
                <c:pt idx="128">
                  <c:v>1.4655094824815169</c:v>
                </c:pt>
                <c:pt idx="129">
                  <c:v>1.5936354869816778</c:v>
                </c:pt>
                <c:pt idx="130">
                  <c:v>1.5218257794921246</c:v>
                </c:pt>
                <c:pt idx="131">
                  <c:v>1.5161684345869495</c:v>
                </c:pt>
                <c:pt idx="132">
                  <c:v>1.5823850851816135</c:v>
                </c:pt>
                <c:pt idx="133">
                  <c:v>1.5809707489553197</c:v>
                </c:pt>
                <c:pt idx="134">
                  <c:v>1.5513982642237221</c:v>
                </c:pt>
                <c:pt idx="135">
                  <c:v>1.5478624236579879</c:v>
                </c:pt>
                <c:pt idx="136">
                  <c:v>1.6210864673738345</c:v>
                </c:pt>
                <c:pt idx="137">
                  <c:v>1.5957569913211187</c:v>
                </c:pt>
                <c:pt idx="138">
                  <c:v>1.5492767598842814</c:v>
                </c:pt>
                <c:pt idx="139">
                  <c:v>1.5400835744133718</c:v>
                </c:pt>
                <c:pt idx="140">
                  <c:v>1.5204114432658309</c:v>
                </c:pt>
                <c:pt idx="141">
                  <c:v>1.5534554805528766</c:v>
                </c:pt>
                <c:pt idx="142">
                  <c:v>1.5731918997107037</c:v>
                </c:pt>
                <c:pt idx="143">
                  <c:v>1.5478624236579879</c:v>
                </c:pt>
                <c:pt idx="144">
                  <c:v>1.5584056573449052</c:v>
                </c:pt>
                <c:pt idx="145">
                  <c:v>1.5971713275474122</c:v>
                </c:pt>
                <c:pt idx="146">
                  <c:v>1.57177756348441</c:v>
                </c:pt>
                <c:pt idx="147">
                  <c:v>1.5598199935711987</c:v>
                </c:pt>
                <c:pt idx="148">
                  <c:v>1.5422050787528123</c:v>
                </c:pt>
                <c:pt idx="149">
                  <c:v>1.5640630022500803</c:v>
                </c:pt>
                <c:pt idx="150">
                  <c:v>1.5696560591449695</c:v>
                </c:pt>
                <c:pt idx="151">
                  <c:v>1.5795564127290258</c:v>
                </c:pt>
                <c:pt idx="152">
                  <c:v>1.585149469623915</c:v>
                </c:pt>
                <c:pt idx="153">
                  <c:v>1.6309225329476054</c:v>
                </c:pt>
                <c:pt idx="154">
                  <c:v>1.7197042751526839</c:v>
                </c:pt>
                <c:pt idx="155">
                  <c:v>1.6880102860816457</c:v>
                </c:pt>
                <c:pt idx="156">
                  <c:v>1.7682417229186758</c:v>
                </c:pt>
                <c:pt idx="157">
                  <c:v>1.7105110896817741</c:v>
                </c:pt>
                <c:pt idx="158">
                  <c:v>1.7541626486660238</c:v>
                </c:pt>
                <c:pt idx="159">
                  <c:v>1.8302153648344583</c:v>
                </c:pt>
                <c:pt idx="160">
                  <c:v>1.7154612664738025</c:v>
                </c:pt>
                <c:pt idx="161">
                  <c:v>1.6964320154291221</c:v>
                </c:pt>
                <c:pt idx="162">
                  <c:v>1.6823529411764704</c:v>
                </c:pt>
                <c:pt idx="163">
                  <c:v>1.673931211828994</c:v>
                </c:pt>
                <c:pt idx="164">
                  <c:v>1.6816457730633236</c:v>
                </c:pt>
                <c:pt idx="165">
                  <c:v>1.7063323690131789</c:v>
                </c:pt>
                <c:pt idx="166">
                  <c:v>1.6873031179684987</c:v>
                </c:pt>
                <c:pt idx="167">
                  <c:v>1.6858887817422048</c:v>
                </c:pt>
                <c:pt idx="168">
                  <c:v>1.7182899389263901</c:v>
                </c:pt>
                <c:pt idx="169">
                  <c:v>1.7134040501446479</c:v>
                </c:pt>
                <c:pt idx="170">
                  <c:v>1.6873031179684987</c:v>
                </c:pt>
                <c:pt idx="171">
                  <c:v>1.7161684345869495</c:v>
                </c:pt>
              </c:numCache>
            </c:numRef>
          </c:val>
          <c:smooth val="0"/>
          <c:extLst>
            <c:ext xmlns:c16="http://schemas.microsoft.com/office/drawing/2014/chart" uri="{C3380CC4-5D6E-409C-BE32-E72D297353CC}">
              <c16:uniqueId val="{00000009-216A-4074-B240-551B7218B971}"/>
            </c:ext>
          </c:extLst>
        </c:ser>
        <c:ser>
          <c:idx val="10"/>
          <c:order val="10"/>
          <c:tx>
            <c:strRef>
              <c:f>股票策略!$BL$1</c:f>
              <c:strCache>
                <c:ptCount val="1"/>
                <c:pt idx="0">
                  <c:v>顶理元亨3号</c:v>
                </c:pt>
              </c:strCache>
            </c:strRef>
          </c:tx>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股票策略!$BL$2:$BL$173</c:f>
              <c:numCache>
                <c:formatCode>0.0000_ </c:formatCode>
                <c:ptCount val="172"/>
                <c:pt idx="0">
                  <c:v>1</c:v>
                </c:pt>
                <c:pt idx="1">
                  <c:v>1.0214115781126092</c:v>
                </c:pt>
                <c:pt idx="2">
                  <c:v>1.0578905630452025</c:v>
                </c:pt>
                <c:pt idx="3">
                  <c:v>1.0444091990483744</c:v>
                </c:pt>
                <c:pt idx="4">
                  <c:v>1.0602696272799366</c:v>
                </c:pt>
                <c:pt idx="5">
                  <c:v>1.0253766851704997</c:v>
                </c:pt>
                <c:pt idx="6">
                  <c:v>0.91911181601903258</c:v>
                </c:pt>
                <c:pt idx="7">
                  <c:v>0.92624900872323557</c:v>
                </c:pt>
                <c:pt idx="8">
                  <c:v>0.93671689135606673</c:v>
                </c:pt>
                <c:pt idx="9">
                  <c:v>0.93655828707375111</c:v>
                </c:pt>
                <c:pt idx="10">
                  <c:v>0.94845360824742275</c:v>
                </c:pt>
                <c:pt idx="11">
                  <c:v>0.93814432989690733</c:v>
                </c:pt>
                <c:pt idx="12">
                  <c:v>0.93497224425059489</c:v>
                </c:pt>
                <c:pt idx="13">
                  <c:v>0.93576526566217288</c:v>
                </c:pt>
                <c:pt idx="14">
                  <c:v>0.92783505154639179</c:v>
                </c:pt>
                <c:pt idx="15">
                  <c:v>0.92862807295797001</c:v>
                </c:pt>
                <c:pt idx="16">
                  <c:v>0.92545598731165757</c:v>
                </c:pt>
                <c:pt idx="17">
                  <c:v>0.93180015860428245</c:v>
                </c:pt>
                <c:pt idx="18">
                  <c:v>0.93576526566217288</c:v>
                </c:pt>
                <c:pt idx="19">
                  <c:v>0.94210943695479776</c:v>
                </c:pt>
                <c:pt idx="20">
                  <c:v>0.93497224425059489</c:v>
                </c:pt>
                <c:pt idx="21">
                  <c:v>0.94924662965900097</c:v>
                </c:pt>
                <c:pt idx="22">
                  <c:v>0.93814432989690733</c:v>
                </c:pt>
                <c:pt idx="23">
                  <c:v>0.94845360824742275</c:v>
                </c:pt>
                <c:pt idx="24">
                  <c:v>0.93417922283901667</c:v>
                </c:pt>
                <c:pt idx="25">
                  <c:v>0.93021411578112623</c:v>
                </c:pt>
                <c:pt idx="26">
                  <c:v>0.91990483743061069</c:v>
                </c:pt>
                <c:pt idx="27">
                  <c:v>0.91118160190325148</c:v>
                </c:pt>
                <c:pt idx="28">
                  <c:v>0.92466296590007935</c:v>
                </c:pt>
                <c:pt idx="29">
                  <c:v>0.92307692307692313</c:v>
                </c:pt>
                <c:pt idx="30">
                  <c:v>0.90880253766851704</c:v>
                </c:pt>
                <c:pt idx="31">
                  <c:v>0.89452815226011095</c:v>
                </c:pt>
                <c:pt idx="32">
                  <c:v>0.88421887390959564</c:v>
                </c:pt>
                <c:pt idx="33">
                  <c:v>0.87866772402854887</c:v>
                </c:pt>
                <c:pt idx="34">
                  <c:v>0.8889770023790643</c:v>
                </c:pt>
                <c:pt idx="35">
                  <c:v>0.8889770023790643</c:v>
                </c:pt>
                <c:pt idx="36">
                  <c:v>0.88580491673275186</c:v>
                </c:pt>
                <c:pt idx="37">
                  <c:v>0.89214908802537674</c:v>
                </c:pt>
                <c:pt idx="38">
                  <c:v>0.90404440919904838</c:v>
                </c:pt>
                <c:pt idx="39">
                  <c:v>0.91118160190325148</c:v>
                </c:pt>
                <c:pt idx="40">
                  <c:v>0.92942109436954801</c:v>
                </c:pt>
                <c:pt idx="41">
                  <c:v>0.94052339413164154</c:v>
                </c:pt>
                <c:pt idx="42">
                  <c:v>0.93100713719270423</c:v>
                </c:pt>
                <c:pt idx="43">
                  <c:v>0.91673275178429814</c:v>
                </c:pt>
                <c:pt idx="44">
                  <c:v>0.90166534496431416</c:v>
                </c:pt>
                <c:pt idx="45">
                  <c:v>0.86756542426645533</c:v>
                </c:pt>
                <c:pt idx="46">
                  <c:v>0.88421887390959564</c:v>
                </c:pt>
                <c:pt idx="47">
                  <c:v>0.89294210943695473</c:v>
                </c:pt>
                <c:pt idx="48">
                  <c:v>0.88501189532117386</c:v>
                </c:pt>
                <c:pt idx="49">
                  <c:v>0.89056304520222052</c:v>
                </c:pt>
                <c:pt idx="50">
                  <c:v>0.87708168120539265</c:v>
                </c:pt>
                <c:pt idx="51">
                  <c:v>0.8810467882632832</c:v>
                </c:pt>
                <c:pt idx="52">
                  <c:v>0.87549563838223643</c:v>
                </c:pt>
                <c:pt idx="53">
                  <c:v>0.86994448850118955</c:v>
                </c:pt>
                <c:pt idx="54">
                  <c:v>0.86201427438540845</c:v>
                </c:pt>
                <c:pt idx="55">
                  <c:v>0.86201427438540845</c:v>
                </c:pt>
                <c:pt idx="56">
                  <c:v>0.86201427438540845</c:v>
                </c:pt>
                <c:pt idx="57">
                  <c:v>0.85408406026962735</c:v>
                </c:pt>
                <c:pt idx="58">
                  <c:v>0.84298176050753371</c:v>
                </c:pt>
                <c:pt idx="59">
                  <c:v>0.84377478191911193</c:v>
                </c:pt>
                <c:pt idx="60">
                  <c:v>0.80808881839809676</c:v>
                </c:pt>
                <c:pt idx="61">
                  <c:v>0.82950039651070584</c:v>
                </c:pt>
                <c:pt idx="62">
                  <c:v>0.84536082474226815</c:v>
                </c:pt>
                <c:pt idx="63">
                  <c:v>0.85725614591593979</c:v>
                </c:pt>
                <c:pt idx="64">
                  <c:v>0.86518636003172089</c:v>
                </c:pt>
                <c:pt idx="65">
                  <c:v>0.85170499603489302</c:v>
                </c:pt>
                <c:pt idx="66">
                  <c:v>0.86042823156225223</c:v>
                </c:pt>
                <c:pt idx="67">
                  <c:v>0.83980967486122127</c:v>
                </c:pt>
                <c:pt idx="68">
                  <c:v>0.85091197462331492</c:v>
                </c:pt>
                <c:pt idx="69">
                  <c:v>0.83743061062648705</c:v>
                </c:pt>
                <c:pt idx="70">
                  <c:v>0.8263283108643934</c:v>
                </c:pt>
                <c:pt idx="71">
                  <c:v>0.81681205392545608</c:v>
                </c:pt>
                <c:pt idx="72">
                  <c:v>0.84773988897700236</c:v>
                </c:pt>
                <c:pt idx="73">
                  <c:v>0.82791435368754962</c:v>
                </c:pt>
                <c:pt idx="74">
                  <c:v>0.85329103885804924</c:v>
                </c:pt>
                <c:pt idx="75">
                  <c:v>0.87073750991276777</c:v>
                </c:pt>
                <c:pt idx="76">
                  <c:v>0.88977002379064252</c:v>
                </c:pt>
                <c:pt idx="77">
                  <c:v>0.89690721649484539</c:v>
                </c:pt>
                <c:pt idx="78">
                  <c:v>0.87866772402854887</c:v>
                </c:pt>
                <c:pt idx="79">
                  <c:v>0.86280729579698667</c:v>
                </c:pt>
                <c:pt idx="80">
                  <c:v>0.89056304520222052</c:v>
                </c:pt>
                <c:pt idx="81">
                  <c:v>0.88183980967486142</c:v>
                </c:pt>
                <c:pt idx="82">
                  <c:v>0.88659793814433008</c:v>
                </c:pt>
                <c:pt idx="83">
                  <c:v>0.91197462331482948</c:v>
                </c:pt>
                <c:pt idx="84">
                  <c:v>0.92704203013481379</c:v>
                </c:pt>
                <c:pt idx="85">
                  <c:v>0.93497224425059489</c:v>
                </c:pt>
                <c:pt idx="86">
                  <c:v>0.93973037272006354</c:v>
                </c:pt>
                <c:pt idx="87">
                  <c:v>0.94686756542426653</c:v>
                </c:pt>
                <c:pt idx="88">
                  <c:v>0.96827914353687561</c:v>
                </c:pt>
                <c:pt idx="89">
                  <c:v>0.95559080095162585</c:v>
                </c:pt>
                <c:pt idx="90">
                  <c:v>0.95876288659793829</c:v>
                </c:pt>
                <c:pt idx="91">
                  <c:v>0.98889770023790657</c:v>
                </c:pt>
                <c:pt idx="92">
                  <c:v>0.98413957176843792</c:v>
                </c:pt>
                <c:pt idx="93">
                  <c:v>0.96986518636003183</c:v>
                </c:pt>
                <c:pt idx="94">
                  <c:v>0.99444885011895334</c:v>
                </c:pt>
                <c:pt idx="95">
                  <c:v>1.0063441712926249</c:v>
                </c:pt>
                <c:pt idx="96">
                  <c:v>1.0229976209357654</c:v>
                </c:pt>
                <c:pt idx="97">
                  <c:v>1.0023790642347343</c:v>
                </c:pt>
                <c:pt idx="98">
                  <c:v>0.96907216494845372</c:v>
                </c:pt>
                <c:pt idx="99">
                  <c:v>0.99762093576526578</c:v>
                </c:pt>
                <c:pt idx="100">
                  <c:v>1.0237906423473433</c:v>
                </c:pt>
                <c:pt idx="101">
                  <c:v>0.99365582870737512</c:v>
                </c:pt>
                <c:pt idx="102">
                  <c:v>0.99524187153053134</c:v>
                </c:pt>
                <c:pt idx="103">
                  <c:v>0.9920697858842189</c:v>
                </c:pt>
                <c:pt idx="104">
                  <c:v>1.0150674068199843</c:v>
                </c:pt>
                <c:pt idx="105">
                  <c:v>1.0301348136399684</c:v>
                </c:pt>
                <c:pt idx="106">
                  <c:v>1.0079302141157811</c:v>
                </c:pt>
                <c:pt idx="107">
                  <c:v>1.0071371927042032</c:v>
                </c:pt>
                <c:pt idx="108">
                  <c:v>1.0229976209357654</c:v>
                </c:pt>
                <c:pt idx="109">
                  <c:v>1.0602696272799366</c:v>
                </c:pt>
                <c:pt idx="110">
                  <c:v>1.0150674068199843</c:v>
                </c:pt>
                <c:pt idx="111">
                  <c:v>1.0642347343378273</c:v>
                </c:pt>
                <c:pt idx="112">
                  <c:v>1.0166534496431405</c:v>
                </c:pt>
                <c:pt idx="113">
                  <c:v>0.95003965107057897</c:v>
                </c:pt>
                <c:pt idx="114">
                  <c:v>0.98731165741475035</c:v>
                </c:pt>
                <c:pt idx="115">
                  <c:v>1.0031720856463124</c:v>
                </c:pt>
                <c:pt idx="116">
                  <c:v>1.0396510705789057</c:v>
                </c:pt>
                <c:pt idx="117">
                  <c:v>1.0555114988104679</c:v>
                </c:pt>
                <c:pt idx="118">
                  <c:v>1.0570975416336241</c:v>
                </c:pt>
                <c:pt idx="119">
                  <c:v>1.0824742268041239</c:v>
                </c:pt>
                <c:pt idx="120">
                  <c:v>1.1221252973830294</c:v>
                </c:pt>
                <c:pt idx="121">
                  <c:v>1.1276764472640761</c:v>
                </c:pt>
                <c:pt idx="122">
                  <c:v>1.119746233148295</c:v>
                </c:pt>
                <c:pt idx="123">
                  <c:v>1.1697065820777162</c:v>
                </c:pt>
                <c:pt idx="124">
                  <c:v>1.1998413957176843</c:v>
                </c:pt>
                <c:pt idx="125">
                  <c:v>1.2014274385408406</c:v>
                </c:pt>
                <c:pt idx="126">
                  <c:v>1.2426645519429025</c:v>
                </c:pt>
                <c:pt idx="127">
                  <c:v>1.2648691514670898</c:v>
                </c:pt>
                <c:pt idx="128">
                  <c:v>1.3021411578112609</c:v>
                </c:pt>
                <c:pt idx="129">
                  <c:v>1.3711340206185569</c:v>
                </c:pt>
                <c:pt idx="130">
                  <c:v>1.3322759714512293</c:v>
                </c:pt>
                <c:pt idx="131">
                  <c:v>1.3409992069785885</c:v>
                </c:pt>
                <c:pt idx="132">
                  <c:v>1.4171292624900873</c:v>
                </c:pt>
                <c:pt idx="133">
                  <c:v>1.4566217287866774</c:v>
                </c:pt>
                <c:pt idx="134">
                  <c:v>1.419349722442506</c:v>
                </c:pt>
                <c:pt idx="135">
                  <c:v>1.4678826328310866</c:v>
                </c:pt>
                <c:pt idx="136">
                  <c:v>1.5355273592386995</c:v>
                </c:pt>
                <c:pt idx="137">
                  <c:v>1.5181601903251389</c:v>
                </c:pt>
                <c:pt idx="138">
                  <c:v>1.4644726407613007</c:v>
                </c:pt>
                <c:pt idx="139">
                  <c:v>1.4921490880253767</c:v>
                </c:pt>
                <c:pt idx="140">
                  <c:v>1.4791435368754957</c:v>
                </c:pt>
                <c:pt idx="141">
                  <c:v>1.4973830293417925</c:v>
                </c:pt>
                <c:pt idx="142">
                  <c:v>1.5450436161776369</c:v>
                </c:pt>
                <c:pt idx="143">
                  <c:v>1.4748612212529739</c:v>
                </c:pt>
                <c:pt idx="144">
                  <c:v>1.5329103885804918</c:v>
                </c:pt>
                <c:pt idx="145">
                  <c:v>1.6109436954797782</c:v>
                </c:pt>
                <c:pt idx="146">
                  <c:v>1.6360824742268043</c:v>
                </c:pt>
                <c:pt idx="147">
                  <c:v>1.6256938937351308</c:v>
                </c:pt>
                <c:pt idx="148">
                  <c:v>1.6291831879460745</c:v>
                </c:pt>
                <c:pt idx="149">
                  <c:v>1.6855670103092786</c:v>
                </c:pt>
                <c:pt idx="150">
                  <c:v>1.6759714512291832</c:v>
                </c:pt>
                <c:pt idx="151">
                  <c:v>1.7019825535289452</c:v>
                </c:pt>
                <c:pt idx="152">
                  <c:v>1.7757335448057099</c:v>
                </c:pt>
                <c:pt idx="153">
                  <c:v>1.7861221252973831</c:v>
                </c:pt>
                <c:pt idx="154">
                  <c:v>1.9143536875495641</c:v>
                </c:pt>
                <c:pt idx="155">
                  <c:v>1.8788263283108646</c:v>
                </c:pt>
                <c:pt idx="156">
                  <c:v>1.9338620142743856</c:v>
                </c:pt>
                <c:pt idx="157">
                  <c:v>1.8693893735130849</c:v>
                </c:pt>
                <c:pt idx="158">
                  <c:v>1.9667724028548774</c:v>
                </c:pt>
                <c:pt idx="159">
                  <c:v>2.0987311657414751</c:v>
                </c:pt>
                <c:pt idx="160">
                  <c:v>1.8379064234734339</c:v>
                </c:pt>
                <c:pt idx="161">
                  <c:v>1.7344171292624904</c:v>
                </c:pt>
                <c:pt idx="162">
                  <c:v>1.7074544012688342</c:v>
                </c:pt>
                <c:pt idx="163">
                  <c:v>1.6534496431403649</c:v>
                </c:pt>
                <c:pt idx="164">
                  <c:v>1.6429817605075339</c:v>
                </c:pt>
                <c:pt idx="165">
                  <c:v>1.6867565424266455</c:v>
                </c:pt>
                <c:pt idx="166">
                  <c:v>1.6699444885011896</c:v>
                </c:pt>
                <c:pt idx="167">
                  <c:v>1.6444885011895323</c:v>
                </c:pt>
                <c:pt idx="168">
                  <c:v>1.6835051546391755</c:v>
                </c:pt>
                <c:pt idx="169">
                  <c:v>1.6924662965900079</c:v>
                </c:pt>
                <c:pt idx="170">
                  <c:v>1.6505154639175261</c:v>
                </c:pt>
                <c:pt idx="171">
                  <c:v>1.6685170499603492</c:v>
                </c:pt>
              </c:numCache>
            </c:numRef>
          </c:val>
          <c:smooth val="0"/>
          <c:extLst>
            <c:ext xmlns:c16="http://schemas.microsoft.com/office/drawing/2014/chart" uri="{C3380CC4-5D6E-409C-BE32-E72D297353CC}">
              <c16:uniqueId val="{0000000A-216A-4074-B240-551B7218B971}"/>
            </c:ext>
          </c:extLst>
        </c:ser>
        <c:ser>
          <c:idx val="11"/>
          <c:order val="11"/>
          <c:tx>
            <c:strRef>
              <c:f>股票策略!$BM$1</c:f>
              <c:strCache>
                <c:ptCount val="1"/>
                <c:pt idx="0">
                  <c:v>北京信托-明达4期</c:v>
                </c:pt>
              </c:strCache>
            </c:strRef>
          </c:tx>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股票策略!$BM$2:$BM$173</c:f>
              <c:numCache>
                <c:formatCode>0.0000_ </c:formatCode>
                <c:ptCount val="172"/>
                <c:pt idx="0">
                  <c:v>1</c:v>
                </c:pt>
                <c:pt idx="1">
                  <c:v>1.0412283195905603</c:v>
                </c:pt>
                <c:pt idx="2">
                  <c:v>1.07473902270604</c:v>
                </c:pt>
                <c:pt idx="3">
                  <c:v>1.0755107843535481</c:v>
                </c:pt>
                <c:pt idx="4">
                  <c:v>1.1296965758154272</c:v>
                </c:pt>
                <c:pt idx="5">
                  <c:v>1.0614159795280069</c:v>
                </c:pt>
                <c:pt idx="6">
                  <c:v>0.96047767984077337</c:v>
                </c:pt>
                <c:pt idx="7">
                  <c:v>1.0045493318168894</c:v>
                </c:pt>
                <c:pt idx="8">
                  <c:v>1.0188066127787481</c:v>
                </c:pt>
                <c:pt idx="9">
                  <c:v>1.0196596124944148</c:v>
                </c:pt>
                <c:pt idx="10">
                  <c:v>1.0228278971526057</c:v>
                </c:pt>
                <c:pt idx="11">
                  <c:v>1.0340387505585118</c:v>
                </c:pt>
                <c:pt idx="12">
                  <c:v>0.99914700028433323</c:v>
                </c:pt>
                <c:pt idx="13">
                  <c:v>1.0064178073845405</c:v>
                </c:pt>
                <c:pt idx="14">
                  <c:v>1.0162069945976684</c:v>
                </c:pt>
                <c:pt idx="15">
                  <c:v>1.0118607579511758</c:v>
                </c:pt>
                <c:pt idx="16">
                  <c:v>1.0053210934643975</c:v>
                </c:pt>
                <c:pt idx="17">
                  <c:v>1.0089361874974614</c:v>
                </c:pt>
                <c:pt idx="18">
                  <c:v>1.0179129940290019</c:v>
                </c:pt>
                <c:pt idx="19">
                  <c:v>1.0365571306714325</c:v>
                </c:pt>
                <c:pt idx="20">
                  <c:v>1.0494739835086722</c:v>
                </c:pt>
                <c:pt idx="21">
                  <c:v>1.0546732198708315</c:v>
                </c:pt>
                <c:pt idx="22">
                  <c:v>1.0626345505503878</c:v>
                </c:pt>
                <c:pt idx="23">
                  <c:v>1.0586945042446889</c:v>
                </c:pt>
                <c:pt idx="24">
                  <c:v>0.97473496080263222</c:v>
                </c:pt>
                <c:pt idx="25">
                  <c:v>0.87322799463828749</c:v>
                </c:pt>
                <c:pt idx="26">
                  <c:v>0.8341931028880134</c:v>
                </c:pt>
                <c:pt idx="27">
                  <c:v>0.7963767821601202</c:v>
                </c:pt>
                <c:pt idx="28">
                  <c:v>0.82537877249279012</c:v>
                </c:pt>
                <c:pt idx="29">
                  <c:v>0.83240586538852113</c:v>
                </c:pt>
                <c:pt idx="30">
                  <c:v>0.83561476908079124</c:v>
                </c:pt>
                <c:pt idx="31">
                  <c:v>0.7923148787521832</c:v>
                </c:pt>
                <c:pt idx="32">
                  <c:v>0.79381778301311989</c:v>
                </c:pt>
                <c:pt idx="33">
                  <c:v>0.77025874324708565</c:v>
                </c:pt>
                <c:pt idx="34">
                  <c:v>0.78256631057313464</c:v>
                </c:pt>
                <c:pt idx="35">
                  <c:v>0.78134773955075343</c:v>
                </c:pt>
                <c:pt idx="36">
                  <c:v>0.78134773955075343</c:v>
                </c:pt>
                <c:pt idx="37">
                  <c:v>0.76944636256549825</c:v>
                </c:pt>
                <c:pt idx="38">
                  <c:v>0.79073073642308789</c:v>
                </c:pt>
                <c:pt idx="39">
                  <c:v>0.80978106340631217</c:v>
                </c:pt>
                <c:pt idx="40">
                  <c:v>0.75112717819570252</c:v>
                </c:pt>
                <c:pt idx="41">
                  <c:v>0.74080994353954266</c:v>
                </c:pt>
                <c:pt idx="42">
                  <c:v>0.76839026767943452</c:v>
                </c:pt>
                <c:pt idx="43">
                  <c:v>0.76993379097445058</c:v>
                </c:pt>
                <c:pt idx="44">
                  <c:v>0.7634347455217515</c:v>
                </c:pt>
                <c:pt idx="45">
                  <c:v>0.7847597384134205</c:v>
                </c:pt>
                <c:pt idx="46">
                  <c:v>0.74544051342459072</c:v>
                </c:pt>
                <c:pt idx="47">
                  <c:v>0.74637475120841623</c:v>
                </c:pt>
                <c:pt idx="48">
                  <c:v>0.75356432024046471</c:v>
                </c:pt>
                <c:pt idx="49">
                  <c:v>0.75364555830862345</c:v>
                </c:pt>
                <c:pt idx="50">
                  <c:v>0.74158170518705069</c:v>
                </c:pt>
                <c:pt idx="51">
                  <c:v>0.72374994922620739</c:v>
                </c:pt>
                <c:pt idx="52">
                  <c:v>0.72529347252122345</c:v>
                </c:pt>
                <c:pt idx="53">
                  <c:v>0.74040375319874896</c:v>
                </c:pt>
                <c:pt idx="54">
                  <c:v>0.74873065518501969</c:v>
                </c:pt>
                <c:pt idx="55">
                  <c:v>0.74393760916365403</c:v>
                </c:pt>
                <c:pt idx="56">
                  <c:v>0.75722003330760801</c:v>
                </c:pt>
                <c:pt idx="57">
                  <c:v>0.77793574068808646</c:v>
                </c:pt>
                <c:pt idx="58">
                  <c:v>0.80876558755432804</c:v>
                </c:pt>
                <c:pt idx="59">
                  <c:v>0.86737885373085832</c:v>
                </c:pt>
                <c:pt idx="60">
                  <c:v>0.89138470287176574</c:v>
                </c:pt>
                <c:pt idx="61">
                  <c:v>0.89577155855233759</c:v>
                </c:pt>
                <c:pt idx="62">
                  <c:v>0.93228807018969084</c:v>
                </c:pt>
                <c:pt idx="63">
                  <c:v>0.92205207360168973</c:v>
                </c:pt>
                <c:pt idx="64">
                  <c:v>0.94118363865307286</c:v>
                </c:pt>
                <c:pt idx="65">
                  <c:v>0.9453267801291686</c:v>
                </c:pt>
                <c:pt idx="66">
                  <c:v>0.93618749746131047</c:v>
                </c:pt>
                <c:pt idx="67">
                  <c:v>0.88622608554368576</c:v>
                </c:pt>
                <c:pt idx="68">
                  <c:v>0.89077541736057519</c:v>
                </c:pt>
                <c:pt idx="69">
                  <c:v>0.83996100572728372</c:v>
                </c:pt>
                <c:pt idx="70">
                  <c:v>0.82277915431171045</c:v>
                </c:pt>
                <c:pt idx="71">
                  <c:v>0.81725496567691625</c:v>
                </c:pt>
                <c:pt idx="72">
                  <c:v>0.81579268045005893</c:v>
                </c:pt>
                <c:pt idx="73">
                  <c:v>0.80035744749989846</c:v>
                </c:pt>
                <c:pt idx="74">
                  <c:v>0.81449287135951898</c:v>
                </c:pt>
                <c:pt idx="75">
                  <c:v>0.86234209350501656</c:v>
                </c:pt>
                <c:pt idx="76">
                  <c:v>0.86323571225476259</c:v>
                </c:pt>
                <c:pt idx="77">
                  <c:v>0.88598237133920954</c:v>
                </c:pt>
                <c:pt idx="78">
                  <c:v>0.87347170884276371</c:v>
                </c:pt>
                <c:pt idx="79">
                  <c:v>0.86157033185750853</c:v>
                </c:pt>
                <c:pt idx="80">
                  <c:v>0.88001137332954227</c:v>
                </c:pt>
                <c:pt idx="81">
                  <c:v>0.85454323896177753</c:v>
                </c:pt>
                <c:pt idx="82">
                  <c:v>0.83918924407977569</c:v>
                </c:pt>
                <c:pt idx="83">
                  <c:v>0.86859742475323931</c:v>
                </c:pt>
                <c:pt idx="84">
                  <c:v>0.90941955400300589</c:v>
                </c:pt>
                <c:pt idx="85">
                  <c:v>0.90641374548113252</c:v>
                </c:pt>
                <c:pt idx="86">
                  <c:v>0.92436735854421381</c:v>
                </c:pt>
                <c:pt idx="87">
                  <c:v>0.9148218855355621</c:v>
                </c:pt>
                <c:pt idx="88">
                  <c:v>0.91985864576140386</c:v>
                </c:pt>
                <c:pt idx="89">
                  <c:v>0.90893212559405334</c:v>
                </c:pt>
                <c:pt idx="90">
                  <c:v>0.90348917502741788</c:v>
                </c:pt>
                <c:pt idx="91">
                  <c:v>0.91916812218205457</c:v>
                </c:pt>
                <c:pt idx="92">
                  <c:v>0.91323774320646656</c:v>
                </c:pt>
                <c:pt idx="93">
                  <c:v>0.9084446971851009</c:v>
                </c:pt>
                <c:pt idx="94">
                  <c:v>0.92810430967951585</c:v>
                </c:pt>
                <c:pt idx="95">
                  <c:v>0.93764978268816757</c:v>
                </c:pt>
                <c:pt idx="96">
                  <c:v>0.92461107274869003</c:v>
                </c:pt>
                <c:pt idx="97">
                  <c:v>0.90742922133311665</c:v>
                </c:pt>
                <c:pt idx="98">
                  <c:v>0.8809049920792883</c:v>
                </c:pt>
                <c:pt idx="99">
                  <c:v>0.91575612331938749</c:v>
                </c:pt>
                <c:pt idx="100">
                  <c:v>0.92672326252081716</c:v>
                </c:pt>
                <c:pt idx="101">
                  <c:v>0.9187213128071815</c:v>
                </c:pt>
                <c:pt idx="102">
                  <c:v>0.91912750314797509</c:v>
                </c:pt>
                <c:pt idx="103">
                  <c:v>0.92148340712457866</c:v>
                </c:pt>
                <c:pt idx="104">
                  <c:v>0.94638287501523211</c:v>
                </c:pt>
                <c:pt idx="105">
                  <c:v>0.93854340143791382</c:v>
                </c:pt>
                <c:pt idx="106">
                  <c:v>0.90296112758438596</c:v>
                </c:pt>
                <c:pt idx="107">
                  <c:v>0.96007148949997967</c:v>
                </c:pt>
                <c:pt idx="108">
                  <c:v>0.9774564360859499</c:v>
                </c:pt>
                <c:pt idx="109">
                  <c:v>1.0038994272716195</c:v>
                </c:pt>
                <c:pt idx="110">
                  <c:v>0.9476014460376132</c:v>
                </c:pt>
                <c:pt idx="111">
                  <c:v>0.98777367074210976</c:v>
                </c:pt>
                <c:pt idx="112">
                  <c:v>0.90023965230106828</c:v>
                </c:pt>
                <c:pt idx="113">
                  <c:v>0.85974247532393677</c:v>
                </c:pt>
                <c:pt idx="114">
                  <c:v>0.87144075713879521</c:v>
                </c:pt>
                <c:pt idx="115">
                  <c:v>0.86477923554977865</c:v>
                </c:pt>
                <c:pt idx="116">
                  <c:v>0.87932084975019298</c:v>
                </c:pt>
                <c:pt idx="117">
                  <c:v>0.90852593525325964</c:v>
                </c:pt>
                <c:pt idx="118">
                  <c:v>0.90336731792517988</c:v>
                </c:pt>
                <c:pt idx="119">
                  <c:v>0.91559364718307013</c:v>
                </c:pt>
                <c:pt idx="120">
                  <c:v>0.92899792842926199</c:v>
                </c:pt>
                <c:pt idx="121">
                  <c:v>0.92258012104472165</c:v>
                </c:pt>
                <c:pt idx="122">
                  <c:v>0.93216621308745284</c:v>
                </c:pt>
                <c:pt idx="123">
                  <c:v>0.92777935740688089</c:v>
                </c:pt>
                <c:pt idx="124">
                  <c:v>0.98456476704983964</c:v>
                </c:pt>
                <c:pt idx="125">
                  <c:v>0.9846053860839189</c:v>
                </c:pt>
                <c:pt idx="126">
                  <c:v>1.0314797514115115</c:v>
                </c:pt>
                <c:pt idx="127">
                  <c:v>1.0400909866363377</c:v>
                </c:pt>
                <c:pt idx="128">
                  <c:v>1.0979731101994394</c:v>
                </c:pt>
                <c:pt idx="129">
                  <c:v>1.1979771721028474</c:v>
                </c:pt>
                <c:pt idx="130">
                  <c:v>1.1053657744018848</c:v>
                </c:pt>
                <c:pt idx="131">
                  <c:v>1.1216540070677119</c:v>
                </c:pt>
                <c:pt idx="132">
                  <c:v>1.1657662780779074</c:v>
                </c:pt>
                <c:pt idx="133">
                  <c:v>1.2543157723709331</c:v>
                </c:pt>
                <c:pt idx="134">
                  <c:v>1.1935903164222754</c:v>
                </c:pt>
                <c:pt idx="135">
                  <c:v>1.1769771314838133</c:v>
                </c:pt>
                <c:pt idx="136">
                  <c:v>1.2163369755067224</c:v>
                </c:pt>
                <c:pt idx="137">
                  <c:v>1.2812868109996345</c:v>
                </c:pt>
                <c:pt idx="138">
                  <c:v>1.2471668223729639</c:v>
                </c:pt>
                <c:pt idx="139">
                  <c:v>1.3627279743287706</c:v>
                </c:pt>
                <c:pt idx="140">
                  <c:v>1.2967626629838742</c:v>
                </c:pt>
                <c:pt idx="141">
                  <c:v>1.3929485356838214</c:v>
                </c:pt>
                <c:pt idx="142">
                  <c:v>1.4290994760144604</c:v>
                </c:pt>
                <c:pt idx="143">
                  <c:v>1.4093992444859662</c:v>
                </c:pt>
                <c:pt idx="144">
                  <c:v>1.4010723424996954</c:v>
                </c:pt>
                <c:pt idx="145">
                  <c:v>1.4738616515699257</c:v>
                </c:pt>
                <c:pt idx="146">
                  <c:v>1.4600917990170192</c:v>
                </c:pt>
                <c:pt idx="147">
                  <c:v>1.4845038384987206</c:v>
                </c:pt>
                <c:pt idx="148">
                  <c:v>1.476420650716926</c:v>
                </c:pt>
                <c:pt idx="149">
                  <c:v>1.4926276453145944</c:v>
                </c:pt>
                <c:pt idx="150">
                  <c:v>1.4705308907754173</c:v>
                </c:pt>
                <c:pt idx="151">
                  <c:v>1.5769933790974451</c:v>
                </c:pt>
                <c:pt idx="152">
                  <c:v>1.6501888785084691</c:v>
                </c:pt>
                <c:pt idx="153">
                  <c:v>1.6643243023680898</c:v>
                </c:pt>
                <c:pt idx="154">
                  <c:v>1.7940208781835167</c:v>
                </c:pt>
                <c:pt idx="155">
                  <c:v>1.7340671838823674</c:v>
                </c:pt>
                <c:pt idx="156">
                  <c:v>1.8740403753198749</c:v>
                </c:pt>
                <c:pt idx="157">
                  <c:v>1.7302489946789064</c:v>
                </c:pt>
                <c:pt idx="158">
                  <c:v>1.735042040700272</c:v>
                </c:pt>
                <c:pt idx="159">
                  <c:v>1.8045005889759942</c:v>
                </c:pt>
                <c:pt idx="160">
                  <c:v>1.6533977822007393</c:v>
                </c:pt>
                <c:pt idx="161">
                  <c:v>1.6368658353304357</c:v>
                </c:pt>
                <c:pt idx="162">
                  <c:v>1.6181404606198464</c:v>
                </c:pt>
                <c:pt idx="163">
                  <c:v>1.6416995003858808</c:v>
                </c:pt>
                <c:pt idx="164">
                  <c:v>1.6591250660059305</c:v>
                </c:pt>
                <c:pt idx="165">
                  <c:v>1.7343515171209229</c:v>
                </c:pt>
                <c:pt idx="166">
                  <c:v>1.6770786790690118</c:v>
                </c:pt>
                <c:pt idx="167">
                  <c:v>1.6627807790730738</c:v>
                </c:pt>
                <c:pt idx="168">
                  <c:v>1.7098988586051425</c:v>
                </c:pt>
                <c:pt idx="169">
                  <c:v>1.6787440594662659</c:v>
                </c:pt>
                <c:pt idx="170">
                  <c:v>1.6134692717007189</c:v>
                </c:pt>
                <c:pt idx="171">
                  <c:v>1.6538445915756124</c:v>
                </c:pt>
              </c:numCache>
            </c:numRef>
          </c:val>
          <c:smooth val="0"/>
          <c:extLst>
            <c:ext xmlns:c16="http://schemas.microsoft.com/office/drawing/2014/chart" uri="{C3380CC4-5D6E-409C-BE32-E72D297353CC}">
              <c16:uniqueId val="{0000000B-216A-4074-B240-551B7218B971}"/>
            </c:ext>
          </c:extLst>
        </c:ser>
        <c:ser>
          <c:idx val="12"/>
          <c:order val="12"/>
          <c:tx>
            <c:strRef>
              <c:f>股票策略!$BN$1</c:f>
              <c:strCache>
                <c:ptCount val="1"/>
                <c:pt idx="0">
                  <c:v>兴业信托-宽远价值成长</c:v>
                </c:pt>
              </c:strCache>
            </c:strRef>
          </c:tx>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股票策略!$BN$2:$BN$173</c:f>
              <c:numCache>
                <c:formatCode>0.0000_ </c:formatCode>
                <c:ptCount val="172"/>
                <c:pt idx="0">
                  <c:v>1</c:v>
                </c:pt>
                <c:pt idx="1">
                  <c:v>1.0209894308539671</c:v>
                </c:pt>
                <c:pt idx="2">
                  <c:v>1.0247109611472238</c:v>
                </c:pt>
                <c:pt idx="3">
                  <c:v>1.0325509849650178</c:v>
                </c:pt>
                <c:pt idx="4">
                  <c:v>1.0523991465290528</c:v>
                </c:pt>
                <c:pt idx="5">
                  <c:v>1.0236689326651121</c:v>
                </c:pt>
                <c:pt idx="6">
                  <c:v>0.96993003523048693</c:v>
                </c:pt>
                <c:pt idx="7">
                  <c:v>0.98293058105492992</c:v>
                </c:pt>
                <c:pt idx="8">
                  <c:v>1.0013397509055724</c:v>
                </c:pt>
                <c:pt idx="9">
                  <c:v>1.0203939860070461</c:v>
                </c:pt>
                <c:pt idx="10">
                  <c:v>1.0306157892125243</c:v>
                </c:pt>
                <c:pt idx="11">
                  <c:v>1.0193519575249343</c:v>
                </c:pt>
                <c:pt idx="12">
                  <c:v>0.99062174366099343</c:v>
                </c:pt>
                <c:pt idx="13">
                  <c:v>0.99121718850791452</c:v>
                </c:pt>
                <c:pt idx="14">
                  <c:v>0.97231181461817107</c:v>
                </c:pt>
                <c:pt idx="15">
                  <c:v>0.98531236044261405</c:v>
                </c:pt>
                <c:pt idx="16">
                  <c:v>0.95916240758199778</c:v>
                </c:pt>
                <c:pt idx="17">
                  <c:v>0.96204039100878291</c:v>
                </c:pt>
                <c:pt idx="18">
                  <c:v>0.96759787624671267</c:v>
                </c:pt>
                <c:pt idx="19">
                  <c:v>0.98858730710067988</c:v>
                </c:pt>
                <c:pt idx="20">
                  <c:v>0.99325162506822817</c:v>
                </c:pt>
                <c:pt idx="21">
                  <c:v>0.97598372450751758</c:v>
                </c:pt>
                <c:pt idx="22">
                  <c:v>0.97667841016225876</c:v>
                </c:pt>
                <c:pt idx="23">
                  <c:v>0.97851436510693202</c:v>
                </c:pt>
                <c:pt idx="24">
                  <c:v>0.97563638168014688</c:v>
                </c:pt>
                <c:pt idx="25">
                  <c:v>0.96779635786235307</c:v>
                </c:pt>
                <c:pt idx="26">
                  <c:v>0.94333349873467975</c:v>
                </c:pt>
                <c:pt idx="27">
                  <c:v>0.91569493375676081</c:v>
                </c:pt>
                <c:pt idx="28">
                  <c:v>0.93871880117104156</c:v>
                </c:pt>
                <c:pt idx="29">
                  <c:v>0.95008187366645169</c:v>
                </c:pt>
                <c:pt idx="30">
                  <c:v>0.95683024859822363</c:v>
                </c:pt>
                <c:pt idx="31">
                  <c:v>0.91668734183496259</c:v>
                </c:pt>
                <c:pt idx="32">
                  <c:v>0.92085545576340988</c:v>
                </c:pt>
                <c:pt idx="33">
                  <c:v>0.88964422170396473</c:v>
                </c:pt>
                <c:pt idx="34">
                  <c:v>0.90611819580211395</c:v>
                </c:pt>
                <c:pt idx="35">
                  <c:v>0.91336277477298666</c:v>
                </c:pt>
                <c:pt idx="36">
                  <c:v>0.89812931077258973</c:v>
                </c:pt>
                <c:pt idx="37">
                  <c:v>0.88562496898724763</c:v>
                </c:pt>
                <c:pt idx="38">
                  <c:v>0.91539721133330032</c:v>
                </c:pt>
                <c:pt idx="39">
                  <c:v>0.91698506425842319</c:v>
                </c:pt>
                <c:pt idx="40">
                  <c:v>0.87500620255048889</c:v>
                </c:pt>
                <c:pt idx="41">
                  <c:v>0.86488364015283092</c:v>
                </c:pt>
                <c:pt idx="42">
                  <c:v>0.87962090011412697</c:v>
                </c:pt>
                <c:pt idx="43">
                  <c:v>0.89634297623182657</c:v>
                </c:pt>
                <c:pt idx="44">
                  <c:v>0.90408375924180029</c:v>
                </c:pt>
                <c:pt idx="45">
                  <c:v>0.92378305959410512</c:v>
                </c:pt>
                <c:pt idx="46">
                  <c:v>0.90219818389321693</c:v>
                </c:pt>
                <c:pt idx="47">
                  <c:v>0.9076068079194165</c:v>
                </c:pt>
                <c:pt idx="48">
                  <c:v>0.90998858730710075</c:v>
                </c:pt>
                <c:pt idx="49">
                  <c:v>0.91500024810201963</c:v>
                </c:pt>
                <c:pt idx="50">
                  <c:v>0.88845333201012266</c:v>
                </c:pt>
                <c:pt idx="51">
                  <c:v>0.89976678410162259</c:v>
                </c:pt>
                <c:pt idx="52">
                  <c:v>0.89544980896144499</c:v>
                </c:pt>
                <c:pt idx="53">
                  <c:v>0.9162903786036819</c:v>
                </c:pt>
                <c:pt idx="54">
                  <c:v>0.93534461370515565</c:v>
                </c:pt>
                <c:pt idx="55">
                  <c:v>0.95236441224631574</c:v>
                </c:pt>
                <c:pt idx="56">
                  <c:v>0.96551381928248903</c:v>
                </c:pt>
                <c:pt idx="57">
                  <c:v>0.97742271622091015</c:v>
                </c:pt>
                <c:pt idx="58">
                  <c:v>0.98883540912023027</c:v>
                </c:pt>
                <c:pt idx="59">
                  <c:v>1.0195504391405747</c:v>
                </c:pt>
                <c:pt idx="60">
                  <c:v>0.99717163697712496</c:v>
                </c:pt>
                <c:pt idx="61">
                  <c:v>1.0307150300203445</c:v>
                </c:pt>
                <c:pt idx="62">
                  <c:v>1.0535900362228949</c:v>
                </c:pt>
                <c:pt idx="63">
                  <c:v>1.068376916588101</c:v>
                </c:pt>
                <c:pt idx="64">
                  <c:v>1.0986453629732547</c:v>
                </c:pt>
                <c:pt idx="65">
                  <c:v>1.0994889098397262</c:v>
                </c:pt>
                <c:pt idx="66">
                  <c:v>1.1119932516250683</c:v>
                </c:pt>
                <c:pt idx="67">
                  <c:v>1.0678807125490002</c:v>
                </c:pt>
                <c:pt idx="68">
                  <c:v>1.0789956830248599</c:v>
                </c:pt>
                <c:pt idx="69">
                  <c:v>1.0334441522353992</c:v>
                </c:pt>
                <c:pt idx="70">
                  <c:v>1.0292760383069519</c:v>
                </c:pt>
                <c:pt idx="71">
                  <c:v>1.0216841165087085</c:v>
                </c:pt>
                <c:pt idx="72">
                  <c:v>1.0208405696422371</c:v>
                </c:pt>
                <c:pt idx="73">
                  <c:v>0.99732049818885538</c:v>
                </c:pt>
                <c:pt idx="74">
                  <c:v>1.018607651466283</c:v>
                </c:pt>
                <c:pt idx="75">
                  <c:v>1.044013298268248</c:v>
                </c:pt>
                <c:pt idx="76">
                  <c:v>1.052994591375974</c:v>
                </c:pt>
                <c:pt idx="77">
                  <c:v>1.0668386840668884</c:v>
                </c:pt>
                <c:pt idx="78">
                  <c:v>1.0645065250831143</c:v>
                </c:pt>
                <c:pt idx="79">
                  <c:v>1.0492234406788072</c:v>
                </c:pt>
                <c:pt idx="80">
                  <c:v>1.0560214360144893</c:v>
                </c:pt>
                <c:pt idx="81">
                  <c:v>1.0460973552324717</c:v>
                </c:pt>
                <c:pt idx="82">
                  <c:v>1.0249094427628642</c:v>
                </c:pt>
                <c:pt idx="83">
                  <c:v>1.0532426933955241</c:v>
                </c:pt>
                <c:pt idx="84">
                  <c:v>1.0709075571875155</c:v>
                </c:pt>
                <c:pt idx="85">
                  <c:v>1.0738847814221208</c:v>
                </c:pt>
                <c:pt idx="86">
                  <c:v>1.0910534411750112</c:v>
                </c:pt>
                <c:pt idx="87">
                  <c:v>1.0818240460477351</c:v>
                </c:pt>
                <c:pt idx="88">
                  <c:v>1.0816255644320947</c:v>
                </c:pt>
                <c:pt idx="89">
                  <c:v>1.0350320051605222</c:v>
                </c:pt>
                <c:pt idx="90">
                  <c:v>1.0265965364958072</c:v>
                </c:pt>
                <c:pt idx="91">
                  <c:v>1.0303180667890637</c:v>
                </c:pt>
                <c:pt idx="92">
                  <c:v>1.0246613407433136</c:v>
                </c:pt>
                <c:pt idx="93">
                  <c:v>1.0290279362874013</c:v>
                </c:pt>
                <c:pt idx="94">
                  <c:v>1.0485783754279761</c:v>
                </c:pt>
                <c:pt idx="95">
                  <c:v>1.0681288145685508</c:v>
                </c:pt>
                <c:pt idx="96">
                  <c:v>1.0463950776559321</c:v>
                </c:pt>
                <c:pt idx="97">
                  <c:v>1.0352801071800724</c:v>
                </c:pt>
                <c:pt idx="98">
                  <c:v>1.034982384756612</c:v>
                </c:pt>
                <c:pt idx="99">
                  <c:v>1.0448072247308093</c:v>
                </c:pt>
                <c:pt idx="100">
                  <c:v>1.0597429663077458</c:v>
                </c:pt>
                <c:pt idx="101">
                  <c:v>1.0607353743859476</c:v>
                </c:pt>
                <c:pt idx="102">
                  <c:v>1.0652508311417654</c:v>
                </c:pt>
                <c:pt idx="103">
                  <c:v>1.0871334292661143</c:v>
                </c:pt>
                <c:pt idx="104">
                  <c:v>1.1110504639507768</c:v>
                </c:pt>
                <c:pt idx="105">
                  <c:v>1.1177492184786386</c:v>
                </c:pt>
                <c:pt idx="106">
                  <c:v>1.0851486131097108</c:v>
                </c:pt>
                <c:pt idx="107">
                  <c:v>1.0634148761970923</c:v>
                </c:pt>
                <c:pt idx="108">
                  <c:v>1.076713144444996</c:v>
                </c:pt>
                <c:pt idx="109">
                  <c:v>1.1059395623480377</c:v>
                </c:pt>
                <c:pt idx="110">
                  <c:v>1.0522999057212326</c:v>
                </c:pt>
                <c:pt idx="111">
                  <c:v>1.0955192775269191</c:v>
                </c:pt>
                <c:pt idx="112">
                  <c:v>1.0296233811343225</c:v>
                </c:pt>
                <c:pt idx="113">
                  <c:v>0.96893762715228515</c:v>
                </c:pt>
                <c:pt idx="114">
                  <c:v>0.99459137597380043</c:v>
                </c:pt>
                <c:pt idx="115">
                  <c:v>1.000545824443011</c:v>
                </c:pt>
                <c:pt idx="116">
                  <c:v>1.0164739740981494</c:v>
                </c:pt>
                <c:pt idx="117">
                  <c:v>1.0585520766139038</c:v>
                </c:pt>
                <c:pt idx="118">
                  <c:v>1.0570138440926908</c:v>
                </c:pt>
                <c:pt idx="119">
                  <c:v>1.082469111298566</c:v>
                </c:pt>
                <c:pt idx="120">
                  <c:v>1.109016027390463</c:v>
                </c:pt>
                <c:pt idx="121">
                  <c:v>1.1165087083808864</c:v>
                </c:pt>
                <c:pt idx="122">
                  <c:v>1.099985113878827</c:v>
                </c:pt>
                <c:pt idx="123">
                  <c:v>1.1357118046940904</c:v>
                </c:pt>
                <c:pt idx="124">
                  <c:v>1.1524338808117898</c:v>
                </c:pt>
                <c:pt idx="125">
                  <c:v>1.1797251029623381</c:v>
                </c:pt>
                <c:pt idx="126">
                  <c:v>1.1743164789361387</c:v>
                </c:pt>
                <c:pt idx="127">
                  <c:v>1.1860765146628294</c:v>
                </c:pt>
                <c:pt idx="128">
                  <c:v>1.2442812484493624</c:v>
                </c:pt>
                <c:pt idx="129">
                  <c:v>1.3031310474867266</c:v>
                </c:pt>
                <c:pt idx="130">
                  <c:v>1.2807522453232771</c:v>
                </c:pt>
                <c:pt idx="131">
                  <c:v>1.2689425891926762</c:v>
                </c:pt>
                <c:pt idx="132">
                  <c:v>1.3302237880216345</c:v>
                </c:pt>
                <c:pt idx="133">
                  <c:v>1.336624820126036</c:v>
                </c:pt>
                <c:pt idx="134">
                  <c:v>1.3494268843348385</c:v>
                </c:pt>
                <c:pt idx="135">
                  <c:v>1.329281000347343</c:v>
                </c:pt>
                <c:pt idx="136">
                  <c:v>1.3740882250781523</c:v>
                </c:pt>
                <c:pt idx="137">
                  <c:v>1.3748821515407137</c:v>
                </c:pt>
                <c:pt idx="138">
                  <c:v>1.3389073587058999</c:v>
                </c:pt>
                <c:pt idx="139">
                  <c:v>1.3689773234754132</c:v>
                </c:pt>
                <c:pt idx="140">
                  <c:v>1.3490299211035579</c:v>
                </c:pt>
                <c:pt idx="141">
                  <c:v>1.3966158884533322</c:v>
                </c:pt>
                <c:pt idx="142">
                  <c:v>1.4193420334441522</c:v>
                </c:pt>
                <c:pt idx="143">
                  <c:v>1.4014786880365206</c:v>
                </c:pt>
                <c:pt idx="144">
                  <c:v>1.4063911080236193</c:v>
                </c:pt>
                <c:pt idx="145">
                  <c:v>1.4687639557385999</c:v>
                </c:pt>
                <c:pt idx="146">
                  <c:v>1.4607254503051657</c:v>
                </c:pt>
                <c:pt idx="147">
                  <c:v>1.4676226864486679</c:v>
                </c:pt>
                <c:pt idx="148">
                  <c:v>1.4476752840768126</c:v>
                </c:pt>
                <c:pt idx="149">
                  <c:v>1.4488165533667445</c:v>
                </c:pt>
                <c:pt idx="150">
                  <c:v>1.4333349873467971</c:v>
                </c:pt>
                <c:pt idx="151">
                  <c:v>1.4664317967548255</c:v>
                </c:pt>
                <c:pt idx="152">
                  <c:v>1.486478439934501</c:v>
                </c:pt>
                <c:pt idx="153">
                  <c:v>1.5105939562348036</c:v>
                </c:pt>
                <c:pt idx="154">
                  <c:v>1.5989182751947604</c:v>
                </c:pt>
                <c:pt idx="155">
                  <c:v>1.5642336128616088</c:v>
                </c:pt>
                <c:pt idx="156">
                  <c:v>1.56492829851635</c:v>
                </c:pt>
                <c:pt idx="157">
                  <c:v>1.4945665657718454</c:v>
                </c:pt>
                <c:pt idx="158">
                  <c:v>1.5193271473229792</c:v>
                </c:pt>
                <c:pt idx="159">
                  <c:v>1.5671115962883939</c:v>
                </c:pt>
                <c:pt idx="160">
                  <c:v>1.4926809904232621</c:v>
                </c:pt>
                <c:pt idx="161">
                  <c:v>1.4705006698754528</c:v>
                </c:pt>
                <c:pt idx="162">
                  <c:v>1.4333349873467971</c:v>
                </c:pt>
                <c:pt idx="163">
                  <c:v>1.4189450702128716</c:v>
                </c:pt>
                <c:pt idx="164">
                  <c:v>1.4284721877636084</c:v>
                </c:pt>
                <c:pt idx="165">
                  <c:v>1.4712449759341042</c:v>
                </c:pt>
                <c:pt idx="166">
                  <c:v>1.436659554408773</c:v>
                </c:pt>
                <c:pt idx="167">
                  <c:v>1.4433086885327249</c:v>
                </c:pt>
                <c:pt idx="168">
                  <c:v>1.4677219272564879</c:v>
                </c:pt>
                <c:pt idx="169">
                  <c:v>1.4815163995434923</c:v>
                </c:pt>
                <c:pt idx="170">
                  <c:v>1.4458889495360492</c:v>
                </c:pt>
                <c:pt idx="171">
                  <c:v>1.46896243735424</c:v>
                </c:pt>
              </c:numCache>
            </c:numRef>
          </c:val>
          <c:smooth val="0"/>
          <c:extLst>
            <c:ext xmlns:c16="http://schemas.microsoft.com/office/drawing/2014/chart" uri="{C3380CC4-5D6E-409C-BE32-E72D297353CC}">
              <c16:uniqueId val="{0000000C-216A-4074-B240-551B7218B971}"/>
            </c:ext>
          </c:extLst>
        </c:ser>
        <c:ser>
          <c:idx val="13"/>
          <c:order val="13"/>
          <c:tx>
            <c:strRef>
              <c:f>股票策略!$BO$1</c:f>
              <c:strCache>
                <c:ptCount val="1"/>
                <c:pt idx="0">
                  <c:v>满天星四号</c:v>
                </c:pt>
              </c:strCache>
            </c:strRef>
          </c:tx>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股票策略!$BO$2:$BO$173</c:f>
              <c:numCache>
                <c:formatCode>0.0000_ </c:formatCode>
                <c:ptCount val="172"/>
                <c:pt idx="0">
                  <c:v>1</c:v>
                </c:pt>
                <c:pt idx="1">
                  <c:v>0.999071494893222</c:v>
                </c:pt>
                <c:pt idx="2">
                  <c:v>0.99721448467966589</c:v>
                </c:pt>
                <c:pt idx="3">
                  <c:v>0.99257195914577534</c:v>
                </c:pt>
                <c:pt idx="4">
                  <c:v>1.0046425255338904</c:v>
                </c:pt>
                <c:pt idx="5">
                  <c:v>1.0185701021355618</c:v>
                </c:pt>
                <c:pt idx="6">
                  <c:v>1.0222841225626742</c:v>
                </c:pt>
                <c:pt idx="7">
                  <c:v>1.0222841225626742</c:v>
                </c:pt>
                <c:pt idx="8">
                  <c:v>1.020427112349118</c:v>
                </c:pt>
                <c:pt idx="9">
                  <c:v>1.0167130919220055</c:v>
                </c:pt>
                <c:pt idx="10">
                  <c:v>1.0185701021355618</c:v>
                </c:pt>
                <c:pt idx="11">
                  <c:v>1.01949860724234</c:v>
                </c:pt>
                <c:pt idx="12">
                  <c:v>1.0157845868152275</c:v>
                </c:pt>
                <c:pt idx="13">
                  <c:v>1.0157845868152275</c:v>
                </c:pt>
                <c:pt idx="14">
                  <c:v>1.020427112349118</c:v>
                </c:pt>
                <c:pt idx="15">
                  <c:v>1.0250696378830084</c:v>
                </c:pt>
                <c:pt idx="16">
                  <c:v>1.01949860724234</c:v>
                </c:pt>
                <c:pt idx="17">
                  <c:v>1.0241411327762302</c:v>
                </c:pt>
                <c:pt idx="18">
                  <c:v>1.0278551532033426</c:v>
                </c:pt>
                <c:pt idx="19">
                  <c:v>1.0287836583101209</c:v>
                </c:pt>
                <c:pt idx="20">
                  <c:v>1.0250696378830084</c:v>
                </c:pt>
                <c:pt idx="21">
                  <c:v>1.0259981429897864</c:v>
                </c:pt>
                <c:pt idx="22">
                  <c:v>1.0213556174558962</c:v>
                </c:pt>
                <c:pt idx="23">
                  <c:v>1.0297121634168989</c:v>
                </c:pt>
                <c:pt idx="24">
                  <c:v>1.0343546889507893</c:v>
                </c:pt>
                <c:pt idx="25">
                  <c:v>1.040854224698236</c:v>
                </c:pt>
                <c:pt idx="26">
                  <c:v>1.042711234911792</c:v>
                </c:pt>
                <c:pt idx="27">
                  <c:v>1.042711234911792</c:v>
                </c:pt>
                <c:pt idx="28">
                  <c:v>1.042711234911792</c:v>
                </c:pt>
                <c:pt idx="29">
                  <c:v>0.94336118848653672</c:v>
                </c:pt>
                <c:pt idx="30">
                  <c:v>0.9415041782729805</c:v>
                </c:pt>
                <c:pt idx="31">
                  <c:v>0.9415041782729805</c:v>
                </c:pt>
                <c:pt idx="32">
                  <c:v>0.86908077994428978</c:v>
                </c:pt>
                <c:pt idx="33">
                  <c:v>0.85701021355617468</c:v>
                </c:pt>
                <c:pt idx="34">
                  <c:v>0.85515320334261846</c:v>
                </c:pt>
                <c:pt idx="35">
                  <c:v>0.85515320334261846</c:v>
                </c:pt>
                <c:pt idx="36">
                  <c:v>0.85515320334261846</c:v>
                </c:pt>
                <c:pt idx="37">
                  <c:v>0.85515320334261846</c:v>
                </c:pt>
                <c:pt idx="38">
                  <c:v>0.85608170844939657</c:v>
                </c:pt>
                <c:pt idx="39">
                  <c:v>0.85701021355617468</c:v>
                </c:pt>
                <c:pt idx="40">
                  <c:v>0.85793871866295268</c:v>
                </c:pt>
                <c:pt idx="41">
                  <c:v>0.85793871866295268</c:v>
                </c:pt>
                <c:pt idx="42">
                  <c:v>0.85886722376973079</c:v>
                </c:pt>
                <c:pt idx="43">
                  <c:v>0.93314763231197762</c:v>
                </c:pt>
                <c:pt idx="44">
                  <c:v>0.90993500464252552</c:v>
                </c:pt>
                <c:pt idx="45">
                  <c:v>0.95636025998142993</c:v>
                </c:pt>
                <c:pt idx="46">
                  <c:v>0.91086350974930363</c:v>
                </c:pt>
                <c:pt idx="47">
                  <c:v>0.91272051996285986</c:v>
                </c:pt>
                <c:pt idx="48">
                  <c:v>0.92943361188486529</c:v>
                </c:pt>
                <c:pt idx="49">
                  <c:v>0.91643454038997219</c:v>
                </c:pt>
                <c:pt idx="50">
                  <c:v>0.88486536675951721</c:v>
                </c:pt>
                <c:pt idx="51">
                  <c:v>0.88207985143918288</c:v>
                </c:pt>
                <c:pt idx="52">
                  <c:v>0.87743732590529244</c:v>
                </c:pt>
                <c:pt idx="53">
                  <c:v>0.89043639740018565</c:v>
                </c:pt>
                <c:pt idx="54">
                  <c:v>0.90343546889507897</c:v>
                </c:pt>
                <c:pt idx="55">
                  <c:v>0.9071494893221913</c:v>
                </c:pt>
                <c:pt idx="56">
                  <c:v>0.90250696378830086</c:v>
                </c:pt>
                <c:pt idx="57">
                  <c:v>0.96657381615598881</c:v>
                </c:pt>
                <c:pt idx="58">
                  <c:v>1.0297121634168989</c:v>
                </c:pt>
                <c:pt idx="59">
                  <c:v>1.1002785515320335</c:v>
                </c:pt>
                <c:pt idx="60">
                  <c:v>1.1689879294336118</c:v>
                </c:pt>
                <c:pt idx="61">
                  <c:v>1.2051996285979574</c:v>
                </c:pt>
                <c:pt idx="62">
                  <c:v>1.2609099350046427</c:v>
                </c:pt>
                <c:pt idx="63">
                  <c:v>1.2469823584029713</c:v>
                </c:pt>
                <c:pt idx="64">
                  <c:v>1.3314763231197773</c:v>
                </c:pt>
                <c:pt idx="65">
                  <c:v>1.3054781801299906</c:v>
                </c:pt>
                <c:pt idx="66">
                  <c:v>1.3454038997214486</c:v>
                </c:pt>
                <c:pt idx="67">
                  <c:v>1.2655524605385331</c:v>
                </c:pt>
                <c:pt idx="68">
                  <c:v>1.2386258124419685</c:v>
                </c:pt>
                <c:pt idx="69">
                  <c:v>1.1987000928505107</c:v>
                </c:pt>
                <c:pt idx="70">
                  <c:v>1.1662024141132776</c:v>
                </c:pt>
                <c:pt idx="71">
                  <c:v>1.1448467966573816</c:v>
                </c:pt>
                <c:pt idx="72">
                  <c:v>1.1987000928505107</c:v>
                </c:pt>
                <c:pt idx="73">
                  <c:v>1.1355617455896008</c:v>
                </c:pt>
                <c:pt idx="74">
                  <c:v>1.1708449396471681</c:v>
                </c:pt>
                <c:pt idx="75">
                  <c:v>1.2246982358402971</c:v>
                </c:pt>
                <c:pt idx="76">
                  <c:v>1.212627669452182</c:v>
                </c:pt>
                <c:pt idx="77">
                  <c:v>1.2451253481894151</c:v>
                </c:pt>
                <c:pt idx="78">
                  <c:v>1.2051996285979574</c:v>
                </c:pt>
                <c:pt idx="79">
                  <c:v>1.2107706592386258</c:v>
                </c:pt>
                <c:pt idx="80">
                  <c:v>1.2181987000928507</c:v>
                </c:pt>
                <c:pt idx="81">
                  <c:v>1.1987000928505107</c:v>
                </c:pt>
                <c:pt idx="82">
                  <c:v>1.1699164345403901</c:v>
                </c:pt>
                <c:pt idx="83">
                  <c:v>1.1857010213556174</c:v>
                </c:pt>
                <c:pt idx="84">
                  <c:v>1.2349117920148562</c:v>
                </c:pt>
                <c:pt idx="85">
                  <c:v>1.2358402971216342</c:v>
                </c:pt>
                <c:pt idx="86">
                  <c:v>1.3054781801299906</c:v>
                </c:pt>
                <c:pt idx="87">
                  <c:v>1.3342618384401115</c:v>
                </c:pt>
                <c:pt idx="88">
                  <c:v>1.3194057567316622</c:v>
                </c:pt>
                <c:pt idx="89">
                  <c:v>1.277623026926648</c:v>
                </c:pt>
                <c:pt idx="90">
                  <c:v>1.277623026926648</c:v>
                </c:pt>
                <c:pt idx="91">
                  <c:v>1.2934076137418757</c:v>
                </c:pt>
                <c:pt idx="92">
                  <c:v>1.2655524605385331</c:v>
                </c:pt>
                <c:pt idx="93">
                  <c:v>1.2813370473537604</c:v>
                </c:pt>
                <c:pt idx="94">
                  <c:v>1.277623026926648</c:v>
                </c:pt>
                <c:pt idx="95">
                  <c:v>1.2878365831012071</c:v>
                </c:pt>
                <c:pt idx="96">
                  <c:v>1.2627669452181989</c:v>
                </c:pt>
                <c:pt idx="97">
                  <c:v>1.2692664809656453</c:v>
                </c:pt>
                <c:pt idx="98">
                  <c:v>1.2646239554317551</c:v>
                </c:pt>
                <c:pt idx="99">
                  <c:v>1.2683379758588673</c:v>
                </c:pt>
                <c:pt idx="100">
                  <c:v>1.2683379758588673</c:v>
                </c:pt>
                <c:pt idx="101">
                  <c:v>1.2692664809656453</c:v>
                </c:pt>
                <c:pt idx="102">
                  <c:v>1.275766016713092</c:v>
                </c:pt>
                <c:pt idx="103">
                  <c:v>1.27669452181987</c:v>
                </c:pt>
                <c:pt idx="104">
                  <c:v>1.27669452181987</c:v>
                </c:pt>
                <c:pt idx="105">
                  <c:v>1.277623026926648</c:v>
                </c:pt>
                <c:pt idx="106">
                  <c:v>1.2794800371402042</c:v>
                </c:pt>
                <c:pt idx="107">
                  <c:v>1.2785515320334262</c:v>
                </c:pt>
                <c:pt idx="108">
                  <c:v>1.2785515320334262</c:v>
                </c:pt>
                <c:pt idx="109">
                  <c:v>1.2785515320334262</c:v>
                </c:pt>
                <c:pt idx="110">
                  <c:v>1.2794800371402042</c:v>
                </c:pt>
                <c:pt idx="111">
                  <c:v>1.2794800371402042</c:v>
                </c:pt>
                <c:pt idx="112">
                  <c:v>1.2794800371402042</c:v>
                </c:pt>
                <c:pt idx="113">
                  <c:v>1.2804085422469824</c:v>
                </c:pt>
                <c:pt idx="114">
                  <c:v>1.2804085422469824</c:v>
                </c:pt>
                <c:pt idx="115">
                  <c:v>1.2813370473537604</c:v>
                </c:pt>
                <c:pt idx="116">
                  <c:v>1.2813370473537604</c:v>
                </c:pt>
                <c:pt idx="117">
                  <c:v>1.2813370473537604</c:v>
                </c:pt>
                <c:pt idx="118">
                  <c:v>1.2813370473537604</c:v>
                </c:pt>
                <c:pt idx="119">
                  <c:v>1.2794800371402042</c:v>
                </c:pt>
                <c:pt idx="120">
                  <c:v>1.2813370473537604</c:v>
                </c:pt>
                <c:pt idx="121">
                  <c:v>1.2831940575673166</c:v>
                </c:pt>
                <c:pt idx="122">
                  <c:v>1.2822655524605386</c:v>
                </c:pt>
                <c:pt idx="123">
                  <c:v>1.2869080779944289</c:v>
                </c:pt>
                <c:pt idx="124">
                  <c:v>1.2906220984215413</c:v>
                </c:pt>
                <c:pt idx="125">
                  <c:v>1.2961931290622097</c:v>
                </c:pt>
                <c:pt idx="126">
                  <c:v>1.2989786443825442</c:v>
                </c:pt>
                <c:pt idx="127">
                  <c:v>1.3036211699164346</c:v>
                </c:pt>
                <c:pt idx="128">
                  <c:v>1.2934076137418757</c:v>
                </c:pt>
                <c:pt idx="129">
                  <c:v>1.2859795728876509</c:v>
                </c:pt>
                <c:pt idx="130">
                  <c:v>1.2804085422469824</c:v>
                </c:pt>
                <c:pt idx="131">
                  <c:v>1.2924791086350975</c:v>
                </c:pt>
                <c:pt idx="132">
                  <c:v>1.3054781801299906</c:v>
                </c:pt>
                <c:pt idx="133">
                  <c:v>1.3110492107706593</c:v>
                </c:pt>
                <c:pt idx="134">
                  <c:v>1.2915506035283195</c:v>
                </c:pt>
                <c:pt idx="135">
                  <c:v>1.2896935933147633</c:v>
                </c:pt>
                <c:pt idx="136">
                  <c:v>1.2785515320334262</c:v>
                </c:pt>
                <c:pt idx="137">
                  <c:v>1.2794800371402042</c:v>
                </c:pt>
                <c:pt idx="138">
                  <c:v>1.2701949860724235</c:v>
                </c:pt>
                <c:pt idx="139">
                  <c:v>1.2674094707520891</c:v>
                </c:pt>
                <c:pt idx="140">
                  <c:v>1.2618384401114207</c:v>
                </c:pt>
                <c:pt idx="141">
                  <c:v>1.277623026926648</c:v>
                </c:pt>
                <c:pt idx="142">
                  <c:v>1.2961931290622097</c:v>
                </c:pt>
                <c:pt idx="143">
                  <c:v>1.2850510677808729</c:v>
                </c:pt>
                <c:pt idx="144">
                  <c:v>1.2989786443825442</c:v>
                </c:pt>
                <c:pt idx="145">
                  <c:v>1.2906220984215413</c:v>
                </c:pt>
                <c:pt idx="146">
                  <c:v>1.2841225626740949</c:v>
                </c:pt>
                <c:pt idx="147">
                  <c:v>1.2701949860724235</c:v>
                </c:pt>
                <c:pt idx="148">
                  <c:v>1.2636954503249769</c:v>
                </c:pt>
                <c:pt idx="149">
                  <c:v>1.2525533890436398</c:v>
                </c:pt>
                <c:pt idx="150">
                  <c:v>1.277623026926648</c:v>
                </c:pt>
                <c:pt idx="151">
                  <c:v>1.2887650882079851</c:v>
                </c:pt>
                <c:pt idx="152">
                  <c:v>1.3119777158774375</c:v>
                </c:pt>
                <c:pt idx="153">
                  <c:v>1.3249767873723306</c:v>
                </c:pt>
                <c:pt idx="154">
                  <c:v>1.3416898792943361</c:v>
                </c:pt>
                <c:pt idx="155">
                  <c:v>1.3528319405756732</c:v>
                </c:pt>
                <c:pt idx="156">
                  <c:v>1.3871866295264625</c:v>
                </c:pt>
                <c:pt idx="157">
                  <c:v>1.3769730733519037</c:v>
                </c:pt>
                <c:pt idx="158">
                  <c:v>1.3834726090993501</c:v>
                </c:pt>
                <c:pt idx="159">
                  <c:v>1.4020427112349119</c:v>
                </c:pt>
                <c:pt idx="160">
                  <c:v>1.3686165273909008</c:v>
                </c:pt>
                <c:pt idx="161">
                  <c:v>1.3639740018570103</c:v>
                </c:pt>
                <c:pt idx="162">
                  <c:v>1.3797585886722377</c:v>
                </c:pt>
                <c:pt idx="163">
                  <c:v>1.392757660167131</c:v>
                </c:pt>
                <c:pt idx="164">
                  <c:v>1.393686165273909</c:v>
                </c:pt>
                <c:pt idx="165">
                  <c:v>1.4001857010213556</c:v>
                </c:pt>
                <c:pt idx="166">
                  <c:v>1.4001857010213556</c:v>
                </c:pt>
                <c:pt idx="167">
                  <c:v>1.3909006499535748</c:v>
                </c:pt>
                <c:pt idx="168">
                  <c:v>1.4048282265552461</c:v>
                </c:pt>
                <c:pt idx="169">
                  <c:v>1.413184772516249</c:v>
                </c:pt>
                <c:pt idx="170">
                  <c:v>1.413184772516249</c:v>
                </c:pt>
                <c:pt idx="171">
                  <c:v>1.413184772516249</c:v>
                </c:pt>
              </c:numCache>
            </c:numRef>
          </c:val>
          <c:smooth val="0"/>
          <c:extLst>
            <c:ext xmlns:c16="http://schemas.microsoft.com/office/drawing/2014/chart" uri="{C3380CC4-5D6E-409C-BE32-E72D297353CC}">
              <c16:uniqueId val="{0000000D-216A-4074-B240-551B7218B971}"/>
            </c:ext>
          </c:extLst>
        </c:ser>
        <c:ser>
          <c:idx val="14"/>
          <c:order val="14"/>
          <c:tx>
            <c:strRef>
              <c:f>股票策略!$BP$1</c:f>
              <c:strCache>
                <c:ptCount val="1"/>
                <c:pt idx="0">
                  <c:v>宁水新规一期</c:v>
                </c:pt>
              </c:strCache>
            </c:strRef>
          </c:tx>
          <c:spPr>
            <a:ln w="28575" cap="rnd" cmpd="sng" algn="ctr">
              <a:solidFill>
                <a:schemeClr val="accent6">
                  <a:lumMod val="60000"/>
                  <a:lumOff val="40000"/>
                </a:schemeClr>
              </a:solidFill>
              <a:prstDash val="solid"/>
              <a:round/>
            </a:ln>
          </c:spPr>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股票策略!$BP$2:$BP$173</c:f>
              <c:numCache>
                <c:formatCode>0.0000_ </c:formatCode>
                <c:ptCount val="17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0.96799999999999997</c:v>
                </c:pt>
                <c:pt idx="41">
                  <c:v>0.92200000000000004</c:v>
                </c:pt>
                <c:pt idx="42">
                  <c:v>0.93400000000000005</c:v>
                </c:pt>
                <c:pt idx="43">
                  <c:v>1.0049999999999999</c:v>
                </c:pt>
                <c:pt idx="44">
                  <c:v>0.97</c:v>
                </c:pt>
                <c:pt idx="45">
                  <c:v>1.026</c:v>
                </c:pt>
                <c:pt idx="46">
                  <c:v>0.95499999999999996</c:v>
                </c:pt>
                <c:pt idx="47">
                  <c:v>0.94799999999999995</c:v>
                </c:pt>
                <c:pt idx="48">
                  <c:v>0.97199999999999998</c:v>
                </c:pt>
                <c:pt idx="49">
                  <c:v>0.95399999999999996</c:v>
                </c:pt>
                <c:pt idx="50">
                  <c:v>0.92300000000000004</c:v>
                </c:pt>
                <c:pt idx="51">
                  <c:v>0.89690000000000003</c:v>
                </c:pt>
                <c:pt idx="52">
                  <c:v>0.90900000000000003</c:v>
                </c:pt>
                <c:pt idx="53">
                  <c:v>0.90700000000000003</c:v>
                </c:pt>
                <c:pt idx="54">
                  <c:v>0.90100000000000002</c:v>
                </c:pt>
                <c:pt idx="55">
                  <c:v>0.91200000000000003</c:v>
                </c:pt>
                <c:pt idx="56">
                  <c:v>0.91</c:v>
                </c:pt>
                <c:pt idx="57">
                  <c:v>0.97</c:v>
                </c:pt>
                <c:pt idx="58">
                  <c:v>1.0429999999999999</c:v>
                </c:pt>
                <c:pt idx="59">
                  <c:v>1.089</c:v>
                </c:pt>
                <c:pt idx="60">
                  <c:v>1.133</c:v>
                </c:pt>
                <c:pt idx="61">
                  <c:v>1.1399999999999999</c:v>
                </c:pt>
                <c:pt idx="62">
                  <c:v>1.1539999999999999</c:v>
                </c:pt>
                <c:pt idx="63">
                  <c:v>1.1539999999999999</c:v>
                </c:pt>
                <c:pt idx="64">
                  <c:v>1.1299999999999999</c:v>
                </c:pt>
                <c:pt idx="65">
                  <c:v>1.135</c:v>
                </c:pt>
                <c:pt idx="66">
                  <c:v>1.1240000000000001</c:v>
                </c:pt>
                <c:pt idx="67">
                  <c:v>1.1307</c:v>
                </c:pt>
                <c:pt idx="68">
                  <c:v>1.127</c:v>
                </c:pt>
                <c:pt idx="69">
                  <c:v>1.1599999999999999</c:v>
                </c:pt>
                <c:pt idx="70">
                  <c:v>1.1619999999999999</c:v>
                </c:pt>
                <c:pt idx="71">
                  <c:v>1.18</c:v>
                </c:pt>
                <c:pt idx="72">
                  <c:v>1.179</c:v>
                </c:pt>
                <c:pt idx="73">
                  <c:v>1.179</c:v>
                </c:pt>
                <c:pt idx="74">
                  <c:v>1.175</c:v>
                </c:pt>
                <c:pt idx="75">
                  <c:v>1.2150000000000001</c:v>
                </c:pt>
                <c:pt idx="76">
                  <c:v>1.1970000000000001</c:v>
                </c:pt>
                <c:pt idx="77">
                  <c:v>1.234</c:v>
                </c:pt>
                <c:pt idx="78">
                  <c:v>1.2170000000000001</c:v>
                </c:pt>
                <c:pt idx="79">
                  <c:v>1.2290000000000001</c:v>
                </c:pt>
                <c:pt idx="80">
                  <c:v>1.2330000000000001</c:v>
                </c:pt>
                <c:pt idx="81">
                  <c:v>1.232</c:v>
                </c:pt>
                <c:pt idx="82">
                  <c:v>1.2210000000000001</c:v>
                </c:pt>
                <c:pt idx="83">
                  <c:v>1.238</c:v>
                </c:pt>
                <c:pt idx="84">
                  <c:v>1.28</c:v>
                </c:pt>
                <c:pt idx="85">
                  <c:v>1.2769999999999999</c:v>
                </c:pt>
                <c:pt idx="86">
                  <c:v>1.3109999999999999</c:v>
                </c:pt>
                <c:pt idx="87">
                  <c:v>1.3109999999999999</c:v>
                </c:pt>
                <c:pt idx="88">
                  <c:v>1.29</c:v>
                </c:pt>
                <c:pt idx="89">
                  <c:v>1.262</c:v>
                </c:pt>
                <c:pt idx="90">
                  <c:v>1.2669999999999999</c:v>
                </c:pt>
                <c:pt idx="91">
                  <c:v>1.282</c:v>
                </c:pt>
                <c:pt idx="92">
                  <c:v>1.274</c:v>
                </c:pt>
                <c:pt idx="93">
                  <c:v>1.2729999999999999</c:v>
                </c:pt>
                <c:pt idx="94">
                  <c:v>1.272</c:v>
                </c:pt>
                <c:pt idx="95">
                  <c:v>1.274</c:v>
                </c:pt>
                <c:pt idx="96">
                  <c:v>1.26</c:v>
                </c:pt>
                <c:pt idx="97">
                  <c:v>1.2909999999999999</c:v>
                </c:pt>
                <c:pt idx="98">
                  <c:v>1.2849999999999999</c:v>
                </c:pt>
                <c:pt idx="99">
                  <c:v>1.294</c:v>
                </c:pt>
                <c:pt idx="100">
                  <c:v>1.3080000000000001</c:v>
                </c:pt>
                <c:pt idx="101">
                  <c:v>1.3180000000000001</c:v>
                </c:pt>
                <c:pt idx="102">
                  <c:v>1.331</c:v>
                </c:pt>
                <c:pt idx="103">
                  <c:v>1.3520000000000001</c:v>
                </c:pt>
                <c:pt idx="104">
                  <c:v>1.377</c:v>
                </c:pt>
                <c:pt idx="105">
                  <c:v>1.3720000000000001</c:v>
                </c:pt>
                <c:pt idx="106">
                  <c:v>1.345</c:v>
                </c:pt>
                <c:pt idx="107">
                  <c:v>1.3089999999999999</c:v>
                </c:pt>
                <c:pt idx="108">
                  <c:v>1.327</c:v>
                </c:pt>
                <c:pt idx="109">
                  <c:v>1.373</c:v>
                </c:pt>
                <c:pt idx="110">
                  <c:v>1.34</c:v>
                </c:pt>
                <c:pt idx="111">
                  <c:v>1.3939999999999999</c:v>
                </c:pt>
                <c:pt idx="112">
                  <c:v>1.349</c:v>
                </c:pt>
                <c:pt idx="113">
                  <c:v>1.2989999999999999</c:v>
                </c:pt>
                <c:pt idx="114">
                  <c:v>1.349</c:v>
                </c:pt>
                <c:pt idx="115">
                  <c:v>1.347</c:v>
                </c:pt>
                <c:pt idx="116">
                  <c:v>1.3340000000000001</c:v>
                </c:pt>
                <c:pt idx="117">
                  <c:v>1.3340000000000001</c:v>
                </c:pt>
                <c:pt idx="118">
                  <c:v>1.341</c:v>
                </c:pt>
                <c:pt idx="119">
                  <c:v>1.3320000000000001</c:v>
                </c:pt>
                <c:pt idx="120">
                  <c:v>1.367</c:v>
                </c:pt>
                <c:pt idx="121">
                  <c:v>1.3540000000000001</c:v>
                </c:pt>
                <c:pt idx="122">
                  <c:v>1.379</c:v>
                </c:pt>
                <c:pt idx="123">
                  <c:v>1.417</c:v>
                </c:pt>
                <c:pt idx="124">
                  <c:v>1.3939999999999999</c:v>
                </c:pt>
                <c:pt idx="125">
                  <c:v>1.429</c:v>
                </c:pt>
                <c:pt idx="126">
                  <c:v>1.4339999999999999</c:v>
                </c:pt>
                <c:pt idx="127">
                  <c:v>1.4390000000000001</c:v>
                </c:pt>
                <c:pt idx="128">
                  <c:v>1.458</c:v>
                </c:pt>
                <c:pt idx="129">
                  <c:v>1.4370000000000001</c:v>
                </c:pt>
                <c:pt idx="130">
                  <c:v>1.4470000000000001</c:v>
                </c:pt>
                <c:pt idx="131">
                  <c:v>1.474</c:v>
                </c:pt>
                <c:pt idx="132">
                  <c:v>1.524</c:v>
                </c:pt>
                <c:pt idx="133">
                  <c:v>1.5209999999999999</c:v>
                </c:pt>
                <c:pt idx="134">
                  <c:v>1.5529999999999999</c:v>
                </c:pt>
                <c:pt idx="135">
                  <c:v>1.583</c:v>
                </c:pt>
                <c:pt idx="136">
                  <c:v>1.569</c:v>
                </c:pt>
                <c:pt idx="137">
                  <c:v>1.5740000000000001</c:v>
                </c:pt>
                <c:pt idx="138">
                  <c:v>1.5469999999999999</c:v>
                </c:pt>
                <c:pt idx="139">
                  <c:v>1.532</c:v>
                </c:pt>
                <c:pt idx="140">
                  <c:v>1.516</c:v>
                </c:pt>
                <c:pt idx="141">
                  <c:v>1.54</c:v>
                </c:pt>
                <c:pt idx="142">
                  <c:v>1.536</c:v>
                </c:pt>
                <c:pt idx="143">
                  <c:v>1.58</c:v>
                </c:pt>
                <c:pt idx="144">
                  <c:v>1.5980000000000001</c:v>
                </c:pt>
                <c:pt idx="145">
                  <c:v>1.649</c:v>
                </c:pt>
                <c:pt idx="146">
                  <c:v>1.597</c:v>
                </c:pt>
                <c:pt idx="147">
                  <c:v>1.585</c:v>
                </c:pt>
                <c:pt idx="148">
                  <c:v>1.583</c:v>
                </c:pt>
                <c:pt idx="149">
                  <c:v>1.583</c:v>
                </c:pt>
                <c:pt idx="150">
                  <c:v>1.5549999999999999</c:v>
                </c:pt>
                <c:pt idx="151">
                  <c:v>1.5660000000000001</c:v>
                </c:pt>
                <c:pt idx="152">
                  <c:v>1.59</c:v>
                </c:pt>
                <c:pt idx="153">
                  <c:v>1.585</c:v>
                </c:pt>
                <c:pt idx="154">
                  <c:v>1.611</c:v>
                </c:pt>
                <c:pt idx="155">
                  <c:v>1.621</c:v>
                </c:pt>
                <c:pt idx="156">
                  <c:v>1.6870000000000001</c:v>
                </c:pt>
                <c:pt idx="157">
                  <c:v>1.68</c:v>
                </c:pt>
                <c:pt idx="158">
                  <c:v>1.5860000000000001</c:v>
                </c:pt>
                <c:pt idx="159">
                  <c:v>1.661</c:v>
                </c:pt>
                <c:pt idx="160">
                  <c:v>1.696</c:v>
                </c:pt>
                <c:pt idx="161">
                  <c:v>1.716</c:v>
                </c:pt>
                <c:pt idx="162">
                  <c:v>1.7310000000000001</c:v>
                </c:pt>
                <c:pt idx="163">
                  <c:v>1.7210000000000001</c:v>
                </c:pt>
                <c:pt idx="164">
                  <c:v>1.66</c:v>
                </c:pt>
                <c:pt idx="165">
                  <c:v>1.6359999999999999</c:v>
                </c:pt>
                <c:pt idx="166">
                  <c:v>1.6839999999999999</c:v>
                </c:pt>
                <c:pt idx="167">
                  <c:v>1.6919999999999999</c:v>
                </c:pt>
                <c:pt idx="168">
                  <c:v>1.734</c:v>
                </c:pt>
                <c:pt idx="169">
                  <c:v>1.7050000000000001</c:v>
                </c:pt>
                <c:pt idx="170">
                  <c:v>1.7210000000000001</c:v>
                </c:pt>
                <c:pt idx="171">
                  <c:v>1.6519999999999999</c:v>
                </c:pt>
              </c:numCache>
            </c:numRef>
          </c:val>
          <c:smooth val="0"/>
          <c:extLst>
            <c:ext xmlns:c16="http://schemas.microsoft.com/office/drawing/2014/chart" uri="{C3380CC4-5D6E-409C-BE32-E72D297353CC}">
              <c16:uniqueId val="{0000000E-216A-4074-B240-551B7218B971}"/>
            </c:ext>
          </c:extLst>
        </c:ser>
        <c:ser>
          <c:idx val="15"/>
          <c:order val="15"/>
          <c:tx>
            <c:strRef>
              <c:f>股票策略!$BQ$1</c:f>
              <c:strCache>
                <c:ptCount val="1"/>
                <c:pt idx="0">
                  <c:v>沪深300</c:v>
                </c:pt>
              </c:strCache>
            </c:strRef>
          </c:tx>
          <c:spPr>
            <a:ln w="28575" cap="rnd" cmpd="sng" algn="ctr">
              <a:solidFill>
                <a:srgbClr val="FF0000"/>
              </a:solidFill>
              <a:prstDash val="dashDot"/>
              <a:round/>
            </a:ln>
          </c:spPr>
          <c:marker>
            <c:symbol val="none"/>
          </c:marker>
          <c:cat>
            <c:numRef>
              <c:f>股票策略!$BA$2:$BA$173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股票策略!$BQ$2:$BQ$173</c:f>
              <c:numCache>
                <c:formatCode>0.0000_ </c:formatCode>
                <c:ptCount val="172"/>
                <c:pt idx="0">
                  <c:v>1</c:v>
                </c:pt>
                <c:pt idx="1">
                  <c:v>1.0267674234564981</c:v>
                </c:pt>
                <c:pt idx="2">
                  <c:v>1.0481649934856252</c:v>
                </c:pt>
                <c:pt idx="3">
                  <c:v>1.0631479193160738</c:v>
                </c:pt>
                <c:pt idx="4">
                  <c:v>1.0869405395862799</c:v>
                </c:pt>
                <c:pt idx="5">
                  <c:v>1.0596344214722293</c:v>
                </c:pt>
                <c:pt idx="6">
                  <c:v>0.95281343419233477</c:v>
                </c:pt>
                <c:pt idx="7">
                  <c:v>0.98414889605676459</c:v>
                </c:pt>
                <c:pt idx="8">
                  <c:v>1.0099815054121646</c:v>
                </c:pt>
                <c:pt idx="9">
                  <c:v>0.99642907017069748</c:v>
                </c:pt>
                <c:pt idx="10">
                  <c:v>1.0193532890504196</c:v>
                </c:pt>
                <c:pt idx="11">
                  <c:v>1.0063429968664961</c:v>
                </c:pt>
                <c:pt idx="12">
                  <c:v>0.96876111814394517</c:v>
                </c:pt>
                <c:pt idx="13">
                  <c:v>0.96716398796691994</c:v>
                </c:pt>
                <c:pt idx="14">
                  <c:v>0.95633869132823424</c:v>
                </c:pt>
                <c:pt idx="15">
                  <c:v>0.96037798334045721</c:v>
                </c:pt>
                <c:pt idx="16">
                  <c:v>0.93301654197475581</c:v>
                </c:pt>
                <c:pt idx="17">
                  <c:v>0.9320297041701997</c:v>
                </c:pt>
                <c:pt idx="18">
                  <c:v>0.93642619088074852</c:v>
                </c:pt>
                <c:pt idx="19">
                  <c:v>0.96079824158393801</c:v>
                </c:pt>
                <c:pt idx="20">
                  <c:v>0.96829675015094196</c:v>
                </c:pt>
                <c:pt idx="21">
                  <c:v>0.94682098331051312</c:v>
                </c:pt>
                <c:pt idx="22">
                  <c:v>0.93543161278268794</c:v>
                </c:pt>
                <c:pt idx="23">
                  <c:v>0.9376710384687873</c:v>
                </c:pt>
                <c:pt idx="24">
                  <c:v>0.93117561736097221</c:v>
                </c:pt>
                <c:pt idx="25">
                  <c:v>0.89531989851582106</c:v>
                </c:pt>
                <c:pt idx="26">
                  <c:v>0.87102726024695165</c:v>
                </c:pt>
                <c:pt idx="27">
                  <c:v>0.83484094155807986</c:v>
                </c:pt>
                <c:pt idx="28">
                  <c:v>0.86648857045189098</c:v>
                </c:pt>
                <c:pt idx="29">
                  <c:v>0.8665392048718995</c:v>
                </c:pt>
                <c:pt idx="30">
                  <c:v>0.87356825967612983</c:v>
                </c:pt>
                <c:pt idx="31">
                  <c:v>0.82247661656091864</c:v>
                </c:pt>
                <c:pt idx="32">
                  <c:v>0.8447386930251447</c:v>
                </c:pt>
                <c:pt idx="33">
                  <c:v>0.80122452435586311</c:v>
                </c:pt>
                <c:pt idx="34">
                  <c:v>0.82497008264921667</c:v>
                </c:pt>
                <c:pt idx="35">
                  <c:v>0.82724476140284786</c:v>
                </c:pt>
                <c:pt idx="36">
                  <c:v>0.81313862228084666</c:v>
                </c:pt>
                <c:pt idx="37">
                  <c:v>0.80431826012888741</c:v>
                </c:pt>
                <c:pt idx="38">
                  <c:v>0.84609485694957665</c:v>
                </c:pt>
                <c:pt idx="39">
                  <c:v>0.85313537334226552</c:v>
                </c:pt>
                <c:pt idx="40">
                  <c:v>0.78661382725535478</c:v>
                </c:pt>
                <c:pt idx="41">
                  <c:v>0.77773712469779055</c:v>
                </c:pt>
                <c:pt idx="42">
                  <c:v>0.78733546077284999</c:v>
                </c:pt>
                <c:pt idx="43">
                  <c:v>0.8162649317890357</c:v>
                </c:pt>
                <c:pt idx="44">
                  <c:v>0.78579960791940195</c:v>
                </c:pt>
                <c:pt idx="45">
                  <c:v>0.80818426383941533</c:v>
                </c:pt>
                <c:pt idx="46">
                  <c:v>0.77985322666911183</c:v>
                </c:pt>
                <c:pt idx="47">
                  <c:v>0.78710101919074293</c:v>
                </c:pt>
                <c:pt idx="48">
                  <c:v>0.78930268613737509</c:v>
                </c:pt>
                <c:pt idx="49">
                  <c:v>0.78541921714919583</c:v>
                </c:pt>
                <c:pt idx="50">
                  <c:v>0.75155151330304659</c:v>
                </c:pt>
                <c:pt idx="51">
                  <c:v>0.74690200334425338</c:v>
                </c:pt>
                <c:pt idx="52">
                  <c:v>0.75315886463687898</c:v>
                </c:pt>
                <c:pt idx="53">
                  <c:v>0.76777216664385517</c:v>
                </c:pt>
                <c:pt idx="54">
                  <c:v>0.78598063651460137</c:v>
                </c:pt>
                <c:pt idx="55">
                  <c:v>0.79002337692681524</c:v>
                </c:pt>
                <c:pt idx="56">
                  <c:v>0.80563482947500797</c:v>
                </c:pt>
                <c:pt idx="57">
                  <c:v>0.82828699688495355</c:v>
                </c:pt>
                <c:pt idx="58">
                  <c:v>0.87329320636175711</c:v>
                </c:pt>
                <c:pt idx="59">
                  <c:v>0.93025286025552556</c:v>
                </c:pt>
                <c:pt idx="60">
                  <c:v>0.90739535179001363</c:v>
                </c:pt>
                <c:pt idx="61">
                  <c:v>0.92908454730037549</c:v>
                </c:pt>
                <c:pt idx="62">
                  <c:v>0.95111369550910907</c:v>
                </c:pt>
                <c:pt idx="63">
                  <c:v>0.96067491786915971</c:v>
                </c:pt>
                <c:pt idx="64">
                  <c:v>1.0077839566986151</c:v>
                </c:pt>
                <c:pt idx="65">
                  <c:v>0.98952130477333733</c:v>
                </c:pt>
                <c:pt idx="66">
                  <c:v>1.0222664675922717</c:v>
                </c:pt>
                <c:pt idx="67">
                  <c:v>0.96487591255145411</c:v>
                </c:pt>
                <c:pt idx="68">
                  <c:v>0.97081415657011116</c:v>
                </c:pt>
                <c:pt idx="69">
                  <c:v>0.92547397327549552</c:v>
                </c:pt>
                <c:pt idx="70">
                  <c:v>0.90520770172104192</c:v>
                </c:pt>
                <c:pt idx="71">
                  <c:v>0.89160091076461223</c:v>
                </c:pt>
                <c:pt idx="72">
                  <c:v>0.90050110709765319</c:v>
                </c:pt>
                <c:pt idx="73">
                  <c:v>0.8843478340041464</c:v>
                </c:pt>
                <c:pt idx="74">
                  <c:v>0.90672574197597633</c:v>
                </c:pt>
                <c:pt idx="75">
                  <c:v>0.95114768333635624</c:v>
                </c:pt>
                <c:pt idx="76">
                  <c:v>0.94907591439225469</c:v>
                </c:pt>
                <c:pt idx="77">
                  <c:v>0.96585032123086345</c:v>
                </c:pt>
                <c:pt idx="78">
                  <c:v>0.94489412159192343</c:v>
                </c:pt>
                <c:pt idx="79">
                  <c:v>0.94470160659963232</c:v>
                </c:pt>
                <c:pt idx="80">
                  <c:v>0.95725817369412136</c:v>
                </c:pt>
                <c:pt idx="81">
                  <c:v>0.9296881165332942</c:v>
                </c:pt>
                <c:pt idx="82">
                  <c:v>0.9014290243987696</c:v>
                </c:pt>
                <c:pt idx="83">
                  <c:v>0.92053390460668783</c:v>
                </c:pt>
                <c:pt idx="84">
                  <c:v>0.94790407861121473</c:v>
                </c:pt>
                <c:pt idx="85">
                  <c:v>0.94262542171885177</c:v>
                </c:pt>
                <c:pt idx="86">
                  <c:v>0.97957135594238343</c:v>
                </c:pt>
                <c:pt idx="87">
                  <c:v>0.98549317664597658</c:v>
                </c:pt>
                <c:pt idx="88">
                  <c:v>0.97638096573508515</c:v>
                </c:pt>
                <c:pt idx="89">
                  <c:v>0.95578980032250738</c:v>
                </c:pt>
                <c:pt idx="90">
                  <c:v>0.94633274941253787</c:v>
                </c:pt>
                <c:pt idx="91">
                  <c:v>0.97044674071497838</c:v>
                </c:pt>
                <c:pt idx="92">
                  <c:v>0.95994028462795833</c:v>
                </c:pt>
                <c:pt idx="93">
                  <c:v>0.96674033094071432</c:v>
                </c:pt>
                <c:pt idx="94">
                  <c:v>0.98053393090383878</c:v>
                </c:pt>
                <c:pt idx="95">
                  <c:v>0.98564947103404799</c:v>
                </c:pt>
                <c:pt idx="96">
                  <c:v>0.96185303023435553</c:v>
                </c:pt>
                <c:pt idx="97">
                  <c:v>0.95512989068398368</c:v>
                </c:pt>
                <c:pt idx="98">
                  <c:v>0.94984069012258421</c:v>
                </c:pt>
                <c:pt idx="99">
                  <c:v>0.9681296143902377</c:v>
                </c:pt>
                <c:pt idx="100">
                  <c:v>0.98446113751204489</c:v>
                </c:pt>
                <c:pt idx="101">
                  <c:v>0.99662481028528216</c:v>
                </c:pt>
                <c:pt idx="102">
                  <c:v>0.99781066294398257</c:v>
                </c:pt>
                <c:pt idx="103">
                  <c:v>1.0283079155243222</c:v>
                </c:pt>
                <c:pt idx="104">
                  <c:v>1.0328280484618786</c:v>
                </c:pt>
                <c:pt idx="105">
                  <c:v>1.0307614893307127</c:v>
                </c:pt>
                <c:pt idx="106">
                  <c:v>0.99331285777615075</c:v>
                </c:pt>
                <c:pt idx="107">
                  <c:v>0.96750443683795218</c:v>
                </c:pt>
                <c:pt idx="108">
                  <c:v>0.98930130181565212</c:v>
                </c:pt>
                <c:pt idx="109">
                  <c:v>1.0294317466004543</c:v>
                </c:pt>
                <c:pt idx="110">
                  <c:v>0.97747254558828212</c:v>
                </c:pt>
                <c:pt idx="111">
                  <c:v>1.0267077586940676</c:v>
                </c:pt>
                <c:pt idx="112">
                  <c:v>0.9663731631719118</c:v>
                </c:pt>
                <c:pt idx="113">
                  <c:v>0.90631394347635785</c:v>
                </c:pt>
                <c:pt idx="114">
                  <c:v>0.92041517048901966</c:v>
                </c:pt>
                <c:pt idx="115">
                  <c:v>0.92119912329267917</c:v>
                </c:pt>
                <c:pt idx="116">
                  <c:v>0.93508203433470161</c:v>
                </c:pt>
                <c:pt idx="117">
                  <c:v>0.95252498421612741</c:v>
                </c:pt>
                <c:pt idx="118">
                  <c:v>0.94197635345296105</c:v>
                </c:pt>
                <c:pt idx="119">
                  <c:v>0.97065761409570961</c:v>
                </c:pt>
                <c:pt idx="120">
                  <c:v>0.98331994039279358</c:v>
                </c:pt>
                <c:pt idx="121">
                  <c:v>0.97071715481497489</c:v>
                </c:pt>
                <c:pt idx="122">
                  <c:v>0.94869701214003022</c:v>
                </c:pt>
                <c:pt idx="123">
                  <c:v>0.95935480088851632</c:v>
                </c:pt>
                <c:pt idx="124">
                  <c:v>0.99265542900092985</c:v>
                </c:pt>
                <c:pt idx="125">
                  <c:v>0.99310942698532767</c:v>
                </c:pt>
                <c:pt idx="126">
                  <c:v>1.0168339227492411</c:v>
                </c:pt>
                <c:pt idx="127">
                  <c:v>1.0268268401325982</c:v>
                </c:pt>
                <c:pt idx="128">
                  <c:v>1.0964423452702305</c:v>
                </c:pt>
                <c:pt idx="129">
                  <c:v>1.1791865790058582</c:v>
                </c:pt>
                <c:pt idx="130">
                  <c:v>1.1274779451872603</c:v>
                </c:pt>
                <c:pt idx="131">
                  <c:v>1.1177752888103216</c:v>
                </c:pt>
                <c:pt idx="132">
                  <c:v>1.1647777249436591</c:v>
                </c:pt>
                <c:pt idx="133">
                  <c:v>1.1679730768775627</c:v>
                </c:pt>
                <c:pt idx="134">
                  <c:v>1.167154391987665</c:v>
                </c:pt>
                <c:pt idx="135">
                  <c:v>1.1706796987408306</c:v>
                </c:pt>
                <c:pt idx="136">
                  <c:v>1.2017971671468504</c:v>
                </c:pt>
                <c:pt idx="137">
                  <c:v>1.1834263743902069</c:v>
                </c:pt>
                <c:pt idx="138">
                  <c:v>1.1479649143411239</c:v>
                </c:pt>
                <c:pt idx="139">
                  <c:v>1.1752072742682949</c:v>
                </c:pt>
                <c:pt idx="140">
                  <c:v>1.1337594910697482</c:v>
                </c:pt>
                <c:pt idx="141">
                  <c:v>1.1613268440895752</c:v>
                </c:pt>
                <c:pt idx="142">
                  <c:v>1.1887503070378447</c:v>
                </c:pt>
                <c:pt idx="143">
                  <c:v>1.1705928685252351</c:v>
                </c:pt>
                <c:pt idx="144">
                  <c:v>1.1648471891161352</c:v>
                </c:pt>
                <c:pt idx="145">
                  <c:v>1.2120803455366256</c:v>
                </c:pt>
                <c:pt idx="146">
                  <c:v>1.2049180931816723</c:v>
                </c:pt>
                <c:pt idx="147">
                  <c:v>1.2263626755703858</c:v>
                </c:pt>
                <c:pt idx="148">
                  <c:v>1.2356609512289813</c:v>
                </c:pt>
                <c:pt idx="149">
                  <c:v>1.2567855022516441</c:v>
                </c:pt>
                <c:pt idx="150">
                  <c:v>1.2130503630879892</c:v>
                </c:pt>
                <c:pt idx="151">
                  <c:v>1.2404242087702042</c:v>
                </c:pt>
                <c:pt idx="152">
                  <c:v>1.25085375809484</c:v>
                </c:pt>
                <c:pt idx="153">
                  <c:v>1.2928498120832879</c:v>
                </c:pt>
                <c:pt idx="154">
                  <c:v>1.3633410619667805</c:v>
                </c:pt>
                <c:pt idx="155">
                  <c:v>1.3540750375311204</c:v>
                </c:pt>
                <c:pt idx="156">
                  <c:v>1.3817862806225052</c:v>
                </c:pt>
                <c:pt idx="157">
                  <c:v>1.327750597025956</c:v>
                </c:pt>
                <c:pt idx="158">
                  <c:v>1.3603590642769106</c:v>
                </c:pt>
                <c:pt idx="159">
                  <c:v>1.4336512088291742</c:v>
                </c:pt>
                <c:pt idx="160">
                  <c:v>1.3239772039425186</c:v>
                </c:pt>
                <c:pt idx="161">
                  <c:v>1.3056287389555998</c:v>
                </c:pt>
                <c:pt idx="162">
                  <c:v>1.276746528385331</c:v>
                </c:pt>
                <c:pt idx="163">
                  <c:v>1.242190583441741</c:v>
                </c:pt>
                <c:pt idx="164">
                  <c:v>1.2498564510471464</c:v>
                </c:pt>
                <c:pt idx="165">
                  <c:v>1.2805124788788602</c:v>
                </c:pt>
                <c:pt idx="166">
                  <c:v>1.2491990222719256</c:v>
                </c:pt>
                <c:pt idx="167">
                  <c:v>1.2320413716703125</c:v>
                </c:pt>
                <c:pt idx="168">
                  <c:v>1.2740349447954578</c:v>
                </c:pt>
                <c:pt idx="169">
                  <c:v>1.2710678322854043</c:v>
                </c:pt>
                <c:pt idx="170">
                  <c:v>1.2394517103555378</c:v>
                </c:pt>
                <c:pt idx="171">
                  <c:v>1.2678675186248953</c:v>
                </c:pt>
              </c:numCache>
            </c:numRef>
          </c:val>
          <c:smooth val="0"/>
          <c:extLst>
            <c:ext xmlns:c16="http://schemas.microsoft.com/office/drawing/2014/chart" uri="{C3380CC4-5D6E-409C-BE32-E72D297353CC}">
              <c16:uniqueId val="{0000000F-216A-4074-B240-551B7218B971}"/>
            </c:ext>
          </c:extLst>
        </c:ser>
        <c:dLbls>
          <c:showLegendKey val="0"/>
          <c:showVal val="0"/>
          <c:showCatName val="0"/>
          <c:showSerName val="0"/>
          <c:showPercent val="0"/>
          <c:showBubbleSize val="0"/>
        </c:dLbls>
        <c:smooth val="0"/>
        <c:axId val="-331412688"/>
        <c:axId val="-331412144"/>
      </c:lineChart>
      <c:dateAx>
        <c:axId val="-331412688"/>
        <c:scaling>
          <c:orientation val="minMax"/>
        </c:scaling>
        <c:delete val="0"/>
        <c:axPos val="b"/>
        <c:numFmt formatCode="m/d/yy"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31412144"/>
        <c:crosses val="autoZero"/>
        <c:auto val="1"/>
        <c:lblOffset val="100"/>
        <c:baseTimeUnit val="days"/>
      </c:dateAx>
      <c:valAx>
        <c:axId val="-331412144"/>
        <c:scaling>
          <c:orientation val="minMax"/>
          <c:min val="0.60000000000000009"/>
        </c:scaling>
        <c:delete val="0"/>
        <c:axPos val="l"/>
        <c:majorGridlines/>
        <c:numFmt formatCode="0.0000_ " sourceLinked="1"/>
        <c:majorTickMark val="out"/>
        <c:minorTickMark val="none"/>
        <c:tickLblPos val="nextTo"/>
        <c:txPr>
          <a:bodyPr rot="-60000000" spcFirstLastPara="0" vertOverflow="ellipsis" vert="horz" wrap="square" anchor="ctr" anchorCtr="1"/>
          <a:lstStyle/>
          <a:p>
            <a:pPr>
              <a:defRPr lang="zh-CN" sz="1100" b="0" i="0" u="none" strike="noStrike" kern="1200" baseline="0">
                <a:solidFill>
                  <a:schemeClr val="tx1"/>
                </a:solidFill>
                <a:latin typeface="+mn-lt"/>
                <a:ea typeface="+mn-ea"/>
                <a:cs typeface="+mn-cs"/>
              </a:defRPr>
            </a:pPr>
            <a:endParaRPr lang="zh-CN"/>
          </a:p>
        </c:txPr>
        <c:crossAx val="-331412688"/>
        <c:crosses val="autoZero"/>
        <c:crossBetween val="between"/>
      </c:valAx>
    </c:plotArea>
    <c:legend>
      <c:legendPos val="r"/>
      <c:layout>
        <c:manualLayout>
          <c:xMode val="edge"/>
          <c:yMode val="edge"/>
          <c:x val="0.84283778194641301"/>
          <c:y val="3.6008990046890003E-2"/>
          <c:w val="0.15716221805358699"/>
          <c:h val="0.96399100995311005"/>
        </c:manualLayout>
      </c:layout>
      <c:overlay val="0"/>
      <c:txPr>
        <a:bodyPr rot="0" spcFirstLastPara="0" vertOverflow="ellipsis" vert="horz" wrap="square" anchor="ctr" anchorCtr="1"/>
        <a:lstStyle/>
        <a:p>
          <a:pPr>
            <a:defRPr lang="zh-CN" sz="1100" b="0" i="0" u="none" strike="noStrike" kern="1200" baseline="0">
              <a:solidFill>
                <a:schemeClr val="tx1"/>
              </a:solidFill>
              <a:latin typeface="+mn-lt"/>
              <a:ea typeface="+mn-ea"/>
              <a:cs typeface="+mn-cs"/>
            </a:defRPr>
          </a:pPr>
          <a:endParaRPr lang="zh-CN"/>
        </a:p>
      </c:txPr>
    </c:legend>
    <c:plotVisOnly val="1"/>
    <c:dispBlanksAs val="gap"/>
    <c:showDLblsOverMax val="0"/>
  </c:chart>
  <c:txPr>
    <a:bodyPr/>
    <a:lstStyle/>
    <a:p>
      <a:pPr>
        <a:defRPr lang="zh-CN"/>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712523688298803E-2"/>
          <c:y val="3.0177579256999699E-2"/>
          <c:w val="0.72165945460474501"/>
          <c:h val="0.83582089552238803"/>
        </c:manualLayout>
      </c:layout>
      <c:lineChart>
        <c:grouping val="standard"/>
        <c:varyColors val="0"/>
        <c:ser>
          <c:idx val="0"/>
          <c:order val="0"/>
          <c:tx>
            <c:strRef>
              <c:f>指数增强!$BZ$1</c:f>
              <c:strCache>
                <c:ptCount val="1"/>
                <c:pt idx="0">
                  <c:v>衍盛指数增强一号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指数增强!$BZ$2:$BZ$2433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0.999</c:v>
                </c:pt>
                <c:pt idx="26">
                  <c:v>0.999</c:v>
                </c:pt>
                <c:pt idx="27">
                  <c:v>0.95499999999999996</c:v>
                </c:pt>
                <c:pt idx="28">
                  <c:v>1.002</c:v>
                </c:pt>
                <c:pt idx="29">
                  <c:v>1.002</c:v>
                </c:pt>
                <c:pt idx="30">
                  <c:v>1.0209999999999999</c:v>
                </c:pt>
                <c:pt idx="31">
                  <c:v>0.95199999999999996</c:v>
                </c:pt>
                <c:pt idx="32">
                  <c:v>0.97399999999999998</c:v>
                </c:pt>
                <c:pt idx="33">
                  <c:v>0.93</c:v>
                </c:pt>
                <c:pt idx="34">
                  <c:v>0.94199999999999995</c:v>
                </c:pt>
                <c:pt idx="35">
                  <c:v>0.93799999999999994</c:v>
                </c:pt>
                <c:pt idx="36">
                  <c:v>0.93</c:v>
                </c:pt>
                <c:pt idx="37">
                  <c:v>0.91300000000000003</c:v>
                </c:pt>
                <c:pt idx="38">
                  <c:v>0.94799999999999995</c:v>
                </c:pt>
                <c:pt idx="39">
                  <c:v>0.94599999999999995</c:v>
                </c:pt>
                <c:pt idx="40">
                  <c:v>0.83899999999999997</c:v>
                </c:pt>
                <c:pt idx="41">
                  <c:v>0.81200000000000006</c:v>
                </c:pt>
                <c:pt idx="42">
                  <c:v>0.83099999999999996</c:v>
                </c:pt>
                <c:pt idx="43">
                  <c:v>0.89</c:v>
                </c:pt>
                <c:pt idx="44">
                  <c:v>0.89500000000000002</c:v>
                </c:pt>
                <c:pt idx="45">
                  <c:v>0.97</c:v>
                </c:pt>
                <c:pt idx="46">
                  <c:v>0.91400000000000003</c:v>
                </c:pt>
                <c:pt idx="47">
                  <c:v>0.91</c:v>
                </c:pt>
                <c:pt idx="48">
                  <c:v>0.92100000000000004</c:v>
                </c:pt>
                <c:pt idx="49">
                  <c:v>0.89800000000000002</c:v>
                </c:pt>
                <c:pt idx="50">
                  <c:v>0.86499999999999999</c:v>
                </c:pt>
                <c:pt idx="51">
                  <c:v>0.84</c:v>
                </c:pt>
                <c:pt idx="52">
                  <c:v>0.83899999999999997</c:v>
                </c:pt>
                <c:pt idx="53">
                  <c:v>0.872</c:v>
                </c:pt>
                <c:pt idx="54">
                  <c:v>0.86799999999999999</c:v>
                </c:pt>
                <c:pt idx="55">
                  <c:v>0.88</c:v>
                </c:pt>
                <c:pt idx="56">
                  <c:v>0.86199999999999999</c:v>
                </c:pt>
                <c:pt idx="57">
                  <c:v>0.91700000000000004</c:v>
                </c:pt>
                <c:pt idx="58">
                  <c:v>0.97699999999999998</c:v>
                </c:pt>
                <c:pt idx="59">
                  <c:v>1.042</c:v>
                </c:pt>
                <c:pt idx="60">
                  <c:v>1.0940000000000001</c:v>
                </c:pt>
                <c:pt idx="61">
                  <c:v>1.129</c:v>
                </c:pt>
                <c:pt idx="62">
                  <c:v>1.1579999999999999</c:v>
                </c:pt>
                <c:pt idx="63">
                  <c:v>1.163</c:v>
                </c:pt>
                <c:pt idx="64">
                  <c:v>1.2290000000000001</c:v>
                </c:pt>
                <c:pt idx="65">
                  <c:v>1.214</c:v>
                </c:pt>
                <c:pt idx="66">
                  <c:v>1.222</c:v>
                </c:pt>
                <c:pt idx="67">
                  <c:v>1.1759999999999999</c:v>
                </c:pt>
                <c:pt idx="68">
                  <c:v>1.1739999999999999</c:v>
                </c:pt>
                <c:pt idx="69">
                  <c:v>1.1830000000000001</c:v>
                </c:pt>
                <c:pt idx="70">
                  <c:v>1.1559999999999999</c:v>
                </c:pt>
                <c:pt idx="71">
                  <c:v>1.1579999999999999</c:v>
                </c:pt>
                <c:pt idx="72">
                  <c:v>1.1779999999999999</c:v>
                </c:pt>
                <c:pt idx="73">
                  <c:v>1.133</c:v>
                </c:pt>
                <c:pt idx="74">
                  <c:v>1.1659999999999999</c:v>
                </c:pt>
                <c:pt idx="75">
                  <c:v>1.216</c:v>
                </c:pt>
                <c:pt idx="76">
                  <c:v>1.2050000000000001</c:v>
                </c:pt>
                <c:pt idx="77">
                  <c:v>1.2230000000000001</c:v>
                </c:pt>
                <c:pt idx="78">
                  <c:v>1.1839999999999999</c:v>
                </c:pt>
                <c:pt idx="79">
                  <c:v>1.2130000000000001</c:v>
                </c:pt>
                <c:pt idx="80">
                  <c:v>1.218</c:v>
                </c:pt>
                <c:pt idx="81">
                  <c:v>1.1930000000000001</c:v>
                </c:pt>
                <c:pt idx="82">
                  <c:v>1.1619999999999999</c:v>
                </c:pt>
                <c:pt idx="83">
                  <c:v>1.1950000000000001</c:v>
                </c:pt>
                <c:pt idx="84">
                  <c:v>1.2290000000000001</c:v>
                </c:pt>
                <c:pt idx="85">
                  <c:v>1.2170000000000001</c:v>
                </c:pt>
                <c:pt idx="86">
                  <c:v>1.2889999999999999</c:v>
                </c:pt>
                <c:pt idx="87">
                  <c:v>1.3210999999999999</c:v>
                </c:pt>
                <c:pt idx="88">
                  <c:v>1.2972999999999999</c:v>
                </c:pt>
                <c:pt idx="89">
                  <c:v>1.2331000000000001</c:v>
                </c:pt>
                <c:pt idx="90">
                  <c:v>1.2196</c:v>
                </c:pt>
                <c:pt idx="91">
                  <c:v>1.2527999999999999</c:v>
                </c:pt>
                <c:pt idx="92">
                  <c:v>1.23</c:v>
                </c:pt>
                <c:pt idx="93">
                  <c:v>1.2372000000000001</c:v>
                </c:pt>
                <c:pt idx="94">
                  <c:v>1.2383</c:v>
                </c:pt>
                <c:pt idx="95">
                  <c:v>1.2476</c:v>
                </c:pt>
                <c:pt idx="96">
                  <c:v>1.2185999999999999</c:v>
                </c:pt>
                <c:pt idx="97">
                  <c:v>1.2176</c:v>
                </c:pt>
                <c:pt idx="98">
                  <c:v>1.2</c:v>
                </c:pt>
                <c:pt idx="99">
                  <c:v>1.226</c:v>
                </c:pt>
                <c:pt idx="100">
                  <c:v>1.246</c:v>
                </c:pt>
                <c:pt idx="101">
                  <c:v>1.2769999999999999</c:v>
                </c:pt>
                <c:pt idx="102">
                  <c:v>1.288</c:v>
                </c:pt>
                <c:pt idx="103">
                  <c:v>1.34</c:v>
                </c:pt>
                <c:pt idx="104">
                  <c:v>1.359</c:v>
                </c:pt>
                <c:pt idx="105">
                  <c:v>1.367</c:v>
                </c:pt>
                <c:pt idx="106">
                  <c:v>1.3169999999999999</c:v>
                </c:pt>
                <c:pt idx="107">
                  <c:v>1.27</c:v>
                </c:pt>
                <c:pt idx="108">
                  <c:v>1.3089999999999999</c:v>
                </c:pt>
                <c:pt idx="109">
                  <c:v>1.3939999999999999</c:v>
                </c:pt>
                <c:pt idx="110">
                  <c:v>1.321</c:v>
                </c:pt>
                <c:pt idx="111">
                  <c:v>1.409</c:v>
                </c:pt>
                <c:pt idx="112">
                  <c:v>1.35</c:v>
                </c:pt>
                <c:pt idx="113">
                  <c:v>1.304</c:v>
                </c:pt>
                <c:pt idx="114">
                  <c:v>1.304</c:v>
                </c:pt>
                <c:pt idx="115">
                  <c:v>1.3129999999999999</c:v>
                </c:pt>
                <c:pt idx="116">
                  <c:v>1.3460000000000001</c:v>
                </c:pt>
                <c:pt idx="117">
                  <c:v>1.369</c:v>
                </c:pt>
                <c:pt idx="118">
                  <c:v>1.3660000000000001</c:v>
                </c:pt>
                <c:pt idx="119">
                  <c:v>1.385</c:v>
                </c:pt>
                <c:pt idx="120">
                  <c:v>1.4219999999999999</c:v>
                </c:pt>
                <c:pt idx="121">
                  <c:v>1.423</c:v>
                </c:pt>
                <c:pt idx="122">
                  <c:v>1.3919999999999999</c:v>
                </c:pt>
                <c:pt idx="123">
                  <c:v>1.4330000000000001</c:v>
                </c:pt>
                <c:pt idx="124">
                  <c:v>1.4770000000000001</c:v>
                </c:pt>
                <c:pt idx="125">
                  <c:v>1.494</c:v>
                </c:pt>
                <c:pt idx="126">
                  <c:v>1.5369999999999999</c:v>
                </c:pt>
                <c:pt idx="127">
                  <c:v>1.5469999999999999</c:v>
                </c:pt>
                <c:pt idx="128">
                  <c:v>1.601</c:v>
                </c:pt>
                <c:pt idx="129">
                  <c:v>1.7644</c:v>
                </c:pt>
                <c:pt idx="130">
                  <c:v>1.6912</c:v>
                </c:pt>
                <c:pt idx="131">
                  <c:v>1.677</c:v>
                </c:pt>
                <c:pt idx="132">
                  <c:v>1.7708999999999999</c:v>
                </c:pt>
                <c:pt idx="133">
                  <c:v>1.796</c:v>
                </c:pt>
                <c:pt idx="134">
                  <c:v>1.7818000000000001</c:v>
                </c:pt>
                <c:pt idx="135">
                  <c:v>1.7917000000000001</c:v>
                </c:pt>
                <c:pt idx="136">
                  <c:v>1.8321000000000001</c:v>
                </c:pt>
                <c:pt idx="137">
                  <c:v>1.8134999999999999</c:v>
                </c:pt>
                <c:pt idx="138">
                  <c:v>1.7261</c:v>
                </c:pt>
                <c:pt idx="139">
                  <c:v>1.7676000000000001</c:v>
                </c:pt>
                <c:pt idx="140">
                  <c:v>1.7250000000000001</c:v>
                </c:pt>
                <c:pt idx="141">
                  <c:v>1.7753000000000001</c:v>
                </c:pt>
                <c:pt idx="142">
                  <c:v>1.8102</c:v>
                </c:pt>
                <c:pt idx="143">
                  <c:v>1.736</c:v>
                </c:pt>
                <c:pt idx="144">
                  <c:v>1.7534000000000001</c:v>
                </c:pt>
                <c:pt idx="145">
                  <c:v>1.8048</c:v>
                </c:pt>
                <c:pt idx="146">
                  <c:v>1.7884</c:v>
                </c:pt>
                <c:pt idx="147">
                  <c:v>1.8081</c:v>
                </c:pt>
                <c:pt idx="148">
                  <c:v>1.7730999999999999</c:v>
                </c:pt>
                <c:pt idx="149">
                  <c:v>1.81</c:v>
                </c:pt>
                <c:pt idx="150">
                  <c:v>1.7611000000000001</c:v>
                </c:pt>
                <c:pt idx="151">
                  <c:v>1.7970999999999999</c:v>
                </c:pt>
                <c:pt idx="152">
                  <c:v>1.7873000000000001</c:v>
                </c:pt>
                <c:pt idx="153">
                  <c:v>1.8048</c:v>
                </c:pt>
                <c:pt idx="154">
                  <c:v>1.8220000000000001</c:v>
                </c:pt>
                <c:pt idx="155">
                  <c:v>1.8186</c:v>
                </c:pt>
                <c:pt idx="156">
                  <c:v>1.8839999999999999</c:v>
                </c:pt>
                <c:pt idx="157">
                  <c:v>1.8059000000000001</c:v>
                </c:pt>
                <c:pt idx="158">
                  <c:v>1.7887</c:v>
                </c:pt>
                <c:pt idx="159">
                  <c:v>1.9057999999999999</c:v>
                </c:pt>
                <c:pt idx="160">
                  <c:v>1.7945</c:v>
                </c:pt>
                <c:pt idx="161">
                  <c:v>1.8025</c:v>
                </c:pt>
                <c:pt idx="162">
                  <c:v>1.7451000000000001</c:v>
                </c:pt>
                <c:pt idx="163">
                  <c:v>1.7531000000000001</c:v>
                </c:pt>
                <c:pt idx="164">
                  <c:v>1.7771999999999999</c:v>
                </c:pt>
                <c:pt idx="165">
                  <c:v>1.8150999999999999</c:v>
                </c:pt>
                <c:pt idx="166">
                  <c:v>1.8266</c:v>
                </c:pt>
                <c:pt idx="167">
                  <c:v>1.8186</c:v>
                </c:pt>
                <c:pt idx="168">
                  <c:v>1.8841000000000001</c:v>
                </c:pt>
                <c:pt idx="169">
                  <c:v>1.9013</c:v>
                </c:pt>
                <c:pt idx="170">
                  <c:v>1.8726</c:v>
                </c:pt>
                <c:pt idx="171">
                  <c:v>1.9024000000000001</c:v>
                </c:pt>
              </c:numCache>
            </c:numRef>
          </c:val>
          <c:smooth val="0"/>
          <c:extLst>
            <c:ext xmlns:c16="http://schemas.microsoft.com/office/drawing/2014/chart" uri="{C3380CC4-5D6E-409C-BE32-E72D297353CC}">
              <c16:uniqueId val="{00000000-B42C-4B7C-82FC-305880C82697}"/>
            </c:ext>
          </c:extLst>
        </c:ser>
        <c:ser>
          <c:idx val="1"/>
          <c:order val="1"/>
          <c:tx>
            <c:strRef>
              <c:f>指数增强!$CA$1</c:f>
              <c:strCache>
                <c:ptCount val="1"/>
                <c:pt idx="0">
                  <c:v>因诺中证500指数增强1号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指数增强!$CA$2:$CA$2433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1.0029999999999999</c:v>
                </c:pt>
                <c:pt idx="85">
                  <c:v>0.99299999999999999</c:v>
                </c:pt>
                <c:pt idx="86">
                  <c:v>1.0649999999999999</c:v>
                </c:pt>
                <c:pt idx="87">
                  <c:v>1.081</c:v>
                </c:pt>
                <c:pt idx="88">
                  <c:v>1.08</c:v>
                </c:pt>
                <c:pt idx="89">
                  <c:v>1.0349999999999999</c:v>
                </c:pt>
                <c:pt idx="90">
                  <c:v>1.0349999999999999</c:v>
                </c:pt>
                <c:pt idx="91">
                  <c:v>1.0449999999999999</c:v>
                </c:pt>
                <c:pt idx="92">
                  <c:v>1.0369999999999999</c:v>
                </c:pt>
                <c:pt idx="93">
                  <c:v>1.044</c:v>
                </c:pt>
                <c:pt idx="94">
                  <c:v>1.0389999999999999</c:v>
                </c:pt>
                <c:pt idx="95">
                  <c:v>1.046</c:v>
                </c:pt>
                <c:pt idx="96">
                  <c:v>1.0289999999999999</c:v>
                </c:pt>
                <c:pt idx="97">
                  <c:v>1.034</c:v>
                </c:pt>
                <c:pt idx="98">
                  <c:v>1.0269999999999999</c:v>
                </c:pt>
                <c:pt idx="99">
                  <c:v>1.0549999999999999</c:v>
                </c:pt>
                <c:pt idx="100">
                  <c:v>1.073</c:v>
                </c:pt>
                <c:pt idx="101">
                  <c:v>1.115</c:v>
                </c:pt>
                <c:pt idx="102">
                  <c:v>1.125</c:v>
                </c:pt>
                <c:pt idx="103">
                  <c:v>1.1639999999999999</c:v>
                </c:pt>
                <c:pt idx="104">
                  <c:v>1.196</c:v>
                </c:pt>
                <c:pt idx="105">
                  <c:v>1.2030000000000001</c:v>
                </c:pt>
                <c:pt idx="106">
                  <c:v>1.1890000000000001</c:v>
                </c:pt>
                <c:pt idx="107">
                  <c:v>1.206</c:v>
                </c:pt>
                <c:pt idx="108">
                  <c:v>1.2270000000000001</c:v>
                </c:pt>
                <c:pt idx="109">
                  <c:v>1.349</c:v>
                </c:pt>
                <c:pt idx="110">
                  <c:v>1.272</c:v>
                </c:pt>
                <c:pt idx="111">
                  <c:v>1.373</c:v>
                </c:pt>
                <c:pt idx="112">
                  <c:v>1.31</c:v>
                </c:pt>
                <c:pt idx="113">
                  <c:v>1.2629999999999999</c:v>
                </c:pt>
                <c:pt idx="114">
                  <c:v>1.2270000000000001</c:v>
                </c:pt>
                <c:pt idx="115">
                  <c:v>1.236</c:v>
                </c:pt>
                <c:pt idx="116">
                  <c:v>1.2669999999999999</c:v>
                </c:pt>
                <c:pt idx="117">
                  <c:v>1.3009999999999999</c:v>
                </c:pt>
                <c:pt idx="118">
                  <c:v>1.296</c:v>
                </c:pt>
                <c:pt idx="119">
                  <c:v>1.2969999999999999</c:v>
                </c:pt>
                <c:pt idx="120">
                  <c:v>1.3360000000000001</c:v>
                </c:pt>
                <c:pt idx="121">
                  <c:v>1.351</c:v>
                </c:pt>
                <c:pt idx="122">
                  <c:v>1.2989999999999999</c:v>
                </c:pt>
                <c:pt idx="123">
                  <c:v>1.329</c:v>
                </c:pt>
                <c:pt idx="124">
                  <c:v>1.393</c:v>
                </c:pt>
                <c:pt idx="125">
                  <c:v>1.42</c:v>
                </c:pt>
                <c:pt idx="126">
                  <c:v>1.47</c:v>
                </c:pt>
                <c:pt idx="127">
                  <c:v>1.4870000000000001</c:v>
                </c:pt>
                <c:pt idx="128">
                  <c:v>1.5580000000000001</c:v>
                </c:pt>
                <c:pt idx="129">
                  <c:v>1.7250000000000001</c:v>
                </c:pt>
                <c:pt idx="130">
                  <c:v>1.641</c:v>
                </c:pt>
                <c:pt idx="131">
                  <c:v>1.64</c:v>
                </c:pt>
                <c:pt idx="132">
                  <c:v>1.7350000000000001</c:v>
                </c:pt>
                <c:pt idx="133">
                  <c:v>1.77</c:v>
                </c:pt>
                <c:pt idx="134">
                  <c:v>1.728</c:v>
                </c:pt>
                <c:pt idx="135">
                  <c:v>1.7290000000000001</c:v>
                </c:pt>
                <c:pt idx="136">
                  <c:v>1.746</c:v>
                </c:pt>
                <c:pt idx="137">
                  <c:v>1.7290000000000001</c:v>
                </c:pt>
                <c:pt idx="138">
                  <c:v>1.63</c:v>
                </c:pt>
                <c:pt idx="139">
                  <c:v>1.6779999999999999</c:v>
                </c:pt>
                <c:pt idx="140">
                  <c:v>1.631</c:v>
                </c:pt>
                <c:pt idx="141">
                  <c:v>1.6879999999999999</c:v>
                </c:pt>
                <c:pt idx="142">
                  <c:v>1.744</c:v>
                </c:pt>
                <c:pt idx="143">
                  <c:v>1.6819999999999999</c:v>
                </c:pt>
                <c:pt idx="144">
                  <c:v>1.694</c:v>
                </c:pt>
                <c:pt idx="145">
                  <c:v>1.7569999999999999</c:v>
                </c:pt>
                <c:pt idx="146">
                  <c:v>1.7529999999999999</c:v>
                </c:pt>
                <c:pt idx="147">
                  <c:v>1.786</c:v>
                </c:pt>
                <c:pt idx="148">
                  <c:v>1.756</c:v>
                </c:pt>
                <c:pt idx="149">
                  <c:v>1.788</c:v>
                </c:pt>
                <c:pt idx="150">
                  <c:v>1.744</c:v>
                </c:pt>
                <c:pt idx="151">
                  <c:v>1.784</c:v>
                </c:pt>
                <c:pt idx="152">
                  <c:v>1.8140000000000001</c:v>
                </c:pt>
                <c:pt idx="153">
                  <c:v>1.8580000000000001</c:v>
                </c:pt>
                <c:pt idx="154">
                  <c:v>1.875</c:v>
                </c:pt>
                <c:pt idx="155">
                  <c:v>1.8640000000000001</c:v>
                </c:pt>
                <c:pt idx="156">
                  <c:v>1.956</c:v>
                </c:pt>
                <c:pt idx="157">
                  <c:v>1.8680000000000001</c:v>
                </c:pt>
                <c:pt idx="158">
                  <c:v>1.851</c:v>
                </c:pt>
                <c:pt idx="159">
                  <c:v>1.98</c:v>
                </c:pt>
                <c:pt idx="160">
                  <c:v>1.85</c:v>
                </c:pt>
                <c:pt idx="161">
                  <c:v>1.8420000000000001</c:v>
                </c:pt>
                <c:pt idx="162">
                  <c:v>1.8009999999999999</c:v>
                </c:pt>
                <c:pt idx="163">
                  <c:v>1.786</c:v>
                </c:pt>
                <c:pt idx="164">
                  <c:v>1.806</c:v>
                </c:pt>
                <c:pt idx="165">
                  <c:v>1.86</c:v>
                </c:pt>
                <c:pt idx="166">
                  <c:v>1.8740000000000001</c:v>
                </c:pt>
                <c:pt idx="167">
                  <c:v>1.865</c:v>
                </c:pt>
                <c:pt idx="168">
                  <c:v>1.925</c:v>
                </c:pt>
                <c:pt idx="169">
                  <c:v>1.927</c:v>
                </c:pt>
                <c:pt idx="170">
                  <c:v>1.8839999999999999</c:v>
                </c:pt>
                <c:pt idx="171">
                  <c:v>1.923</c:v>
                </c:pt>
              </c:numCache>
            </c:numRef>
          </c:val>
          <c:smooth val="0"/>
          <c:extLst>
            <c:ext xmlns:c16="http://schemas.microsoft.com/office/drawing/2014/chart" uri="{C3380CC4-5D6E-409C-BE32-E72D297353CC}">
              <c16:uniqueId val="{00000001-B42C-4B7C-82FC-305880C82697}"/>
            </c:ext>
          </c:extLst>
        </c:ser>
        <c:ser>
          <c:idx val="2"/>
          <c:order val="2"/>
          <c:tx>
            <c:strRef>
              <c:f>指数增强!$CB$1</c:f>
              <c:strCache>
                <c:ptCount val="1"/>
                <c:pt idx="0">
                  <c:v>无量1期</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指数增强!$CB$2:$CB$2433</c:f>
              <c:numCache>
                <c:formatCode>0.0000_ </c:formatCode>
                <c:ptCount val="2432"/>
                <c:pt idx="0">
                  <c:v>1</c:v>
                </c:pt>
                <c:pt idx="1">
                  <c:v>1.0269896193771626</c:v>
                </c:pt>
                <c:pt idx="2">
                  <c:v>1.0366782006920414</c:v>
                </c:pt>
                <c:pt idx="3">
                  <c:v>1.0394463667820069</c:v>
                </c:pt>
                <c:pt idx="4">
                  <c:v>1.0567474048442906</c:v>
                </c:pt>
                <c:pt idx="5">
                  <c:v>1.0027681660899654</c:v>
                </c:pt>
                <c:pt idx="6">
                  <c:v>0.92871972318339102</c:v>
                </c:pt>
                <c:pt idx="7">
                  <c:v>0.97923875432525953</c:v>
                </c:pt>
                <c:pt idx="8">
                  <c:v>1.0283737024221453</c:v>
                </c:pt>
                <c:pt idx="9">
                  <c:v>1.0650519031141867</c:v>
                </c:pt>
                <c:pt idx="10">
                  <c:v>1.1280276816608996</c:v>
                </c:pt>
                <c:pt idx="11">
                  <c:v>1.1044982698961938</c:v>
                </c:pt>
                <c:pt idx="12">
                  <c:v>1.1044982698961938</c:v>
                </c:pt>
                <c:pt idx="13">
                  <c:v>1.1480968858131488</c:v>
                </c:pt>
                <c:pt idx="14">
                  <c:v>1.1439446366782007</c:v>
                </c:pt>
                <c:pt idx="15">
                  <c:v>1.1093425605536331</c:v>
                </c:pt>
                <c:pt idx="16">
                  <c:v>1.1093425605536331</c:v>
                </c:pt>
                <c:pt idx="17">
                  <c:v>1.0754325259515571</c:v>
                </c:pt>
                <c:pt idx="18">
                  <c:v>1.1155709342560554</c:v>
                </c:pt>
                <c:pt idx="19">
                  <c:v>1.1598615916955017</c:v>
                </c:pt>
                <c:pt idx="20">
                  <c:v>1.1681660899653978</c:v>
                </c:pt>
                <c:pt idx="21">
                  <c:v>1.1923875432525952</c:v>
                </c:pt>
                <c:pt idx="22">
                  <c:v>1.162629757785467</c:v>
                </c:pt>
                <c:pt idx="23">
                  <c:v>1.1813148788927335</c:v>
                </c:pt>
                <c:pt idx="24">
                  <c:v>1.1453287197231834</c:v>
                </c:pt>
                <c:pt idx="25">
                  <c:v>1.08719723183391</c:v>
                </c:pt>
                <c:pt idx="26">
                  <c:v>1.1432525951557093</c:v>
                </c:pt>
                <c:pt idx="27">
                  <c:v>1.0948096885813148</c:v>
                </c:pt>
                <c:pt idx="28">
                  <c:v>1.1515570934256054</c:v>
                </c:pt>
                <c:pt idx="29">
                  <c:v>1.1550173010380622</c:v>
                </c:pt>
                <c:pt idx="30">
                  <c:v>1.1384083044982698</c:v>
                </c:pt>
                <c:pt idx="31">
                  <c:v>1.0408304498269896</c:v>
                </c:pt>
                <c:pt idx="32">
                  <c:v>1.0408304498269896</c:v>
                </c:pt>
                <c:pt idx="33">
                  <c:v>1.0830449826989619</c:v>
                </c:pt>
                <c:pt idx="34">
                  <c:v>1.0311418685121108</c:v>
                </c:pt>
                <c:pt idx="35">
                  <c:v>1.0173010380622838</c:v>
                </c:pt>
                <c:pt idx="36">
                  <c:v>1.0069204152249136</c:v>
                </c:pt>
                <c:pt idx="37">
                  <c:v>0.9813148788927335</c:v>
                </c:pt>
                <c:pt idx="38">
                  <c:v>1.0332179930795848</c:v>
                </c:pt>
                <c:pt idx="39">
                  <c:v>1.0415224913494809</c:v>
                </c:pt>
                <c:pt idx="40">
                  <c:v>0.97301038062283729</c:v>
                </c:pt>
                <c:pt idx="41">
                  <c:v>0.93010380622837374</c:v>
                </c:pt>
                <c:pt idx="42">
                  <c:v>0.92941176470588227</c:v>
                </c:pt>
                <c:pt idx="43">
                  <c:v>1.0103806228373702</c:v>
                </c:pt>
                <c:pt idx="44">
                  <c:v>0.99307958477508651</c:v>
                </c:pt>
                <c:pt idx="45">
                  <c:v>1.0747404844290656</c:v>
                </c:pt>
                <c:pt idx="46">
                  <c:v>0.99584775086505195</c:v>
                </c:pt>
                <c:pt idx="47">
                  <c:v>0.99515570934256048</c:v>
                </c:pt>
                <c:pt idx="48">
                  <c:v>1.0006920415224914</c:v>
                </c:pt>
                <c:pt idx="49">
                  <c:v>0.99100346020761232</c:v>
                </c:pt>
                <c:pt idx="50">
                  <c:v>0.97231833910034604</c:v>
                </c:pt>
                <c:pt idx="51">
                  <c:v>0.96193771626297564</c:v>
                </c:pt>
                <c:pt idx="52">
                  <c:v>0.96470588235294108</c:v>
                </c:pt>
                <c:pt idx="53">
                  <c:v>1.0027681660899654</c:v>
                </c:pt>
                <c:pt idx="54">
                  <c:v>1.0193771626297579</c:v>
                </c:pt>
                <c:pt idx="55">
                  <c:v>1.0242214532871972</c:v>
                </c:pt>
                <c:pt idx="56">
                  <c:v>1.0013840830449827</c:v>
                </c:pt>
                <c:pt idx="57">
                  <c:v>1.105190311418685</c:v>
                </c:pt>
                <c:pt idx="58">
                  <c:v>1.215916955017301</c:v>
                </c:pt>
                <c:pt idx="59">
                  <c:v>1.3266435986159169</c:v>
                </c:pt>
                <c:pt idx="60">
                  <c:v>1.4415224913494811</c:v>
                </c:pt>
                <c:pt idx="61">
                  <c:v>1.5294117647058822</c:v>
                </c:pt>
                <c:pt idx="62">
                  <c:v>1.6186851211072664</c:v>
                </c:pt>
                <c:pt idx="63">
                  <c:v>1.6546712802768166</c:v>
                </c:pt>
                <c:pt idx="64">
                  <c:v>1.8186851211072665</c:v>
                </c:pt>
                <c:pt idx="65">
                  <c:v>1.7958477508650519</c:v>
                </c:pt>
                <c:pt idx="66">
                  <c:v>1.8761245674740483</c:v>
                </c:pt>
                <c:pt idx="67">
                  <c:v>1.8186851211072665</c:v>
                </c:pt>
                <c:pt idx="68">
                  <c:v>1.7508650519031139</c:v>
                </c:pt>
                <c:pt idx="69">
                  <c:v>1.7356401384083044</c:v>
                </c:pt>
                <c:pt idx="70">
                  <c:v>1.760553633217993</c:v>
                </c:pt>
                <c:pt idx="71">
                  <c:v>1.6920415224913492</c:v>
                </c:pt>
                <c:pt idx="72">
                  <c:v>1.7667820069204152</c:v>
                </c:pt>
                <c:pt idx="73">
                  <c:v>1.7667820069204152</c:v>
                </c:pt>
                <c:pt idx="74">
                  <c:v>1.7674740484429063</c:v>
                </c:pt>
                <c:pt idx="75">
                  <c:v>1.8484429065743944</c:v>
                </c:pt>
                <c:pt idx="76">
                  <c:v>1.8235294117647056</c:v>
                </c:pt>
                <c:pt idx="77">
                  <c:v>1.847750865051903</c:v>
                </c:pt>
                <c:pt idx="78">
                  <c:v>1.7972318339100346</c:v>
                </c:pt>
                <c:pt idx="79">
                  <c:v>1.8013840830449828</c:v>
                </c:pt>
                <c:pt idx="80">
                  <c:v>1.8089965397923873</c:v>
                </c:pt>
                <c:pt idx="81">
                  <c:v>1.7785467128027679</c:v>
                </c:pt>
                <c:pt idx="82">
                  <c:v>1.7321799307958476</c:v>
                </c:pt>
                <c:pt idx="83">
                  <c:v>1.8096885813148789</c:v>
                </c:pt>
                <c:pt idx="84">
                  <c:v>1.8740484429065745</c:v>
                </c:pt>
                <c:pt idx="85">
                  <c:v>1.8705882352941174</c:v>
                </c:pt>
                <c:pt idx="86">
                  <c:v>2.0076124567474047</c:v>
                </c:pt>
                <c:pt idx="87">
                  <c:v>2.0636678200692042</c:v>
                </c:pt>
                <c:pt idx="88">
                  <c:v>2.0692041522491351</c:v>
                </c:pt>
                <c:pt idx="89">
                  <c:v>1.9598615916955016</c:v>
                </c:pt>
                <c:pt idx="90">
                  <c:v>1.9598615916955016</c:v>
                </c:pt>
                <c:pt idx="91">
                  <c:v>1.9467128027681662</c:v>
                </c:pt>
                <c:pt idx="92">
                  <c:v>1.891349480968858</c:v>
                </c:pt>
                <c:pt idx="93">
                  <c:v>1.8782006920415224</c:v>
                </c:pt>
                <c:pt idx="94">
                  <c:v>1.8788927335640138</c:v>
                </c:pt>
                <c:pt idx="95">
                  <c:v>1.8920415224913494</c:v>
                </c:pt>
                <c:pt idx="96">
                  <c:v>1.8602076124567475</c:v>
                </c:pt>
                <c:pt idx="97">
                  <c:v>1.8484429065743944</c:v>
                </c:pt>
                <c:pt idx="98">
                  <c:v>1.8318339100346019</c:v>
                </c:pt>
                <c:pt idx="99">
                  <c:v>1.8878892733564014</c:v>
                </c:pt>
                <c:pt idx="100">
                  <c:v>1.9467128027681662</c:v>
                </c:pt>
                <c:pt idx="101">
                  <c:v>2.0048442906574393</c:v>
                </c:pt>
                <c:pt idx="102">
                  <c:v>2.0221453287197231</c:v>
                </c:pt>
                <c:pt idx="103">
                  <c:v>2.1121107266435986</c:v>
                </c:pt>
                <c:pt idx="104">
                  <c:v>2.1522491349480966</c:v>
                </c:pt>
                <c:pt idx="105">
                  <c:v>2.1820069204152248</c:v>
                </c:pt>
                <c:pt idx="106">
                  <c:v>2.127335640138408</c:v>
                </c:pt>
                <c:pt idx="107">
                  <c:v>2.1217993079584772</c:v>
                </c:pt>
                <c:pt idx="108">
                  <c:v>2.1640138408304495</c:v>
                </c:pt>
                <c:pt idx="109">
                  <c:v>2.3743944636678198</c:v>
                </c:pt>
                <c:pt idx="110">
                  <c:v>2.23598615916955</c:v>
                </c:pt>
                <c:pt idx="111">
                  <c:v>2.3965397923875433</c:v>
                </c:pt>
                <c:pt idx="112">
                  <c:v>2.2961937716262977</c:v>
                </c:pt>
                <c:pt idx="113">
                  <c:v>2.1743944636678201</c:v>
                </c:pt>
                <c:pt idx="114">
                  <c:v>2.1017301038062284</c:v>
                </c:pt>
                <c:pt idx="115">
                  <c:v>2.1100346020761243</c:v>
                </c:pt>
                <c:pt idx="116">
                  <c:v>2.1508650519031143</c:v>
                </c:pt>
                <c:pt idx="117">
                  <c:v>2.2283737024221453</c:v>
                </c:pt>
                <c:pt idx="118">
                  <c:v>2.2103806228373699</c:v>
                </c:pt>
                <c:pt idx="119">
                  <c:v>2.2525951557093422</c:v>
                </c:pt>
                <c:pt idx="120">
                  <c:v>2.354325259515571</c:v>
                </c:pt>
                <c:pt idx="121">
                  <c:v>2.3529411764705879</c:v>
                </c:pt>
                <c:pt idx="122">
                  <c:v>2.2505190311418684</c:v>
                </c:pt>
                <c:pt idx="123">
                  <c:v>2.2865051903114186</c:v>
                </c:pt>
                <c:pt idx="124">
                  <c:v>2.3896193771626297</c:v>
                </c:pt>
                <c:pt idx="125">
                  <c:v>2.4062283737024219</c:v>
                </c:pt>
                <c:pt idx="126">
                  <c:v>2.4871972318339099</c:v>
                </c:pt>
                <c:pt idx="127">
                  <c:v>2.5044982698961937</c:v>
                </c:pt>
                <c:pt idx="128">
                  <c:v>2.6048442906574394</c:v>
                </c:pt>
                <c:pt idx="129">
                  <c:v>2.9100346020761245</c:v>
                </c:pt>
                <c:pt idx="130">
                  <c:v>2.7709342560553627</c:v>
                </c:pt>
                <c:pt idx="131">
                  <c:v>2.7626297577854668</c:v>
                </c:pt>
                <c:pt idx="132">
                  <c:v>2.9259515570934251</c:v>
                </c:pt>
                <c:pt idx="133">
                  <c:v>3.0110726643598613</c:v>
                </c:pt>
                <c:pt idx="134">
                  <c:v>2.928719723183391</c:v>
                </c:pt>
                <c:pt idx="135">
                  <c:v>2.9377162629757785</c:v>
                </c:pt>
                <c:pt idx="136">
                  <c:v>2.9273356401384083</c:v>
                </c:pt>
                <c:pt idx="137">
                  <c:v>2.8961937716262973</c:v>
                </c:pt>
                <c:pt idx="138">
                  <c:v>2.7169550173010379</c:v>
                </c:pt>
                <c:pt idx="139">
                  <c:v>2.7674740484429066</c:v>
                </c:pt>
                <c:pt idx="140">
                  <c:v>2.627681660899654</c:v>
                </c:pt>
                <c:pt idx="141">
                  <c:v>2.6948096885813149</c:v>
                </c:pt>
                <c:pt idx="142">
                  <c:v>2.7647058823529411</c:v>
                </c:pt>
                <c:pt idx="143">
                  <c:v>2.6449826989619378</c:v>
                </c:pt>
                <c:pt idx="144">
                  <c:v>2.6463667820069201</c:v>
                </c:pt>
                <c:pt idx="145">
                  <c:v>2.726643598615917</c:v>
                </c:pt>
                <c:pt idx="146">
                  <c:v>2.695501730103806</c:v>
                </c:pt>
                <c:pt idx="147">
                  <c:v>2.7211072664359861</c:v>
                </c:pt>
                <c:pt idx="148">
                  <c:v>2.6532871972318337</c:v>
                </c:pt>
                <c:pt idx="149">
                  <c:v>2.7086505190311421</c:v>
                </c:pt>
                <c:pt idx="150">
                  <c:v>2.6228373702422143</c:v>
                </c:pt>
                <c:pt idx="151">
                  <c:v>2.7072664359861589</c:v>
                </c:pt>
                <c:pt idx="152">
                  <c:v>2.8221453287197233</c:v>
                </c:pt>
                <c:pt idx="153">
                  <c:v>2.8768166089965397</c:v>
                </c:pt>
                <c:pt idx="154">
                  <c:v>2.9432525951557094</c:v>
                </c:pt>
                <c:pt idx="155">
                  <c:v>2.9134948096885811</c:v>
                </c:pt>
                <c:pt idx="156">
                  <c:v>3.0256055363321797</c:v>
                </c:pt>
                <c:pt idx="157">
                  <c:v>2.8615916955017298</c:v>
                </c:pt>
                <c:pt idx="158">
                  <c:v>2.8463667820069207</c:v>
                </c:pt>
                <c:pt idx="159">
                  <c:v>3.0297577854671278</c:v>
                </c:pt>
                <c:pt idx="160">
                  <c:v>2.8865051903114187</c:v>
                </c:pt>
                <c:pt idx="161">
                  <c:v>2.9107266435986161</c:v>
                </c:pt>
                <c:pt idx="162">
                  <c:v>2.8332179930795847</c:v>
                </c:pt>
                <c:pt idx="163">
                  <c:v>2.8173010380622836</c:v>
                </c:pt>
                <c:pt idx="164">
                  <c:v>2.8256055363321799</c:v>
                </c:pt>
                <c:pt idx="165">
                  <c:v>2.8782006920415224</c:v>
                </c:pt>
                <c:pt idx="166">
                  <c:v>2.8366782006920417</c:v>
                </c:pt>
                <c:pt idx="167">
                  <c:v>2.800692041522491</c:v>
                </c:pt>
                <c:pt idx="168">
                  <c:v>2.9114186851211072</c:v>
                </c:pt>
                <c:pt idx="169">
                  <c:v>2.9598615916955016</c:v>
                </c:pt>
                <c:pt idx="170">
                  <c:v>2.9598615916955016</c:v>
                </c:pt>
                <c:pt idx="171">
                  <c:v>2.9294117647058822</c:v>
                </c:pt>
              </c:numCache>
            </c:numRef>
          </c:val>
          <c:smooth val="0"/>
          <c:extLst>
            <c:ext xmlns:c16="http://schemas.microsoft.com/office/drawing/2014/chart" uri="{C3380CC4-5D6E-409C-BE32-E72D297353CC}">
              <c16:uniqueId val="{00000002-B42C-4B7C-82FC-305880C82697}"/>
            </c:ext>
          </c:extLst>
        </c:ser>
        <c:ser>
          <c:idx val="3"/>
          <c:order val="3"/>
          <c:tx>
            <c:strRef>
              <c:f>指数增强!$CC$1</c:f>
              <c:strCache>
                <c:ptCount val="1"/>
                <c:pt idx="0">
                  <c:v>海浦超平面中证500指数增强1号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指数增强!$CC$2:$CC$2433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1.0269999999999999</c:v>
                </c:pt>
                <c:pt idx="27">
                  <c:v>0.98599999999999999</c:v>
                </c:pt>
                <c:pt idx="28">
                  <c:v>1.0169999999999999</c:v>
                </c:pt>
                <c:pt idx="29">
                  <c:v>1.018</c:v>
                </c:pt>
                <c:pt idx="30">
                  <c:v>1.0549999999999999</c:v>
                </c:pt>
                <c:pt idx="31">
                  <c:v>0.98599999999999999</c:v>
                </c:pt>
                <c:pt idx="32">
                  <c:v>1.018</c:v>
                </c:pt>
                <c:pt idx="33">
                  <c:v>0.96699999999999997</c:v>
                </c:pt>
                <c:pt idx="34">
                  <c:v>1.0069999999999999</c:v>
                </c:pt>
                <c:pt idx="35">
                  <c:v>1.004</c:v>
                </c:pt>
                <c:pt idx="36">
                  <c:v>1.0129999999999999</c:v>
                </c:pt>
                <c:pt idx="37">
                  <c:v>0.99399999999999999</c:v>
                </c:pt>
                <c:pt idx="38">
                  <c:v>1.038</c:v>
                </c:pt>
                <c:pt idx="39">
                  <c:v>1.0429999999999999</c:v>
                </c:pt>
                <c:pt idx="40">
                  <c:v>0.95399999999999996</c:v>
                </c:pt>
                <c:pt idx="41">
                  <c:v>0.93799999999999994</c:v>
                </c:pt>
                <c:pt idx="42">
                  <c:v>0.996</c:v>
                </c:pt>
                <c:pt idx="43">
                  <c:v>1.056</c:v>
                </c:pt>
                <c:pt idx="44">
                  <c:v>1.0680000000000001</c:v>
                </c:pt>
                <c:pt idx="45">
                  <c:v>1.151</c:v>
                </c:pt>
                <c:pt idx="46">
                  <c:v>1.1000000000000001</c:v>
                </c:pt>
                <c:pt idx="47">
                  <c:v>1.1160000000000001</c:v>
                </c:pt>
                <c:pt idx="48">
                  <c:v>1.131</c:v>
                </c:pt>
                <c:pt idx="49">
                  <c:v>1.113</c:v>
                </c:pt>
                <c:pt idx="50">
                  <c:v>1.0780000000000001</c:v>
                </c:pt>
                <c:pt idx="51">
                  <c:v>1.0660000000000001</c:v>
                </c:pt>
                <c:pt idx="52">
                  <c:v>1.08</c:v>
                </c:pt>
                <c:pt idx="53">
                  <c:v>1.1080000000000001</c:v>
                </c:pt>
                <c:pt idx="54">
                  <c:v>1.1120000000000001</c:v>
                </c:pt>
                <c:pt idx="55">
                  <c:v>1.1020000000000001</c:v>
                </c:pt>
                <c:pt idx="56">
                  <c:v>1.083</c:v>
                </c:pt>
                <c:pt idx="57">
                  <c:v>1.1319999999999999</c:v>
                </c:pt>
                <c:pt idx="58">
                  <c:v>1.1870000000000001</c:v>
                </c:pt>
                <c:pt idx="59">
                  <c:v>1.272</c:v>
                </c:pt>
                <c:pt idx="60">
                  <c:v>1.343</c:v>
                </c:pt>
                <c:pt idx="61">
                  <c:v>1.4079999999999999</c:v>
                </c:pt>
                <c:pt idx="62">
                  <c:v>1.4910000000000001</c:v>
                </c:pt>
                <c:pt idx="63">
                  <c:v>1.49</c:v>
                </c:pt>
                <c:pt idx="64">
                  <c:v>1.593</c:v>
                </c:pt>
                <c:pt idx="65">
                  <c:v>1.5860000000000001</c:v>
                </c:pt>
                <c:pt idx="66">
                  <c:v>1.63</c:v>
                </c:pt>
                <c:pt idx="67">
                  <c:v>1.526</c:v>
                </c:pt>
                <c:pt idx="68">
                  <c:v>1.512</c:v>
                </c:pt>
                <c:pt idx="69">
                  <c:v>1.4870000000000001</c:v>
                </c:pt>
                <c:pt idx="70">
                  <c:v>1.452</c:v>
                </c:pt>
                <c:pt idx="71">
                  <c:v>1.4510000000000001</c:v>
                </c:pt>
                <c:pt idx="72">
                  <c:v>1.478</c:v>
                </c:pt>
                <c:pt idx="73">
                  <c:v>1.385</c:v>
                </c:pt>
                <c:pt idx="74">
                  <c:v>1.423</c:v>
                </c:pt>
                <c:pt idx="75">
                  <c:v>1.504</c:v>
                </c:pt>
                <c:pt idx="76">
                  <c:v>1.4870000000000001</c:v>
                </c:pt>
                <c:pt idx="77">
                  <c:v>1.5109999999999999</c:v>
                </c:pt>
                <c:pt idx="78">
                  <c:v>1.4650000000000001</c:v>
                </c:pt>
                <c:pt idx="79">
                  <c:v>1.4630000000000001</c:v>
                </c:pt>
                <c:pt idx="80">
                  <c:v>1.4710000000000001</c:v>
                </c:pt>
                <c:pt idx="81">
                  <c:v>1.4359999999999999</c:v>
                </c:pt>
                <c:pt idx="82">
                  <c:v>1.385</c:v>
                </c:pt>
                <c:pt idx="83">
                  <c:v>1.419</c:v>
                </c:pt>
                <c:pt idx="84">
                  <c:v>1.476</c:v>
                </c:pt>
                <c:pt idx="85">
                  <c:v>1.466</c:v>
                </c:pt>
                <c:pt idx="86">
                  <c:v>1.54</c:v>
                </c:pt>
                <c:pt idx="87">
                  <c:v>1.5720000000000001</c:v>
                </c:pt>
                <c:pt idx="88">
                  <c:v>1.5680000000000001</c:v>
                </c:pt>
                <c:pt idx="89">
                  <c:v>1.5209999999999999</c:v>
                </c:pt>
                <c:pt idx="90">
                  <c:v>1.5209999999999999</c:v>
                </c:pt>
                <c:pt idx="91">
                  <c:v>1.542</c:v>
                </c:pt>
                <c:pt idx="92">
                  <c:v>1.52</c:v>
                </c:pt>
                <c:pt idx="93">
                  <c:v>1.524</c:v>
                </c:pt>
                <c:pt idx="94">
                  <c:v>1.504</c:v>
                </c:pt>
                <c:pt idx="95">
                  <c:v>1.5189999999999999</c:v>
                </c:pt>
                <c:pt idx="96">
                  <c:v>1.496</c:v>
                </c:pt>
                <c:pt idx="97">
                  <c:v>1.502</c:v>
                </c:pt>
                <c:pt idx="98">
                  <c:v>1.4850000000000001</c:v>
                </c:pt>
                <c:pt idx="99">
                  <c:v>1.522</c:v>
                </c:pt>
                <c:pt idx="100">
                  <c:v>1.55</c:v>
                </c:pt>
                <c:pt idx="101">
                  <c:v>1.5820000000000001</c:v>
                </c:pt>
                <c:pt idx="102">
                  <c:v>1.589</c:v>
                </c:pt>
                <c:pt idx="103">
                  <c:v>1.651</c:v>
                </c:pt>
                <c:pt idx="104">
                  <c:v>1.698</c:v>
                </c:pt>
                <c:pt idx="105">
                  <c:v>1.7070000000000001</c:v>
                </c:pt>
                <c:pt idx="106">
                  <c:v>1.6259999999999999</c:v>
                </c:pt>
                <c:pt idx="107">
                  <c:v>1.589</c:v>
                </c:pt>
                <c:pt idx="108">
                  <c:v>1.6339999999999999</c:v>
                </c:pt>
                <c:pt idx="109">
                  <c:v>1.796</c:v>
                </c:pt>
                <c:pt idx="110">
                  <c:v>1.6870000000000001</c:v>
                </c:pt>
                <c:pt idx="111">
                  <c:v>1.82</c:v>
                </c:pt>
                <c:pt idx="112">
                  <c:v>1.7150000000000001</c:v>
                </c:pt>
                <c:pt idx="113">
                  <c:v>1.639</c:v>
                </c:pt>
                <c:pt idx="114">
                  <c:v>1.625</c:v>
                </c:pt>
                <c:pt idx="115">
                  <c:v>1.6319999999999999</c:v>
                </c:pt>
                <c:pt idx="116">
                  <c:v>1.675</c:v>
                </c:pt>
                <c:pt idx="117">
                  <c:v>1.7270000000000001</c:v>
                </c:pt>
                <c:pt idx="118">
                  <c:v>1.7010000000000001</c:v>
                </c:pt>
                <c:pt idx="119">
                  <c:v>1.718</c:v>
                </c:pt>
                <c:pt idx="120">
                  <c:v>1.7969999999999999</c:v>
                </c:pt>
                <c:pt idx="121">
                  <c:v>1.8029999999999999</c:v>
                </c:pt>
                <c:pt idx="122">
                  <c:v>1.7310000000000001</c:v>
                </c:pt>
                <c:pt idx="123">
                  <c:v>1.792</c:v>
                </c:pt>
                <c:pt idx="124">
                  <c:v>1.859</c:v>
                </c:pt>
                <c:pt idx="125">
                  <c:v>1.877</c:v>
                </c:pt>
                <c:pt idx="126">
                  <c:v>1.952</c:v>
                </c:pt>
                <c:pt idx="127">
                  <c:v>1.98</c:v>
                </c:pt>
                <c:pt idx="128">
                  <c:v>2.0390000000000001</c:v>
                </c:pt>
                <c:pt idx="129">
                  <c:v>2.2519999999999998</c:v>
                </c:pt>
                <c:pt idx="130">
                  <c:v>2.1230000000000002</c:v>
                </c:pt>
                <c:pt idx="131">
                  <c:v>2.1240000000000001</c:v>
                </c:pt>
                <c:pt idx="132">
                  <c:v>2.214</c:v>
                </c:pt>
                <c:pt idx="133">
                  <c:v>2.2429999999999999</c:v>
                </c:pt>
                <c:pt idx="134">
                  <c:v>2.2799999999999998</c:v>
                </c:pt>
                <c:pt idx="135">
                  <c:v>2.3159999999999998</c:v>
                </c:pt>
                <c:pt idx="136">
                  <c:v>2.3940000000000001</c:v>
                </c:pt>
                <c:pt idx="137">
                  <c:v>2.3969999999999998</c:v>
                </c:pt>
                <c:pt idx="138">
                  <c:v>2.3130000000000002</c:v>
                </c:pt>
                <c:pt idx="139">
                  <c:v>2.3780000000000001</c:v>
                </c:pt>
                <c:pt idx="140">
                  <c:v>2.2949999999999999</c:v>
                </c:pt>
                <c:pt idx="141">
                  <c:v>2.3410000000000002</c:v>
                </c:pt>
                <c:pt idx="142">
                  <c:v>2.3679999999999999</c:v>
                </c:pt>
                <c:pt idx="143">
                  <c:v>2.2749999999999999</c:v>
                </c:pt>
                <c:pt idx="144">
                  <c:v>2.2309999999999999</c:v>
                </c:pt>
                <c:pt idx="145">
                  <c:v>2.3149999999999999</c:v>
                </c:pt>
                <c:pt idx="146">
                  <c:v>2.298</c:v>
                </c:pt>
                <c:pt idx="147">
                  <c:v>2.31</c:v>
                </c:pt>
                <c:pt idx="148">
                  <c:v>2.2469999999999999</c:v>
                </c:pt>
                <c:pt idx="149">
                  <c:v>2.3199999999999998</c:v>
                </c:pt>
                <c:pt idx="150">
                  <c:v>2.286</c:v>
                </c:pt>
                <c:pt idx="151">
                  <c:v>2.3660000000000001</c:v>
                </c:pt>
                <c:pt idx="152">
                  <c:v>2.379</c:v>
                </c:pt>
                <c:pt idx="153">
                  <c:v>2.4350000000000001</c:v>
                </c:pt>
                <c:pt idx="154">
                  <c:v>2.4460000000000002</c:v>
                </c:pt>
                <c:pt idx="155">
                  <c:v>2.4449999999999998</c:v>
                </c:pt>
                <c:pt idx="156">
                  <c:v>2.6160000000000001</c:v>
                </c:pt>
                <c:pt idx="157">
                  <c:v>2.4706000000000001</c:v>
                </c:pt>
                <c:pt idx="158">
                  <c:v>2.3534000000000002</c:v>
                </c:pt>
                <c:pt idx="159">
                  <c:v>2.5596999999999999</c:v>
                </c:pt>
                <c:pt idx="160">
                  <c:v>2.5127999999999999</c:v>
                </c:pt>
                <c:pt idx="161">
                  <c:v>2.5831</c:v>
                </c:pt>
                <c:pt idx="162">
                  <c:v>2.5034000000000001</c:v>
                </c:pt>
                <c:pt idx="163">
                  <c:v>2.5175000000000001</c:v>
                </c:pt>
                <c:pt idx="164">
                  <c:v>2.5127999999999999</c:v>
                </c:pt>
                <c:pt idx="165">
                  <c:v>2.5550000000000002</c:v>
                </c:pt>
                <c:pt idx="166">
                  <c:v>2.5714000000000001</c:v>
                </c:pt>
                <c:pt idx="167">
                  <c:v>2.5527000000000002</c:v>
                </c:pt>
                <c:pt idx="168">
                  <c:v>2.6301000000000001</c:v>
                </c:pt>
                <c:pt idx="169">
                  <c:v>2.6676000000000002</c:v>
                </c:pt>
                <c:pt idx="170">
                  <c:v>2.6042999999999998</c:v>
                </c:pt>
                <c:pt idx="171">
                  <c:v>2.6465000000000001</c:v>
                </c:pt>
              </c:numCache>
            </c:numRef>
          </c:val>
          <c:smooth val="0"/>
          <c:extLst>
            <c:ext xmlns:c16="http://schemas.microsoft.com/office/drawing/2014/chart" uri="{C3380CC4-5D6E-409C-BE32-E72D297353CC}">
              <c16:uniqueId val="{00000003-B42C-4B7C-82FC-305880C82697}"/>
            </c:ext>
          </c:extLst>
        </c:ser>
        <c:ser>
          <c:idx val="4"/>
          <c:order val="4"/>
          <c:tx>
            <c:strRef>
              <c:f>指数增强!$CD$1</c:f>
              <c:strCache>
                <c:ptCount val="1"/>
                <c:pt idx="0">
                  <c:v>天算指数增强1号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指数增强!$CD$2:$CD$2433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1.002</c:v>
                </c:pt>
                <c:pt idx="73">
                  <c:v>0.95599999999999996</c:v>
                </c:pt>
                <c:pt idx="74">
                  <c:v>0.98799999999999999</c:v>
                </c:pt>
                <c:pt idx="75">
                  <c:v>1.046</c:v>
                </c:pt>
                <c:pt idx="76">
                  <c:v>1.032</c:v>
                </c:pt>
                <c:pt idx="77">
                  <c:v>1.056</c:v>
                </c:pt>
                <c:pt idx="78">
                  <c:v>1.032</c:v>
                </c:pt>
                <c:pt idx="79">
                  <c:v>1.0289999999999999</c:v>
                </c:pt>
                <c:pt idx="80">
                  <c:v>1.0369999999999999</c:v>
                </c:pt>
                <c:pt idx="81">
                  <c:v>1.014</c:v>
                </c:pt>
                <c:pt idx="82">
                  <c:v>0.97899999999999998</c:v>
                </c:pt>
                <c:pt idx="83">
                  <c:v>0.996</c:v>
                </c:pt>
                <c:pt idx="84">
                  <c:v>1.0309999999999999</c:v>
                </c:pt>
                <c:pt idx="85">
                  <c:v>1.0289999999999999</c:v>
                </c:pt>
                <c:pt idx="86">
                  <c:v>1.0820000000000001</c:v>
                </c:pt>
                <c:pt idx="87">
                  <c:v>1.111</c:v>
                </c:pt>
                <c:pt idx="88">
                  <c:v>1.105</c:v>
                </c:pt>
                <c:pt idx="89">
                  <c:v>1.0720000000000001</c:v>
                </c:pt>
                <c:pt idx="90">
                  <c:v>1.0629999999999999</c:v>
                </c:pt>
                <c:pt idx="91">
                  <c:v>1.0920000000000001</c:v>
                </c:pt>
                <c:pt idx="92">
                  <c:v>1.073</c:v>
                </c:pt>
                <c:pt idx="93">
                  <c:v>1.08</c:v>
                </c:pt>
                <c:pt idx="94">
                  <c:v>1.071</c:v>
                </c:pt>
                <c:pt idx="95">
                  <c:v>1.073</c:v>
                </c:pt>
                <c:pt idx="96">
                  <c:v>1.0469999999999999</c:v>
                </c:pt>
                <c:pt idx="97">
                  <c:v>1.0509999999999999</c:v>
                </c:pt>
                <c:pt idx="98">
                  <c:v>1.04</c:v>
                </c:pt>
                <c:pt idx="99">
                  <c:v>1.069</c:v>
                </c:pt>
                <c:pt idx="100">
                  <c:v>1.0840000000000001</c:v>
                </c:pt>
                <c:pt idx="101">
                  <c:v>1.105</c:v>
                </c:pt>
                <c:pt idx="102">
                  <c:v>1.1140000000000001</c:v>
                </c:pt>
                <c:pt idx="103">
                  <c:v>1.153</c:v>
                </c:pt>
                <c:pt idx="104">
                  <c:v>1.19</c:v>
                </c:pt>
                <c:pt idx="105">
                  <c:v>1.194</c:v>
                </c:pt>
                <c:pt idx="106">
                  <c:v>1.143</c:v>
                </c:pt>
                <c:pt idx="107">
                  <c:v>1.1060000000000001</c:v>
                </c:pt>
                <c:pt idx="108">
                  <c:v>1.1240000000000001</c:v>
                </c:pt>
                <c:pt idx="109">
                  <c:v>1.208</c:v>
                </c:pt>
                <c:pt idx="110">
                  <c:v>1.147</c:v>
                </c:pt>
                <c:pt idx="111">
                  <c:v>1.256</c:v>
                </c:pt>
                <c:pt idx="112">
                  <c:v>1.2010000000000001</c:v>
                </c:pt>
                <c:pt idx="113">
                  <c:v>1.1599999999999999</c:v>
                </c:pt>
                <c:pt idx="114">
                  <c:v>1.1439999999999999</c:v>
                </c:pt>
                <c:pt idx="115">
                  <c:v>1.135</c:v>
                </c:pt>
                <c:pt idx="116">
                  <c:v>1.1679999999999999</c:v>
                </c:pt>
                <c:pt idx="117">
                  <c:v>1.1890000000000001</c:v>
                </c:pt>
                <c:pt idx="118">
                  <c:v>1.171</c:v>
                </c:pt>
                <c:pt idx="119">
                  <c:v>1.1850000000000001</c:v>
                </c:pt>
                <c:pt idx="120">
                  <c:v>1.216</c:v>
                </c:pt>
                <c:pt idx="121">
                  <c:v>1.218</c:v>
                </c:pt>
                <c:pt idx="122">
                  <c:v>1.1839999999999999</c:v>
                </c:pt>
                <c:pt idx="123">
                  <c:v>1.216</c:v>
                </c:pt>
                <c:pt idx="124">
                  <c:v>1.26</c:v>
                </c:pt>
                <c:pt idx="125">
                  <c:v>1.2706</c:v>
                </c:pt>
                <c:pt idx="126">
                  <c:v>1.3146</c:v>
                </c:pt>
                <c:pt idx="127">
                  <c:v>1.3265</c:v>
                </c:pt>
                <c:pt idx="128">
                  <c:v>1.3775999999999999</c:v>
                </c:pt>
                <c:pt idx="129">
                  <c:v>1.5013000000000001</c:v>
                </c:pt>
                <c:pt idx="130">
                  <c:v>1.4418</c:v>
                </c:pt>
                <c:pt idx="131">
                  <c:v>1.4347000000000001</c:v>
                </c:pt>
                <c:pt idx="132">
                  <c:v>1.5190999999999999</c:v>
                </c:pt>
                <c:pt idx="133">
                  <c:v>1.5488</c:v>
                </c:pt>
                <c:pt idx="134">
                  <c:v>1.5333000000000001</c:v>
                </c:pt>
                <c:pt idx="135">
                  <c:v>1.5476000000000001</c:v>
                </c:pt>
                <c:pt idx="136">
                  <c:v>1.5868</c:v>
                </c:pt>
                <c:pt idx="137">
                  <c:v>1.5772999999999999</c:v>
                </c:pt>
                <c:pt idx="138">
                  <c:v>1.4786999999999999</c:v>
                </c:pt>
                <c:pt idx="139">
                  <c:v>1.5249999999999999</c:v>
                </c:pt>
                <c:pt idx="140">
                  <c:v>1.4692000000000001</c:v>
                </c:pt>
                <c:pt idx="141">
                  <c:v>1.5143</c:v>
                </c:pt>
                <c:pt idx="142">
                  <c:v>1.5630999999999999</c:v>
                </c:pt>
                <c:pt idx="143">
                  <c:v>1.5203</c:v>
                </c:pt>
                <c:pt idx="144">
                  <c:v>1.5143</c:v>
                </c:pt>
                <c:pt idx="145">
                  <c:v>1.569</c:v>
                </c:pt>
                <c:pt idx="146">
                  <c:v>1.5595000000000001</c:v>
                </c:pt>
                <c:pt idx="147">
                  <c:v>1.5667</c:v>
                </c:pt>
                <c:pt idx="148">
                  <c:v>1.5263</c:v>
                </c:pt>
                <c:pt idx="149">
                  <c:v>1.55</c:v>
                </c:pt>
                <c:pt idx="150">
                  <c:v>1.4942</c:v>
                </c:pt>
                <c:pt idx="151">
                  <c:v>1.5024999999999999</c:v>
                </c:pt>
                <c:pt idx="152">
                  <c:v>1.4941</c:v>
                </c:pt>
                <c:pt idx="153">
                  <c:v>1.5103</c:v>
                </c:pt>
                <c:pt idx="154">
                  <c:v>1.5129999999999999</c:v>
                </c:pt>
                <c:pt idx="155">
                  <c:v>1.5008999999999999</c:v>
                </c:pt>
                <c:pt idx="156">
                  <c:v>1.5576000000000001</c:v>
                </c:pt>
                <c:pt idx="157">
                  <c:v>1.4874000000000001</c:v>
                </c:pt>
                <c:pt idx="158">
                  <c:v>1.4617</c:v>
                </c:pt>
                <c:pt idx="159">
                  <c:v>1.5576000000000001</c:v>
                </c:pt>
                <c:pt idx="160">
                  <c:v>1.4995000000000001</c:v>
                </c:pt>
                <c:pt idx="161">
                  <c:v>1.5048999999999999</c:v>
                </c:pt>
                <c:pt idx="162">
                  <c:v>1.4617</c:v>
                </c:pt>
                <c:pt idx="163">
                  <c:v>1.4536</c:v>
                </c:pt>
                <c:pt idx="164">
                  <c:v>1.4590000000000001</c:v>
                </c:pt>
                <c:pt idx="165">
                  <c:v>1.486</c:v>
                </c:pt>
                <c:pt idx="166">
                  <c:v>1.4846999999999999</c:v>
                </c:pt>
                <c:pt idx="167">
                  <c:v>1.4684999999999999</c:v>
                </c:pt>
                <c:pt idx="168">
                  <c:v>1.5158</c:v>
                </c:pt>
                <c:pt idx="169">
                  <c:v>1.5387</c:v>
                </c:pt>
                <c:pt idx="170">
                  <c:v>1.4927999999999999</c:v>
                </c:pt>
                <c:pt idx="171">
                  <c:v>1.5170999999999999</c:v>
                </c:pt>
              </c:numCache>
            </c:numRef>
          </c:val>
          <c:smooth val="0"/>
          <c:extLst>
            <c:ext xmlns:c16="http://schemas.microsoft.com/office/drawing/2014/chart" uri="{C3380CC4-5D6E-409C-BE32-E72D297353CC}">
              <c16:uniqueId val="{00000004-B42C-4B7C-82FC-305880C82697}"/>
            </c:ext>
          </c:extLst>
        </c:ser>
        <c:ser>
          <c:idx val="5"/>
          <c:order val="5"/>
          <c:tx>
            <c:strRef>
              <c:f>指数增强!$CE$1</c:f>
              <c:strCache>
                <c:ptCount val="1"/>
                <c:pt idx="0">
                  <c:v>中邮永安平方和量化对冲1号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指数增强!$CE$2:$CE$2433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1.026</c:v>
                </c:pt>
                <c:pt idx="29">
                  <c:v>1.026</c:v>
                </c:pt>
                <c:pt idx="30">
                  <c:v>1.0289999999999999</c:v>
                </c:pt>
                <c:pt idx="31">
                  <c:v>0.96299999999999997</c:v>
                </c:pt>
                <c:pt idx="32">
                  <c:v>0.98599999999999999</c:v>
                </c:pt>
                <c:pt idx="33">
                  <c:v>0.93700000000000006</c:v>
                </c:pt>
                <c:pt idx="34">
                  <c:v>0.95399999999999996</c:v>
                </c:pt>
                <c:pt idx="35">
                  <c:v>0.94799999999999995</c:v>
                </c:pt>
                <c:pt idx="36">
                  <c:v>0.94499999999999995</c:v>
                </c:pt>
                <c:pt idx="37">
                  <c:v>0.92700000000000005</c:v>
                </c:pt>
                <c:pt idx="38">
                  <c:v>0.95399999999999996</c:v>
                </c:pt>
                <c:pt idx="39">
                  <c:v>0.95199999999999996</c:v>
                </c:pt>
                <c:pt idx="40">
                  <c:v>0.86099999999999999</c:v>
                </c:pt>
                <c:pt idx="41">
                  <c:v>0.83899999999999997</c:v>
                </c:pt>
                <c:pt idx="42">
                  <c:v>0.86499999999999999</c:v>
                </c:pt>
                <c:pt idx="43">
                  <c:v>0.90900000000000003</c:v>
                </c:pt>
                <c:pt idx="44">
                  <c:v>0.90900000000000003</c:v>
                </c:pt>
                <c:pt idx="45">
                  <c:v>0.97699999999999998</c:v>
                </c:pt>
                <c:pt idx="46">
                  <c:v>0.92600000000000005</c:v>
                </c:pt>
                <c:pt idx="47">
                  <c:v>0.93200000000000005</c:v>
                </c:pt>
                <c:pt idx="48">
                  <c:v>0.94899999999999995</c:v>
                </c:pt>
                <c:pt idx="49">
                  <c:v>0.93100000000000005</c:v>
                </c:pt>
                <c:pt idx="50">
                  <c:v>0.90900000000000003</c:v>
                </c:pt>
                <c:pt idx="51">
                  <c:v>0.89700000000000002</c:v>
                </c:pt>
                <c:pt idx="52">
                  <c:v>0.91</c:v>
                </c:pt>
                <c:pt idx="53">
                  <c:v>0.93500000000000005</c:v>
                </c:pt>
                <c:pt idx="54">
                  <c:v>0.94399999999999995</c:v>
                </c:pt>
                <c:pt idx="55">
                  <c:v>0.94199999999999995</c:v>
                </c:pt>
                <c:pt idx="56">
                  <c:v>0.92700000000000005</c:v>
                </c:pt>
                <c:pt idx="57">
                  <c:v>0.97899999999999998</c:v>
                </c:pt>
                <c:pt idx="58">
                  <c:v>1.04</c:v>
                </c:pt>
                <c:pt idx="59">
                  <c:v>1.1020000000000001</c:v>
                </c:pt>
                <c:pt idx="60">
                  <c:v>1.1649</c:v>
                </c:pt>
                <c:pt idx="61">
                  <c:v>1.2284999999999999</c:v>
                </c:pt>
                <c:pt idx="62">
                  <c:v>1.2841</c:v>
                </c:pt>
                <c:pt idx="63">
                  <c:v>1.2749999999999999</c:v>
                </c:pt>
                <c:pt idx="64">
                  <c:v>1.3567</c:v>
                </c:pt>
                <c:pt idx="65">
                  <c:v>1.3362000000000001</c:v>
                </c:pt>
                <c:pt idx="66">
                  <c:v>1.3907</c:v>
                </c:pt>
                <c:pt idx="67">
                  <c:v>1.3067</c:v>
                </c:pt>
                <c:pt idx="68">
                  <c:v>1.2682</c:v>
                </c:pt>
                <c:pt idx="69">
                  <c:v>1.2204999999999999</c:v>
                </c:pt>
                <c:pt idx="70">
                  <c:v>1.1887000000000001</c:v>
                </c:pt>
                <c:pt idx="71">
                  <c:v>1.1607000000000001</c:v>
                </c:pt>
                <c:pt idx="72">
                  <c:v>1.1924999999999999</c:v>
                </c:pt>
                <c:pt idx="73">
                  <c:v>1.1364000000000001</c:v>
                </c:pt>
                <c:pt idx="74">
                  <c:v>1.1720999999999999</c:v>
                </c:pt>
                <c:pt idx="75">
                  <c:v>1.2371000000000001</c:v>
                </c:pt>
                <c:pt idx="76">
                  <c:v>1.2078</c:v>
                </c:pt>
                <c:pt idx="77">
                  <c:v>1.2306999999999999</c:v>
                </c:pt>
                <c:pt idx="78">
                  <c:v>1.1874</c:v>
                </c:pt>
                <c:pt idx="79">
                  <c:v>1.1836</c:v>
                </c:pt>
                <c:pt idx="80">
                  <c:v>1.1849000000000001</c:v>
                </c:pt>
                <c:pt idx="81">
                  <c:v>1.153</c:v>
                </c:pt>
                <c:pt idx="82">
                  <c:v>1.0931</c:v>
                </c:pt>
                <c:pt idx="83">
                  <c:v>1.1364000000000001</c:v>
                </c:pt>
                <c:pt idx="84">
                  <c:v>1.1836</c:v>
                </c:pt>
                <c:pt idx="85">
                  <c:v>1.1798</c:v>
                </c:pt>
                <c:pt idx="86">
                  <c:v>1.2446999999999999</c:v>
                </c:pt>
                <c:pt idx="87">
                  <c:v>1.2702</c:v>
                </c:pt>
                <c:pt idx="88">
                  <c:v>1.2587999999999999</c:v>
                </c:pt>
                <c:pt idx="89">
                  <c:v>1.2102999999999999</c:v>
                </c:pt>
                <c:pt idx="90">
                  <c:v>1.196</c:v>
                </c:pt>
                <c:pt idx="91">
                  <c:v>1.2306999999999999</c:v>
                </c:pt>
                <c:pt idx="92">
                  <c:v>1.2344999999999999</c:v>
                </c:pt>
                <c:pt idx="93">
                  <c:v>1.2358</c:v>
                </c:pt>
                <c:pt idx="94">
                  <c:v>1.2166999999999999</c:v>
                </c:pt>
                <c:pt idx="95">
                  <c:v>1.2218</c:v>
                </c:pt>
                <c:pt idx="96">
                  <c:v>1.1887000000000001</c:v>
                </c:pt>
                <c:pt idx="97">
                  <c:v>1.19</c:v>
                </c:pt>
                <c:pt idx="98">
                  <c:v>1.1734</c:v>
                </c:pt>
                <c:pt idx="99">
                  <c:v>1.2116</c:v>
                </c:pt>
                <c:pt idx="100">
                  <c:v>1.2383999999999999</c:v>
                </c:pt>
                <c:pt idx="101">
                  <c:v>1.2664</c:v>
                </c:pt>
                <c:pt idx="102">
                  <c:v>1.2650999999999999</c:v>
                </c:pt>
                <c:pt idx="103">
                  <c:v>1.3161</c:v>
                </c:pt>
                <c:pt idx="104">
                  <c:v>1.3415999999999999</c:v>
                </c:pt>
                <c:pt idx="105">
                  <c:v>1.3453999999999999</c:v>
                </c:pt>
                <c:pt idx="106">
                  <c:v>1.2983</c:v>
                </c:pt>
                <c:pt idx="107">
                  <c:v>1.2650999999999999</c:v>
                </c:pt>
                <c:pt idx="108">
                  <c:v>1.2983</c:v>
                </c:pt>
                <c:pt idx="109">
                  <c:v>1.4269000000000001</c:v>
                </c:pt>
                <c:pt idx="110">
                  <c:v>1.3517999999999999</c:v>
                </c:pt>
                <c:pt idx="111">
                  <c:v>1.4537</c:v>
                </c:pt>
                <c:pt idx="112">
                  <c:v>1.3874</c:v>
                </c:pt>
                <c:pt idx="113">
                  <c:v>1.3339000000000001</c:v>
                </c:pt>
                <c:pt idx="114">
                  <c:v>1.3199000000000001</c:v>
                </c:pt>
                <c:pt idx="115">
                  <c:v>1.3071999999999999</c:v>
                </c:pt>
                <c:pt idx="116">
                  <c:v>1.339</c:v>
                </c:pt>
                <c:pt idx="117">
                  <c:v>1.3517999999999999</c:v>
                </c:pt>
                <c:pt idx="118">
                  <c:v>1.3517999999999999</c:v>
                </c:pt>
                <c:pt idx="119">
                  <c:v>1.3517999999999999</c:v>
                </c:pt>
                <c:pt idx="120">
                  <c:v>1.3925000000000001</c:v>
                </c:pt>
                <c:pt idx="121">
                  <c:v>1.3989</c:v>
                </c:pt>
                <c:pt idx="122">
                  <c:v>1.3632</c:v>
                </c:pt>
                <c:pt idx="123">
                  <c:v>1.3989</c:v>
                </c:pt>
                <c:pt idx="124">
                  <c:v>1.4537</c:v>
                </c:pt>
                <c:pt idx="125">
                  <c:v>1.4690000000000001</c:v>
                </c:pt>
                <c:pt idx="126">
                  <c:v>1.5186999999999999</c:v>
                </c:pt>
                <c:pt idx="127">
                  <c:v>1.5288999999999999</c:v>
                </c:pt>
                <c:pt idx="128">
                  <c:v>1.5951</c:v>
                </c:pt>
                <c:pt idx="129">
                  <c:v>1.7466999999999999</c:v>
                </c:pt>
                <c:pt idx="130">
                  <c:v>1.6830000000000001</c:v>
                </c:pt>
                <c:pt idx="131">
                  <c:v>1.6792</c:v>
                </c:pt>
                <c:pt idx="132">
                  <c:v>1.7799</c:v>
                </c:pt>
                <c:pt idx="133">
                  <c:v>1.8181</c:v>
                </c:pt>
                <c:pt idx="134">
                  <c:v>1.7926</c:v>
                </c:pt>
                <c:pt idx="135">
                  <c:v>1.8193999999999999</c:v>
                </c:pt>
                <c:pt idx="136">
                  <c:v>1.8512</c:v>
                </c:pt>
                <c:pt idx="137">
                  <c:v>1.8385</c:v>
                </c:pt>
                <c:pt idx="138">
                  <c:v>1.7442</c:v>
                </c:pt>
                <c:pt idx="139">
                  <c:v>1.7989999999999999</c:v>
                </c:pt>
                <c:pt idx="140">
                  <c:v>1.7262999999999999</c:v>
                </c:pt>
                <c:pt idx="141">
                  <c:v>1.7824</c:v>
                </c:pt>
                <c:pt idx="142">
                  <c:v>1.841</c:v>
                </c:pt>
                <c:pt idx="143">
                  <c:v>1.776</c:v>
                </c:pt>
                <c:pt idx="144">
                  <c:v>1.7722</c:v>
                </c:pt>
                <c:pt idx="145">
                  <c:v>1.8181</c:v>
                </c:pt>
                <c:pt idx="146">
                  <c:v>1.8091999999999999</c:v>
                </c:pt>
                <c:pt idx="147">
                  <c:v>1.8283</c:v>
                </c:pt>
                <c:pt idx="148">
                  <c:v>1.7849999999999999</c:v>
                </c:pt>
                <c:pt idx="149">
                  <c:v>1.8193999999999999</c:v>
                </c:pt>
                <c:pt idx="150">
                  <c:v>1.7595000000000001</c:v>
                </c:pt>
                <c:pt idx="151">
                  <c:v>1.7939000000000001</c:v>
                </c:pt>
                <c:pt idx="152">
                  <c:v>1.8041</c:v>
                </c:pt>
                <c:pt idx="153">
                  <c:v>1.8231999999999999</c:v>
                </c:pt>
                <c:pt idx="154">
                  <c:v>1.8589</c:v>
                </c:pt>
                <c:pt idx="155">
                  <c:v>1.8677999999999999</c:v>
                </c:pt>
                <c:pt idx="156">
                  <c:v>1.948</c:v>
                </c:pt>
                <c:pt idx="157">
                  <c:v>1.8435999999999999</c:v>
                </c:pt>
                <c:pt idx="158">
                  <c:v>1.8117000000000001</c:v>
                </c:pt>
                <c:pt idx="159">
                  <c:v>1.9633</c:v>
                </c:pt>
                <c:pt idx="160">
                  <c:v>1.8767</c:v>
                </c:pt>
                <c:pt idx="161">
                  <c:v>1.8957999999999999</c:v>
                </c:pt>
                <c:pt idx="162">
                  <c:v>1.8499000000000001</c:v>
                </c:pt>
                <c:pt idx="163">
                  <c:v>1.8487</c:v>
                </c:pt>
                <c:pt idx="164">
                  <c:v>1.8473999999999999</c:v>
                </c:pt>
                <c:pt idx="165">
                  <c:v>1.8767</c:v>
                </c:pt>
                <c:pt idx="166">
                  <c:v>1.8971</c:v>
                </c:pt>
                <c:pt idx="167">
                  <c:v>1.8817999999999999</c:v>
                </c:pt>
                <c:pt idx="168">
                  <c:v>1.9328000000000001</c:v>
                </c:pt>
                <c:pt idx="169">
                  <c:v>1.9403999999999999</c:v>
                </c:pt>
                <c:pt idx="170">
                  <c:v>1.9366000000000001</c:v>
                </c:pt>
                <c:pt idx="171">
                  <c:v>1.9519</c:v>
                </c:pt>
              </c:numCache>
            </c:numRef>
          </c:val>
          <c:smooth val="0"/>
          <c:extLst>
            <c:ext xmlns:c16="http://schemas.microsoft.com/office/drawing/2014/chart" uri="{C3380CC4-5D6E-409C-BE32-E72D297353CC}">
              <c16:uniqueId val="{00000005-B42C-4B7C-82FC-305880C82697}"/>
            </c:ext>
          </c:extLst>
        </c:ser>
        <c:ser>
          <c:idx val="6"/>
          <c:order val="6"/>
          <c:tx>
            <c:strRef>
              <c:f>指数增强!$CF$1</c:f>
              <c:strCache>
                <c:ptCount val="1"/>
                <c:pt idx="0">
                  <c:v>九章幻方中证500量化多策略1号 </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指数增强!$CF$2:$CF$2433</c:f>
              <c:numCache>
                <c:formatCode>0.0000_ </c:formatCode>
                <c:ptCount val="2432"/>
                <c:pt idx="0">
                  <c:v>1</c:v>
                </c:pt>
                <c:pt idx="1">
                  <c:v>1.0399673735725938</c:v>
                </c:pt>
                <c:pt idx="2">
                  <c:v>1.0440456769983688</c:v>
                </c:pt>
                <c:pt idx="3">
                  <c:v>1.0318107667210439</c:v>
                </c:pt>
                <c:pt idx="4">
                  <c:v>1.0522022838499185</c:v>
                </c:pt>
                <c:pt idx="5">
                  <c:v>1.0065252854812399</c:v>
                </c:pt>
                <c:pt idx="6">
                  <c:v>0.96982055464926598</c:v>
                </c:pt>
                <c:pt idx="7">
                  <c:v>0.96982055464926598</c:v>
                </c:pt>
                <c:pt idx="8">
                  <c:v>0.99347471451876024</c:v>
                </c:pt>
                <c:pt idx="9">
                  <c:v>1.0432300163132135</c:v>
                </c:pt>
                <c:pt idx="10">
                  <c:v>1.0619902120717781</c:v>
                </c:pt>
                <c:pt idx="11">
                  <c:v>1.0774877650897225</c:v>
                </c:pt>
                <c:pt idx="12">
                  <c:v>1.0750407830342579</c:v>
                </c:pt>
                <c:pt idx="13">
                  <c:v>1.0717781402936379</c:v>
                </c:pt>
                <c:pt idx="14">
                  <c:v>1.0799347471451877</c:v>
                </c:pt>
                <c:pt idx="15">
                  <c:v>1.0897226753670475</c:v>
                </c:pt>
                <c:pt idx="16">
                  <c:v>1.0816476345840131</c:v>
                </c:pt>
                <c:pt idx="17">
                  <c:v>1.0652528548123981</c:v>
                </c:pt>
                <c:pt idx="18">
                  <c:v>1.0861337683523653</c:v>
                </c:pt>
                <c:pt idx="19">
                  <c:v>1.1129690048939642</c:v>
                </c:pt>
                <c:pt idx="20">
                  <c:v>1.1109298531810767</c:v>
                </c:pt>
                <c:pt idx="21">
                  <c:v>1.1154975530179445</c:v>
                </c:pt>
                <c:pt idx="22">
                  <c:v>1.0740619902120718</c:v>
                </c:pt>
                <c:pt idx="23">
                  <c:v>1.0772430668841761</c:v>
                </c:pt>
                <c:pt idx="24">
                  <c:v>1.0590538336052202</c:v>
                </c:pt>
                <c:pt idx="25">
                  <c:v>0.97814029363784671</c:v>
                </c:pt>
                <c:pt idx="26">
                  <c:v>1.014763458401305</c:v>
                </c:pt>
                <c:pt idx="27">
                  <c:v>0.96109298531810761</c:v>
                </c:pt>
                <c:pt idx="28">
                  <c:v>1.0124796084828711</c:v>
                </c:pt>
                <c:pt idx="29">
                  <c:v>1.0024469820554651</c:v>
                </c:pt>
                <c:pt idx="30">
                  <c:v>1.0570146818923329</c:v>
                </c:pt>
                <c:pt idx="31">
                  <c:v>0.9827079934747146</c:v>
                </c:pt>
                <c:pt idx="32">
                  <c:v>0.97732463295269167</c:v>
                </c:pt>
                <c:pt idx="33">
                  <c:v>0.9609298531810766</c:v>
                </c:pt>
                <c:pt idx="34">
                  <c:v>0.96468189233278967</c:v>
                </c:pt>
                <c:pt idx="35">
                  <c:v>0.97194127243066886</c:v>
                </c:pt>
                <c:pt idx="36">
                  <c:v>0.95407830342577482</c:v>
                </c:pt>
                <c:pt idx="37">
                  <c:v>0.95065252854812399</c:v>
                </c:pt>
                <c:pt idx="38">
                  <c:v>0.96362153344208812</c:v>
                </c:pt>
                <c:pt idx="39">
                  <c:v>0.97846655791190862</c:v>
                </c:pt>
                <c:pt idx="40">
                  <c:v>0.89722675367047322</c:v>
                </c:pt>
                <c:pt idx="41">
                  <c:v>0.86761827079934761</c:v>
                </c:pt>
                <c:pt idx="42">
                  <c:v>0.9092985318107667</c:v>
                </c:pt>
                <c:pt idx="43">
                  <c:v>0.92707993474714523</c:v>
                </c:pt>
                <c:pt idx="44">
                  <c:v>0.95717781402936375</c:v>
                </c:pt>
                <c:pt idx="45">
                  <c:v>1.0025285481239805</c:v>
                </c:pt>
                <c:pt idx="46">
                  <c:v>1.000163132137031</c:v>
                </c:pt>
                <c:pt idx="47">
                  <c:v>0.96044045676998369</c:v>
                </c:pt>
                <c:pt idx="48">
                  <c:v>0.97642740619902124</c:v>
                </c:pt>
                <c:pt idx="49">
                  <c:v>0.95513866231647637</c:v>
                </c:pt>
                <c:pt idx="50">
                  <c:v>0.93091353996737358</c:v>
                </c:pt>
                <c:pt idx="51">
                  <c:v>0.92292006525285475</c:v>
                </c:pt>
                <c:pt idx="52">
                  <c:v>0.92120717781402939</c:v>
                </c:pt>
                <c:pt idx="53">
                  <c:v>0.93964110929853173</c:v>
                </c:pt>
                <c:pt idx="54">
                  <c:v>0.94714518760195765</c:v>
                </c:pt>
                <c:pt idx="55">
                  <c:v>0.95220228384991845</c:v>
                </c:pt>
                <c:pt idx="56">
                  <c:v>0.95954323001631314</c:v>
                </c:pt>
                <c:pt idx="57">
                  <c:v>1.010522022838499</c:v>
                </c:pt>
                <c:pt idx="58">
                  <c:v>1.0747960848287113</c:v>
                </c:pt>
                <c:pt idx="59">
                  <c:v>1.1345840130505709</c:v>
                </c:pt>
                <c:pt idx="60">
                  <c:v>1.1778955954323</c:v>
                </c:pt>
                <c:pt idx="61">
                  <c:v>1.2248776508972268</c:v>
                </c:pt>
                <c:pt idx="62">
                  <c:v>1.269494290375204</c:v>
                </c:pt>
                <c:pt idx="63">
                  <c:v>1.2823001631321371</c:v>
                </c:pt>
                <c:pt idx="64">
                  <c:v>1.3559543230016313</c:v>
                </c:pt>
                <c:pt idx="65">
                  <c:v>1.3371125611745514</c:v>
                </c:pt>
                <c:pt idx="66">
                  <c:v>1.3747960848287113</c:v>
                </c:pt>
                <c:pt idx="67">
                  <c:v>1.2932300163132135</c:v>
                </c:pt>
                <c:pt idx="68">
                  <c:v>1.2817292006525285</c:v>
                </c:pt>
                <c:pt idx="69">
                  <c:v>1.2507340946166396</c:v>
                </c:pt>
                <c:pt idx="70">
                  <c:v>1.2265089722675369</c:v>
                </c:pt>
                <c:pt idx="71">
                  <c:v>1.2245513866231648</c:v>
                </c:pt>
                <c:pt idx="72">
                  <c:v>1.2756933115823819</c:v>
                </c:pt>
                <c:pt idx="73">
                  <c:v>1.2304241435562806</c:v>
                </c:pt>
                <c:pt idx="74">
                  <c:v>1.268678629690049</c:v>
                </c:pt>
                <c:pt idx="75">
                  <c:v>1.3409461663947797</c:v>
                </c:pt>
                <c:pt idx="76">
                  <c:v>1.3312398042414357</c:v>
                </c:pt>
                <c:pt idx="77">
                  <c:v>1.3555464926590537</c:v>
                </c:pt>
                <c:pt idx="78">
                  <c:v>1.3261011419249591</c:v>
                </c:pt>
                <c:pt idx="79">
                  <c:v>1.3257748776508973</c:v>
                </c:pt>
                <c:pt idx="80">
                  <c:v>1.3438825448613376</c:v>
                </c:pt>
                <c:pt idx="81">
                  <c:v>1.3096247960848286</c:v>
                </c:pt>
                <c:pt idx="82">
                  <c:v>1.2745513866231648</c:v>
                </c:pt>
                <c:pt idx="83">
                  <c:v>1.3063621533442087</c:v>
                </c:pt>
                <c:pt idx="84">
                  <c:v>1.3460032626427405</c:v>
                </c:pt>
                <c:pt idx="85">
                  <c:v>1.3424959216965742</c:v>
                </c:pt>
                <c:pt idx="86">
                  <c:v>1.4088091353996739</c:v>
                </c:pt>
                <c:pt idx="87">
                  <c:v>1.4225938009787928</c:v>
                </c:pt>
                <c:pt idx="88">
                  <c:v>1.4267536704730832</c:v>
                </c:pt>
                <c:pt idx="89">
                  <c:v>1.4267536704730832</c:v>
                </c:pt>
                <c:pt idx="90">
                  <c:v>1.3783034257748776</c:v>
                </c:pt>
                <c:pt idx="91">
                  <c:v>1.4148450244698205</c:v>
                </c:pt>
                <c:pt idx="92">
                  <c:v>1.401468189233279</c:v>
                </c:pt>
                <c:pt idx="93">
                  <c:v>1.412969004893964</c:v>
                </c:pt>
                <c:pt idx="94">
                  <c:v>1.4233278955954325</c:v>
                </c:pt>
                <c:pt idx="95">
                  <c:v>1.4275693311582383</c:v>
                </c:pt>
                <c:pt idx="96">
                  <c:v>1.4035889070146821</c:v>
                </c:pt>
                <c:pt idx="97">
                  <c:v>1.4035889070146821</c:v>
                </c:pt>
                <c:pt idx="98">
                  <c:v>1.3794453507340947</c:v>
                </c:pt>
                <c:pt idx="99">
                  <c:v>1.4000815660685155</c:v>
                </c:pt>
                <c:pt idx="100">
                  <c:v>1.416721044045677</c:v>
                </c:pt>
                <c:pt idx="101">
                  <c:v>1.4327079934747144</c:v>
                </c:pt>
                <c:pt idx="102">
                  <c:v>1.4466557911908646</c:v>
                </c:pt>
                <c:pt idx="103">
                  <c:v>1.4853181076672104</c:v>
                </c:pt>
                <c:pt idx="104">
                  <c:v>1.5158238172920067</c:v>
                </c:pt>
                <c:pt idx="105">
                  <c:v>1.5216150081566069</c:v>
                </c:pt>
                <c:pt idx="106">
                  <c:v>1.4752039151712888</c:v>
                </c:pt>
                <c:pt idx="107">
                  <c:v>1.4761827079934748</c:v>
                </c:pt>
                <c:pt idx="108">
                  <c:v>1.5090538336052204</c:v>
                </c:pt>
                <c:pt idx="109">
                  <c:v>1.6431484502446982</c:v>
                </c:pt>
                <c:pt idx="110">
                  <c:v>1.5497553017944534</c:v>
                </c:pt>
                <c:pt idx="111">
                  <c:v>1.6844208809135401</c:v>
                </c:pt>
                <c:pt idx="112">
                  <c:v>1.6048123980424145</c:v>
                </c:pt>
                <c:pt idx="113">
                  <c:v>1.534747145187602</c:v>
                </c:pt>
                <c:pt idx="114">
                  <c:v>1.4810766721044046</c:v>
                </c:pt>
                <c:pt idx="115">
                  <c:v>1.5128058727569331</c:v>
                </c:pt>
                <c:pt idx="116">
                  <c:v>1.5491027732463296</c:v>
                </c:pt>
                <c:pt idx="117">
                  <c:v>1.5835236541598696</c:v>
                </c:pt>
                <c:pt idx="118">
                  <c:v>1.5755301794453507</c:v>
                </c:pt>
                <c:pt idx="119">
                  <c:v>1.6160685154975531</c:v>
                </c:pt>
                <c:pt idx="120">
                  <c:v>1.6863784665579118</c:v>
                </c:pt>
                <c:pt idx="121">
                  <c:v>1.6897226753670473</c:v>
                </c:pt>
                <c:pt idx="122">
                  <c:v>1.636867862969005</c:v>
                </c:pt>
                <c:pt idx="123">
                  <c:v>1.6808319738988582</c:v>
                </c:pt>
                <c:pt idx="124">
                  <c:v>1.7456769983686788</c:v>
                </c:pt>
                <c:pt idx="125">
                  <c:v>1.7684339314845023</c:v>
                </c:pt>
                <c:pt idx="126">
                  <c:v>1.8353181076672107</c:v>
                </c:pt>
                <c:pt idx="127">
                  <c:v>1.8721859706362154</c:v>
                </c:pt>
                <c:pt idx="128">
                  <c:v>1.9495106035889069</c:v>
                </c:pt>
                <c:pt idx="129">
                  <c:v>2.1596247960848287</c:v>
                </c:pt>
                <c:pt idx="130">
                  <c:v>2.0606851549755305</c:v>
                </c:pt>
                <c:pt idx="131">
                  <c:v>2.0660685154975531</c:v>
                </c:pt>
                <c:pt idx="132">
                  <c:v>2.1931484502446983</c:v>
                </c:pt>
                <c:pt idx="133">
                  <c:v>2.2188417618270799</c:v>
                </c:pt>
                <c:pt idx="134">
                  <c:v>2.1988580750407833</c:v>
                </c:pt>
                <c:pt idx="135">
                  <c:v>2.2336052202283851</c:v>
                </c:pt>
                <c:pt idx="136">
                  <c:v>2.3515497553017943</c:v>
                </c:pt>
                <c:pt idx="137">
                  <c:v>2.3328711256117458</c:v>
                </c:pt>
                <c:pt idx="138">
                  <c:v>2.211990212071778</c:v>
                </c:pt>
                <c:pt idx="139">
                  <c:v>2.26557911908646</c:v>
                </c:pt>
                <c:pt idx="140">
                  <c:v>2.2179445350734093</c:v>
                </c:pt>
                <c:pt idx="141">
                  <c:v>2.3131321370309954</c:v>
                </c:pt>
                <c:pt idx="142">
                  <c:v>2.362642740619902</c:v>
                </c:pt>
                <c:pt idx="143">
                  <c:v>2.2630505709624797</c:v>
                </c:pt>
                <c:pt idx="144">
                  <c:v>2.2904567699836869</c:v>
                </c:pt>
                <c:pt idx="145">
                  <c:v>2.3539967373572597</c:v>
                </c:pt>
                <c:pt idx="146">
                  <c:v>2.3390701468189237</c:v>
                </c:pt>
                <c:pt idx="147">
                  <c:v>2.3612561174551385</c:v>
                </c:pt>
                <c:pt idx="148">
                  <c:v>2.3097879282218599</c:v>
                </c:pt>
                <c:pt idx="149">
                  <c:v>2.4084013050570965</c:v>
                </c:pt>
                <c:pt idx="150">
                  <c:v>2.3592985318107669</c:v>
                </c:pt>
                <c:pt idx="151">
                  <c:v>2.4264274061990214</c:v>
                </c:pt>
                <c:pt idx="152">
                  <c:v>2.4398042414355627</c:v>
                </c:pt>
                <c:pt idx="153">
                  <c:v>2.5039967373572596</c:v>
                </c:pt>
                <c:pt idx="154">
                  <c:v>2.5327079934747148</c:v>
                </c:pt>
                <c:pt idx="155">
                  <c:v>2.5411092985318109</c:v>
                </c:pt>
                <c:pt idx="156">
                  <c:v>2.6450244698205547</c:v>
                </c:pt>
                <c:pt idx="157">
                  <c:v>2.5269168026101143</c:v>
                </c:pt>
                <c:pt idx="158">
                  <c:v>2.4677814029363785</c:v>
                </c:pt>
                <c:pt idx="159">
                  <c:v>2.6762642740619902</c:v>
                </c:pt>
                <c:pt idx="160">
                  <c:v>2.6066068515497554</c:v>
                </c:pt>
                <c:pt idx="161">
                  <c:v>2.6107667210440457</c:v>
                </c:pt>
                <c:pt idx="162">
                  <c:v>2.5452691680261013</c:v>
                </c:pt>
                <c:pt idx="163">
                  <c:v>2.4906199021207178</c:v>
                </c:pt>
                <c:pt idx="164">
                  <c:v>2.5331158238172922</c:v>
                </c:pt>
                <c:pt idx="165">
                  <c:v>2.6548123980424143</c:v>
                </c:pt>
                <c:pt idx="166">
                  <c:v>2.6015497553017943</c:v>
                </c:pt>
                <c:pt idx="167">
                  <c:v>2.5694127243066887</c:v>
                </c:pt>
                <c:pt idx="168">
                  <c:v>2.6944535073409459</c:v>
                </c:pt>
                <c:pt idx="169">
                  <c:v>2.7130505709624795</c:v>
                </c:pt>
                <c:pt idx="170">
                  <c:v>2.6391517128874389</c:v>
                </c:pt>
                <c:pt idx="171">
                  <c:v>2.6793637846655791</c:v>
                </c:pt>
              </c:numCache>
            </c:numRef>
          </c:val>
          <c:smooth val="0"/>
          <c:extLst>
            <c:ext xmlns:c16="http://schemas.microsoft.com/office/drawing/2014/chart" uri="{C3380CC4-5D6E-409C-BE32-E72D297353CC}">
              <c16:uniqueId val="{00000006-B42C-4B7C-82FC-305880C82697}"/>
            </c:ext>
          </c:extLst>
        </c:ser>
        <c:ser>
          <c:idx val="7"/>
          <c:order val="7"/>
          <c:tx>
            <c:strRef>
              <c:f>指数增强!$CG$1</c:f>
              <c:strCache>
                <c:ptCount val="1"/>
                <c:pt idx="0">
                  <c:v>致远中证500指数加强</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指数增强!$CG$2:$CG$2433</c:f>
              <c:numCache>
                <c:formatCode>0.0000_ </c:formatCode>
                <c:ptCount val="2432"/>
                <c:pt idx="0">
                  <c:v>1</c:v>
                </c:pt>
                <c:pt idx="1">
                  <c:v>1.0312456699459609</c:v>
                </c:pt>
                <c:pt idx="2">
                  <c:v>1.0343633088540947</c:v>
                </c:pt>
                <c:pt idx="3">
                  <c:v>1.0171123735624221</c:v>
                </c:pt>
                <c:pt idx="4">
                  <c:v>1.032354163779964</c:v>
                </c:pt>
                <c:pt idx="5">
                  <c:v>0.98406540113620622</c:v>
                </c:pt>
                <c:pt idx="6">
                  <c:v>0.90979631425800189</c:v>
                </c:pt>
                <c:pt idx="7">
                  <c:v>0.9437439379243453</c:v>
                </c:pt>
                <c:pt idx="8">
                  <c:v>0.97069419426354442</c:v>
                </c:pt>
                <c:pt idx="9">
                  <c:v>1.0038797284190106</c:v>
                </c:pt>
                <c:pt idx="10">
                  <c:v>1.0219620340861855</c:v>
                </c:pt>
                <c:pt idx="11">
                  <c:v>1.0153803519467923</c:v>
                </c:pt>
                <c:pt idx="12">
                  <c:v>0.96979354302341692</c:v>
                </c:pt>
                <c:pt idx="13">
                  <c:v>1.0568103089926564</c:v>
                </c:pt>
                <c:pt idx="14">
                  <c:v>1.0502979077178882</c:v>
                </c:pt>
                <c:pt idx="15">
                  <c:v>1.0559789386171539</c:v>
                </c:pt>
                <c:pt idx="16">
                  <c:v>1.0379659138146045</c:v>
                </c:pt>
                <c:pt idx="17">
                  <c:v>1.0547318830539005</c:v>
                </c:pt>
                <c:pt idx="18">
                  <c:v>1.0706664819176943</c:v>
                </c:pt>
                <c:pt idx="19">
                  <c:v>1.0985866703616463</c:v>
                </c:pt>
                <c:pt idx="20">
                  <c:v>1.1080781488152971</c:v>
                </c:pt>
                <c:pt idx="21">
                  <c:v>1.0935984481086325</c:v>
                </c:pt>
                <c:pt idx="22">
                  <c:v>1.0608978800055426</c:v>
                </c:pt>
                <c:pt idx="23">
                  <c:v>1.0701122350006929</c:v>
                </c:pt>
                <c:pt idx="24">
                  <c:v>1.039282250242483</c:v>
                </c:pt>
                <c:pt idx="25">
                  <c:v>0.99639739503948999</c:v>
                </c:pt>
                <c:pt idx="26">
                  <c:v>1.0118470278509075</c:v>
                </c:pt>
                <c:pt idx="27">
                  <c:v>0.97249549674379931</c:v>
                </c:pt>
                <c:pt idx="28">
                  <c:v>1.0162117223222946</c:v>
                </c:pt>
                <c:pt idx="29">
                  <c:v>1.0129555216849107</c:v>
                </c:pt>
                <c:pt idx="30">
                  <c:v>1.023278370514064</c:v>
                </c:pt>
                <c:pt idx="31">
                  <c:v>0.95531384231675209</c:v>
                </c:pt>
                <c:pt idx="32">
                  <c:v>0.97069419426354442</c:v>
                </c:pt>
                <c:pt idx="33">
                  <c:v>0.92538450879866985</c:v>
                </c:pt>
                <c:pt idx="34">
                  <c:v>0.93771650270195361</c:v>
                </c:pt>
                <c:pt idx="35">
                  <c:v>0.92974920327005683</c:v>
                </c:pt>
                <c:pt idx="36">
                  <c:v>0.92912567548843006</c:v>
                </c:pt>
                <c:pt idx="37">
                  <c:v>0.92212830816128577</c:v>
                </c:pt>
                <c:pt idx="38">
                  <c:v>0.95787723430788418</c:v>
                </c:pt>
                <c:pt idx="39">
                  <c:v>0.95372038243037272</c:v>
                </c:pt>
                <c:pt idx="40">
                  <c:v>0.88090619370929757</c:v>
                </c:pt>
                <c:pt idx="41">
                  <c:v>0.83892198974643206</c:v>
                </c:pt>
                <c:pt idx="42">
                  <c:v>0.87633365664403484</c:v>
                </c:pt>
                <c:pt idx="43">
                  <c:v>0.93044201191630871</c:v>
                </c:pt>
                <c:pt idx="44">
                  <c:v>0.92379104891229036</c:v>
                </c:pt>
                <c:pt idx="45">
                  <c:v>0.9893307468477206</c:v>
                </c:pt>
                <c:pt idx="46">
                  <c:v>0.94880144104198416</c:v>
                </c:pt>
                <c:pt idx="47">
                  <c:v>0.94928640709436063</c:v>
                </c:pt>
                <c:pt idx="48">
                  <c:v>0.95877788554801158</c:v>
                </c:pt>
                <c:pt idx="49">
                  <c:v>0.94582236386310103</c:v>
                </c:pt>
                <c:pt idx="50">
                  <c:v>0.91901066925315222</c:v>
                </c:pt>
                <c:pt idx="51">
                  <c:v>0.90660939448524314</c:v>
                </c:pt>
                <c:pt idx="52">
                  <c:v>0.92205902729666067</c:v>
                </c:pt>
                <c:pt idx="53">
                  <c:v>0.95399750588887344</c:v>
                </c:pt>
                <c:pt idx="54">
                  <c:v>0.96231120964389638</c:v>
                </c:pt>
                <c:pt idx="55">
                  <c:v>0.95295829291949563</c:v>
                </c:pt>
                <c:pt idx="56">
                  <c:v>0.9303727310516835</c:v>
                </c:pt>
                <c:pt idx="57">
                  <c:v>0.99071636414022446</c:v>
                </c:pt>
                <c:pt idx="58">
                  <c:v>1.0524456145212691</c:v>
                </c:pt>
                <c:pt idx="59">
                  <c:v>1.1106415408064292</c:v>
                </c:pt>
                <c:pt idx="60">
                  <c:v>1.1260911736178467</c:v>
                </c:pt>
                <c:pt idx="61">
                  <c:v>1.1648884578079535</c:v>
                </c:pt>
                <c:pt idx="62">
                  <c:v>1.2147706803380907</c:v>
                </c:pt>
                <c:pt idx="63">
                  <c:v>1.2063184148538175</c:v>
                </c:pt>
                <c:pt idx="64">
                  <c:v>1.2792018844395179</c:v>
                </c:pt>
                <c:pt idx="65">
                  <c:v>1.2670777331301095</c:v>
                </c:pt>
                <c:pt idx="66">
                  <c:v>1.2976305944298185</c:v>
                </c:pt>
                <c:pt idx="67">
                  <c:v>1.2176111957877234</c:v>
                </c:pt>
                <c:pt idx="68">
                  <c:v>1.1986975197450465</c:v>
                </c:pt>
                <c:pt idx="69">
                  <c:v>1.1691145905500901</c:v>
                </c:pt>
                <c:pt idx="70">
                  <c:v>1.1440349175557711</c:v>
                </c:pt>
                <c:pt idx="71">
                  <c:v>1.1302480254953582</c:v>
                </c:pt>
                <c:pt idx="72">
                  <c:v>1.1423721768047665</c:v>
                </c:pt>
                <c:pt idx="73">
                  <c:v>1.0839684079257308</c:v>
                </c:pt>
                <c:pt idx="74">
                  <c:v>1.1056533185534156</c:v>
                </c:pt>
                <c:pt idx="75">
                  <c:v>1.1735485658861022</c:v>
                </c:pt>
                <c:pt idx="76">
                  <c:v>1.1539420811971732</c:v>
                </c:pt>
                <c:pt idx="77">
                  <c:v>1.1748649023139808</c:v>
                </c:pt>
                <c:pt idx="78">
                  <c:v>1.153803519467923</c:v>
                </c:pt>
                <c:pt idx="79">
                  <c:v>1.153457115144797</c:v>
                </c:pt>
                <c:pt idx="80">
                  <c:v>1.1612858528474435</c:v>
                </c:pt>
                <c:pt idx="81">
                  <c:v>1.137453235416378</c:v>
                </c:pt>
                <c:pt idx="82">
                  <c:v>1.1029513648330331</c:v>
                </c:pt>
                <c:pt idx="83">
                  <c:v>1.1318414853817376</c:v>
                </c:pt>
                <c:pt idx="84">
                  <c:v>1.182555078287377</c:v>
                </c:pt>
                <c:pt idx="85">
                  <c:v>1.1917001524179021</c:v>
                </c:pt>
                <c:pt idx="86">
                  <c:v>1.2483026188166828</c:v>
                </c:pt>
                <c:pt idx="87">
                  <c:v>1.2692254399334904</c:v>
                </c:pt>
                <c:pt idx="88">
                  <c:v>1.2677012609117362</c:v>
                </c:pt>
                <c:pt idx="89">
                  <c:v>1.2185811278924761</c:v>
                </c:pt>
                <c:pt idx="90">
                  <c:v>1.2185811278924761</c:v>
                </c:pt>
                <c:pt idx="91">
                  <c:v>1.2336843563807676</c:v>
                </c:pt>
                <c:pt idx="92">
                  <c:v>1.2171262297353471</c:v>
                </c:pt>
                <c:pt idx="93">
                  <c:v>1.2243314396563669</c:v>
                </c:pt>
                <c:pt idx="94">
                  <c:v>1.2136621865040875</c:v>
                </c:pt>
                <c:pt idx="95">
                  <c:v>1.2167798254122211</c:v>
                </c:pt>
                <c:pt idx="96">
                  <c:v>1.1983511154219204</c:v>
                </c:pt>
                <c:pt idx="97">
                  <c:v>1.205071359290564</c:v>
                </c:pt>
                <c:pt idx="98">
                  <c:v>1.18726617708189</c:v>
                </c:pt>
                <c:pt idx="99">
                  <c:v>1.2077733130109465</c:v>
                </c:pt>
                <c:pt idx="100">
                  <c:v>1.2230843840931136</c:v>
                </c:pt>
                <c:pt idx="101">
                  <c:v>1.2630594429818485</c:v>
                </c:pt>
                <c:pt idx="102">
                  <c:v>1.2697104059858666</c:v>
                </c:pt>
                <c:pt idx="103">
                  <c:v>1.314188721075239</c:v>
                </c:pt>
                <c:pt idx="104">
                  <c:v>1.3359429125675488</c:v>
                </c:pt>
                <c:pt idx="105">
                  <c:v>1.3440487737286961</c:v>
                </c:pt>
                <c:pt idx="106">
                  <c:v>1.2900096993210475</c:v>
                </c:pt>
                <c:pt idx="107">
                  <c:v>1.2805875017320216</c:v>
                </c:pt>
                <c:pt idx="108">
                  <c:v>1.3055978938617154</c:v>
                </c:pt>
                <c:pt idx="109">
                  <c:v>1.4116668976028819</c:v>
                </c:pt>
                <c:pt idx="110">
                  <c:v>1.3297769156159069</c:v>
                </c:pt>
                <c:pt idx="111">
                  <c:v>1.4226132742136621</c:v>
                </c:pt>
                <c:pt idx="112">
                  <c:v>1.3503533324095884</c:v>
                </c:pt>
                <c:pt idx="113">
                  <c:v>1.3016488845780796</c:v>
                </c:pt>
                <c:pt idx="114">
                  <c:v>1.2873770264652904</c:v>
                </c:pt>
                <c:pt idx="115">
                  <c:v>1.2994318969100733</c:v>
                </c:pt>
                <c:pt idx="116">
                  <c:v>1.3273520853540253</c:v>
                </c:pt>
                <c:pt idx="117">
                  <c:v>1.3604683386448664</c:v>
                </c:pt>
                <c:pt idx="118">
                  <c:v>1.3526396009422197</c:v>
                </c:pt>
                <c:pt idx="119">
                  <c:v>1.3802133850630456</c:v>
                </c:pt>
                <c:pt idx="120">
                  <c:v>1.4335596508244421</c:v>
                </c:pt>
                <c:pt idx="121">
                  <c:v>1.432312595261189</c:v>
                </c:pt>
                <c:pt idx="122">
                  <c:v>1.3877649993071912</c:v>
                </c:pt>
                <c:pt idx="123">
                  <c:v>1.4128446723015102</c:v>
                </c:pt>
                <c:pt idx="124">
                  <c:v>1.4571844256616322</c:v>
                </c:pt>
                <c:pt idx="125">
                  <c:v>1.4594706941942635</c:v>
                </c:pt>
                <c:pt idx="126">
                  <c:v>1.507274490785645</c:v>
                </c:pt>
                <c:pt idx="127">
                  <c:v>1.5161424414576694</c:v>
                </c:pt>
                <c:pt idx="128">
                  <c:v>1.5881252598032423</c:v>
                </c:pt>
                <c:pt idx="129">
                  <c:v>1.749826797838437</c:v>
                </c:pt>
                <c:pt idx="130">
                  <c:v>1.6910073437716502</c:v>
                </c:pt>
                <c:pt idx="131">
                  <c:v>1.6984203962865454</c:v>
                </c:pt>
                <c:pt idx="132">
                  <c:v>1.7719966745184981</c:v>
                </c:pt>
                <c:pt idx="133">
                  <c:v>1.8015796037134544</c:v>
                </c:pt>
                <c:pt idx="134">
                  <c:v>1.7991547734515727</c:v>
                </c:pt>
                <c:pt idx="135">
                  <c:v>1.817375640847998</c:v>
                </c:pt>
                <c:pt idx="136">
                  <c:v>1.8327559927947901</c:v>
                </c:pt>
                <c:pt idx="137">
                  <c:v>1.8170985173894969</c:v>
                </c:pt>
                <c:pt idx="138">
                  <c:v>1.764306498545102</c:v>
                </c:pt>
                <c:pt idx="139">
                  <c:v>1.8161978661493696</c:v>
                </c:pt>
                <c:pt idx="140">
                  <c:v>1.7582790633227103</c:v>
                </c:pt>
                <c:pt idx="141">
                  <c:v>1.8021338506304558</c:v>
                </c:pt>
                <c:pt idx="142">
                  <c:v>1.8217403353193848</c:v>
                </c:pt>
                <c:pt idx="143">
                  <c:v>1.7494111126506859</c:v>
                </c:pt>
                <c:pt idx="144">
                  <c:v>1.7237771927393655</c:v>
                </c:pt>
                <c:pt idx="145">
                  <c:v>1.7539143688513232</c:v>
                </c:pt>
                <c:pt idx="146">
                  <c:v>1.7334072329222667</c:v>
                </c:pt>
                <c:pt idx="147">
                  <c:v>1.7447000138561728</c:v>
                </c:pt>
                <c:pt idx="148">
                  <c:v>1.7133850630455869</c:v>
                </c:pt>
                <c:pt idx="149">
                  <c:v>1.764306498545102</c:v>
                </c:pt>
                <c:pt idx="150">
                  <c:v>1.6957184425661631</c:v>
                </c:pt>
                <c:pt idx="151">
                  <c:v>1.7159484550367188</c:v>
                </c:pt>
                <c:pt idx="152">
                  <c:v>1.7140778716918386</c:v>
                </c:pt>
                <c:pt idx="153">
                  <c:v>1.7487875848690591</c:v>
                </c:pt>
                <c:pt idx="154">
                  <c:v>1.8024109740889565</c:v>
                </c:pt>
                <c:pt idx="155">
                  <c:v>1.7842593875571569</c:v>
                </c:pt>
                <c:pt idx="156">
                  <c:v>1.8468200083137039</c:v>
                </c:pt>
                <c:pt idx="157">
                  <c:v>1.7864763752251627</c:v>
                </c:pt>
                <c:pt idx="158">
                  <c:v>1.7695718442566162</c:v>
                </c:pt>
                <c:pt idx="159">
                  <c:v>1.9181100180130248</c:v>
                </c:pt>
                <c:pt idx="160">
                  <c:v>1.8450879866980738</c:v>
                </c:pt>
                <c:pt idx="161">
                  <c:v>1.8584591935707357</c:v>
                </c:pt>
                <c:pt idx="162">
                  <c:v>1.7901482610502979</c:v>
                </c:pt>
                <c:pt idx="163">
                  <c:v>1.8063599833725925</c:v>
                </c:pt>
                <c:pt idx="164">
                  <c:v>1.82368019952889</c:v>
                </c:pt>
                <c:pt idx="165">
                  <c:v>1.8383677428294307</c:v>
                </c:pt>
                <c:pt idx="166">
                  <c:v>1.833864486628793</c:v>
                </c:pt>
                <c:pt idx="167">
                  <c:v>1.8362893168906749</c:v>
                </c:pt>
                <c:pt idx="168">
                  <c:v>1.8617846750727449</c:v>
                </c:pt>
                <c:pt idx="169">
                  <c:v>1.8480670638769572</c:v>
                </c:pt>
                <c:pt idx="170">
                  <c:v>1.8384370236940557</c:v>
                </c:pt>
                <c:pt idx="171">
                  <c:v>1.8681585146182624</c:v>
                </c:pt>
              </c:numCache>
            </c:numRef>
          </c:val>
          <c:smooth val="0"/>
          <c:extLst>
            <c:ext xmlns:c16="http://schemas.microsoft.com/office/drawing/2014/chart" uri="{C3380CC4-5D6E-409C-BE32-E72D297353CC}">
              <c16:uniqueId val="{00000007-B42C-4B7C-82FC-305880C82697}"/>
            </c:ext>
          </c:extLst>
        </c:ser>
        <c:ser>
          <c:idx val="8"/>
          <c:order val="8"/>
          <c:tx>
            <c:strRef>
              <c:f>指数增强!$CH$1</c:f>
              <c:strCache>
                <c:ptCount val="1"/>
                <c:pt idx="0">
                  <c:v>九坤日享中证500指数增强1号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指数增强!$CH$2:$CH$2433</c:f>
              <c:numCache>
                <c:formatCode>0.0000_ </c:formatCode>
                <c:ptCount val="2432"/>
                <c:pt idx="0">
                  <c:v>1</c:v>
                </c:pt>
                <c:pt idx="1">
                  <c:v>1.0254545454545452</c:v>
                </c:pt>
                <c:pt idx="2">
                  <c:v>1.0254545454545452</c:v>
                </c:pt>
                <c:pt idx="3">
                  <c:v>1.019090909090909</c:v>
                </c:pt>
                <c:pt idx="4">
                  <c:v>1.0363636363636362</c:v>
                </c:pt>
                <c:pt idx="5">
                  <c:v>0.99545454545454537</c:v>
                </c:pt>
                <c:pt idx="6">
                  <c:v>0.93181818181818166</c:v>
                </c:pt>
                <c:pt idx="7">
                  <c:v>0.93181818181818166</c:v>
                </c:pt>
                <c:pt idx="8">
                  <c:v>0.93181818181818166</c:v>
                </c:pt>
                <c:pt idx="9">
                  <c:v>1.0272727272727271</c:v>
                </c:pt>
                <c:pt idx="10">
                  <c:v>1.0272727272727271</c:v>
                </c:pt>
                <c:pt idx="11">
                  <c:v>1.0472727272727271</c:v>
                </c:pt>
                <c:pt idx="12">
                  <c:v>1.0036363636363637</c:v>
                </c:pt>
                <c:pt idx="13">
                  <c:v>1.0936363636363635</c:v>
                </c:pt>
                <c:pt idx="14">
                  <c:v>1.0936363636363635</c:v>
                </c:pt>
                <c:pt idx="15">
                  <c:v>1.0909090909090908</c:v>
                </c:pt>
                <c:pt idx="16">
                  <c:v>1.0690909090909089</c:v>
                </c:pt>
                <c:pt idx="17">
                  <c:v>1.0763636363636362</c:v>
                </c:pt>
                <c:pt idx="18">
                  <c:v>1.0909090909090908</c:v>
                </c:pt>
                <c:pt idx="19">
                  <c:v>1.1100000000000001</c:v>
                </c:pt>
                <c:pt idx="20">
                  <c:v>1.1218181818181818</c:v>
                </c:pt>
                <c:pt idx="21">
                  <c:v>1.1054545454545452</c:v>
                </c:pt>
                <c:pt idx="22">
                  <c:v>1.07</c:v>
                </c:pt>
                <c:pt idx="23">
                  <c:v>1.0890909090909089</c:v>
                </c:pt>
                <c:pt idx="24">
                  <c:v>1.0454545454545452</c:v>
                </c:pt>
                <c:pt idx="25">
                  <c:v>0.9972727272727272</c:v>
                </c:pt>
                <c:pt idx="26">
                  <c:v>1.0327272727272725</c:v>
                </c:pt>
                <c:pt idx="27">
                  <c:v>0.99454545454545451</c:v>
                </c:pt>
                <c:pt idx="28">
                  <c:v>1.0563636363636362</c:v>
                </c:pt>
                <c:pt idx="29">
                  <c:v>1.0509090909090908</c:v>
                </c:pt>
                <c:pt idx="30">
                  <c:v>1.0618181818181818</c:v>
                </c:pt>
                <c:pt idx="31">
                  <c:v>1</c:v>
                </c:pt>
                <c:pt idx="32">
                  <c:v>1.0245454545454544</c:v>
                </c:pt>
                <c:pt idx="33">
                  <c:v>0.97454545454545449</c:v>
                </c:pt>
                <c:pt idx="34">
                  <c:v>0.99454545454545451</c:v>
                </c:pt>
                <c:pt idx="35">
                  <c:v>0.98999999999999988</c:v>
                </c:pt>
                <c:pt idx="36">
                  <c:v>0.98545454545454547</c:v>
                </c:pt>
                <c:pt idx="37">
                  <c:v>0.96454545454545437</c:v>
                </c:pt>
                <c:pt idx="38">
                  <c:v>0.99545454545454537</c:v>
                </c:pt>
                <c:pt idx="39">
                  <c:v>0.99454545454545451</c:v>
                </c:pt>
                <c:pt idx="40">
                  <c:v>0.9027272727272726</c:v>
                </c:pt>
                <c:pt idx="41">
                  <c:v>0.88454545454545441</c:v>
                </c:pt>
                <c:pt idx="42">
                  <c:v>0.89636363636363625</c:v>
                </c:pt>
                <c:pt idx="43">
                  <c:v>0.93636363636363629</c:v>
                </c:pt>
                <c:pt idx="44">
                  <c:v>0.92545454545454542</c:v>
                </c:pt>
                <c:pt idx="45">
                  <c:v>0.98636363636363622</c:v>
                </c:pt>
                <c:pt idx="46">
                  <c:v>0.93636363636363629</c:v>
                </c:pt>
                <c:pt idx="47">
                  <c:v>0.94181818181818178</c:v>
                </c:pt>
                <c:pt idx="48">
                  <c:v>0.9536363636363635</c:v>
                </c:pt>
                <c:pt idx="49">
                  <c:v>0.94181818181818178</c:v>
                </c:pt>
                <c:pt idx="50">
                  <c:v>0.91363636363636347</c:v>
                </c:pt>
                <c:pt idx="51">
                  <c:v>0.9027272727272726</c:v>
                </c:pt>
                <c:pt idx="52">
                  <c:v>0.90909090909090906</c:v>
                </c:pt>
                <c:pt idx="53">
                  <c:v>0.93636363636363629</c:v>
                </c:pt>
                <c:pt idx="54">
                  <c:v>0.94363636363636361</c:v>
                </c:pt>
                <c:pt idx="55">
                  <c:v>0.94181818181818178</c:v>
                </c:pt>
                <c:pt idx="56">
                  <c:v>0.93363636363636349</c:v>
                </c:pt>
                <c:pt idx="57">
                  <c:v>0.99909090909090903</c:v>
                </c:pt>
                <c:pt idx="58">
                  <c:v>1.0609090909090908</c:v>
                </c:pt>
                <c:pt idx="59">
                  <c:v>1.1336363636363636</c:v>
                </c:pt>
                <c:pt idx="60">
                  <c:v>1.1836363636363636</c:v>
                </c:pt>
                <c:pt idx="61">
                  <c:v>1.2381818181818183</c:v>
                </c:pt>
                <c:pt idx="62">
                  <c:v>1.3027272727272727</c:v>
                </c:pt>
                <c:pt idx="63">
                  <c:v>1.3018181818181818</c:v>
                </c:pt>
                <c:pt idx="64">
                  <c:v>1.3854545454545453</c:v>
                </c:pt>
                <c:pt idx="65">
                  <c:v>1.3672727272727272</c:v>
                </c:pt>
                <c:pt idx="66">
                  <c:v>1.4045454545454543</c:v>
                </c:pt>
                <c:pt idx="67">
                  <c:v>1.3272727272727272</c:v>
                </c:pt>
                <c:pt idx="68">
                  <c:v>1.3054545454545452</c:v>
                </c:pt>
                <c:pt idx="69">
                  <c:v>1.2772727272727271</c:v>
                </c:pt>
                <c:pt idx="70">
                  <c:v>1.2518181818181817</c:v>
                </c:pt>
                <c:pt idx="71">
                  <c:v>1.239090909090909</c:v>
                </c:pt>
                <c:pt idx="72">
                  <c:v>1.2709090909090908</c:v>
                </c:pt>
                <c:pt idx="73">
                  <c:v>1.2163636363636363</c:v>
                </c:pt>
                <c:pt idx="74">
                  <c:v>1.2481818181818181</c:v>
                </c:pt>
                <c:pt idx="75">
                  <c:v>1.31</c:v>
                </c:pt>
                <c:pt idx="76">
                  <c:v>1.2918181818181818</c:v>
                </c:pt>
                <c:pt idx="77">
                  <c:v>1.3199999999999998</c:v>
                </c:pt>
                <c:pt idx="78">
                  <c:v>1.2809090909090908</c:v>
                </c:pt>
                <c:pt idx="79">
                  <c:v>1.2827272727272727</c:v>
                </c:pt>
                <c:pt idx="80">
                  <c:v>1.2918181818181818</c:v>
                </c:pt>
                <c:pt idx="81">
                  <c:v>1.2609090909090908</c:v>
                </c:pt>
                <c:pt idx="82">
                  <c:v>1.2054545454545453</c:v>
                </c:pt>
                <c:pt idx="83">
                  <c:v>1.2445454545454544</c:v>
                </c:pt>
                <c:pt idx="84">
                  <c:v>1.2927272727272725</c:v>
                </c:pt>
                <c:pt idx="85">
                  <c:v>1.2872727272727271</c:v>
                </c:pt>
                <c:pt idx="86">
                  <c:v>1.3663636363636362</c:v>
                </c:pt>
                <c:pt idx="87">
                  <c:v>1.4018181818181816</c:v>
                </c:pt>
                <c:pt idx="88">
                  <c:v>1.3890909090909089</c:v>
                </c:pt>
                <c:pt idx="89">
                  <c:v>1.3336363636363635</c:v>
                </c:pt>
                <c:pt idx="90">
                  <c:v>1.3172727272727272</c:v>
                </c:pt>
                <c:pt idx="91">
                  <c:v>1.3527272727272726</c:v>
                </c:pt>
                <c:pt idx="92">
                  <c:v>1.3290909090909089</c:v>
                </c:pt>
                <c:pt idx="93">
                  <c:v>1.3436363636363635</c:v>
                </c:pt>
                <c:pt idx="94">
                  <c:v>1.3381818181818181</c:v>
                </c:pt>
                <c:pt idx="95">
                  <c:v>1.3372727272727272</c:v>
                </c:pt>
                <c:pt idx="96">
                  <c:v>1.2981818181818181</c:v>
                </c:pt>
                <c:pt idx="97">
                  <c:v>1.3090909090909089</c:v>
                </c:pt>
                <c:pt idx="98">
                  <c:v>1.3018181818181818</c:v>
                </c:pt>
                <c:pt idx="99">
                  <c:v>1.3327272727272725</c:v>
                </c:pt>
                <c:pt idx="100">
                  <c:v>1.3445454545454545</c:v>
                </c:pt>
                <c:pt idx="101">
                  <c:v>1.3872727272727272</c:v>
                </c:pt>
                <c:pt idx="102">
                  <c:v>1.3990909090909089</c:v>
                </c:pt>
                <c:pt idx="103">
                  <c:v>1.4454545454545453</c:v>
                </c:pt>
                <c:pt idx="104">
                  <c:v>1.4736363636363634</c:v>
                </c:pt>
                <c:pt idx="105">
                  <c:v>1.47</c:v>
                </c:pt>
                <c:pt idx="106">
                  <c:v>1.4145454545454546</c:v>
                </c:pt>
                <c:pt idx="107">
                  <c:v>1.3718181818181816</c:v>
                </c:pt>
                <c:pt idx="108">
                  <c:v>1.4054545454545453</c:v>
                </c:pt>
                <c:pt idx="109">
                  <c:v>1.5163636363636361</c:v>
                </c:pt>
                <c:pt idx="110">
                  <c:v>1.4354545454545453</c:v>
                </c:pt>
                <c:pt idx="111">
                  <c:v>1.5399999999999998</c:v>
                </c:pt>
                <c:pt idx="112">
                  <c:v>1.4509090909090909</c:v>
                </c:pt>
                <c:pt idx="113">
                  <c:v>1.3927272727272726</c:v>
                </c:pt>
                <c:pt idx="114">
                  <c:v>1.3809090909090906</c:v>
                </c:pt>
                <c:pt idx="115">
                  <c:v>1.3818181818181816</c:v>
                </c:pt>
                <c:pt idx="116">
                  <c:v>1.419090909090909</c:v>
                </c:pt>
                <c:pt idx="117">
                  <c:v>1.46</c:v>
                </c:pt>
                <c:pt idx="118">
                  <c:v>1.4463636363636363</c:v>
                </c:pt>
                <c:pt idx="119">
                  <c:v>1.4763636363636363</c:v>
                </c:pt>
                <c:pt idx="120">
                  <c:v>1.5236363636363635</c:v>
                </c:pt>
                <c:pt idx="121">
                  <c:v>1.5263636363636364</c:v>
                </c:pt>
                <c:pt idx="122">
                  <c:v>1.4772727272727271</c:v>
                </c:pt>
                <c:pt idx="123">
                  <c:v>1.5127272727272725</c:v>
                </c:pt>
                <c:pt idx="124">
                  <c:v>1.5736363636363635</c:v>
                </c:pt>
                <c:pt idx="125">
                  <c:v>1.5872727272727272</c:v>
                </c:pt>
                <c:pt idx="126">
                  <c:v>1.6618181818181816</c:v>
                </c:pt>
                <c:pt idx="127">
                  <c:v>1.6818181818181817</c:v>
                </c:pt>
                <c:pt idx="128">
                  <c:v>1.7636363636363634</c:v>
                </c:pt>
                <c:pt idx="129">
                  <c:v>1.9518181818181815</c:v>
                </c:pt>
                <c:pt idx="130">
                  <c:v>1.9045454545454545</c:v>
                </c:pt>
                <c:pt idx="131">
                  <c:v>1.9090909090909089</c:v>
                </c:pt>
                <c:pt idx="132">
                  <c:v>2.021818181818182</c:v>
                </c:pt>
                <c:pt idx="133">
                  <c:v>2.0636363636363635</c:v>
                </c:pt>
                <c:pt idx="134">
                  <c:v>2.0636363636363635</c:v>
                </c:pt>
                <c:pt idx="135">
                  <c:v>2.0909090909090904</c:v>
                </c:pt>
                <c:pt idx="136">
                  <c:v>2.1318181818181818</c:v>
                </c:pt>
                <c:pt idx="137">
                  <c:v>2.1154545454545453</c:v>
                </c:pt>
                <c:pt idx="138">
                  <c:v>2.021818181818182</c:v>
                </c:pt>
                <c:pt idx="139">
                  <c:v>2.0854545454545454</c:v>
                </c:pt>
                <c:pt idx="140">
                  <c:v>2.0272727272727269</c:v>
                </c:pt>
                <c:pt idx="141">
                  <c:v>2.0854545454545454</c:v>
                </c:pt>
                <c:pt idx="142">
                  <c:v>2.1318181818181818</c:v>
                </c:pt>
                <c:pt idx="143">
                  <c:v>2.0554545454545452</c:v>
                </c:pt>
                <c:pt idx="144">
                  <c:v>2.04</c:v>
                </c:pt>
                <c:pt idx="145">
                  <c:v>2.1027272727272726</c:v>
                </c:pt>
                <c:pt idx="146">
                  <c:v>2.0963636363636362</c:v>
                </c:pt>
                <c:pt idx="147">
                  <c:v>2.1327272727272728</c:v>
                </c:pt>
                <c:pt idx="148">
                  <c:v>2.1036363636363635</c:v>
                </c:pt>
                <c:pt idx="149">
                  <c:v>2.1336363636363633</c:v>
                </c:pt>
                <c:pt idx="150">
                  <c:v>2.0590909090909091</c:v>
                </c:pt>
                <c:pt idx="151">
                  <c:v>2.086363636363636</c:v>
                </c:pt>
                <c:pt idx="152">
                  <c:v>2.0754545454545452</c:v>
                </c:pt>
                <c:pt idx="153">
                  <c:v>2.107272727272727</c:v>
                </c:pt>
                <c:pt idx="154">
                  <c:v>2.1381818181818177</c:v>
                </c:pt>
                <c:pt idx="155">
                  <c:v>2.1309090909090904</c:v>
                </c:pt>
                <c:pt idx="156">
                  <c:v>2.2118181818181815</c:v>
                </c:pt>
                <c:pt idx="157">
                  <c:v>2.1190909090909087</c:v>
                </c:pt>
                <c:pt idx="158">
                  <c:v>2.0754545454545452</c:v>
                </c:pt>
                <c:pt idx="159">
                  <c:v>2.2381818181818183</c:v>
                </c:pt>
                <c:pt idx="160">
                  <c:v>2.1763636363636363</c:v>
                </c:pt>
                <c:pt idx="161">
                  <c:v>2.2127272727272729</c:v>
                </c:pt>
                <c:pt idx="162">
                  <c:v>2.1772727272727272</c:v>
                </c:pt>
                <c:pt idx="163">
                  <c:v>2.189090909090909</c:v>
                </c:pt>
                <c:pt idx="164">
                  <c:v>2.2054545454545456</c:v>
                </c:pt>
                <c:pt idx="165">
                  <c:v>2.2372727272727269</c:v>
                </c:pt>
                <c:pt idx="166">
                  <c:v>2.2536363636363634</c:v>
                </c:pt>
                <c:pt idx="167">
                  <c:v>2.2627272727272723</c:v>
                </c:pt>
                <c:pt idx="168">
                  <c:v>2.295454545454545</c:v>
                </c:pt>
                <c:pt idx="169">
                  <c:v>2.2972727272727274</c:v>
                </c:pt>
                <c:pt idx="170">
                  <c:v>2.274545454545454</c:v>
                </c:pt>
                <c:pt idx="171">
                  <c:v>2.3099999999999996</c:v>
                </c:pt>
              </c:numCache>
            </c:numRef>
          </c:val>
          <c:smooth val="0"/>
          <c:extLst>
            <c:ext xmlns:c16="http://schemas.microsoft.com/office/drawing/2014/chart" uri="{C3380CC4-5D6E-409C-BE32-E72D297353CC}">
              <c16:uniqueId val="{00000008-B42C-4B7C-82FC-305880C82697}"/>
            </c:ext>
          </c:extLst>
        </c:ser>
        <c:ser>
          <c:idx val="9"/>
          <c:order val="9"/>
          <c:tx>
            <c:strRef>
              <c:f>指数增强!$CI$1</c:f>
              <c:strCache>
                <c:ptCount val="1"/>
                <c:pt idx="0">
                  <c:v>汇鸿鸣石500指数增强春天八号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指数增强!$CI$2:$CI$2433</c:f>
              <c:numCache>
                <c:formatCode>0.0000_ </c:formatCode>
                <c:ptCount val="2432"/>
                <c:pt idx="0">
                  <c:v>1</c:v>
                </c:pt>
                <c:pt idx="1">
                  <c:v>1.0302165519556825</c:v>
                </c:pt>
                <c:pt idx="2">
                  <c:v>1.0293772032902466</c:v>
                </c:pt>
                <c:pt idx="3">
                  <c:v>1.0167030384421689</c:v>
                </c:pt>
                <c:pt idx="4">
                  <c:v>1.0487661574618097</c:v>
                </c:pt>
                <c:pt idx="5">
                  <c:v>1.009988249118684</c:v>
                </c:pt>
                <c:pt idx="6">
                  <c:v>0.94896760114151424</c:v>
                </c:pt>
                <c:pt idx="7">
                  <c:v>0.94896760114151424</c:v>
                </c:pt>
                <c:pt idx="8">
                  <c:v>0.99949639080073871</c:v>
                </c:pt>
                <c:pt idx="9">
                  <c:v>1.0346650998824911</c:v>
                </c:pt>
                <c:pt idx="10">
                  <c:v>1.0595098203793856</c:v>
                </c:pt>
                <c:pt idx="11">
                  <c:v>1.0458284371327848</c:v>
                </c:pt>
                <c:pt idx="12">
                  <c:v>1.0458284371327848</c:v>
                </c:pt>
                <c:pt idx="13">
                  <c:v>1.0437300654691959</c:v>
                </c:pt>
                <c:pt idx="14">
                  <c:v>1.0437300654691959</c:v>
                </c:pt>
                <c:pt idx="15">
                  <c:v>1.0337418163505121</c:v>
                </c:pt>
                <c:pt idx="16">
                  <c:v>1.0108275977841195</c:v>
                </c:pt>
                <c:pt idx="17">
                  <c:v>1.0101561188517709</c:v>
                </c:pt>
                <c:pt idx="18">
                  <c:v>1.0188853449723014</c:v>
                </c:pt>
                <c:pt idx="19">
                  <c:v>1.0348329696155785</c:v>
                </c:pt>
                <c:pt idx="20">
                  <c:v>1.0374349504784288</c:v>
                </c:pt>
                <c:pt idx="21">
                  <c:v>1.0261037434950477</c:v>
                </c:pt>
                <c:pt idx="22">
                  <c:v>0.98934027194896768</c:v>
                </c:pt>
                <c:pt idx="23">
                  <c:v>0.98707403055229137</c:v>
                </c:pt>
                <c:pt idx="24">
                  <c:v>0.95828437132784949</c:v>
                </c:pt>
                <c:pt idx="25">
                  <c:v>0.92345140171227136</c:v>
                </c:pt>
                <c:pt idx="26">
                  <c:v>0.95308040960214868</c:v>
                </c:pt>
                <c:pt idx="27">
                  <c:v>0.9098539533322143</c:v>
                </c:pt>
                <c:pt idx="28">
                  <c:v>0.97523921436964911</c:v>
                </c:pt>
                <c:pt idx="29">
                  <c:v>0.98539533322142014</c:v>
                </c:pt>
                <c:pt idx="30">
                  <c:v>0.98136645962732916</c:v>
                </c:pt>
                <c:pt idx="31">
                  <c:v>0.90792345140171238</c:v>
                </c:pt>
                <c:pt idx="32">
                  <c:v>0.93495047842873924</c:v>
                </c:pt>
                <c:pt idx="33">
                  <c:v>0.88391807957025337</c:v>
                </c:pt>
                <c:pt idx="34">
                  <c:v>0.90557327513849251</c:v>
                </c:pt>
                <c:pt idx="35">
                  <c:v>0.90364277320799058</c:v>
                </c:pt>
                <c:pt idx="36">
                  <c:v>0.89743159308376697</c:v>
                </c:pt>
                <c:pt idx="37">
                  <c:v>0.86696323652845386</c:v>
                </c:pt>
                <c:pt idx="38">
                  <c:v>0.91195232499580325</c:v>
                </c:pt>
                <c:pt idx="39">
                  <c:v>0.91295954339432595</c:v>
                </c:pt>
                <c:pt idx="40">
                  <c:v>0.85747859660903147</c:v>
                </c:pt>
                <c:pt idx="41">
                  <c:v>0.85957696827262042</c:v>
                </c:pt>
                <c:pt idx="42">
                  <c:v>0.85773040120866206</c:v>
                </c:pt>
                <c:pt idx="43">
                  <c:v>0.91665267752224278</c:v>
                </c:pt>
                <c:pt idx="44">
                  <c:v>0.88601645123384265</c:v>
                </c:pt>
                <c:pt idx="45">
                  <c:v>0.94099378881987572</c:v>
                </c:pt>
                <c:pt idx="46">
                  <c:v>0.89793520228302848</c:v>
                </c:pt>
                <c:pt idx="47">
                  <c:v>0.89642437468524427</c:v>
                </c:pt>
                <c:pt idx="48">
                  <c:v>0.90909853953332209</c:v>
                </c:pt>
                <c:pt idx="49">
                  <c:v>0.89491354708746018</c:v>
                </c:pt>
                <c:pt idx="50">
                  <c:v>0.86301829780090644</c:v>
                </c:pt>
                <c:pt idx="51">
                  <c:v>0.87065637065637069</c:v>
                </c:pt>
                <c:pt idx="52">
                  <c:v>0.86175927480275305</c:v>
                </c:pt>
                <c:pt idx="53">
                  <c:v>0.87451737451737455</c:v>
                </c:pt>
                <c:pt idx="54">
                  <c:v>0.89063286889373838</c:v>
                </c:pt>
                <c:pt idx="55">
                  <c:v>0.8873594090985395</c:v>
                </c:pt>
                <c:pt idx="56">
                  <c:v>0.88324660063790494</c:v>
                </c:pt>
                <c:pt idx="57">
                  <c:v>0.93167701863354047</c:v>
                </c:pt>
                <c:pt idx="58">
                  <c:v>0.97817693469867384</c:v>
                </c:pt>
                <c:pt idx="59">
                  <c:v>1.0342454255497733</c:v>
                </c:pt>
                <c:pt idx="60">
                  <c:v>1.0762967936880981</c:v>
                </c:pt>
                <c:pt idx="61">
                  <c:v>1.1247272116837335</c:v>
                </c:pt>
                <c:pt idx="62">
                  <c:v>1.1634211851603156</c:v>
                </c:pt>
                <c:pt idx="63">
                  <c:v>1.1681215376867551</c:v>
                </c:pt>
                <c:pt idx="64">
                  <c:v>1.2095853617592749</c:v>
                </c:pt>
                <c:pt idx="65">
                  <c:v>1.2119355380224945</c:v>
                </c:pt>
                <c:pt idx="66">
                  <c:v>1.2352694309216048</c:v>
                </c:pt>
                <c:pt idx="67">
                  <c:v>1.2082424038945778</c:v>
                </c:pt>
                <c:pt idx="68">
                  <c:v>1.2073191203625986</c:v>
                </c:pt>
                <c:pt idx="69">
                  <c:v>1.2148732583515192</c:v>
                </c:pt>
                <c:pt idx="70">
                  <c:v>1.1943092160483466</c:v>
                </c:pt>
                <c:pt idx="71">
                  <c:v>1.1803760282021152</c:v>
                </c:pt>
                <c:pt idx="72">
                  <c:v>1.2105086452912539</c:v>
                </c:pt>
                <c:pt idx="73">
                  <c:v>1.1804599630686587</c:v>
                </c:pt>
                <c:pt idx="74">
                  <c:v>1.1964075877119356</c:v>
                </c:pt>
                <c:pt idx="75">
                  <c:v>1.213194561020648</c:v>
                </c:pt>
                <c:pt idx="76">
                  <c:v>1.20782272956186</c:v>
                </c:pt>
                <c:pt idx="77">
                  <c:v>1.2119355380224945</c:v>
                </c:pt>
                <c:pt idx="78">
                  <c:v>1.2058922276313582</c:v>
                </c:pt>
                <c:pt idx="79">
                  <c:v>1.2110122544905153</c:v>
                </c:pt>
                <c:pt idx="80">
                  <c:v>1.2145375188853451</c:v>
                </c:pt>
                <c:pt idx="81">
                  <c:v>1.214705388618432</c:v>
                </c:pt>
                <c:pt idx="82">
                  <c:v>1.2139499748195399</c:v>
                </c:pt>
                <c:pt idx="83">
                  <c:v>1.2250293772032903</c:v>
                </c:pt>
                <c:pt idx="84">
                  <c:v>1.2345979519892565</c:v>
                </c:pt>
                <c:pt idx="85">
                  <c:v>1.2361087795870405</c:v>
                </c:pt>
                <c:pt idx="86">
                  <c:v>1.2567567567567568</c:v>
                </c:pt>
                <c:pt idx="87">
                  <c:v>1.2586872586872586</c:v>
                </c:pt>
                <c:pt idx="88">
                  <c:v>1.2650663085445695</c:v>
                </c:pt>
                <c:pt idx="89">
                  <c:v>1.2506295114990766</c:v>
                </c:pt>
                <c:pt idx="90">
                  <c:v>1.2407251972469364</c:v>
                </c:pt>
                <c:pt idx="91">
                  <c:v>1.2515527950310559</c:v>
                </c:pt>
                <c:pt idx="92">
                  <c:v>1.2523921436964915</c:v>
                </c:pt>
                <c:pt idx="93">
                  <c:v>1.2522242739634044</c:v>
                </c:pt>
                <c:pt idx="94">
                  <c:v>1.2539869061608191</c:v>
                </c:pt>
                <c:pt idx="95">
                  <c:v>1.2607856303508478</c:v>
                </c:pt>
                <c:pt idx="96">
                  <c:v>1.2599462816854121</c:v>
                </c:pt>
                <c:pt idx="97">
                  <c:v>1.2466845727715294</c:v>
                </c:pt>
                <c:pt idx="98">
                  <c:v>1.2344300822561691</c:v>
                </c:pt>
                <c:pt idx="99">
                  <c:v>1.2602820211515864</c:v>
                </c:pt>
                <c:pt idx="100">
                  <c:v>1.2612053046835654</c:v>
                </c:pt>
                <c:pt idx="101">
                  <c:v>1.2433271781097868</c:v>
                </c:pt>
                <c:pt idx="102">
                  <c:v>1.2447540708410274</c:v>
                </c:pt>
                <c:pt idx="103">
                  <c:v>1.2583515192210846</c:v>
                </c:pt>
                <c:pt idx="104">
                  <c:v>1.2802585193889542</c:v>
                </c:pt>
                <c:pt idx="105">
                  <c:v>1.2839516535168709</c:v>
                </c:pt>
                <c:pt idx="106">
                  <c:v>1.2780762128588214</c:v>
                </c:pt>
                <c:pt idx="107">
                  <c:v>1.2777404733926472</c:v>
                </c:pt>
                <c:pt idx="108">
                  <c:v>1.2990599294947121</c:v>
                </c:pt>
                <c:pt idx="109">
                  <c:v>1.3372502937720327</c:v>
                </c:pt>
                <c:pt idx="110">
                  <c:v>1.3181970790666442</c:v>
                </c:pt>
                <c:pt idx="111">
                  <c:v>1.3810642941077724</c:v>
                </c:pt>
                <c:pt idx="112">
                  <c:v>1.3699848917240223</c:v>
                </c:pt>
                <c:pt idx="113">
                  <c:v>1.3524425046164177</c:v>
                </c:pt>
                <c:pt idx="114">
                  <c:v>1.3323820715125063</c:v>
                </c:pt>
                <c:pt idx="115">
                  <c:v>1.3358234010407923</c:v>
                </c:pt>
                <c:pt idx="116">
                  <c:v>1.3418667114319287</c:v>
                </c:pt>
                <c:pt idx="117">
                  <c:v>1.350092328353198</c:v>
                </c:pt>
                <c:pt idx="118">
                  <c:v>1.3484136310223267</c:v>
                </c:pt>
                <c:pt idx="119">
                  <c:v>1.3520228302836999</c:v>
                </c:pt>
                <c:pt idx="120">
                  <c:v>1.3648648648648649</c:v>
                </c:pt>
                <c:pt idx="121">
                  <c:v>1.3726708074534162</c:v>
                </c:pt>
                <c:pt idx="122">
                  <c:v>1.3572267920094008</c:v>
                </c:pt>
                <c:pt idx="123">
                  <c:v>1.362514688601645</c:v>
                </c:pt>
                <c:pt idx="124">
                  <c:v>1.384589558502602</c:v>
                </c:pt>
                <c:pt idx="125">
                  <c:v>1.3860164512338424</c:v>
                </c:pt>
                <c:pt idx="126">
                  <c:v>1.4045660567399698</c:v>
                </c:pt>
                <c:pt idx="127">
                  <c:v>1.4289911029041462</c:v>
                </c:pt>
                <c:pt idx="128">
                  <c:v>1.4384757428235688</c:v>
                </c:pt>
                <c:pt idx="129">
                  <c:v>1.4636562027866376</c:v>
                </c:pt>
                <c:pt idx="130">
                  <c:v>1.4579486318616754</c:v>
                </c:pt>
                <c:pt idx="131">
                  <c:v>1.4789323484975658</c:v>
                </c:pt>
                <c:pt idx="132">
                  <c:v>1.510575793184489</c:v>
                </c:pt>
                <c:pt idx="133">
                  <c:v>1.5211515863689777</c:v>
                </c:pt>
                <c:pt idx="134">
                  <c:v>1.5065469195903978</c:v>
                </c:pt>
                <c:pt idx="135">
                  <c:v>1.4922779922779923</c:v>
                </c:pt>
                <c:pt idx="136">
                  <c:v>1.4803592412288065</c:v>
                </c:pt>
                <c:pt idx="137">
                  <c:v>1.4947121034077555</c:v>
                </c:pt>
                <c:pt idx="138">
                  <c:v>1.4529964747356052</c:v>
                </c:pt>
                <c:pt idx="139">
                  <c:v>1.4698673829108613</c:v>
                </c:pt>
                <c:pt idx="140">
                  <c:v>1.4550948463991942</c:v>
                </c:pt>
                <c:pt idx="141">
                  <c:v>1.4805271109618936</c:v>
                </c:pt>
                <c:pt idx="142">
                  <c:v>1.5007554137988921</c:v>
                </c:pt>
                <c:pt idx="143">
                  <c:v>1.461473896256505</c:v>
                </c:pt>
                <c:pt idx="144">
                  <c:v>1.4926976666107101</c:v>
                </c:pt>
                <c:pt idx="145">
                  <c:v>1.4990767164680208</c:v>
                </c:pt>
                <c:pt idx="146">
                  <c:v>1.4961389961389961</c:v>
                </c:pt>
                <c:pt idx="147">
                  <c:v>1.4838845056236361</c:v>
                </c:pt>
                <c:pt idx="148">
                  <c:v>1.4723854289071681</c:v>
                </c:pt>
                <c:pt idx="149">
                  <c:v>1.4721336243075374</c:v>
                </c:pt>
                <c:pt idx="150">
                  <c:v>1.4736444519053216</c:v>
                </c:pt>
                <c:pt idx="151">
                  <c:v>1.5010911532650664</c:v>
                </c:pt>
                <c:pt idx="152">
                  <c:v>1.5475071344636562</c:v>
                </c:pt>
                <c:pt idx="153">
                  <c:v>1.541967433271781</c:v>
                </c:pt>
                <c:pt idx="154">
                  <c:v>1.5444015444015444</c:v>
                </c:pt>
                <c:pt idx="155">
                  <c:v>1.4867382910861173</c:v>
                </c:pt>
                <c:pt idx="156">
                  <c:v>1.5269430921604834</c:v>
                </c:pt>
                <c:pt idx="157">
                  <c:v>1.4746516703038441</c:v>
                </c:pt>
                <c:pt idx="158">
                  <c:v>1.4566896088635219</c:v>
                </c:pt>
                <c:pt idx="159">
                  <c:v>1.4827933523585697</c:v>
                </c:pt>
                <c:pt idx="160">
                  <c:v>1.4394829612220916</c:v>
                </c:pt>
                <c:pt idx="161">
                  <c:v>1.4335235856974986</c:v>
                </c:pt>
                <c:pt idx="162">
                  <c:v>1.429998321302669</c:v>
                </c:pt>
                <c:pt idx="163">
                  <c:v>1.4318448883666275</c:v>
                </c:pt>
                <c:pt idx="164">
                  <c:v>1.4305019305019304</c:v>
                </c:pt>
                <c:pt idx="165">
                  <c:v>1.4579486318616754</c:v>
                </c:pt>
                <c:pt idx="166">
                  <c:v>1.4495551452073192</c:v>
                </c:pt>
                <c:pt idx="167">
                  <c:v>1.4247104247104247</c:v>
                </c:pt>
                <c:pt idx="168">
                  <c:v>1.4602988081248951</c:v>
                </c:pt>
                <c:pt idx="169">
                  <c:v>1.4819540036931342</c:v>
                </c:pt>
                <c:pt idx="170">
                  <c:v>1.4632365284539197</c:v>
                </c:pt>
                <c:pt idx="171">
                  <c:v>1.4686083599127078</c:v>
                </c:pt>
              </c:numCache>
            </c:numRef>
          </c:val>
          <c:smooth val="0"/>
          <c:extLst>
            <c:ext xmlns:c16="http://schemas.microsoft.com/office/drawing/2014/chart" uri="{C3380CC4-5D6E-409C-BE32-E72D297353CC}">
              <c16:uniqueId val="{00000009-B42C-4B7C-82FC-305880C82697}"/>
            </c:ext>
          </c:extLst>
        </c:ser>
        <c:ser>
          <c:idx val="10"/>
          <c:order val="10"/>
          <c:tx>
            <c:strRef>
              <c:f>指数增强!$CJ$1</c:f>
              <c:strCache>
                <c:ptCount val="1"/>
                <c:pt idx="0">
                  <c:v>明汯价值成长1期</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指数增强!$CJ$2:$CJ$2433</c:f>
              <c:numCache>
                <c:formatCode>0.0000_ </c:formatCode>
                <c:ptCount val="2432"/>
                <c:pt idx="0">
                  <c:v>1</c:v>
                </c:pt>
                <c:pt idx="1">
                  <c:v>1.0342688330871492</c:v>
                </c:pt>
                <c:pt idx="2">
                  <c:v>1.0419497784342688</c:v>
                </c:pt>
                <c:pt idx="3">
                  <c:v>1.0322008862629246</c:v>
                </c:pt>
                <c:pt idx="4">
                  <c:v>1.0631216149679958</c:v>
                </c:pt>
                <c:pt idx="5">
                  <c:v>1.0239290989660266</c:v>
                </c:pt>
                <c:pt idx="6">
                  <c:v>0.93510585918266853</c:v>
                </c:pt>
                <c:pt idx="7">
                  <c:v>0.97823732151649423</c:v>
                </c:pt>
                <c:pt idx="8">
                  <c:v>1.0013786312161495</c:v>
                </c:pt>
                <c:pt idx="9">
                  <c:v>1.0232397833579516</c:v>
                </c:pt>
                <c:pt idx="10">
                  <c:v>1.0502215657311669</c:v>
                </c:pt>
                <c:pt idx="11">
                  <c:v>1.0437223042836041</c:v>
                </c:pt>
                <c:pt idx="12">
                  <c:v>0.98513047759724259</c:v>
                </c:pt>
                <c:pt idx="13">
                  <c:v>1.0355489906450024</c:v>
                </c:pt>
                <c:pt idx="14">
                  <c:v>1.0227474150664697</c:v>
                </c:pt>
                <c:pt idx="15">
                  <c:v>1.0407680945347118</c:v>
                </c:pt>
                <c:pt idx="16">
                  <c:v>1.0105366814377152</c:v>
                </c:pt>
                <c:pt idx="17">
                  <c:v>1.0270802560315113</c:v>
                </c:pt>
                <c:pt idx="18">
                  <c:v>1.0482520925652388</c:v>
                </c:pt>
                <c:pt idx="19">
                  <c:v>1.0688330871491873</c:v>
                </c:pt>
                <c:pt idx="20">
                  <c:v>1.0820285573609059</c:v>
                </c:pt>
                <c:pt idx="21">
                  <c:v>1.0597735105859183</c:v>
                </c:pt>
                <c:pt idx="22">
                  <c:v>1.0372230428360412</c:v>
                </c:pt>
                <c:pt idx="23">
                  <c:v>1.043229935992122</c:v>
                </c:pt>
                <c:pt idx="24">
                  <c:v>1.0055145248645985</c:v>
                </c:pt>
                <c:pt idx="25">
                  <c:v>0.9777449532250122</c:v>
                </c:pt>
                <c:pt idx="26">
                  <c:v>0.9981290004923683</c:v>
                </c:pt>
                <c:pt idx="27">
                  <c:v>0.95834564254062027</c:v>
                </c:pt>
                <c:pt idx="28">
                  <c:v>1.0261939931068438</c:v>
                </c:pt>
                <c:pt idx="29">
                  <c:v>1.0185130477597242</c:v>
                </c:pt>
                <c:pt idx="30">
                  <c:v>1.0313146233382569</c:v>
                </c:pt>
                <c:pt idx="31">
                  <c:v>0.96996553421959619</c:v>
                </c:pt>
                <c:pt idx="32">
                  <c:v>0.99350073855243703</c:v>
                </c:pt>
                <c:pt idx="33">
                  <c:v>0.94633185622845883</c:v>
                </c:pt>
                <c:pt idx="34">
                  <c:v>0.96691285081240763</c:v>
                </c:pt>
                <c:pt idx="35">
                  <c:v>0.95775480059084195</c:v>
                </c:pt>
                <c:pt idx="36">
                  <c:v>0.94367306745445589</c:v>
                </c:pt>
                <c:pt idx="37">
                  <c:v>0.91097981290004926</c:v>
                </c:pt>
                <c:pt idx="38">
                  <c:v>0.94603643525356962</c:v>
                </c:pt>
                <c:pt idx="39">
                  <c:v>0.94199901526341701</c:v>
                </c:pt>
                <c:pt idx="40">
                  <c:v>0.85544066962087639</c:v>
                </c:pt>
                <c:pt idx="41">
                  <c:v>0.83643525356967008</c:v>
                </c:pt>
                <c:pt idx="42">
                  <c:v>0.84263909404234361</c:v>
                </c:pt>
                <c:pt idx="43">
                  <c:v>0.89207287050713935</c:v>
                </c:pt>
                <c:pt idx="44">
                  <c:v>0.88242245199409153</c:v>
                </c:pt>
                <c:pt idx="45">
                  <c:v>0.93461349089118662</c:v>
                </c:pt>
                <c:pt idx="46">
                  <c:v>0.88547513540128009</c:v>
                </c:pt>
                <c:pt idx="47">
                  <c:v>0.89423929098966026</c:v>
                </c:pt>
                <c:pt idx="48">
                  <c:v>0.9026095519448547</c:v>
                </c:pt>
                <c:pt idx="49">
                  <c:v>0.89443623830625296</c:v>
                </c:pt>
                <c:pt idx="50">
                  <c:v>0.86991629739044796</c:v>
                </c:pt>
                <c:pt idx="51">
                  <c:v>0.8689315608074839</c:v>
                </c:pt>
                <c:pt idx="52">
                  <c:v>0.87700640078778913</c:v>
                </c:pt>
                <c:pt idx="53">
                  <c:v>0.90300344657804033</c:v>
                </c:pt>
                <c:pt idx="54">
                  <c:v>0.91541112752338738</c:v>
                </c:pt>
                <c:pt idx="55">
                  <c:v>0.91639586410635143</c:v>
                </c:pt>
                <c:pt idx="56">
                  <c:v>0.91875923190546527</c:v>
                </c:pt>
                <c:pt idx="57">
                  <c:v>0.96474643032988672</c:v>
                </c:pt>
                <c:pt idx="58">
                  <c:v>1.017035942885278</c:v>
                </c:pt>
                <c:pt idx="59">
                  <c:v>1.0871491875923192</c:v>
                </c:pt>
                <c:pt idx="60">
                  <c:v>1.1260462826193991</c:v>
                </c:pt>
                <c:pt idx="61">
                  <c:v>1.1816838995568684</c:v>
                </c:pt>
                <c:pt idx="62">
                  <c:v>1.24273756770064</c:v>
                </c:pt>
                <c:pt idx="63">
                  <c:v>1.2454948301329394</c:v>
                </c:pt>
                <c:pt idx="64">
                  <c:v>1.3354012801575579</c:v>
                </c:pt>
                <c:pt idx="65">
                  <c:v>1.325258493353028</c:v>
                </c:pt>
                <c:pt idx="66">
                  <c:v>1.3673067454455934</c:v>
                </c:pt>
                <c:pt idx="67">
                  <c:v>1.2918759231905466</c:v>
                </c:pt>
                <c:pt idx="68">
                  <c:v>1.2741506646971934</c:v>
                </c:pt>
                <c:pt idx="69">
                  <c:v>1.2518956179222058</c:v>
                </c:pt>
                <c:pt idx="70">
                  <c:v>1.2284588872476612</c:v>
                </c:pt>
                <c:pt idx="71">
                  <c:v>1.2192023633677991</c:v>
                </c:pt>
                <c:pt idx="72">
                  <c:v>1.257311669128508</c:v>
                </c:pt>
                <c:pt idx="73">
                  <c:v>1.2042343673067455</c:v>
                </c:pt>
                <c:pt idx="74">
                  <c:v>1.2455933037912357</c:v>
                </c:pt>
                <c:pt idx="75">
                  <c:v>1.3136386016740522</c:v>
                </c:pt>
                <c:pt idx="76">
                  <c:v>1.3029049729197437</c:v>
                </c:pt>
                <c:pt idx="77">
                  <c:v>1.3328409650418511</c:v>
                </c:pt>
                <c:pt idx="78">
                  <c:v>1.2978828163466272</c:v>
                </c:pt>
                <c:pt idx="79">
                  <c:v>1.3057607090103398</c:v>
                </c:pt>
                <c:pt idx="80">
                  <c:v>1.3117676021664204</c:v>
                </c:pt>
                <c:pt idx="81">
                  <c:v>1.2989660265878875</c:v>
                </c:pt>
                <c:pt idx="82">
                  <c:v>1.2654849827671095</c:v>
                </c:pt>
                <c:pt idx="83">
                  <c:v>1.3117676021664204</c:v>
                </c:pt>
                <c:pt idx="84">
                  <c:v>1.3620876415558838</c:v>
                </c:pt>
                <c:pt idx="85">
                  <c:v>1.3708517971442638</c:v>
                </c:pt>
                <c:pt idx="86">
                  <c:v>1.4497291974396846</c:v>
                </c:pt>
                <c:pt idx="87">
                  <c:v>1.4891186607582469</c:v>
                </c:pt>
                <c:pt idx="88">
                  <c:v>1.4899064500246182</c:v>
                </c:pt>
                <c:pt idx="89">
                  <c:v>1.4430329886755293</c:v>
                </c:pt>
                <c:pt idx="90">
                  <c:v>1.4256031511570655</c:v>
                </c:pt>
                <c:pt idx="91">
                  <c:v>1.4688330871491875</c:v>
                </c:pt>
                <c:pt idx="92">
                  <c:v>1.4475627769571637</c:v>
                </c:pt>
                <c:pt idx="93">
                  <c:v>1.4607582471688823</c:v>
                </c:pt>
                <c:pt idx="94">
                  <c:v>1.4644017725258494</c:v>
                </c:pt>
                <c:pt idx="95">
                  <c:v>1.4819300837026093</c:v>
                </c:pt>
                <c:pt idx="96">
                  <c:v>1.4628261939931069</c:v>
                </c:pt>
                <c:pt idx="97">
                  <c:v>1.4671590349581487</c:v>
                </c:pt>
                <c:pt idx="98">
                  <c:v>1.4565238798621369</c:v>
                </c:pt>
                <c:pt idx="99">
                  <c:v>1.5092072870507138</c:v>
                </c:pt>
                <c:pt idx="100">
                  <c:v>1.5376661742983753</c:v>
                </c:pt>
                <c:pt idx="101">
                  <c:v>1.5743968488429345</c:v>
                </c:pt>
                <c:pt idx="102">
                  <c:v>1.5768586903003445</c:v>
                </c:pt>
                <c:pt idx="103">
                  <c:v>1.6381093057607088</c:v>
                </c:pt>
                <c:pt idx="104">
                  <c:v>1.6960118168389955</c:v>
                </c:pt>
                <c:pt idx="105">
                  <c:v>1.7171836533727227</c:v>
                </c:pt>
                <c:pt idx="106">
                  <c:v>1.6733628754308221</c:v>
                </c:pt>
                <c:pt idx="107">
                  <c:v>1.658296405711472</c:v>
                </c:pt>
                <c:pt idx="108">
                  <c:v>1.7134416543574593</c:v>
                </c:pt>
                <c:pt idx="109">
                  <c:v>1.8787789266371244</c:v>
                </c:pt>
                <c:pt idx="110">
                  <c:v>1.7773510585918264</c:v>
                </c:pt>
                <c:pt idx="111">
                  <c:v>1.9059576563269325</c:v>
                </c:pt>
                <c:pt idx="112">
                  <c:v>1.8098473658296406</c:v>
                </c:pt>
                <c:pt idx="113">
                  <c:v>1.7430822255046774</c:v>
                </c:pt>
                <c:pt idx="114">
                  <c:v>1.725553914327917</c:v>
                </c:pt>
                <c:pt idx="115">
                  <c:v>1.7314623338257016</c:v>
                </c:pt>
                <c:pt idx="116">
                  <c:v>1.7702609551944855</c:v>
                </c:pt>
                <c:pt idx="117">
                  <c:v>1.8092565238798619</c:v>
                </c:pt>
                <c:pt idx="118">
                  <c:v>1.8127031019202362</c:v>
                </c:pt>
                <c:pt idx="119">
                  <c:v>1.8345642540620384</c:v>
                </c:pt>
                <c:pt idx="120">
                  <c:v>1.8952240275726242</c:v>
                </c:pt>
                <c:pt idx="121">
                  <c:v>1.9111767602166421</c:v>
                </c:pt>
                <c:pt idx="122">
                  <c:v>1.8499261447562776</c:v>
                </c:pt>
                <c:pt idx="123">
                  <c:v>1.9002461841457408</c:v>
                </c:pt>
                <c:pt idx="124">
                  <c:v>1.9740029542097488</c:v>
                </c:pt>
                <c:pt idx="125">
                  <c:v>1.9976366322008861</c:v>
                </c:pt>
                <c:pt idx="126">
                  <c:v>2.0698178237321514</c:v>
                </c:pt>
                <c:pt idx="127">
                  <c:v>2.0921713441654357</c:v>
                </c:pt>
                <c:pt idx="128">
                  <c:v>2.1690792712949287</c:v>
                </c:pt>
                <c:pt idx="129">
                  <c:v>2.3947808961102903</c:v>
                </c:pt>
                <c:pt idx="130">
                  <c:v>2.2716888232397832</c:v>
                </c:pt>
                <c:pt idx="131">
                  <c:v>2.2588872476612503</c:v>
                </c:pt>
                <c:pt idx="132">
                  <c:v>2.3842442146725746</c:v>
                </c:pt>
                <c:pt idx="133">
                  <c:v>2.4308222550467748</c:v>
                </c:pt>
                <c:pt idx="134">
                  <c:v>2.4024618414574102</c:v>
                </c:pt>
                <c:pt idx="135">
                  <c:v>2.4204825209256522</c:v>
                </c:pt>
                <c:pt idx="136">
                  <c:v>2.4652880354505164</c:v>
                </c:pt>
                <c:pt idx="137">
                  <c:v>2.4538650910881334</c:v>
                </c:pt>
                <c:pt idx="138">
                  <c:v>2.3078286558345642</c:v>
                </c:pt>
                <c:pt idx="139">
                  <c:v>2.3875923190546526</c:v>
                </c:pt>
                <c:pt idx="140">
                  <c:v>2.2967996061053664</c:v>
                </c:pt>
                <c:pt idx="141">
                  <c:v>2.3555883801083208</c:v>
                </c:pt>
                <c:pt idx="142">
                  <c:v>2.4331856228458886</c:v>
                </c:pt>
                <c:pt idx="143">
                  <c:v>2.3528311176760215</c:v>
                </c:pt>
                <c:pt idx="144">
                  <c:v>2.3279172821270309</c:v>
                </c:pt>
                <c:pt idx="145">
                  <c:v>2.4026587887740032</c:v>
                </c:pt>
                <c:pt idx="146">
                  <c:v>2.3807976366322006</c:v>
                </c:pt>
                <c:pt idx="147">
                  <c:v>2.4049236829148204</c:v>
                </c:pt>
                <c:pt idx="148">
                  <c:v>2.3483013293943871</c:v>
                </c:pt>
                <c:pt idx="149">
                  <c:v>2.3779419005416051</c:v>
                </c:pt>
                <c:pt idx="150">
                  <c:v>2.2934515017232888</c:v>
                </c:pt>
                <c:pt idx="151">
                  <c:v>2.329985228951255</c:v>
                </c:pt>
                <c:pt idx="152">
                  <c:v>2.3150172328902019</c:v>
                </c:pt>
                <c:pt idx="153">
                  <c:v>2.3377646479566714</c:v>
                </c:pt>
                <c:pt idx="154">
                  <c:v>2.3474150664697193</c:v>
                </c:pt>
                <c:pt idx="155">
                  <c:v>2.3118660758247169</c:v>
                </c:pt>
                <c:pt idx="156">
                  <c:v>2.4225504677498768</c:v>
                </c:pt>
                <c:pt idx="157">
                  <c:v>2.3097981290004923</c:v>
                </c:pt>
                <c:pt idx="158">
                  <c:v>2.3080256031511568</c:v>
                </c:pt>
                <c:pt idx="159">
                  <c:v>2.4417528311176757</c:v>
                </c:pt>
                <c:pt idx="160">
                  <c:v>2.2622353520433283</c:v>
                </c:pt>
                <c:pt idx="161">
                  <c:v>2.2567208271787296</c:v>
                </c:pt>
                <c:pt idx="162">
                  <c:v>2.1915312653865087</c:v>
                </c:pt>
                <c:pt idx="163">
                  <c:v>2.1773510585918268</c:v>
                </c:pt>
                <c:pt idx="164">
                  <c:v>2.1801083210241261</c:v>
                </c:pt>
                <c:pt idx="165">
                  <c:v>2.219005416051206</c:v>
                </c:pt>
                <c:pt idx="166">
                  <c:v>2.2277695716395867</c:v>
                </c:pt>
                <c:pt idx="167">
                  <c:v>2.2194977843426882</c:v>
                </c:pt>
                <c:pt idx="168">
                  <c:v>2.2810438207779415</c:v>
                </c:pt>
                <c:pt idx="169">
                  <c:v>2.2954209748892169</c:v>
                </c:pt>
                <c:pt idx="170">
                  <c:v>2.2657804037419988</c:v>
                </c:pt>
                <c:pt idx="171">
                  <c:v>2.3210241260462827</c:v>
                </c:pt>
              </c:numCache>
            </c:numRef>
          </c:val>
          <c:smooth val="0"/>
          <c:extLst>
            <c:ext xmlns:c16="http://schemas.microsoft.com/office/drawing/2014/chart" uri="{C3380CC4-5D6E-409C-BE32-E72D297353CC}">
              <c16:uniqueId val="{0000000A-B42C-4B7C-82FC-305880C82697}"/>
            </c:ext>
          </c:extLst>
        </c:ser>
        <c:ser>
          <c:idx val="11"/>
          <c:order val="11"/>
          <c:tx>
            <c:strRef>
              <c:f>指数增强!$CK$1</c:f>
              <c:strCache>
                <c:ptCount val="1"/>
                <c:pt idx="0">
                  <c:v>黑翼中证500指数增强1号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指数增强!$CK$2:$CK$2433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1.0475000000000001</c:v>
                </c:pt>
                <c:pt idx="44">
                  <c:v>1.0351999999999999</c:v>
                </c:pt>
                <c:pt idx="45">
                  <c:v>1.1000000000000001</c:v>
                </c:pt>
                <c:pt idx="46">
                  <c:v>1.0448999999999999</c:v>
                </c:pt>
                <c:pt idx="47">
                  <c:v>1.0452999999999999</c:v>
                </c:pt>
                <c:pt idx="48">
                  <c:v>1.0653999999999999</c:v>
                </c:pt>
                <c:pt idx="49">
                  <c:v>1.0563</c:v>
                </c:pt>
                <c:pt idx="50">
                  <c:v>1.0362</c:v>
                </c:pt>
                <c:pt idx="51">
                  <c:v>1.0196000000000001</c:v>
                </c:pt>
                <c:pt idx="52">
                  <c:v>1.0341</c:v>
                </c:pt>
                <c:pt idx="53">
                  <c:v>1.0751999999999999</c:v>
                </c:pt>
                <c:pt idx="54">
                  <c:v>1.0831</c:v>
                </c:pt>
                <c:pt idx="55">
                  <c:v>1.0786</c:v>
                </c:pt>
                <c:pt idx="56">
                  <c:v>1.0659000000000001</c:v>
                </c:pt>
                <c:pt idx="57">
                  <c:v>1.1294999999999999</c:v>
                </c:pt>
                <c:pt idx="58">
                  <c:v>1.1919999999999999</c:v>
                </c:pt>
                <c:pt idx="59">
                  <c:v>1.2763</c:v>
                </c:pt>
                <c:pt idx="60">
                  <c:v>1.3105</c:v>
                </c:pt>
                <c:pt idx="61">
                  <c:v>1.3688</c:v>
                </c:pt>
                <c:pt idx="62">
                  <c:v>1.4375</c:v>
                </c:pt>
                <c:pt idx="63">
                  <c:v>1.4464999999999999</c:v>
                </c:pt>
                <c:pt idx="64">
                  <c:v>1.5414000000000001</c:v>
                </c:pt>
                <c:pt idx="65">
                  <c:v>1.5394000000000001</c:v>
                </c:pt>
                <c:pt idx="66">
                  <c:v>1.5561</c:v>
                </c:pt>
                <c:pt idx="67">
                  <c:v>1.4621999999999999</c:v>
                </c:pt>
                <c:pt idx="68">
                  <c:v>1.4603999999999999</c:v>
                </c:pt>
                <c:pt idx="69">
                  <c:v>1.4103000000000001</c:v>
                </c:pt>
                <c:pt idx="70">
                  <c:v>1.3855999999999999</c:v>
                </c:pt>
                <c:pt idx="71">
                  <c:v>1.3505</c:v>
                </c:pt>
                <c:pt idx="72">
                  <c:v>1.3885000000000001</c:v>
                </c:pt>
                <c:pt idx="73">
                  <c:v>1.3312999999999999</c:v>
                </c:pt>
                <c:pt idx="74">
                  <c:v>1.3625</c:v>
                </c:pt>
                <c:pt idx="75">
                  <c:v>1.4197</c:v>
                </c:pt>
                <c:pt idx="76">
                  <c:v>1.397</c:v>
                </c:pt>
                <c:pt idx="77">
                  <c:v>1.4430000000000001</c:v>
                </c:pt>
                <c:pt idx="78">
                  <c:v>1.4158999999999999</c:v>
                </c:pt>
                <c:pt idx="79">
                  <c:v>1.4333</c:v>
                </c:pt>
                <c:pt idx="80">
                  <c:v>1.4339999999999999</c:v>
                </c:pt>
                <c:pt idx="81">
                  <c:v>1.4107000000000001</c:v>
                </c:pt>
                <c:pt idx="82">
                  <c:v>1.3365</c:v>
                </c:pt>
                <c:pt idx="83">
                  <c:v>1.3694999999999999</c:v>
                </c:pt>
                <c:pt idx="84">
                  <c:v>1.4228000000000001</c:v>
                </c:pt>
                <c:pt idx="85">
                  <c:v>1.415</c:v>
                </c:pt>
                <c:pt idx="86">
                  <c:v>1.4741</c:v>
                </c:pt>
                <c:pt idx="87">
                  <c:v>1.522</c:v>
                </c:pt>
                <c:pt idx="88">
                  <c:v>1.4967999999999999</c:v>
                </c:pt>
                <c:pt idx="89">
                  <c:v>1.429</c:v>
                </c:pt>
                <c:pt idx="90">
                  <c:v>1.4171</c:v>
                </c:pt>
                <c:pt idx="91">
                  <c:v>1.4693000000000001</c:v>
                </c:pt>
                <c:pt idx="92">
                  <c:v>1.4523999999999999</c:v>
                </c:pt>
                <c:pt idx="93">
                  <c:v>1.4814000000000001</c:v>
                </c:pt>
                <c:pt idx="94">
                  <c:v>1.4729000000000001</c:v>
                </c:pt>
                <c:pt idx="95">
                  <c:v>1.5042</c:v>
                </c:pt>
                <c:pt idx="96">
                  <c:v>1.4556</c:v>
                </c:pt>
                <c:pt idx="97">
                  <c:v>1.472</c:v>
                </c:pt>
                <c:pt idx="98">
                  <c:v>1.4776</c:v>
                </c:pt>
                <c:pt idx="99">
                  <c:v>1.5069999999999999</c:v>
                </c:pt>
                <c:pt idx="100">
                  <c:v>1.5294000000000001</c:v>
                </c:pt>
                <c:pt idx="101">
                  <c:v>1.5769</c:v>
                </c:pt>
                <c:pt idx="102">
                  <c:v>1.5727</c:v>
                </c:pt>
                <c:pt idx="103">
                  <c:v>1.6254999999999999</c:v>
                </c:pt>
                <c:pt idx="104">
                  <c:v>1.6509</c:v>
                </c:pt>
                <c:pt idx="105">
                  <c:v>1.6665000000000001</c:v>
                </c:pt>
                <c:pt idx="106">
                  <c:v>1.6045</c:v>
                </c:pt>
                <c:pt idx="107">
                  <c:v>1.5176000000000001</c:v>
                </c:pt>
                <c:pt idx="108">
                  <c:v>1.5739000000000001</c:v>
                </c:pt>
                <c:pt idx="109">
                  <c:v>1.6989000000000001</c:v>
                </c:pt>
                <c:pt idx="110">
                  <c:v>1.6052999999999999</c:v>
                </c:pt>
                <c:pt idx="111">
                  <c:v>1.7162999999999999</c:v>
                </c:pt>
                <c:pt idx="112">
                  <c:v>1.5903</c:v>
                </c:pt>
                <c:pt idx="113">
                  <c:v>1.5203</c:v>
                </c:pt>
                <c:pt idx="114">
                  <c:v>1.4953000000000001</c:v>
                </c:pt>
                <c:pt idx="115">
                  <c:v>1.4961</c:v>
                </c:pt>
                <c:pt idx="116">
                  <c:v>1.5450999999999999</c:v>
                </c:pt>
                <c:pt idx="117">
                  <c:v>1.5959000000000001</c:v>
                </c:pt>
                <c:pt idx="118">
                  <c:v>1.593</c:v>
                </c:pt>
                <c:pt idx="119">
                  <c:v>1.6178999999999999</c:v>
                </c:pt>
                <c:pt idx="120">
                  <c:v>1.6638999999999999</c:v>
                </c:pt>
                <c:pt idx="121">
                  <c:v>1.6614</c:v>
                </c:pt>
                <c:pt idx="122">
                  <c:v>1.6281000000000001</c:v>
                </c:pt>
                <c:pt idx="123">
                  <c:v>1.6516</c:v>
                </c:pt>
                <c:pt idx="124">
                  <c:v>1.7088000000000001</c:v>
                </c:pt>
                <c:pt idx="125">
                  <c:v>1.732</c:v>
                </c:pt>
                <c:pt idx="126">
                  <c:v>1.8052999999999999</c:v>
                </c:pt>
                <c:pt idx="127">
                  <c:v>1.8362000000000001</c:v>
                </c:pt>
                <c:pt idx="128">
                  <c:v>1.9569000000000001</c:v>
                </c:pt>
                <c:pt idx="129">
                  <c:v>2.1840000000000002</c:v>
                </c:pt>
                <c:pt idx="130">
                  <c:v>2.1051000000000002</c:v>
                </c:pt>
                <c:pt idx="131">
                  <c:v>2.0566</c:v>
                </c:pt>
                <c:pt idx="132">
                  <c:v>2.1777000000000002</c:v>
                </c:pt>
                <c:pt idx="133">
                  <c:v>2.1924999999999999</c:v>
                </c:pt>
                <c:pt idx="134">
                  <c:v>2.1819000000000002</c:v>
                </c:pt>
                <c:pt idx="135">
                  <c:v>2.2425000000000002</c:v>
                </c:pt>
                <c:pt idx="136">
                  <c:v>2.2637999999999998</c:v>
                </c:pt>
                <c:pt idx="137">
                  <c:v>2.2225999999999999</c:v>
                </c:pt>
                <c:pt idx="138">
                  <c:v>2.0764999999999998</c:v>
                </c:pt>
                <c:pt idx="139">
                  <c:v>2.1434000000000002</c:v>
                </c:pt>
                <c:pt idx="140">
                  <c:v>2.0783</c:v>
                </c:pt>
                <c:pt idx="141">
                  <c:v>2.1579000000000002</c:v>
                </c:pt>
                <c:pt idx="142">
                  <c:v>2.2012</c:v>
                </c:pt>
                <c:pt idx="143">
                  <c:v>2.1145999999999998</c:v>
                </c:pt>
                <c:pt idx="144">
                  <c:v>2.0821000000000001</c:v>
                </c:pt>
                <c:pt idx="145">
                  <c:v>2.1204999999999998</c:v>
                </c:pt>
                <c:pt idx="146">
                  <c:v>2.0983000000000001</c:v>
                </c:pt>
                <c:pt idx="147">
                  <c:v>2.1366999999999998</c:v>
                </c:pt>
                <c:pt idx="148">
                  <c:v>2.0994999999999999</c:v>
                </c:pt>
                <c:pt idx="149">
                  <c:v>2.1351</c:v>
                </c:pt>
                <c:pt idx="150">
                  <c:v>2.0466000000000002</c:v>
                </c:pt>
                <c:pt idx="151">
                  <c:v>2.0853000000000002</c:v>
                </c:pt>
                <c:pt idx="152">
                  <c:v>2.0878000000000001</c:v>
                </c:pt>
                <c:pt idx="153">
                  <c:v>2.1436000000000002</c:v>
                </c:pt>
                <c:pt idx="154">
                  <c:v>2.2115999999999998</c:v>
                </c:pt>
                <c:pt idx="155">
                  <c:v>2.2155</c:v>
                </c:pt>
                <c:pt idx="156">
                  <c:v>2.3260999999999998</c:v>
                </c:pt>
                <c:pt idx="157">
                  <c:v>2.2040999999999999</c:v>
                </c:pt>
                <c:pt idx="158">
                  <c:v>2.1909000000000001</c:v>
                </c:pt>
                <c:pt idx="159">
                  <c:v>2.367</c:v>
                </c:pt>
                <c:pt idx="160">
                  <c:v>2.2570000000000001</c:v>
                </c:pt>
                <c:pt idx="161">
                  <c:v>2.2913999999999999</c:v>
                </c:pt>
                <c:pt idx="162">
                  <c:v>2.234</c:v>
                </c:pt>
                <c:pt idx="163">
                  <c:v>2.2374999999999998</c:v>
                </c:pt>
                <c:pt idx="164">
                  <c:v>2.2541000000000002</c:v>
                </c:pt>
                <c:pt idx="165">
                  <c:v>2.2799</c:v>
                </c:pt>
                <c:pt idx="166">
                  <c:v>2.2869999999999999</c:v>
                </c:pt>
                <c:pt idx="167">
                  <c:v>2.2753000000000001</c:v>
                </c:pt>
                <c:pt idx="168">
                  <c:v>2.3228</c:v>
                </c:pt>
                <c:pt idx="169">
                  <c:v>2.3273000000000001</c:v>
                </c:pt>
                <c:pt idx="170">
                  <c:v>2.2852000000000001</c:v>
                </c:pt>
                <c:pt idx="171">
                  <c:v>2.3003999999999998</c:v>
                </c:pt>
              </c:numCache>
            </c:numRef>
          </c:val>
          <c:smooth val="0"/>
          <c:extLst>
            <c:ext xmlns:c16="http://schemas.microsoft.com/office/drawing/2014/chart" uri="{C3380CC4-5D6E-409C-BE32-E72D297353CC}">
              <c16:uniqueId val="{0000000B-B42C-4B7C-82FC-305880C82697}"/>
            </c:ext>
          </c:extLst>
        </c:ser>
        <c:ser>
          <c:idx val="12"/>
          <c:order val="12"/>
          <c:tx>
            <c:strRef>
              <c:f>指数增强!$CL$1</c:f>
              <c:strCache>
                <c:ptCount val="1"/>
                <c:pt idx="0">
                  <c:v>前海钜亿中证500指数增强1号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指数增强!$CL$2:$CL$2433</c:f>
              <c:numCache>
                <c:formatCode>0.0000_ </c:formatCode>
                <c:ptCount val="2432"/>
                <c:pt idx="0">
                  <c:v>1</c:v>
                </c:pt>
                <c:pt idx="1">
                  <c:v>1.0339607995342521</c:v>
                </c:pt>
                <c:pt idx="2">
                  <c:v>1.0337667378226276</c:v>
                </c:pt>
                <c:pt idx="3">
                  <c:v>1.0297884727343294</c:v>
                </c:pt>
                <c:pt idx="4">
                  <c:v>1.0558897729477974</c:v>
                </c:pt>
                <c:pt idx="5">
                  <c:v>1.0251309916553464</c:v>
                </c:pt>
                <c:pt idx="6">
                  <c:v>0.9466330293033185</c:v>
                </c:pt>
                <c:pt idx="7">
                  <c:v>0.98593052590723851</c:v>
                </c:pt>
                <c:pt idx="8">
                  <c:v>1.0156219677857559</c:v>
                </c:pt>
                <c:pt idx="9">
                  <c:v>1.0400737434504173</c:v>
                </c:pt>
                <c:pt idx="10">
                  <c:v>1.073258296138172</c:v>
                </c:pt>
                <c:pt idx="11">
                  <c:v>1.0647195808267029</c:v>
                </c:pt>
                <c:pt idx="12">
                  <c:v>1.0155249369299437</c:v>
                </c:pt>
                <c:pt idx="13">
                  <c:v>1.0932466524354745</c:v>
                </c:pt>
                <c:pt idx="14">
                  <c:v>1.0865515233844363</c:v>
                </c:pt>
                <c:pt idx="15">
                  <c:v>1.0926644673006016</c:v>
                </c:pt>
                <c:pt idx="16">
                  <c:v>1.0712206481661171</c:v>
                </c:pt>
                <c:pt idx="17">
                  <c:v>1.072676111003299</c:v>
                </c:pt>
                <c:pt idx="18">
                  <c:v>1.0946050844168447</c:v>
                </c:pt>
                <c:pt idx="19">
                  <c:v>1.1185717058024454</c:v>
                </c:pt>
                <c:pt idx="20">
                  <c:v>1.1344847661556376</c:v>
                </c:pt>
                <c:pt idx="21">
                  <c:v>1.1231321560256162</c:v>
                </c:pt>
                <c:pt idx="22">
                  <c:v>1.1065398796817389</c:v>
                </c:pt>
                <c:pt idx="23">
                  <c:v>1.1173103046768873</c:v>
                </c:pt>
                <c:pt idx="24">
                  <c:v>1.0838346594216961</c:v>
                </c:pt>
                <c:pt idx="25">
                  <c:v>1.0460896565107705</c:v>
                </c:pt>
                <c:pt idx="26">
                  <c:v>1.0586066369105376</c:v>
                </c:pt>
                <c:pt idx="27">
                  <c:v>1.0140694740927614</c:v>
                </c:pt>
                <c:pt idx="28">
                  <c:v>1.0648166116825151</c:v>
                </c:pt>
                <c:pt idx="29">
                  <c:v>1.0608383465942171</c:v>
                </c:pt>
                <c:pt idx="30">
                  <c:v>1.0729672035707354</c:v>
                </c:pt>
                <c:pt idx="31">
                  <c:v>1.01174073355327</c:v>
                </c:pt>
                <c:pt idx="32">
                  <c:v>1.0318261207063846</c:v>
                </c:pt>
                <c:pt idx="33">
                  <c:v>0.98631864933048707</c:v>
                </c:pt>
                <c:pt idx="34">
                  <c:v>1.0040752959441102</c:v>
                </c:pt>
                <c:pt idx="35">
                  <c:v>0.9981564137395692</c:v>
                </c:pt>
                <c:pt idx="36">
                  <c:v>0.99514845720939271</c:v>
                </c:pt>
                <c:pt idx="37">
                  <c:v>0.97787696487483022</c:v>
                </c:pt>
                <c:pt idx="38">
                  <c:v>1.0042693576557344</c:v>
                </c:pt>
                <c:pt idx="39">
                  <c:v>1.001940617116243</c:v>
                </c:pt>
                <c:pt idx="40">
                  <c:v>0.91878517368523194</c:v>
                </c:pt>
                <c:pt idx="41">
                  <c:v>0.89365418202988556</c:v>
                </c:pt>
                <c:pt idx="42">
                  <c:v>0.91965845138754121</c:v>
                </c:pt>
                <c:pt idx="43">
                  <c:v>0.96400155249369313</c:v>
                </c:pt>
                <c:pt idx="44">
                  <c:v>0.96807684843780328</c:v>
                </c:pt>
                <c:pt idx="45">
                  <c:v>1.0421113914224724</c:v>
                </c:pt>
                <c:pt idx="46">
                  <c:v>0.99437221036289536</c:v>
                </c:pt>
                <c:pt idx="47">
                  <c:v>1.0014554628371823</c:v>
                </c:pt>
                <c:pt idx="48">
                  <c:v>1.0180477391810596</c:v>
                </c:pt>
                <c:pt idx="49">
                  <c:v>0.99873859887444216</c:v>
                </c:pt>
                <c:pt idx="50">
                  <c:v>0.97729477973995749</c:v>
                </c:pt>
                <c:pt idx="51">
                  <c:v>0.96584513875412381</c:v>
                </c:pt>
                <c:pt idx="52">
                  <c:v>0.97642150203764799</c:v>
                </c:pt>
                <c:pt idx="53">
                  <c:v>1.0037842033766737</c:v>
                </c:pt>
                <c:pt idx="54">
                  <c:v>1.0066951290510384</c:v>
                </c:pt>
                <c:pt idx="55">
                  <c:v>1.0049485736464197</c:v>
                </c:pt>
                <c:pt idx="56">
                  <c:v>0.98864738986997858</c:v>
                </c:pt>
                <c:pt idx="57">
                  <c:v>1.0461866873665826</c:v>
                </c:pt>
                <c:pt idx="58">
                  <c:v>1.1059576945468659</c:v>
                </c:pt>
                <c:pt idx="59">
                  <c:v>1.1732000776246847</c:v>
                </c:pt>
                <c:pt idx="60">
                  <c:v>1.2186105181447702</c:v>
                </c:pt>
                <c:pt idx="61">
                  <c:v>1.2699398408693965</c:v>
                </c:pt>
                <c:pt idx="62">
                  <c:v>1.3348534834077237</c:v>
                </c:pt>
                <c:pt idx="63">
                  <c:v>1.3301960023287407</c:v>
                </c:pt>
                <c:pt idx="64">
                  <c:v>1.4187851736852319</c:v>
                </c:pt>
                <c:pt idx="65">
                  <c:v>1.416941587424801</c:v>
                </c:pt>
                <c:pt idx="66">
                  <c:v>1.4501261401125558</c:v>
                </c:pt>
                <c:pt idx="67">
                  <c:v>1.4163594022899282</c:v>
                </c:pt>
                <c:pt idx="68">
                  <c:v>1.3435862604308171</c:v>
                </c:pt>
                <c:pt idx="69">
                  <c:v>1.2984669124781683</c:v>
                </c:pt>
                <c:pt idx="70">
                  <c:v>1.2788666796041142</c:v>
                </c:pt>
                <c:pt idx="71">
                  <c:v>1.2730448282553852</c:v>
                </c:pt>
                <c:pt idx="72">
                  <c:v>1.30622938094314</c:v>
                </c:pt>
                <c:pt idx="73">
                  <c:v>1.2435474480884923</c:v>
                </c:pt>
                <c:pt idx="74">
                  <c:v>1.2810013584319815</c:v>
                </c:pt>
                <c:pt idx="75">
                  <c:v>1.3523190374539102</c:v>
                </c:pt>
                <c:pt idx="76">
                  <c:v>1.3369881622355908</c:v>
                </c:pt>
                <c:pt idx="77">
                  <c:v>1.3655152338443626</c:v>
                </c:pt>
                <c:pt idx="78">
                  <c:v>1.32971084804968</c:v>
                </c:pt>
                <c:pt idx="79">
                  <c:v>1.3314574034542985</c:v>
                </c:pt>
                <c:pt idx="80">
                  <c:v>1.3398020570541433</c:v>
                </c:pt>
                <c:pt idx="81">
                  <c:v>1.3126334174267418</c:v>
                </c:pt>
                <c:pt idx="82">
                  <c:v>1.2624684649718609</c:v>
                </c:pt>
                <c:pt idx="83">
                  <c:v>1.3032214244129634</c:v>
                </c:pt>
                <c:pt idx="84">
                  <c:v>1.352124975742286</c:v>
                </c:pt>
                <c:pt idx="85">
                  <c:v>1.3493110809237339</c:v>
                </c:pt>
                <c:pt idx="86">
                  <c:v>1.4165534640015525</c:v>
                </c:pt>
                <c:pt idx="87">
                  <c:v>1.4478944304288763</c:v>
                </c:pt>
                <c:pt idx="88">
                  <c:v>1.4401319619639046</c:v>
                </c:pt>
                <c:pt idx="89">
                  <c:v>1.3938482437415101</c:v>
                </c:pt>
                <c:pt idx="90">
                  <c:v>1.3938482437415101</c:v>
                </c:pt>
                <c:pt idx="91">
                  <c:v>1.4264506112943915</c:v>
                </c:pt>
                <c:pt idx="92">
                  <c:v>1.4113137977876964</c:v>
                </c:pt>
                <c:pt idx="93">
                  <c:v>1.4325635552105569</c:v>
                </c:pt>
                <c:pt idx="94">
                  <c:v>1.4219871919270328</c:v>
                </c:pt>
                <c:pt idx="95">
                  <c:v>1.4248981176013973</c:v>
                </c:pt>
                <c:pt idx="96">
                  <c:v>1.3921987191927034</c:v>
                </c:pt>
                <c:pt idx="97">
                  <c:v>1.4001552493692995</c:v>
                </c:pt>
                <c:pt idx="98">
                  <c:v>1.3911313797787697</c:v>
                </c:pt>
                <c:pt idx="99">
                  <c:v>1.4231515621967785</c:v>
                </c:pt>
                <c:pt idx="100">
                  <c:v>1.4441102270522026</c:v>
                </c:pt>
                <c:pt idx="101">
                  <c:v>1.4835047545119349</c:v>
                </c:pt>
                <c:pt idx="102">
                  <c:v>1.4869978653211722</c:v>
                </c:pt>
                <c:pt idx="103">
                  <c:v>1.5373568794876771</c:v>
                </c:pt>
                <c:pt idx="104">
                  <c:v>1.5728701727149235</c:v>
                </c:pt>
                <c:pt idx="105">
                  <c:v>1.5878129245099943</c:v>
                </c:pt>
                <c:pt idx="106">
                  <c:v>1.526101300213468</c:v>
                </c:pt>
                <c:pt idx="107">
                  <c:v>1.478265088298079</c:v>
                </c:pt>
                <c:pt idx="108">
                  <c:v>1.5381331263341742</c:v>
                </c:pt>
                <c:pt idx="109">
                  <c:v>1.6618474674946633</c:v>
                </c:pt>
                <c:pt idx="110">
                  <c:v>1.5630700562778965</c:v>
                </c:pt>
                <c:pt idx="111">
                  <c:v>1.6769842810013584</c:v>
                </c:pt>
                <c:pt idx="112">
                  <c:v>1.5709295555986804</c:v>
                </c:pt>
                <c:pt idx="113">
                  <c:v>1.5067921599068503</c:v>
                </c:pt>
                <c:pt idx="114">
                  <c:v>1.5089268387347177</c:v>
                </c:pt>
                <c:pt idx="115">
                  <c:v>1.5189210168833689</c:v>
                </c:pt>
                <c:pt idx="116">
                  <c:v>1.5598680380360954</c:v>
                </c:pt>
                <c:pt idx="117">
                  <c:v>1.5890743256355522</c:v>
                </c:pt>
                <c:pt idx="118">
                  <c:v>1.5956724238307782</c:v>
                </c:pt>
                <c:pt idx="119">
                  <c:v>1.6203182612070639</c:v>
                </c:pt>
                <c:pt idx="120">
                  <c:v>1.6758199107316127</c:v>
                </c:pt>
                <c:pt idx="121">
                  <c:v>1.6945468659033573</c:v>
                </c:pt>
                <c:pt idx="122">
                  <c:v>1.649912672229769</c:v>
                </c:pt>
                <c:pt idx="123">
                  <c:v>1.6947409276149816</c:v>
                </c:pt>
                <c:pt idx="124">
                  <c:v>1.748690083446536</c:v>
                </c:pt>
                <c:pt idx="125">
                  <c:v>1.7812924509994179</c:v>
                </c:pt>
                <c:pt idx="126">
                  <c:v>1.8477585872307396</c:v>
                </c:pt>
                <c:pt idx="127">
                  <c:v>1.8708519309140306</c:v>
                </c:pt>
                <c:pt idx="128">
                  <c:v>1.9491558315544344</c:v>
                </c:pt>
                <c:pt idx="129">
                  <c:v>2.132835241606831</c:v>
                </c:pt>
                <c:pt idx="130">
                  <c:v>2.0624878711430235</c:v>
                </c:pt>
                <c:pt idx="131">
                  <c:v>2.0462837182223952</c:v>
                </c:pt>
                <c:pt idx="132">
                  <c:v>2.1560256161459344</c:v>
                </c:pt>
                <c:pt idx="133">
                  <c:v>2.1979429458567825</c:v>
                </c:pt>
                <c:pt idx="134">
                  <c:v>2.1671841645643313</c:v>
                </c:pt>
                <c:pt idx="135">
                  <c:v>2.191732971084805</c:v>
                </c:pt>
                <c:pt idx="136">
                  <c:v>2.2280225111585481</c:v>
                </c:pt>
                <c:pt idx="137">
                  <c:v>2.2156995924704059</c:v>
                </c:pt>
                <c:pt idx="138">
                  <c:v>2.1112943916165339</c:v>
                </c:pt>
                <c:pt idx="139">
                  <c:v>2.1965845138754121</c:v>
                </c:pt>
                <c:pt idx="140">
                  <c:v>2.1166310886862023</c:v>
                </c:pt>
                <c:pt idx="141">
                  <c:v>2.1895982922569379</c:v>
                </c:pt>
                <c:pt idx="142">
                  <c:v>2.2525713176790219</c:v>
                </c:pt>
                <c:pt idx="143">
                  <c:v>2.1738792936153701</c:v>
                </c:pt>
                <c:pt idx="144">
                  <c:v>2.1660197942945856</c:v>
                </c:pt>
                <c:pt idx="145">
                  <c:v>2.230254220842228</c:v>
                </c:pt>
                <c:pt idx="146">
                  <c:v>2.2260818940423057</c:v>
                </c:pt>
                <c:pt idx="147">
                  <c:v>2.2609159712788665</c:v>
                </c:pt>
                <c:pt idx="148">
                  <c:v>2.2254026780516205</c:v>
                </c:pt>
                <c:pt idx="149">
                  <c:v>2.2727537356879486</c:v>
                </c:pt>
                <c:pt idx="150">
                  <c:v>2.1943528041917331</c:v>
                </c:pt>
                <c:pt idx="151">
                  <c:v>2.231612652823598</c:v>
                </c:pt>
                <c:pt idx="152">
                  <c:v>2.2297690665631671</c:v>
                </c:pt>
                <c:pt idx="153">
                  <c:v>2.2509217931302152</c:v>
                </c:pt>
                <c:pt idx="154">
                  <c:v>2.2555792742091989</c:v>
                </c:pt>
                <c:pt idx="155">
                  <c:v>2.2393751212885697</c:v>
                </c:pt>
                <c:pt idx="156">
                  <c:v>2.34145158160295</c:v>
                </c:pt>
                <c:pt idx="157">
                  <c:v>2.2264700174655543</c:v>
                </c:pt>
                <c:pt idx="158">
                  <c:v>2.1899864156801865</c:v>
                </c:pt>
                <c:pt idx="159">
                  <c:v>2.3358237919658453</c:v>
                </c:pt>
                <c:pt idx="160">
                  <c:v>2.243547448088492</c:v>
                </c:pt>
                <c:pt idx="161">
                  <c:v>2.2706190568600815</c:v>
                </c:pt>
                <c:pt idx="162">
                  <c:v>2.211236173103047</c:v>
                </c:pt>
                <c:pt idx="163">
                  <c:v>2.2044440131961967</c:v>
                </c:pt>
                <c:pt idx="164">
                  <c:v>2.205899476033379</c:v>
                </c:pt>
                <c:pt idx="165">
                  <c:v>2.250630700562779</c:v>
                </c:pt>
                <c:pt idx="166">
                  <c:v>2.2855618086551526</c:v>
                </c:pt>
                <c:pt idx="167">
                  <c:v>2.2756646613623133</c:v>
                </c:pt>
                <c:pt idx="168">
                  <c:v>2.3192315156219681</c:v>
                </c:pt>
                <c:pt idx="169">
                  <c:v>2.3260236755288184</c:v>
                </c:pt>
                <c:pt idx="170">
                  <c:v>2.3211721327382109</c:v>
                </c:pt>
                <c:pt idx="171">
                  <c:v>2.3574616728119544</c:v>
                </c:pt>
              </c:numCache>
            </c:numRef>
          </c:val>
          <c:smooth val="0"/>
          <c:extLst>
            <c:ext xmlns:c16="http://schemas.microsoft.com/office/drawing/2014/chart" uri="{C3380CC4-5D6E-409C-BE32-E72D297353CC}">
              <c16:uniqueId val="{0000000C-B42C-4B7C-82FC-305880C82697}"/>
            </c:ext>
          </c:extLst>
        </c:ser>
        <c:ser>
          <c:idx val="13"/>
          <c:order val="13"/>
          <c:tx>
            <c:strRef>
              <c:f>指数增强!$CM$1</c:f>
              <c:strCache>
                <c:ptCount val="1"/>
                <c:pt idx="0">
                  <c:v>千象卓越2号中证500指数增强</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指数增强!$CM$2:$CM$2433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1.0102</c:v>
                </c:pt>
                <c:pt idx="29">
                  <c:v>1.0125</c:v>
                </c:pt>
                <c:pt idx="30">
                  <c:v>1.0266</c:v>
                </c:pt>
                <c:pt idx="31">
                  <c:v>0.96699999999999997</c:v>
                </c:pt>
                <c:pt idx="32">
                  <c:v>0.99439999999999995</c:v>
                </c:pt>
                <c:pt idx="33">
                  <c:v>0.95930000000000004</c:v>
                </c:pt>
                <c:pt idx="34">
                  <c:v>0.97770000000000001</c:v>
                </c:pt>
                <c:pt idx="35">
                  <c:v>0.97640000000000005</c:v>
                </c:pt>
                <c:pt idx="36">
                  <c:v>0.98080000000000001</c:v>
                </c:pt>
                <c:pt idx="37">
                  <c:v>0.96699999999999997</c:v>
                </c:pt>
                <c:pt idx="38">
                  <c:v>0.99470000000000003</c:v>
                </c:pt>
                <c:pt idx="39">
                  <c:v>0.9919</c:v>
                </c:pt>
                <c:pt idx="40">
                  <c:v>0.89839999999999998</c:v>
                </c:pt>
                <c:pt idx="41">
                  <c:v>0.87680000000000002</c:v>
                </c:pt>
                <c:pt idx="42">
                  <c:v>0.90800000000000003</c:v>
                </c:pt>
                <c:pt idx="43">
                  <c:v>0.95109999999999995</c:v>
                </c:pt>
                <c:pt idx="44">
                  <c:v>0.95789999999999997</c:v>
                </c:pt>
                <c:pt idx="45">
                  <c:v>0.95789999999999997</c:v>
                </c:pt>
                <c:pt idx="46">
                  <c:v>0.96</c:v>
                </c:pt>
                <c:pt idx="47">
                  <c:v>0.96550000000000002</c:v>
                </c:pt>
                <c:pt idx="48">
                  <c:v>0.98099999999999998</c:v>
                </c:pt>
                <c:pt idx="49">
                  <c:v>0.96489999999999998</c:v>
                </c:pt>
                <c:pt idx="50">
                  <c:v>0.94189999999999996</c:v>
                </c:pt>
                <c:pt idx="51">
                  <c:v>0.92279999999999995</c:v>
                </c:pt>
                <c:pt idx="52">
                  <c:v>0.9365</c:v>
                </c:pt>
                <c:pt idx="53">
                  <c:v>0.96879999999999999</c:v>
                </c:pt>
                <c:pt idx="54">
                  <c:v>0.97409999999999997</c:v>
                </c:pt>
                <c:pt idx="55">
                  <c:v>0.9758</c:v>
                </c:pt>
                <c:pt idx="56">
                  <c:v>0.96540000000000004</c:v>
                </c:pt>
                <c:pt idx="57">
                  <c:v>1.0044999999999999</c:v>
                </c:pt>
                <c:pt idx="58">
                  <c:v>1.0576000000000001</c:v>
                </c:pt>
                <c:pt idx="59">
                  <c:v>1.1180000000000001</c:v>
                </c:pt>
                <c:pt idx="60">
                  <c:v>1.1457999999999999</c:v>
                </c:pt>
                <c:pt idx="61">
                  <c:v>1.1855</c:v>
                </c:pt>
                <c:pt idx="62">
                  <c:v>1.2577</c:v>
                </c:pt>
                <c:pt idx="63">
                  <c:v>1.2464</c:v>
                </c:pt>
                <c:pt idx="64">
                  <c:v>1.3145</c:v>
                </c:pt>
                <c:pt idx="65">
                  <c:v>1.2955000000000001</c:v>
                </c:pt>
                <c:pt idx="66">
                  <c:v>1.3228</c:v>
                </c:pt>
                <c:pt idx="67">
                  <c:v>1.2491000000000001</c:v>
                </c:pt>
                <c:pt idx="68">
                  <c:v>1.2343</c:v>
                </c:pt>
                <c:pt idx="69">
                  <c:v>1.2168000000000001</c:v>
                </c:pt>
                <c:pt idx="70">
                  <c:v>1.2087000000000001</c:v>
                </c:pt>
                <c:pt idx="71">
                  <c:v>1.179</c:v>
                </c:pt>
                <c:pt idx="72">
                  <c:v>1.2018</c:v>
                </c:pt>
                <c:pt idx="73">
                  <c:v>1.1469</c:v>
                </c:pt>
                <c:pt idx="74">
                  <c:v>1.1774</c:v>
                </c:pt>
                <c:pt idx="75">
                  <c:v>1.2397</c:v>
                </c:pt>
                <c:pt idx="76">
                  <c:v>1.2188000000000001</c:v>
                </c:pt>
                <c:pt idx="77">
                  <c:v>1.2553000000000001</c:v>
                </c:pt>
                <c:pt idx="78">
                  <c:v>1.2194</c:v>
                </c:pt>
                <c:pt idx="79">
                  <c:v>1.2324999999999999</c:v>
                </c:pt>
                <c:pt idx="80">
                  <c:v>1.2292000000000001</c:v>
                </c:pt>
                <c:pt idx="81">
                  <c:v>1.1972</c:v>
                </c:pt>
                <c:pt idx="82">
                  <c:v>1.1328</c:v>
                </c:pt>
                <c:pt idx="83">
                  <c:v>1.1755</c:v>
                </c:pt>
                <c:pt idx="84">
                  <c:v>1.2281</c:v>
                </c:pt>
                <c:pt idx="85">
                  <c:v>1.2263999999999999</c:v>
                </c:pt>
                <c:pt idx="86">
                  <c:v>1.2931999999999999</c:v>
                </c:pt>
                <c:pt idx="87">
                  <c:v>1.3243</c:v>
                </c:pt>
                <c:pt idx="88">
                  <c:v>1.3129999999999999</c:v>
                </c:pt>
                <c:pt idx="89">
                  <c:v>1.2699</c:v>
                </c:pt>
                <c:pt idx="90">
                  <c:v>1.2611000000000001</c:v>
                </c:pt>
                <c:pt idx="91">
                  <c:v>1.3130999999999999</c:v>
                </c:pt>
                <c:pt idx="92">
                  <c:v>1.2988</c:v>
                </c:pt>
                <c:pt idx="93">
                  <c:v>1.3228</c:v>
                </c:pt>
                <c:pt idx="94">
                  <c:v>1.3149999999999999</c:v>
                </c:pt>
                <c:pt idx="95">
                  <c:v>1.331</c:v>
                </c:pt>
                <c:pt idx="96">
                  <c:v>1.2895000000000001</c:v>
                </c:pt>
                <c:pt idx="97">
                  <c:v>1.2931999999999999</c:v>
                </c:pt>
                <c:pt idx="98">
                  <c:v>1.2909999999999999</c:v>
                </c:pt>
                <c:pt idx="99">
                  <c:v>1.3173999999999999</c:v>
                </c:pt>
                <c:pt idx="100">
                  <c:v>1.3387</c:v>
                </c:pt>
                <c:pt idx="101">
                  <c:v>1.3673</c:v>
                </c:pt>
                <c:pt idx="102">
                  <c:v>1.3613</c:v>
                </c:pt>
                <c:pt idx="103">
                  <c:v>1.4134</c:v>
                </c:pt>
                <c:pt idx="104">
                  <c:v>1.4440999999999999</c:v>
                </c:pt>
                <c:pt idx="105">
                  <c:v>1.4505999999999999</c:v>
                </c:pt>
                <c:pt idx="106">
                  <c:v>1.4061999999999999</c:v>
                </c:pt>
                <c:pt idx="107">
                  <c:v>1.3798999999999999</c:v>
                </c:pt>
                <c:pt idx="108">
                  <c:v>1.4268000000000001</c:v>
                </c:pt>
                <c:pt idx="109">
                  <c:v>1.5351999999999999</c:v>
                </c:pt>
                <c:pt idx="110">
                  <c:v>1.4651000000000001</c:v>
                </c:pt>
                <c:pt idx="111">
                  <c:v>1.5606</c:v>
                </c:pt>
                <c:pt idx="112">
                  <c:v>1.4729000000000001</c:v>
                </c:pt>
                <c:pt idx="113">
                  <c:v>1.417</c:v>
                </c:pt>
                <c:pt idx="114">
                  <c:v>1.3938999999999999</c:v>
                </c:pt>
                <c:pt idx="115">
                  <c:v>1.4018999999999999</c:v>
                </c:pt>
                <c:pt idx="116">
                  <c:v>1.4254</c:v>
                </c:pt>
                <c:pt idx="117">
                  <c:v>1.4500999999999999</c:v>
                </c:pt>
                <c:pt idx="118">
                  <c:v>1.4531000000000001</c:v>
                </c:pt>
                <c:pt idx="119">
                  <c:v>1.4873000000000001</c:v>
                </c:pt>
                <c:pt idx="120">
                  <c:v>1.5377000000000001</c:v>
                </c:pt>
                <c:pt idx="121">
                  <c:v>1.542</c:v>
                </c:pt>
                <c:pt idx="122">
                  <c:v>1.5063</c:v>
                </c:pt>
                <c:pt idx="123">
                  <c:v>1.5409999999999999</c:v>
                </c:pt>
                <c:pt idx="124">
                  <c:v>1.5878000000000001</c:v>
                </c:pt>
                <c:pt idx="125">
                  <c:v>1.6048</c:v>
                </c:pt>
                <c:pt idx="126">
                  <c:v>1.6584000000000001</c:v>
                </c:pt>
                <c:pt idx="127">
                  <c:v>1.6646000000000001</c:v>
                </c:pt>
                <c:pt idx="128">
                  <c:v>1.7467999999999999</c:v>
                </c:pt>
                <c:pt idx="129">
                  <c:v>1.9100999999999999</c:v>
                </c:pt>
                <c:pt idx="130">
                  <c:v>1.8604000000000001</c:v>
                </c:pt>
                <c:pt idx="131">
                  <c:v>1.8507</c:v>
                </c:pt>
                <c:pt idx="132">
                  <c:v>1.9476</c:v>
                </c:pt>
                <c:pt idx="133">
                  <c:v>1.9787999999999999</c:v>
                </c:pt>
                <c:pt idx="134">
                  <c:v>1.9585999999999999</c:v>
                </c:pt>
                <c:pt idx="135">
                  <c:v>1.9876</c:v>
                </c:pt>
                <c:pt idx="136">
                  <c:v>2.012</c:v>
                </c:pt>
                <c:pt idx="137">
                  <c:v>1.9978</c:v>
                </c:pt>
                <c:pt idx="138">
                  <c:v>1.8949</c:v>
                </c:pt>
                <c:pt idx="139">
                  <c:v>1.9459</c:v>
                </c:pt>
                <c:pt idx="140">
                  <c:v>1.8787</c:v>
                </c:pt>
                <c:pt idx="141">
                  <c:v>1.9244000000000001</c:v>
                </c:pt>
                <c:pt idx="142">
                  <c:v>1.9652000000000001</c:v>
                </c:pt>
                <c:pt idx="143">
                  <c:v>1.9048</c:v>
                </c:pt>
                <c:pt idx="144">
                  <c:v>1.8805000000000001</c:v>
                </c:pt>
                <c:pt idx="145">
                  <c:v>1.9349000000000001</c:v>
                </c:pt>
                <c:pt idx="146">
                  <c:v>1.9180999999999999</c:v>
                </c:pt>
                <c:pt idx="147">
                  <c:v>1.9548000000000001</c:v>
                </c:pt>
                <c:pt idx="148">
                  <c:v>1.9309000000000001</c:v>
                </c:pt>
                <c:pt idx="149">
                  <c:v>1.9309000000000001</c:v>
                </c:pt>
                <c:pt idx="150">
                  <c:v>1.8782000000000001</c:v>
                </c:pt>
                <c:pt idx="151">
                  <c:v>1.8931</c:v>
                </c:pt>
                <c:pt idx="152">
                  <c:v>1.8749</c:v>
                </c:pt>
                <c:pt idx="153">
                  <c:v>1.9039999999999999</c:v>
                </c:pt>
                <c:pt idx="154">
                  <c:v>1.9162999999999999</c:v>
                </c:pt>
                <c:pt idx="155">
                  <c:v>1.9003000000000001</c:v>
                </c:pt>
                <c:pt idx="156">
                  <c:v>1.9702999999999999</c:v>
                </c:pt>
                <c:pt idx="157">
                  <c:v>1.8795999999999999</c:v>
                </c:pt>
                <c:pt idx="158">
                  <c:v>1.8637999999999999</c:v>
                </c:pt>
                <c:pt idx="159">
                  <c:v>1.9757</c:v>
                </c:pt>
                <c:pt idx="160">
                  <c:v>1.8791</c:v>
                </c:pt>
                <c:pt idx="161">
                  <c:v>1.9074</c:v>
                </c:pt>
                <c:pt idx="162">
                  <c:v>1.8752</c:v>
                </c:pt>
                <c:pt idx="163">
                  <c:v>1.8841000000000001</c:v>
                </c:pt>
                <c:pt idx="164">
                  <c:v>1.8989</c:v>
                </c:pt>
                <c:pt idx="165">
                  <c:v>1.9397</c:v>
                </c:pt>
                <c:pt idx="166">
                  <c:v>1.9510000000000001</c:v>
                </c:pt>
                <c:pt idx="167">
                  <c:v>1.9503999999999999</c:v>
                </c:pt>
                <c:pt idx="168">
                  <c:v>1.9767999999999999</c:v>
                </c:pt>
                <c:pt idx="169">
                  <c:v>1.9822</c:v>
                </c:pt>
                <c:pt idx="170">
                  <c:v>1.9802999999999999</c:v>
                </c:pt>
                <c:pt idx="171">
                  <c:v>1.9975000000000001</c:v>
                </c:pt>
              </c:numCache>
            </c:numRef>
          </c:val>
          <c:smooth val="0"/>
          <c:extLst>
            <c:ext xmlns:c16="http://schemas.microsoft.com/office/drawing/2014/chart" uri="{C3380CC4-5D6E-409C-BE32-E72D297353CC}">
              <c16:uniqueId val="{0000000D-B42C-4B7C-82FC-305880C82697}"/>
            </c:ext>
          </c:extLst>
        </c:ser>
        <c:ser>
          <c:idx val="14"/>
          <c:order val="14"/>
          <c:tx>
            <c:strRef>
              <c:f>指数增强!$CN$1</c:f>
              <c:strCache>
                <c:ptCount val="1"/>
                <c:pt idx="0">
                  <c:v>高频Alpha中证500指数增强</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指数增强!$CN$2:$CN$2433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0.92090000000000005</c:v>
                </c:pt>
                <c:pt idx="55">
                  <c:v>0.92689999999999995</c:v>
                </c:pt>
                <c:pt idx="56">
                  <c:v>0.94</c:v>
                </c:pt>
                <c:pt idx="57">
                  <c:v>0.98619999999999997</c:v>
                </c:pt>
                <c:pt idx="58">
                  <c:v>1.0406</c:v>
                </c:pt>
                <c:pt idx="59">
                  <c:v>1.1001000000000001</c:v>
                </c:pt>
                <c:pt idx="60">
                  <c:v>1.1394</c:v>
                </c:pt>
                <c:pt idx="61">
                  <c:v>1.1906749027443799</c:v>
                </c:pt>
                <c:pt idx="62">
                  <c:v>1.2338910307186499</c:v>
                </c:pt>
                <c:pt idx="63">
                  <c:v>1.2222</c:v>
                </c:pt>
                <c:pt idx="64">
                  <c:v>1.2899</c:v>
                </c:pt>
                <c:pt idx="65">
                  <c:v>1.2609999999999999</c:v>
                </c:pt>
                <c:pt idx="66">
                  <c:v>1.2758</c:v>
                </c:pt>
                <c:pt idx="67">
                  <c:v>1.1860999999999999</c:v>
                </c:pt>
                <c:pt idx="68">
                  <c:v>1.1779035099999999</c:v>
                </c:pt>
                <c:pt idx="69">
                  <c:v>1.15180343222515</c:v>
                </c:pt>
                <c:pt idx="70">
                  <c:v>1.1337354966661299</c:v>
                </c:pt>
                <c:pt idx="71">
                  <c:v>1.11873502700926</c:v>
                </c:pt>
                <c:pt idx="72">
                  <c:v>1.1718</c:v>
                </c:pt>
                <c:pt idx="73">
                  <c:v>1.1203000000000001</c:v>
                </c:pt>
                <c:pt idx="74">
                  <c:v>1.1653</c:v>
                </c:pt>
                <c:pt idx="75">
                  <c:v>1.22494338195078</c:v>
                </c:pt>
                <c:pt idx="76">
                  <c:v>1.2098</c:v>
                </c:pt>
                <c:pt idx="77">
                  <c:v>1.2450731409076701</c:v>
                </c:pt>
                <c:pt idx="78">
                  <c:v>1.212</c:v>
                </c:pt>
                <c:pt idx="79">
                  <c:v>1.2219</c:v>
                </c:pt>
                <c:pt idx="80">
                  <c:v>1.2353000000000001</c:v>
                </c:pt>
                <c:pt idx="81">
                  <c:v>1.2226999999999999</c:v>
                </c:pt>
                <c:pt idx="82">
                  <c:v>1.1873</c:v>
                </c:pt>
                <c:pt idx="83">
                  <c:v>1.232</c:v>
                </c:pt>
                <c:pt idx="84">
                  <c:v>1.2742</c:v>
                </c:pt>
                <c:pt idx="85">
                  <c:v>1.2658</c:v>
                </c:pt>
                <c:pt idx="86">
                  <c:v>1.3401000000000001</c:v>
                </c:pt>
                <c:pt idx="87">
                  <c:v>1.3695999999999999</c:v>
                </c:pt>
                <c:pt idx="88">
                  <c:v>1.3636999999999999</c:v>
                </c:pt>
                <c:pt idx="89">
                  <c:v>1.3067</c:v>
                </c:pt>
                <c:pt idx="90">
                  <c:v>1.2912999999999999</c:v>
                </c:pt>
                <c:pt idx="91">
                  <c:v>1.3343</c:v>
                </c:pt>
                <c:pt idx="92">
                  <c:v>1.321</c:v>
                </c:pt>
                <c:pt idx="93">
                  <c:v>1.3241000000000001</c:v>
                </c:pt>
                <c:pt idx="94">
                  <c:v>1.3203</c:v>
                </c:pt>
                <c:pt idx="95">
                  <c:v>1.3379000000000001</c:v>
                </c:pt>
                <c:pt idx="96">
                  <c:v>1.3010999999999999</c:v>
                </c:pt>
                <c:pt idx="97">
                  <c:v>1.3035000000000001</c:v>
                </c:pt>
                <c:pt idx="98">
                  <c:v>1.2843</c:v>
                </c:pt>
                <c:pt idx="99">
                  <c:v>1.3154999999999999</c:v>
                </c:pt>
                <c:pt idx="100">
                  <c:v>1.3355999999999999</c:v>
                </c:pt>
                <c:pt idx="101">
                  <c:v>1.3565</c:v>
                </c:pt>
                <c:pt idx="102">
                  <c:v>1.3635999999999999</c:v>
                </c:pt>
                <c:pt idx="103">
                  <c:v>1.413</c:v>
                </c:pt>
                <c:pt idx="104">
                  <c:v>1.4563999999999999</c:v>
                </c:pt>
                <c:pt idx="105">
                  <c:v>1.4712000000000001</c:v>
                </c:pt>
                <c:pt idx="106">
                  <c:v>1.4328000000000001</c:v>
                </c:pt>
                <c:pt idx="107">
                  <c:v>1.4228000000000001</c:v>
                </c:pt>
                <c:pt idx="108">
                  <c:v>1.4078999999999999</c:v>
                </c:pt>
                <c:pt idx="109">
                  <c:v>1.5047999999999999</c:v>
                </c:pt>
                <c:pt idx="110">
                  <c:v>1.4336</c:v>
                </c:pt>
                <c:pt idx="111">
                  <c:v>1.5281</c:v>
                </c:pt>
                <c:pt idx="112">
                  <c:v>1.4588000000000001</c:v>
                </c:pt>
                <c:pt idx="113">
                  <c:v>1.3900999999999999</c:v>
                </c:pt>
                <c:pt idx="114">
                  <c:v>1.3728</c:v>
                </c:pt>
                <c:pt idx="115">
                  <c:v>1.3798999999999999</c:v>
                </c:pt>
                <c:pt idx="116">
                  <c:v>1.4127000000000001</c:v>
                </c:pt>
                <c:pt idx="117">
                  <c:v>1.4402999999999999</c:v>
                </c:pt>
                <c:pt idx="118">
                  <c:v>1.4321999999999999</c:v>
                </c:pt>
                <c:pt idx="119">
                  <c:v>1.4215</c:v>
                </c:pt>
                <c:pt idx="120">
                  <c:v>1.4556</c:v>
                </c:pt>
                <c:pt idx="121">
                  <c:v>1.4703999999999999</c:v>
                </c:pt>
                <c:pt idx="122">
                  <c:v>1.4328000000000001</c:v>
                </c:pt>
                <c:pt idx="123">
                  <c:v>1.4531000000000001</c:v>
                </c:pt>
                <c:pt idx="124">
                  <c:v>1.4878</c:v>
                </c:pt>
                <c:pt idx="125">
                  <c:v>1.4901</c:v>
                </c:pt>
                <c:pt idx="126">
                  <c:v>1.5501</c:v>
                </c:pt>
                <c:pt idx="127">
                  <c:v>1.5572999999999999</c:v>
                </c:pt>
                <c:pt idx="128">
                  <c:v>1.6403000000000001</c:v>
                </c:pt>
                <c:pt idx="129">
                  <c:v>1.8006</c:v>
                </c:pt>
                <c:pt idx="130">
                  <c:v>1.7181</c:v>
                </c:pt>
                <c:pt idx="131">
                  <c:v>1.7161</c:v>
                </c:pt>
                <c:pt idx="132">
                  <c:v>1.8164</c:v>
                </c:pt>
                <c:pt idx="133">
                  <c:v>1.8399000000000001</c:v>
                </c:pt>
                <c:pt idx="134">
                  <c:v>1.8115000000000001</c:v>
                </c:pt>
                <c:pt idx="135">
                  <c:v>1.8274999999999999</c:v>
                </c:pt>
                <c:pt idx="136">
                  <c:v>1.8522000000000001</c:v>
                </c:pt>
                <c:pt idx="137">
                  <c:v>1.8581000000000001</c:v>
                </c:pt>
                <c:pt idx="138">
                  <c:v>1.7502</c:v>
                </c:pt>
                <c:pt idx="139">
                  <c:v>1.8041</c:v>
                </c:pt>
                <c:pt idx="140">
                  <c:v>1.7412000000000001</c:v>
                </c:pt>
                <c:pt idx="141">
                  <c:v>1.7831999999999999</c:v>
                </c:pt>
                <c:pt idx="142">
                  <c:v>1.8255999999999999</c:v>
                </c:pt>
                <c:pt idx="143">
                  <c:v>1.7436</c:v>
                </c:pt>
                <c:pt idx="144">
                  <c:v>1.7352000000000001</c:v>
                </c:pt>
                <c:pt idx="145">
                  <c:v>1.7985</c:v>
                </c:pt>
                <c:pt idx="146">
                  <c:v>1.7968</c:v>
                </c:pt>
                <c:pt idx="147">
                  <c:v>1.8216000000000001</c:v>
                </c:pt>
                <c:pt idx="148">
                  <c:v>1.7952999999999999</c:v>
                </c:pt>
                <c:pt idx="149">
                  <c:v>1.8346</c:v>
                </c:pt>
                <c:pt idx="150">
                  <c:v>1.7723</c:v>
                </c:pt>
                <c:pt idx="151">
                  <c:v>1.8033999999999999</c:v>
                </c:pt>
                <c:pt idx="152">
                  <c:v>1.8145</c:v>
                </c:pt>
                <c:pt idx="153">
                  <c:v>1.8513999999999999</c:v>
                </c:pt>
                <c:pt idx="154">
                  <c:v>1.9084000000000001</c:v>
                </c:pt>
                <c:pt idx="155">
                  <c:v>1.9127000000000001</c:v>
                </c:pt>
                <c:pt idx="156">
                  <c:v>1.996</c:v>
                </c:pt>
                <c:pt idx="157">
                  <c:v>1.9268000000000001</c:v>
                </c:pt>
                <c:pt idx="158">
                  <c:v>1.9207000000000001</c:v>
                </c:pt>
                <c:pt idx="159">
                  <c:v>2.0750999999999999</c:v>
                </c:pt>
                <c:pt idx="160">
                  <c:v>1.9694</c:v>
                </c:pt>
                <c:pt idx="161">
                  <c:v>1.9915</c:v>
                </c:pt>
                <c:pt idx="162">
                  <c:v>1.9323999999999999</c:v>
                </c:pt>
                <c:pt idx="163">
                  <c:v>1.9342999999999999</c:v>
                </c:pt>
                <c:pt idx="164">
                  <c:v>1.9524999999999999</c:v>
                </c:pt>
                <c:pt idx="165">
                  <c:v>1.9905999999999999</c:v>
                </c:pt>
                <c:pt idx="166">
                  <c:v>1.998</c:v>
                </c:pt>
                <c:pt idx="167">
                  <c:v>1.9914000000000001</c:v>
                </c:pt>
                <c:pt idx="168">
                  <c:v>2.0221</c:v>
                </c:pt>
                <c:pt idx="169">
                  <c:v>2.0177</c:v>
                </c:pt>
                <c:pt idx="170">
                  <c:v>2.0059999999999998</c:v>
                </c:pt>
                <c:pt idx="171">
                  <c:v>2.0489999999999999</c:v>
                </c:pt>
              </c:numCache>
            </c:numRef>
          </c:val>
          <c:smooth val="0"/>
          <c:extLst>
            <c:ext xmlns:c16="http://schemas.microsoft.com/office/drawing/2014/chart" uri="{C3380CC4-5D6E-409C-BE32-E72D297353CC}">
              <c16:uniqueId val="{0000000E-B42C-4B7C-82FC-305880C82697}"/>
            </c:ext>
          </c:extLst>
        </c:ser>
        <c:ser>
          <c:idx val="16"/>
          <c:order val="15"/>
          <c:tx>
            <c:strRef>
              <c:f>指数增强!$CO$1</c:f>
              <c:strCache>
                <c:ptCount val="1"/>
                <c:pt idx="0">
                  <c:v>祖冲之1号</c:v>
                </c:pt>
              </c:strCache>
            </c:strRef>
          </c:tx>
          <c:spPr>
            <a:ln w="28575" cap="rnd" cmpd="sng" algn="ctr">
              <a:solidFill>
                <a:schemeClr val="accent6">
                  <a:lumMod val="40000"/>
                  <a:lumOff val="60000"/>
                </a:schemeClr>
              </a:solidFill>
              <a:prstDash val="solid"/>
              <a:round/>
            </a:ln>
          </c:spPr>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指数增强!$CO$2:$CO$2433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1.0029999999999999</c:v>
                </c:pt>
                <c:pt idx="71">
                  <c:v>0.97899999999999998</c:v>
                </c:pt>
                <c:pt idx="72">
                  <c:v>1.0129999999999999</c:v>
                </c:pt>
                <c:pt idx="73">
                  <c:v>0.98499999999999999</c:v>
                </c:pt>
                <c:pt idx="74">
                  <c:v>1.0049999999999999</c:v>
                </c:pt>
                <c:pt idx="75">
                  <c:v>1.0409999999999999</c:v>
                </c:pt>
                <c:pt idx="76">
                  <c:v>1.0349999999999999</c:v>
                </c:pt>
                <c:pt idx="77">
                  <c:v>1.069</c:v>
                </c:pt>
                <c:pt idx="78">
                  <c:v>1.0429999999999999</c:v>
                </c:pt>
                <c:pt idx="79">
                  <c:v>1.036</c:v>
                </c:pt>
                <c:pt idx="80">
                  <c:v>1.034</c:v>
                </c:pt>
                <c:pt idx="81">
                  <c:v>1.0109999999999999</c:v>
                </c:pt>
                <c:pt idx="82">
                  <c:v>0.95799999999999996</c:v>
                </c:pt>
                <c:pt idx="83">
                  <c:v>0.97899999999999998</c:v>
                </c:pt>
                <c:pt idx="84">
                  <c:v>1.0109999999999999</c:v>
                </c:pt>
                <c:pt idx="85">
                  <c:v>1.0229999999999999</c:v>
                </c:pt>
                <c:pt idx="86">
                  <c:v>1.0529999999999999</c:v>
                </c:pt>
                <c:pt idx="87">
                  <c:v>1.071</c:v>
                </c:pt>
                <c:pt idx="88">
                  <c:v>1.0720000000000001</c:v>
                </c:pt>
                <c:pt idx="89">
                  <c:v>1.0720000000000001</c:v>
                </c:pt>
                <c:pt idx="90">
                  <c:v>1.0409999999999999</c:v>
                </c:pt>
                <c:pt idx="91">
                  <c:v>1.0629999999999999</c:v>
                </c:pt>
                <c:pt idx="92">
                  <c:v>1.046</c:v>
                </c:pt>
                <c:pt idx="93">
                  <c:v>1.0629999999999999</c:v>
                </c:pt>
                <c:pt idx="94">
                  <c:v>1.0640000000000001</c:v>
                </c:pt>
                <c:pt idx="95">
                  <c:v>1.0760000000000001</c:v>
                </c:pt>
                <c:pt idx="96">
                  <c:v>1.056</c:v>
                </c:pt>
                <c:pt idx="97">
                  <c:v>1.0549999999999999</c:v>
                </c:pt>
                <c:pt idx="98">
                  <c:v>1.05</c:v>
                </c:pt>
                <c:pt idx="99">
                  <c:v>1.075</c:v>
                </c:pt>
                <c:pt idx="100">
                  <c:v>1.093</c:v>
                </c:pt>
                <c:pt idx="101">
                  <c:v>1.1120000000000001</c:v>
                </c:pt>
                <c:pt idx="102">
                  <c:v>1.1080000000000001</c:v>
                </c:pt>
                <c:pt idx="103">
                  <c:v>1.143</c:v>
                </c:pt>
                <c:pt idx="104">
                  <c:v>1.175</c:v>
                </c:pt>
                <c:pt idx="105">
                  <c:v>1.1870000000000001</c:v>
                </c:pt>
                <c:pt idx="106">
                  <c:v>1.1559999999999999</c:v>
                </c:pt>
                <c:pt idx="107">
                  <c:v>1.139</c:v>
                </c:pt>
                <c:pt idx="108">
                  <c:v>1.171</c:v>
                </c:pt>
                <c:pt idx="109">
                  <c:v>1.266</c:v>
                </c:pt>
                <c:pt idx="110">
                  <c:v>1.214</c:v>
                </c:pt>
                <c:pt idx="111">
                  <c:v>1.2889999999999999</c:v>
                </c:pt>
                <c:pt idx="112">
                  <c:v>1.2110000000000001</c:v>
                </c:pt>
                <c:pt idx="113">
                  <c:v>1.179</c:v>
                </c:pt>
                <c:pt idx="114">
                  <c:v>1.165</c:v>
                </c:pt>
                <c:pt idx="115">
                  <c:v>1.1850000000000001</c:v>
                </c:pt>
                <c:pt idx="116">
                  <c:v>1.204</c:v>
                </c:pt>
                <c:pt idx="117">
                  <c:v>1.2430000000000001</c:v>
                </c:pt>
                <c:pt idx="118">
                  <c:v>1.2350000000000001</c:v>
                </c:pt>
                <c:pt idx="119">
                  <c:v>1.2729999999999999</c:v>
                </c:pt>
                <c:pt idx="120">
                  <c:v>1.3049999999999999</c:v>
                </c:pt>
                <c:pt idx="121">
                  <c:v>1.3120000000000001</c:v>
                </c:pt>
                <c:pt idx="122">
                  <c:v>1.2729999999999999</c:v>
                </c:pt>
                <c:pt idx="123">
                  <c:v>1.298</c:v>
                </c:pt>
                <c:pt idx="124">
                  <c:v>1.3520000000000001</c:v>
                </c:pt>
                <c:pt idx="125">
                  <c:v>1.3680000000000001</c:v>
                </c:pt>
                <c:pt idx="126">
                  <c:v>1.413</c:v>
                </c:pt>
                <c:pt idx="127">
                  <c:v>1.42</c:v>
                </c:pt>
                <c:pt idx="128">
                  <c:v>1.484</c:v>
                </c:pt>
                <c:pt idx="129">
                  <c:v>1.6339999999999999</c:v>
                </c:pt>
                <c:pt idx="130">
                  <c:v>1.569</c:v>
                </c:pt>
                <c:pt idx="131">
                  <c:v>1.5409999999999999</c:v>
                </c:pt>
                <c:pt idx="132">
                  <c:v>1.623</c:v>
                </c:pt>
                <c:pt idx="133">
                  <c:v>1.639</c:v>
                </c:pt>
                <c:pt idx="134">
                  <c:v>1.6160000000000001</c:v>
                </c:pt>
                <c:pt idx="135">
                  <c:v>1.627</c:v>
                </c:pt>
                <c:pt idx="136">
                  <c:v>1.6519999999999999</c:v>
                </c:pt>
                <c:pt idx="137">
                  <c:v>1.633</c:v>
                </c:pt>
                <c:pt idx="138">
                  <c:v>1.5389999999999999</c:v>
                </c:pt>
                <c:pt idx="139">
                  <c:v>1.5920000000000001</c:v>
                </c:pt>
                <c:pt idx="140">
                  <c:v>1.532</c:v>
                </c:pt>
                <c:pt idx="141">
                  <c:v>1.571</c:v>
                </c:pt>
                <c:pt idx="142">
                  <c:v>1.595</c:v>
                </c:pt>
                <c:pt idx="143">
                  <c:v>1.5169999999999999</c:v>
                </c:pt>
                <c:pt idx="144">
                  <c:v>1.5109999999999999</c:v>
                </c:pt>
                <c:pt idx="145">
                  <c:v>1.5589999999999999</c:v>
                </c:pt>
                <c:pt idx="146">
                  <c:v>1.556</c:v>
                </c:pt>
                <c:pt idx="147">
                  <c:v>1.58</c:v>
                </c:pt>
                <c:pt idx="148">
                  <c:v>1.5549999999999999</c:v>
                </c:pt>
                <c:pt idx="149">
                  <c:v>1.593</c:v>
                </c:pt>
                <c:pt idx="150">
                  <c:v>1.577</c:v>
                </c:pt>
                <c:pt idx="151">
                  <c:v>1.585</c:v>
                </c:pt>
                <c:pt idx="152">
                  <c:v>1.601</c:v>
                </c:pt>
                <c:pt idx="153">
                  <c:v>1.633</c:v>
                </c:pt>
                <c:pt idx="154">
                  <c:v>1.673</c:v>
                </c:pt>
                <c:pt idx="155">
                  <c:v>1.6859999999999999</c:v>
                </c:pt>
                <c:pt idx="156">
                  <c:v>1.7430000000000001</c:v>
                </c:pt>
                <c:pt idx="157">
                  <c:v>1.6659999999999999</c:v>
                </c:pt>
                <c:pt idx="158">
                  <c:v>1.651</c:v>
                </c:pt>
                <c:pt idx="159">
                  <c:v>1.8109999999999999</c:v>
                </c:pt>
                <c:pt idx="160">
                  <c:v>1.7410000000000001</c:v>
                </c:pt>
                <c:pt idx="161">
                  <c:v>1.7569999999999999</c:v>
                </c:pt>
                <c:pt idx="162">
                  <c:v>1.752</c:v>
                </c:pt>
                <c:pt idx="163">
                  <c:v>1.7470000000000001</c:v>
                </c:pt>
                <c:pt idx="164">
                  <c:v>1.7170000000000001</c:v>
                </c:pt>
                <c:pt idx="165">
                  <c:v>1.7430000000000001</c:v>
                </c:pt>
                <c:pt idx="166">
                  <c:v>1.754</c:v>
                </c:pt>
                <c:pt idx="167">
                  <c:v>1.7430000000000001</c:v>
                </c:pt>
                <c:pt idx="168">
                  <c:v>1.778</c:v>
                </c:pt>
                <c:pt idx="169">
                  <c:v>1.7809999999999999</c:v>
                </c:pt>
                <c:pt idx="170">
                  <c:v>1.7949999999999999</c:v>
                </c:pt>
                <c:pt idx="171">
                  <c:v>1.8149999999999999</c:v>
                </c:pt>
              </c:numCache>
            </c:numRef>
          </c:val>
          <c:smooth val="0"/>
          <c:extLst>
            <c:ext xmlns:c16="http://schemas.microsoft.com/office/drawing/2014/chart" uri="{C3380CC4-5D6E-409C-BE32-E72D297353CC}">
              <c16:uniqueId val="{00000010-B42C-4B7C-82FC-305880C82697}"/>
            </c:ext>
          </c:extLst>
        </c:ser>
        <c:ser>
          <c:idx val="18"/>
          <c:order val="16"/>
          <c:tx>
            <c:strRef>
              <c:f>指数增强!$CP$1</c:f>
              <c:strCache>
                <c:ptCount val="1"/>
                <c:pt idx="0">
                  <c:v>新凰玖量中证500指数增强1号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指数增强!$CP$2:$CP$2433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0.97660000000000002</c:v>
                </c:pt>
                <c:pt idx="123">
                  <c:v>1.0175000000000001</c:v>
                </c:pt>
                <c:pt idx="124">
                  <c:v>1.0640000000000001</c:v>
                </c:pt>
                <c:pt idx="125">
                  <c:v>1.0788</c:v>
                </c:pt>
                <c:pt idx="126">
                  <c:v>1.1246</c:v>
                </c:pt>
                <c:pt idx="127">
                  <c:v>1.1308</c:v>
                </c:pt>
                <c:pt idx="128">
                  <c:v>1.1752</c:v>
                </c:pt>
                <c:pt idx="129">
                  <c:v>1.2945</c:v>
                </c:pt>
                <c:pt idx="130">
                  <c:v>1.2354000000000001</c:v>
                </c:pt>
                <c:pt idx="131">
                  <c:v>1.2717000000000001</c:v>
                </c:pt>
                <c:pt idx="132">
                  <c:v>1.3387</c:v>
                </c:pt>
                <c:pt idx="133">
                  <c:v>1.407</c:v>
                </c:pt>
                <c:pt idx="134">
                  <c:v>1.3629</c:v>
                </c:pt>
                <c:pt idx="135">
                  <c:v>1.35</c:v>
                </c:pt>
                <c:pt idx="136">
                  <c:v>1.3503000000000001</c:v>
                </c:pt>
                <c:pt idx="137">
                  <c:v>1.3889</c:v>
                </c:pt>
                <c:pt idx="138">
                  <c:v>1.3515999999999999</c:v>
                </c:pt>
                <c:pt idx="139">
                  <c:v>1.3842000000000001</c:v>
                </c:pt>
                <c:pt idx="140">
                  <c:v>1.3131999999999999</c:v>
                </c:pt>
                <c:pt idx="141">
                  <c:v>1.3502000000000001</c:v>
                </c:pt>
                <c:pt idx="142">
                  <c:v>1.3782000000000001</c:v>
                </c:pt>
                <c:pt idx="143">
                  <c:v>1.3388</c:v>
                </c:pt>
                <c:pt idx="144">
                  <c:v>1.3388</c:v>
                </c:pt>
                <c:pt idx="145">
                  <c:v>1.3894</c:v>
                </c:pt>
                <c:pt idx="146">
                  <c:v>1.401</c:v>
                </c:pt>
                <c:pt idx="147">
                  <c:v>1.4433</c:v>
                </c:pt>
                <c:pt idx="148">
                  <c:v>1.4222999999999999</c:v>
                </c:pt>
                <c:pt idx="149">
                  <c:v>1.4253</c:v>
                </c:pt>
                <c:pt idx="150">
                  <c:v>1.3622000000000001</c:v>
                </c:pt>
                <c:pt idx="151">
                  <c:v>1.3987000000000001</c:v>
                </c:pt>
                <c:pt idx="152">
                  <c:v>1.4536</c:v>
                </c:pt>
                <c:pt idx="153">
                  <c:v>1.4652000000000001</c:v>
                </c:pt>
                <c:pt idx="154">
                  <c:v>1.5126999999999999</c:v>
                </c:pt>
                <c:pt idx="155">
                  <c:v>1.4871000000000001</c:v>
                </c:pt>
                <c:pt idx="156">
                  <c:v>1.5447</c:v>
                </c:pt>
                <c:pt idx="157">
                  <c:v>1.4816</c:v>
                </c:pt>
                <c:pt idx="158">
                  <c:v>1.4360999999999999</c:v>
                </c:pt>
                <c:pt idx="159">
                  <c:v>1.6006</c:v>
                </c:pt>
                <c:pt idx="160">
                  <c:v>1.5418000000000001</c:v>
                </c:pt>
                <c:pt idx="161">
                  <c:v>1.5407999999999999</c:v>
                </c:pt>
                <c:pt idx="162">
                  <c:v>1.5022</c:v>
                </c:pt>
                <c:pt idx="163">
                  <c:v>1.4821</c:v>
                </c:pt>
                <c:pt idx="164">
                  <c:v>1.4194</c:v>
                </c:pt>
                <c:pt idx="165">
                  <c:v>1.4350000000000001</c:v>
                </c:pt>
                <c:pt idx="166">
                  <c:v>1.4331</c:v>
                </c:pt>
                <c:pt idx="167">
                  <c:v>1.4311</c:v>
                </c:pt>
                <c:pt idx="168">
                  <c:v>1.4826999999999999</c:v>
                </c:pt>
                <c:pt idx="169">
                  <c:v>1.4763999999999999</c:v>
                </c:pt>
                <c:pt idx="170">
                  <c:v>1.4632000000000001</c:v>
                </c:pt>
                <c:pt idx="171">
                  <c:v>1.4574</c:v>
                </c:pt>
              </c:numCache>
            </c:numRef>
          </c:val>
          <c:smooth val="0"/>
          <c:extLst>
            <c:ext xmlns:c16="http://schemas.microsoft.com/office/drawing/2014/chart" uri="{C3380CC4-5D6E-409C-BE32-E72D297353CC}">
              <c16:uniqueId val="{00000011-B42C-4B7C-82FC-305880C82697}"/>
            </c:ext>
          </c:extLst>
        </c:ser>
        <c:ser>
          <c:idx val="17"/>
          <c:order val="17"/>
          <c:tx>
            <c:strRef>
              <c:f>指数增强!$CQ$1</c:f>
              <c:strCache>
                <c:ptCount val="1"/>
                <c:pt idx="0">
                  <c:v>佑维500增强1号</c:v>
                </c:pt>
              </c:strCache>
            </c:strRef>
          </c:tx>
          <c:spPr>
            <a:ln w="28575" cap="rnd" cmpd="sng" algn="ctr">
              <a:solidFill>
                <a:schemeClr val="accent3">
                  <a:lumMod val="40000"/>
                  <a:lumOff val="60000"/>
                </a:schemeClr>
              </a:solidFill>
              <a:prstDash val="solid"/>
              <a:round/>
            </a:ln>
          </c:spPr>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指数增强!$CQ$2:$CQ$2433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1.012</c:v>
                </c:pt>
                <c:pt idx="118">
                  <c:v>1.022</c:v>
                </c:pt>
                <c:pt idx="119">
                  <c:v>1.004</c:v>
                </c:pt>
                <c:pt idx="120">
                  <c:v>1.034</c:v>
                </c:pt>
                <c:pt idx="121">
                  <c:v>1.0309999999999999</c:v>
                </c:pt>
                <c:pt idx="122">
                  <c:v>1.004</c:v>
                </c:pt>
                <c:pt idx="123">
                  <c:v>1.0429999999999999</c:v>
                </c:pt>
                <c:pt idx="124">
                  <c:v>1.071</c:v>
                </c:pt>
                <c:pt idx="125">
                  <c:v>1.1091</c:v>
                </c:pt>
                <c:pt idx="126">
                  <c:v>1.1259999999999999</c:v>
                </c:pt>
                <c:pt idx="127">
                  <c:v>1.133</c:v>
                </c:pt>
                <c:pt idx="128">
                  <c:v>1.1739999999999999</c:v>
                </c:pt>
                <c:pt idx="129">
                  <c:v>1.3009999999999999</c:v>
                </c:pt>
                <c:pt idx="130">
                  <c:v>1.2330000000000001</c:v>
                </c:pt>
                <c:pt idx="131">
                  <c:v>1.228</c:v>
                </c:pt>
                <c:pt idx="132">
                  <c:v>1.3420000000000001</c:v>
                </c:pt>
                <c:pt idx="133">
                  <c:v>1.377</c:v>
                </c:pt>
                <c:pt idx="134">
                  <c:v>1.351</c:v>
                </c:pt>
                <c:pt idx="135">
                  <c:v>1.37</c:v>
                </c:pt>
                <c:pt idx="136">
                  <c:v>1.397</c:v>
                </c:pt>
                <c:pt idx="137">
                  <c:v>1.4530000000000001</c:v>
                </c:pt>
                <c:pt idx="138">
                  <c:v>1.38</c:v>
                </c:pt>
                <c:pt idx="139">
                  <c:v>1.4350000000000001</c:v>
                </c:pt>
                <c:pt idx="140">
                  <c:v>1.3939999999999999</c:v>
                </c:pt>
                <c:pt idx="141">
                  <c:v>1.4370000000000001</c:v>
                </c:pt>
                <c:pt idx="142">
                  <c:v>1.4930000000000001</c:v>
                </c:pt>
                <c:pt idx="143">
                  <c:v>1.456</c:v>
                </c:pt>
                <c:pt idx="144">
                  <c:v>1.46</c:v>
                </c:pt>
                <c:pt idx="145">
                  <c:v>1.4830000000000001</c:v>
                </c:pt>
                <c:pt idx="146">
                  <c:v>1.4570000000000001</c:v>
                </c:pt>
                <c:pt idx="147">
                  <c:v>1.496</c:v>
                </c:pt>
                <c:pt idx="148">
                  <c:v>1.4590000000000001</c:v>
                </c:pt>
                <c:pt idx="149">
                  <c:v>1.478</c:v>
                </c:pt>
                <c:pt idx="150">
                  <c:v>1.4379999999999999</c:v>
                </c:pt>
                <c:pt idx="151">
                  <c:v>1.4510000000000001</c:v>
                </c:pt>
                <c:pt idx="152">
                  <c:v>1.4770000000000001</c:v>
                </c:pt>
                <c:pt idx="153">
                  <c:v>1.492</c:v>
                </c:pt>
                <c:pt idx="154">
                  <c:v>1.454</c:v>
                </c:pt>
                <c:pt idx="155">
                  <c:v>1.395</c:v>
                </c:pt>
                <c:pt idx="156">
                  <c:v>1.454</c:v>
                </c:pt>
                <c:pt idx="157">
                  <c:v>1.3779999999999999</c:v>
                </c:pt>
                <c:pt idx="158">
                  <c:v>1.319</c:v>
                </c:pt>
                <c:pt idx="159">
                  <c:v>1.3839999999999999</c:v>
                </c:pt>
                <c:pt idx="160">
                  <c:v>1.3340000000000001</c:v>
                </c:pt>
                <c:pt idx="161">
                  <c:v>1.335</c:v>
                </c:pt>
                <c:pt idx="162">
                  <c:v>1.2889999999999999</c:v>
                </c:pt>
                <c:pt idx="163">
                  <c:v>1.296</c:v>
                </c:pt>
                <c:pt idx="164">
                  <c:v>1.3009999999999999</c:v>
                </c:pt>
                <c:pt idx="165">
                  <c:v>1.31</c:v>
                </c:pt>
                <c:pt idx="166">
                  <c:v>1.3180000000000001</c:v>
                </c:pt>
                <c:pt idx="167">
                  <c:v>1.3240000000000001</c:v>
                </c:pt>
                <c:pt idx="168">
                  <c:v>1.3420000000000001</c:v>
                </c:pt>
                <c:pt idx="169">
                  <c:v>1.337</c:v>
                </c:pt>
                <c:pt idx="170">
                  <c:v>1.3420000000000001</c:v>
                </c:pt>
                <c:pt idx="171">
                  <c:v>1.3620000000000001</c:v>
                </c:pt>
              </c:numCache>
            </c:numRef>
          </c:val>
          <c:smooth val="0"/>
          <c:extLst>
            <c:ext xmlns:c16="http://schemas.microsoft.com/office/drawing/2014/chart" uri="{C3380CC4-5D6E-409C-BE32-E72D297353CC}">
              <c16:uniqueId val="{00000012-B42C-4B7C-82FC-305880C82697}"/>
            </c:ext>
          </c:extLst>
        </c:ser>
        <c:ser>
          <c:idx val="19"/>
          <c:order val="18"/>
          <c:tx>
            <c:strRef>
              <c:f>指数增强!$CR$1</c:f>
              <c:strCache>
                <c:ptCount val="1"/>
                <c:pt idx="0">
                  <c:v>世纪前沿指数增强2号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指数增强!$CR$2:$CR$2433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1.288</c:v>
                </c:pt>
                <c:pt idx="113">
                  <c:v>1.226</c:v>
                </c:pt>
                <c:pt idx="114">
                  <c:v>1.2110000000000001</c:v>
                </c:pt>
                <c:pt idx="115">
                  <c:v>1.2170000000000001</c:v>
                </c:pt>
                <c:pt idx="116">
                  <c:v>1.238</c:v>
                </c:pt>
                <c:pt idx="117">
                  <c:v>1.274</c:v>
                </c:pt>
                <c:pt idx="118">
                  <c:v>1.2629999999999999</c:v>
                </c:pt>
                <c:pt idx="119">
                  <c:v>1.276</c:v>
                </c:pt>
                <c:pt idx="120">
                  <c:v>1.3160000000000001</c:v>
                </c:pt>
                <c:pt idx="121">
                  <c:v>1.323</c:v>
                </c:pt>
                <c:pt idx="122">
                  <c:v>1.286</c:v>
                </c:pt>
                <c:pt idx="123">
                  <c:v>1.3260000000000001</c:v>
                </c:pt>
                <c:pt idx="124">
                  <c:v>1.379</c:v>
                </c:pt>
                <c:pt idx="125">
                  <c:v>1.4</c:v>
                </c:pt>
                <c:pt idx="126">
                  <c:v>1.4430000000000001</c:v>
                </c:pt>
                <c:pt idx="127">
                  <c:v>1.4630000000000001</c:v>
                </c:pt>
                <c:pt idx="128">
                  <c:v>1.5289999999999999</c:v>
                </c:pt>
                <c:pt idx="129">
                  <c:v>1.6719999999999999</c:v>
                </c:pt>
                <c:pt idx="130">
                  <c:v>1.599</c:v>
                </c:pt>
                <c:pt idx="131">
                  <c:v>1.6080000000000001</c:v>
                </c:pt>
                <c:pt idx="132">
                  <c:v>1.7110000000000001</c:v>
                </c:pt>
                <c:pt idx="133">
                  <c:v>1.7350000000000001</c:v>
                </c:pt>
                <c:pt idx="134">
                  <c:v>1.708</c:v>
                </c:pt>
                <c:pt idx="135">
                  <c:v>1.724</c:v>
                </c:pt>
                <c:pt idx="136">
                  <c:v>1.742</c:v>
                </c:pt>
                <c:pt idx="137">
                  <c:v>1.7350000000000001</c:v>
                </c:pt>
                <c:pt idx="138">
                  <c:v>1.6220000000000001</c:v>
                </c:pt>
                <c:pt idx="139">
                  <c:v>1.673</c:v>
                </c:pt>
                <c:pt idx="140">
                  <c:v>1.6080000000000001</c:v>
                </c:pt>
                <c:pt idx="141">
                  <c:v>1.663</c:v>
                </c:pt>
                <c:pt idx="142">
                  <c:v>1.6970000000000001</c:v>
                </c:pt>
                <c:pt idx="143">
                  <c:v>1.629</c:v>
                </c:pt>
                <c:pt idx="144">
                  <c:v>1.6140000000000001</c:v>
                </c:pt>
                <c:pt idx="145">
                  <c:v>1.677</c:v>
                </c:pt>
                <c:pt idx="146">
                  <c:v>1.6759999999999999</c:v>
                </c:pt>
                <c:pt idx="147">
                  <c:v>1.7070000000000001</c:v>
                </c:pt>
                <c:pt idx="148">
                  <c:v>1.679</c:v>
                </c:pt>
                <c:pt idx="149">
                  <c:v>1.7526999999999999</c:v>
                </c:pt>
                <c:pt idx="150">
                  <c:v>1.7044999999999999</c:v>
                </c:pt>
                <c:pt idx="151">
                  <c:v>1.7465999999999999</c:v>
                </c:pt>
                <c:pt idx="152">
                  <c:v>1.7670999999999999</c:v>
                </c:pt>
                <c:pt idx="153">
                  <c:v>1.7968999999999999</c:v>
                </c:pt>
                <c:pt idx="154">
                  <c:v>1.8420000000000001</c:v>
                </c:pt>
                <c:pt idx="155">
                  <c:v>1.8070999999999999</c:v>
                </c:pt>
                <c:pt idx="156">
                  <c:v>1.8872</c:v>
                </c:pt>
                <c:pt idx="157">
                  <c:v>1.7804</c:v>
                </c:pt>
                <c:pt idx="158">
                  <c:v>1.764</c:v>
                </c:pt>
                <c:pt idx="159">
                  <c:v>1.8954</c:v>
                </c:pt>
                <c:pt idx="160">
                  <c:v>1.7897000000000001</c:v>
                </c:pt>
                <c:pt idx="161">
                  <c:v>1.8102</c:v>
                </c:pt>
                <c:pt idx="162">
                  <c:v>1.7681</c:v>
                </c:pt>
                <c:pt idx="163">
                  <c:v>1.7588999999999999</c:v>
                </c:pt>
                <c:pt idx="164">
                  <c:v>1.7690999999999999</c:v>
                </c:pt>
                <c:pt idx="165">
                  <c:v>1.8009999999999999</c:v>
                </c:pt>
                <c:pt idx="166">
                  <c:v>1.8132999999999999</c:v>
                </c:pt>
                <c:pt idx="167">
                  <c:v>1.8111999999999999</c:v>
                </c:pt>
                <c:pt idx="168">
                  <c:v>1.8811</c:v>
                </c:pt>
                <c:pt idx="169">
                  <c:v>1.8964000000000001</c:v>
                </c:pt>
                <c:pt idx="170">
                  <c:v>1.8697999999999999</c:v>
                </c:pt>
                <c:pt idx="171">
                  <c:v>1.9117999999999999</c:v>
                </c:pt>
              </c:numCache>
            </c:numRef>
          </c:val>
          <c:smooth val="0"/>
          <c:extLst>
            <c:ext xmlns:c16="http://schemas.microsoft.com/office/drawing/2014/chart" uri="{C3380CC4-5D6E-409C-BE32-E72D297353CC}">
              <c16:uniqueId val="{00000000-616D-4347-8C2D-F8448915B43E}"/>
            </c:ext>
          </c:extLst>
        </c:ser>
        <c:ser>
          <c:idx val="15"/>
          <c:order val="19"/>
          <c:tx>
            <c:strRef>
              <c:f>指数增强!$CS$1</c:f>
              <c:strCache>
                <c:ptCount val="1"/>
                <c:pt idx="0">
                  <c:v>衍复指増三号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指数增强!$CS$2:$CS$269</c:f>
              <c:numCache>
                <c:formatCode>0.0000_ </c:formatCode>
                <c:ptCount val="26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1.0294000000000001</c:v>
                </c:pt>
                <c:pt idx="110">
                  <c:v>0.99809999999999999</c:v>
                </c:pt>
                <c:pt idx="111">
                  <c:v>1.0667</c:v>
                </c:pt>
                <c:pt idx="112">
                  <c:v>1.0181</c:v>
                </c:pt>
                <c:pt idx="113">
                  <c:v>0.98829999999999996</c:v>
                </c:pt>
                <c:pt idx="114">
                  <c:v>0.99509999999999998</c:v>
                </c:pt>
                <c:pt idx="115">
                  <c:v>1.0071000000000001</c:v>
                </c:pt>
                <c:pt idx="116">
                  <c:v>1.0257000000000001</c:v>
                </c:pt>
                <c:pt idx="117">
                  <c:v>1.0442</c:v>
                </c:pt>
                <c:pt idx="118">
                  <c:v>1.0411999999999999</c:v>
                </c:pt>
                <c:pt idx="119">
                  <c:v>1.0649999999999999</c:v>
                </c:pt>
                <c:pt idx="120">
                  <c:v>1.0992</c:v>
                </c:pt>
                <c:pt idx="121">
                  <c:v>1.1021000000000001</c:v>
                </c:pt>
                <c:pt idx="122">
                  <c:v>1.0682</c:v>
                </c:pt>
                <c:pt idx="123">
                  <c:v>1.0896999999999999</c:v>
                </c:pt>
                <c:pt idx="124">
                  <c:v>1.1292</c:v>
                </c:pt>
                <c:pt idx="125">
                  <c:v>1.1411</c:v>
                </c:pt>
                <c:pt idx="126">
                  <c:v>1.1725000000000001</c:v>
                </c:pt>
                <c:pt idx="127">
                  <c:v>1.1827000000000001</c:v>
                </c:pt>
                <c:pt idx="128">
                  <c:v>1.2394000000000001</c:v>
                </c:pt>
                <c:pt idx="129">
                  <c:v>1.3560000000000001</c:v>
                </c:pt>
                <c:pt idx="130">
                  <c:v>1.3151767525023637</c:v>
                </c:pt>
                <c:pt idx="131">
                  <c:v>1.3196000000000001</c:v>
                </c:pt>
                <c:pt idx="132">
                  <c:v>1.3968</c:v>
                </c:pt>
                <c:pt idx="133">
                  <c:v>1.431</c:v>
                </c:pt>
                <c:pt idx="134">
                  <c:v>1.4222999999999999</c:v>
                </c:pt>
                <c:pt idx="135">
                  <c:v>1.4439</c:v>
                </c:pt>
                <c:pt idx="136">
                  <c:v>1.4778</c:v>
                </c:pt>
                <c:pt idx="137">
                  <c:v>1.4805999999999999</c:v>
                </c:pt>
                <c:pt idx="138">
                  <c:v>1.4185000000000001</c:v>
                </c:pt>
                <c:pt idx="139">
                  <c:v>1.4597</c:v>
                </c:pt>
                <c:pt idx="140">
                  <c:v>1.4153</c:v>
                </c:pt>
                <c:pt idx="141">
                  <c:v>1.4484999999999999</c:v>
                </c:pt>
                <c:pt idx="142">
                  <c:v>1.4724999999999999</c:v>
                </c:pt>
                <c:pt idx="143">
                  <c:v>1.4338</c:v>
                </c:pt>
                <c:pt idx="144">
                  <c:v>1.4292</c:v>
                </c:pt>
                <c:pt idx="145">
                  <c:v>1.4779</c:v>
                </c:pt>
                <c:pt idx="146">
                  <c:v>1.4829000000000001</c:v>
                </c:pt>
                <c:pt idx="147">
                  <c:v>1.5086999999999999</c:v>
                </c:pt>
                <c:pt idx="148">
                  <c:v>1.4893000000000001</c:v>
                </c:pt>
                <c:pt idx="149">
                  <c:v>1.5093000000000001</c:v>
                </c:pt>
                <c:pt idx="150">
                  <c:v>1.4596</c:v>
                </c:pt>
                <c:pt idx="151">
                  <c:v>1.4935</c:v>
                </c:pt>
                <c:pt idx="152">
                  <c:v>1.5048999999999999</c:v>
                </c:pt>
                <c:pt idx="153">
                  <c:v>1.5316000000000001</c:v>
                </c:pt>
                <c:pt idx="154">
                  <c:v>1.5636000000000001</c:v>
                </c:pt>
                <c:pt idx="155">
                  <c:v>1.5510999999999999</c:v>
                </c:pt>
                <c:pt idx="156">
                  <c:v>1.609</c:v>
                </c:pt>
                <c:pt idx="157">
                  <c:v>1.5464</c:v>
                </c:pt>
                <c:pt idx="158">
                  <c:v>1.5415000000000001</c:v>
                </c:pt>
                <c:pt idx="159">
                  <c:v>1.6472</c:v>
                </c:pt>
                <c:pt idx="160">
                  <c:v>1.5737000000000001</c:v>
                </c:pt>
                <c:pt idx="161">
                  <c:v>1.5768</c:v>
                </c:pt>
                <c:pt idx="162">
                  <c:v>1.5518000000000001</c:v>
                </c:pt>
                <c:pt idx="163">
                  <c:v>1.5425</c:v>
                </c:pt>
                <c:pt idx="164">
                  <c:v>1.5481</c:v>
                </c:pt>
                <c:pt idx="165">
                  <c:v>1.5764</c:v>
                </c:pt>
                <c:pt idx="166">
                  <c:v>1.5828</c:v>
                </c:pt>
                <c:pt idx="167">
                  <c:v>1.5838000000000001</c:v>
                </c:pt>
                <c:pt idx="168">
                  <c:v>1.6213</c:v>
                </c:pt>
                <c:pt idx="169">
                  <c:v>1.6183000000000001</c:v>
                </c:pt>
                <c:pt idx="170">
                  <c:v>1.5973999999999999</c:v>
                </c:pt>
                <c:pt idx="171">
                  <c:v>1.631</c:v>
                </c:pt>
              </c:numCache>
            </c:numRef>
          </c:val>
          <c:smooth val="0"/>
          <c:extLst>
            <c:ext xmlns:c16="http://schemas.microsoft.com/office/drawing/2014/chart" uri="{C3380CC4-5D6E-409C-BE32-E72D297353CC}">
              <c16:uniqueId val="{00000000-A215-4826-9C6D-48C198772903}"/>
            </c:ext>
          </c:extLst>
        </c:ser>
        <c:ser>
          <c:idx val="21"/>
          <c:order val="20"/>
          <c:tx>
            <c:strRef>
              <c:f>指数增强!$CT$1</c:f>
              <c:strCache>
                <c:ptCount val="1"/>
                <c:pt idx="0">
                  <c:v>量客卓宇六号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指数增强!$CT$2:$CT$397</c:f>
              <c:numCache>
                <c:formatCode>0.0000_ </c:formatCode>
                <c:ptCount val="39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1.0096000000000001</c:v>
                </c:pt>
                <c:pt idx="139">
                  <c:v>1.042</c:v>
                </c:pt>
                <c:pt idx="140">
                  <c:v>1.0168999999999999</c:v>
                </c:pt>
                <c:pt idx="141">
                  <c:v>1.0482</c:v>
                </c:pt>
                <c:pt idx="142">
                  <c:v>1.0671999999999999</c:v>
                </c:pt>
                <c:pt idx="143">
                  <c:v>1.0219</c:v>
                </c:pt>
                <c:pt idx="144">
                  <c:v>1.0159</c:v>
                </c:pt>
                <c:pt idx="145">
                  <c:v>1.044</c:v>
                </c:pt>
                <c:pt idx="146">
                  <c:v>1.0298</c:v>
                </c:pt>
                <c:pt idx="147">
                  <c:v>1.0414000000000001</c:v>
                </c:pt>
                <c:pt idx="148">
                  <c:v>1.0235000000000001</c:v>
                </c:pt>
                <c:pt idx="149">
                  <c:v>1.0376000000000001</c:v>
                </c:pt>
                <c:pt idx="150">
                  <c:v>1.0017</c:v>
                </c:pt>
                <c:pt idx="151">
                  <c:v>1.0125</c:v>
                </c:pt>
                <c:pt idx="152">
                  <c:v>1.0143</c:v>
                </c:pt>
                <c:pt idx="153">
                  <c:v>1.0317000000000001</c:v>
                </c:pt>
                <c:pt idx="154">
                  <c:v>1.0545</c:v>
                </c:pt>
                <c:pt idx="155">
                  <c:v>1.0567</c:v>
                </c:pt>
                <c:pt idx="156">
                  <c:v>1.1067</c:v>
                </c:pt>
                <c:pt idx="157">
                  <c:v>1.0577000000000001</c:v>
                </c:pt>
                <c:pt idx="158">
                  <c:v>1.0455000000000001</c:v>
                </c:pt>
                <c:pt idx="159">
                  <c:v>1.1121000000000001</c:v>
                </c:pt>
                <c:pt idx="160">
                  <c:v>1.0494000000000001</c:v>
                </c:pt>
                <c:pt idx="161">
                  <c:v>1.0589</c:v>
                </c:pt>
                <c:pt idx="162">
                  <c:v>1.0367999999999999</c:v>
                </c:pt>
                <c:pt idx="163">
                  <c:v>1.0414000000000001</c:v>
                </c:pt>
                <c:pt idx="164">
                  <c:v>1.0454000000000001</c:v>
                </c:pt>
                <c:pt idx="165">
                  <c:v>1.0602</c:v>
                </c:pt>
                <c:pt idx="166">
                  <c:v>1.0702</c:v>
                </c:pt>
                <c:pt idx="167">
                  <c:v>1.0667</c:v>
                </c:pt>
                <c:pt idx="168">
                  <c:v>1.0858000000000001</c:v>
                </c:pt>
                <c:pt idx="169">
                  <c:v>1.0809</c:v>
                </c:pt>
                <c:pt idx="170">
                  <c:v>1.0825</c:v>
                </c:pt>
                <c:pt idx="171">
                  <c:v>1.0871</c:v>
                </c:pt>
              </c:numCache>
            </c:numRef>
          </c:val>
          <c:smooth val="0"/>
          <c:extLst>
            <c:ext xmlns:c16="http://schemas.microsoft.com/office/drawing/2014/chart" uri="{C3380CC4-5D6E-409C-BE32-E72D297353CC}">
              <c16:uniqueId val="{00000000-589E-4C55-9FA7-7A6769AA8D23}"/>
            </c:ext>
          </c:extLst>
        </c:ser>
        <c:ser>
          <c:idx val="22"/>
          <c:order val="21"/>
          <c:tx>
            <c:strRef>
              <c:f>指数增强!$CU$1</c:f>
              <c:strCache>
                <c:ptCount val="1"/>
                <c:pt idx="0">
                  <c:v>赫富500指数增强一号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指数增强!$CU$2:$CU$179</c:f>
              <c:numCache>
                <c:formatCode>0.0000_ </c:formatCode>
                <c:ptCount val="17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0.997</c:v>
                </c:pt>
                <c:pt idx="45">
                  <c:v>1.056</c:v>
                </c:pt>
                <c:pt idx="46">
                  <c:v>1.0129999999999999</c:v>
                </c:pt>
                <c:pt idx="47">
                  <c:v>1.0229999999999999</c:v>
                </c:pt>
                <c:pt idx="48">
                  <c:v>1.0369999999999999</c:v>
                </c:pt>
                <c:pt idx="49">
                  <c:v>1.0289999999999999</c:v>
                </c:pt>
                <c:pt idx="50">
                  <c:v>1.0109999999999999</c:v>
                </c:pt>
                <c:pt idx="51">
                  <c:v>1.004</c:v>
                </c:pt>
                <c:pt idx="52">
                  <c:v>1.0109999999999999</c:v>
                </c:pt>
                <c:pt idx="53">
                  <c:v>1.0409999999999999</c:v>
                </c:pt>
                <c:pt idx="54">
                  <c:v>1.0569999999999999</c:v>
                </c:pt>
                <c:pt idx="55">
                  <c:v>1.0529999999999999</c:v>
                </c:pt>
                <c:pt idx="56">
                  <c:v>1.0429999999999999</c:v>
                </c:pt>
                <c:pt idx="57">
                  <c:v>1.1080000000000001</c:v>
                </c:pt>
                <c:pt idx="58">
                  <c:v>1.1619999999999999</c:v>
                </c:pt>
                <c:pt idx="59">
                  <c:v>1.2250000000000001</c:v>
                </c:pt>
                <c:pt idx="60">
                  <c:v>1.2609999999999999</c:v>
                </c:pt>
                <c:pt idx="61">
                  <c:v>1.3009999999999999</c:v>
                </c:pt>
                <c:pt idx="62">
                  <c:v>1.353</c:v>
                </c:pt>
                <c:pt idx="63">
                  <c:v>1.3480000000000001</c:v>
                </c:pt>
                <c:pt idx="64">
                  <c:v>1.4530000000000001</c:v>
                </c:pt>
                <c:pt idx="65">
                  <c:v>1.4339999999999999</c:v>
                </c:pt>
                <c:pt idx="66">
                  <c:v>1.4570000000000001</c:v>
                </c:pt>
                <c:pt idx="67">
                  <c:v>1.421</c:v>
                </c:pt>
                <c:pt idx="68">
                  <c:v>1.325</c:v>
                </c:pt>
                <c:pt idx="69">
                  <c:v>1.276</c:v>
                </c:pt>
                <c:pt idx="70">
                  <c:v>1.248</c:v>
                </c:pt>
                <c:pt idx="71">
                  <c:v>1.2390000000000001</c:v>
                </c:pt>
                <c:pt idx="72">
                  <c:v>1.2589999999999999</c:v>
                </c:pt>
                <c:pt idx="73">
                  <c:v>1.202</c:v>
                </c:pt>
                <c:pt idx="74">
                  <c:v>1.2370000000000001</c:v>
                </c:pt>
                <c:pt idx="75">
                  <c:v>1.306</c:v>
                </c:pt>
                <c:pt idx="76">
                  <c:v>1.2989999999999999</c:v>
                </c:pt>
                <c:pt idx="77">
                  <c:v>1.3129999999999999</c:v>
                </c:pt>
                <c:pt idx="78">
                  <c:v>1.266</c:v>
                </c:pt>
                <c:pt idx="79">
                  <c:v>1.2729999999999999</c:v>
                </c:pt>
                <c:pt idx="80">
                  <c:v>1.294</c:v>
                </c:pt>
                <c:pt idx="81">
                  <c:v>1.2669999999999999</c:v>
                </c:pt>
                <c:pt idx="82">
                  <c:v>1.2170000000000001</c:v>
                </c:pt>
                <c:pt idx="83">
                  <c:v>1.2569999999999999</c:v>
                </c:pt>
                <c:pt idx="84">
                  <c:v>1.294</c:v>
                </c:pt>
                <c:pt idx="85">
                  <c:v>1.2869999999999999</c:v>
                </c:pt>
                <c:pt idx="86">
                  <c:v>1.357</c:v>
                </c:pt>
                <c:pt idx="87">
                  <c:v>1.379</c:v>
                </c:pt>
                <c:pt idx="88">
                  <c:v>1.3680000000000001</c:v>
                </c:pt>
                <c:pt idx="89">
                  <c:v>1.3240000000000001</c:v>
                </c:pt>
                <c:pt idx="90">
                  <c:v>1.3240000000000001</c:v>
                </c:pt>
                <c:pt idx="91">
                  <c:v>1.3460000000000001</c:v>
                </c:pt>
                <c:pt idx="92">
                  <c:v>1.329</c:v>
                </c:pt>
                <c:pt idx="93">
                  <c:v>1.331</c:v>
                </c:pt>
                <c:pt idx="94">
                  <c:v>1.3340000000000001</c:v>
                </c:pt>
                <c:pt idx="95">
                  <c:v>1.3480000000000001</c:v>
                </c:pt>
                <c:pt idx="96">
                  <c:v>1.33</c:v>
                </c:pt>
                <c:pt idx="97">
                  <c:v>1.337</c:v>
                </c:pt>
                <c:pt idx="98">
                  <c:v>1.3240000000000001</c:v>
                </c:pt>
                <c:pt idx="99">
                  <c:v>1.3480000000000001</c:v>
                </c:pt>
                <c:pt idx="100">
                  <c:v>1.367</c:v>
                </c:pt>
                <c:pt idx="101">
                  <c:v>1.3919999999999999</c:v>
                </c:pt>
                <c:pt idx="102">
                  <c:v>1.395</c:v>
                </c:pt>
                <c:pt idx="103">
                  <c:v>1.454</c:v>
                </c:pt>
                <c:pt idx="104">
                  <c:v>1.488</c:v>
                </c:pt>
                <c:pt idx="105">
                  <c:v>1.4930000000000001</c:v>
                </c:pt>
                <c:pt idx="106">
                  <c:v>1.4410000000000001</c:v>
                </c:pt>
                <c:pt idx="107">
                  <c:v>1.409</c:v>
                </c:pt>
                <c:pt idx="108">
                  <c:v>1.458</c:v>
                </c:pt>
                <c:pt idx="109">
                  <c:v>1.5860000000000001</c:v>
                </c:pt>
                <c:pt idx="110">
                  <c:v>1.49</c:v>
                </c:pt>
                <c:pt idx="111">
                  <c:v>1.5980000000000001</c:v>
                </c:pt>
                <c:pt idx="112">
                  <c:v>1.4950000000000001</c:v>
                </c:pt>
                <c:pt idx="113">
                  <c:v>1.425</c:v>
                </c:pt>
                <c:pt idx="114">
                  <c:v>1.407</c:v>
                </c:pt>
                <c:pt idx="115">
                  <c:v>1.4059999999999999</c:v>
                </c:pt>
                <c:pt idx="116">
                  <c:v>1.4450000000000001</c:v>
                </c:pt>
                <c:pt idx="117">
                  <c:v>1.502</c:v>
                </c:pt>
                <c:pt idx="118">
                  <c:v>1.49</c:v>
                </c:pt>
                <c:pt idx="119">
                  <c:v>1.5349999999999999</c:v>
                </c:pt>
                <c:pt idx="120">
                  <c:v>1.591</c:v>
                </c:pt>
                <c:pt idx="121">
                  <c:v>1.591</c:v>
                </c:pt>
                <c:pt idx="122">
                  <c:v>1.534</c:v>
                </c:pt>
                <c:pt idx="123">
                  <c:v>1.5740000000000001</c:v>
                </c:pt>
                <c:pt idx="124">
                  <c:v>1.637</c:v>
                </c:pt>
                <c:pt idx="125">
                  <c:v>1.6459999999999999</c:v>
                </c:pt>
                <c:pt idx="126">
                  <c:v>1.718</c:v>
                </c:pt>
                <c:pt idx="127">
                  <c:v>1.734</c:v>
                </c:pt>
                <c:pt idx="128">
                  <c:v>1.8320000000000001</c:v>
                </c:pt>
                <c:pt idx="129">
                  <c:v>2.0219999999999998</c:v>
                </c:pt>
                <c:pt idx="130">
                  <c:v>1.9370000000000001</c:v>
                </c:pt>
                <c:pt idx="131">
                  <c:v>1.9359999999999999</c:v>
                </c:pt>
                <c:pt idx="132">
                  <c:v>2.044</c:v>
                </c:pt>
                <c:pt idx="133">
                  <c:v>2.0819999999999999</c:v>
                </c:pt>
                <c:pt idx="134">
                  <c:v>2.0579999999999998</c:v>
                </c:pt>
                <c:pt idx="135">
                  <c:v>2.0720000000000001</c:v>
                </c:pt>
                <c:pt idx="136">
                  <c:v>2.1080000000000001</c:v>
                </c:pt>
                <c:pt idx="137">
                  <c:v>2.08</c:v>
                </c:pt>
                <c:pt idx="138">
                  <c:v>1.9770000000000001</c:v>
                </c:pt>
                <c:pt idx="139">
                  <c:v>2.048</c:v>
                </c:pt>
                <c:pt idx="140">
                  <c:v>1.996</c:v>
                </c:pt>
                <c:pt idx="141">
                  <c:v>2.0470000000000002</c:v>
                </c:pt>
                <c:pt idx="142">
                  <c:v>2.0870000000000002</c:v>
                </c:pt>
                <c:pt idx="143">
                  <c:v>2.016</c:v>
                </c:pt>
                <c:pt idx="144">
                  <c:v>2</c:v>
                </c:pt>
                <c:pt idx="145">
                  <c:v>2.0699999999999998</c:v>
                </c:pt>
                <c:pt idx="146">
                  <c:v>2.0710000000000002</c:v>
                </c:pt>
                <c:pt idx="147">
                  <c:v>2.113</c:v>
                </c:pt>
                <c:pt idx="148">
                  <c:v>2.0790000000000002</c:v>
                </c:pt>
                <c:pt idx="149">
                  <c:v>2.121</c:v>
                </c:pt>
                <c:pt idx="150">
                  <c:v>2.0390000000000001</c:v>
                </c:pt>
                <c:pt idx="151">
                  <c:v>2.0779999999999998</c:v>
                </c:pt>
                <c:pt idx="152">
                  <c:v>2.0699999999999998</c:v>
                </c:pt>
                <c:pt idx="153">
                  <c:v>2.105</c:v>
                </c:pt>
                <c:pt idx="154">
                  <c:v>2.1560000000000001</c:v>
                </c:pt>
                <c:pt idx="155">
                  <c:v>2.1440000000000001</c:v>
                </c:pt>
                <c:pt idx="156">
                  <c:v>2.2349999999999999</c:v>
                </c:pt>
                <c:pt idx="157">
                  <c:v>2.1309999999999998</c:v>
                </c:pt>
                <c:pt idx="158">
                  <c:v>2.1150000000000002</c:v>
                </c:pt>
                <c:pt idx="159">
                  <c:v>2.2759999999999998</c:v>
                </c:pt>
                <c:pt idx="160">
                  <c:v>2.19</c:v>
                </c:pt>
                <c:pt idx="161">
                  <c:v>2.2240000000000002</c:v>
                </c:pt>
                <c:pt idx="162">
                  <c:v>2.169</c:v>
                </c:pt>
                <c:pt idx="163">
                  <c:v>2.1709999999999998</c:v>
                </c:pt>
                <c:pt idx="164">
                  <c:v>2.1909999999999998</c:v>
                </c:pt>
                <c:pt idx="165">
                  <c:v>2.23</c:v>
                </c:pt>
                <c:pt idx="166">
                  <c:v>2.234</c:v>
                </c:pt>
                <c:pt idx="167">
                  <c:v>2.2160000000000002</c:v>
                </c:pt>
                <c:pt idx="168">
                  <c:v>2.2789999999999999</c:v>
                </c:pt>
                <c:pt idx="169">
                  <c:v>2.2879999999999998</c:v>
                </c:pt>
                <c:pt idx="170">
                  <c:v>2.2440000000000002</c:v>
                </c:pt>
                <c:pt idx="171">
                  <c:v>2.2719999999999998</c:v>
                </c:pt>
              </c:numCache>
            </c:numRef>
          </c:val>
          <c:smooth val="0"/>
          <c:extLst>
            <c:ext xmlns:c16="http://schemas.microsoft.com/office/drawing/2014/chart" uri="{C3380CC4-5D6E-409C-BE32-E72D297353CC}">
              <c16:uniqueId val="{00000000-CD43-43F2-987B-4C7D866F7BCA}"/>
            </c:ext>
          </c:extLst>
        </c:ser>
        <c:ser>
          <c:idx val="23"/>
          <c:order val="22"/>
          <c:tx>
            <c:strRef>
              <c:f>指数增强!$CV$1</c:f>
              <c:strCache>
                <c:ptCount val="1"/>
                <c:pt idx="0">
                  <c:v>爱凡哲中证多策略英安一号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指数增强!$CV$2:$CV$259</c:f>
              <c:numCache>
                <c:formatCode>0.0000_ </c:formatCode>
                <c:ptCount val="2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0.999</c:v>
                </c:pt>
                <c:pt idx="122">
                  <c:v>0.97699999999999998</c:v>
                </c:pt>
                <c:pt idx="123">
                  <c:v>1.0169999999999999</c:v>
                </c:pt>
                <c:pt idx="124">
                  <c:v>1.0169999999999999</c:v>
                </c:pt>
                <c:pt idx="125">
                  <c:v>1.0660000000000001</c:v>
                </c:pt>
                <c:pt idx="126">
                  <c:v>1.0820000000000001</c:v>
                </c:pt>
                <c:pt idx="127">
                  <c:v>1.099</c:v>
                </c:pt>
                <c:pt idx="128">
                  <c:v>1.18</c:v>
                </c:pt>
                <c:pt idx="129">
                  <c:v>1.248</c:v>
                </c:pt>
                <c:pt idx="130">
                  <c:v>1.2110000000000001</c:v>
                </c:pt>
                <c:pt idx="131">
                  <c:v>1.202</c:v>
                </c:pt>
                <c:pt idx="132">
                  <c:v>1.2330000000000001</c:v>
                </c:pt>
                <c:pt idx="133">
                  <c:v>1.25</c:v>
                </c:pt>
                <c:pt idx="134">
                  <c:v>1.248</c:v>
                </c:pt>
                <c:pt idx="135">
                  <c:v>1.258</c:v>
                </c:pt>
                <c:pt idx="136">
                  <c:v>1.3149999999999999</c:v>
                </c:pt>
                <c:pt idx="137">
                  <c:v>1.28</c:v>
                </c:pt>
                <c:pt idx="138">
                  <c:v>1.256</c:v>
                </c:pt>
                <c:pt idx="139">
                  <c:v>1.2789999999999999</c:v>
                </c:pt>
                <c:pt idx="140">
                  <c:v>1.236</c:v>
                </c:pt>
                <c:pt idx="141">
                  <c:v>1.288</c:v>
                </c:pt>
                <c:pt idx="142">
                  <c:v>1.3029999999999999</c:v>
                </c:pt>
                <c:pt idx="143">
                  <c:v>1.2889999999999999</c:v>
                </c:pt>
                <c:pt idx="144">
                  <c:v>1.288</c:v>
                </c:pt>
                <c:pt idx="145">
                  <c:v>1.3260000000000001</c:v>
                </c:pt>
                <c:pt idx="146">
                  <c:v>1.3169999999999999</c:v>
                </c:pt>
                <c:pt idx="147">
                  <c:v>1.325</c:v>
                </c:pt>
                <c:pt idx="148">
                  <c:v>1.327</c:v>
                </c:pt>
                <c:pt idx="149">
                  <c:v>1.3440000000000001</c:v>
                </c:pt>
                <c:pt idx="150">
                  <c:v>1.321</c:v>
                </c:pt>
                <c:pt idx="151">
                  <c:v>1.3129999999999999</c:v>
                </c:pt>
                <c:pt idx="152">
                  <c:v>1.3089999999999999</c:v>
                </c:pt>
                <c:pt idx="153">
                  <c:v>1.3542611464968153</c:v>
                </c:pt>
                <c:pt idx="154">
                  <c:v>1.3828471337579618</c:v>
                </c:pt>
                <c:pt idx="155">
                  <c:v>1.4150063694267514</c:v>
                </c:pt>
                <c:pt idx="156">
                  <c:v>1.4709872611464969</c:v>
                </c:pt>
                <c:pt idx="157">
                  <c:v>1.4400191082802547</c:v>
                </c:pt>
                <c:pt idx="158">
                  <c:v>1.5150573248407642</c:v>
                </c:pt>
                <c:pt idx="159">
                  <c:v>1.5781847133757958</c:v>
                </c:pt>
                <c:pt idx="160">
                  <c:v>1.4388280254777068</c:v>
                </c:pt>
                <c:pt idx="161">
                  <c:v>1.4328726114649681</c:v>
                </c:pt>
                <c:pt idx="162">
                  <c:v>1.4209617834394903</c:v>
                </c:pt>
                <c:pt idx="163">
                  <c:v>1.4150063694267514</c:v>
                </c:pt>
                <c:pt idx="164">
                  <c:v>1.3923757961783438</c:v>
                </c:pt>
                <c:pt idx="165">
                  <c:v>1.4412101910828023</c:v>
                </c:pt>
                <c:pt idx="166">
                  <c:v>1.391184713375796</c:v>
                </c:pt>
                <c:pt idx="167">
                  <c:v>1.3828471337579615</c:v>
                </c:pt>
                <c:pt idx="168">
                  <c:v>1.3792738853503179</c:v>
                </c:pt>
                <c:pt idx="169">
                  <c:v>1.3673630573248403</c:v>
                </c:pt>
                <c:pt idx="170">
                  <c:v>1.3280573248407639</c:v>
                </c:pt>
                <c:pt idx="171">
                  <c:v>1.3080000000000001</c:v>
                </c:pt>
              </c:numCache>
            </c:numRef>
          </c:val>
          <c:smooth val="0"/>
          <c:extLst>
            <c:ext xmlns:c16="http://schemas.microsoft.com/office/drawing/2014/chart" uri="{C3380CC4-5D6E-409C-BE32-E72D297353CC}">
              <c16:uniqueId val="{00000000-4769-41E8-8B58-60E2A7ECB219}"/>
            </c:ext>
          </c:extLst>
        </c:ser>
        <c:ser>
          <c:idx val="24"/>
          <c:order val="23"/>
          <c:tx>
            <c:strRef>
              <c:f>指数增强!$CW$1</c:f>
              <c:strCache>
                <c:ptCount val="1"/>
                <c:pt idx="0">
                  <c:v>量派500增强8号</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指数增强!$CW$2:$CW$263</c:f>
              <c:numCache>
                <c:formatCode>0.0000_ </c:formatCode>
                <c:ptCount val="26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1.0599000000000001</c:v>
                </c:pt>
                <c:pt idx="157">
                  <c:v>1.0158</c:v>
                </c:pt>
                <c:pt idx="158">
                  <c:v>1.0037</c:v>
                </c:pt>
                <c:pt idx="159">
                  <c:v>1.0851999999999999</c:v>
                </c:pt>
                <c:pt idx="160">
                  <c:v>1.0415000000000001</c:v>
                </c:pt>
                <c:pt idx="161">
                  <c:v>1.0527</c:v>
                </c:pt>
                <c:pt idx="162">
                  <c:v>1.0266999999999999</c:v>
                </c:pt>
                <c:pt idx="163">
                  <c:v>1.0251999999999999</c:v>
                </c:pt>
                <c:pt idx="164">
                  <c:v>1.0350999999999999</c:v>
                </c:pt>
                <c:pt idx="165">
                  <c:v>1.0508999999999999</c:v>
                </c:pt>
                <c:pt idx="166">
                  <c:v>1.0555000000000001</c:v>
                </c:pt>
                <c:pt idx="167">
                  <c:v>1.0588</c:v>
                </c:pt>
                <c:pt idx="168">
                  <c:v>1.079</c:v>
                </c:pt>
                <c:pt idx="169">
                  <c:v>1.0823</c:v>
                </c:pt>
                <c:pt idx="170">
                  <c:v>1.0784</c:v>
                </c:pt>
                <c:pt idx="171">
                  <c:v>1.0948</c:v>
                </c:pt>
              </c:numCache>
            </c:numRef>
          </c:val>
          <c:smooth val="0"/>
          <c:extLst>
            <c:ext xmlns:c16="http://schemas.microsoft.com/office/drawing/2014/chart" uri="{C3380CC4-5D6E-409C-BE32-E72D297353CC}">
              <c16:uniqueId val="{00000000-7E1A-46E8-9B92-B59792C3DDEA}"/>
            </c:ext>
          </c:extLst>
        </c:ser>
        <c:ser>
          <c:idx val="25"/>
          <c:order val="24"/>
          <c:tx>
            <c:strRef>
              <c:f>指数增强!$CX$1</c:f>
              <c:strCache>
                <c:ptCount val="1"/>
                <c:pt idx="0">
                  <c:v>卓识伟业</c:v>
                </c:pt>
              </c:strCache>
            </c:strRef>
          </c:tx>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指数增强!$CX$2:$CX$256</c:f>
              <c:numCache>
                <c:formatCode>0.0000_ </c:formatCode>
                <c:ptCount val="25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0.98984020516867199</c:v>
                </c:pt>
                <c:pt idx="78">
                  <c:v>0.96271453935687501</c:v>
                </c:pt>
                <c:pt idx="79">
                  <c:v>0.96932333793647696</c:v>
                </c:pt>
                <c:pt idx="80">
                  <c:v>0.97829946735056195</c:v>
                </c:pt>
                <c:pt idx="81">
                  <c:v>0.96340501085026597</c:v>
                </c:pt>
                <c:pt idx="82">
                  <c:v>0.92473860722035905</c:v>
                </c:pt>
                <c:pt idx="83">
                  <c:v>0.95679621227066503</c:v>
                </c:pt>
                <c:pt idx="84">
                  <c:v>0.99526533833103203</c:v>
                </c:pt>
                <c:pt idx="85">
                  <c:v>0.99674492010258398</c:v>
                </c:pt>
                <c:pt idx="86">
                  <c:v>1.06204379562044</c:v>
                </c:pt>
                <c:pt idx="87">
                  <c:v>1.0935095679621201</c:v>
                </c:pt>
                <c:pt idx="88">
                  <c:v>1.0888735450779199</c:v>
                </c:pt>
                <c:pt idx="89">
                  <c:v>1.0516867232195699</c:v>
                </c:pt>
                <c:pt idx="90">
                  <c:v>1.0516867232195699</c:v>
                </c:pt>
                <c:pt idx="91">
                  <c:v>1.08196883014401</c:v>
                </c:pt>
                <c:pt idx="92">
                  <c:v>1.06667981850464</c:v>
                </c:pt>
                <c:pt idx="93">
                  <c:v>1.0849279936871199</c:v>
                </c:pt>
                <c:pt idx="94">
                  <c:v>1.08246202406786</c:v>
                </c:pt>
                <c:pt idx="95">
                  <c:v>1.08413888340896</c:v>
                </c:pt>
                <c:pt idx="96">
                  <c:v>1.0556322746103799</c:v>
                </c:pt>
                <c:pt idx="97">
                  <c:v>1.0617478792661299</c:v>
                </c:pt>
                <c:pt idx="98">
                  <c:v>1.0519826395738801</c:v>
                </c:pt>
                <c:pt idx="99">
                  <c:v>1.08305385677648</c:v>
                </c:pt>
                <c:pt idx="100">
                  <c:v>1.1012033931742</c:v>
                </c:pt>
                <c:pt idx="101">
                  <c:v>1.1116591043598301</c:v>
                </c:pt>
                <c:pt idx="102">
                  <c:v>1.11481554547248</c:v>
                </c:pt>
                <c:pt idx="103">
                  <c:v>1.1693627934503901</c:v>
                </c:pt>
                <c:pt idx="104">
                  <c:v>1.2045768396133401</c:v>
                </c:pt>
                <c:pt idx="105">
                  <c:v>1.2261787334780001</c:v>
                </c:pt>
                <c:pt idx="106">
                  <c:v>1.20507003353719</c:v>
                </c:pt>
                <c:pt idx="107">
                  <c:v>1.1933320181495399</c:v>
                </c:pt>
                <c:pt idx="108">
                  <c:v>1.2212467942395</c:v>
                </c:pt>
                <c:pt idx="109">
                  <c:v>1.32333793647662</c:v>
                </c:pt>
                <c:pt idx="110">
                  <c:v>1.24876701519037</c:v>
                </c:pt>
                <c:pt idx="111">
                  <c:v>1.3352732294338101</c:v>
                </c:pt>
                <c:pt idx="112">
                  <c:v>1.26326691655159</c:v>
                </c:pt>
                <c:pt idx="113">
                  <c:v>1.2206549615308699</c:v>
                </c:pt>
                <c:pt idx="114">
                  <c:v>1.2040836456894899</c:v>
                </c:pt>
                <c:pt idx="115">
                  <c:v>1.2060564213848901</c:v>
                </c:pt>
                <c:pt idx="116">
                  <c:v>1.2277569540343301</c:v>
                </c:pt>
                <c:pt idx="117">
                  <c:v>1.2598145590846299</c:v>
                </c:pt>
                <c:pt idx="118">
                  <c:v>1.24945748668376</c:v>
                </c:pt>
                <c:pt idx="119">
                  <c:v>1.2713000000000001</c:v>
                </c:pt>
                <c:pt idx="120">
                  <c:v>1.3083448411915599</c:v>
                </c:pt>
                <c:pt idx="121">
                  <c:v>1.3140658907082301</c:v>
                </c:pt>
                <c:pt idx="122">
                  <c:v>1.27135529690274</c:v>
                </c:pt>
                <c:pt idx="123">
                  <c:v>1.29670546458868</c:v>
                </c:pt>
                <c:pt idx="124">
                  <c:v>1.3337936476622601</c:v>
                </c:pt>
                <c:pt idx="125">
                  <c:v>1.34760307753008</c:v>
                </c:pt>
                <c:pt idx="126">
                  <c:v>1.39613335963701</c:v>
                </c:pt>
                <c:pt idx="127">
                  <c:v>1.4156638390214999</c:v>
                </c:pt>
                <c:pt idx="128">
                  <c:v>1.4679423949496899</c:v>
                </c:pt>
                <c:pt idx="129">
                  <c:v>1.590649043</c:v>
                </c:pt>
                <c:pt idx="130">
                  <c:v>1.5226869204971401</c:v>
                </c:pt>
                <c:pt idx="131">
                  <c:v>1.5086802130000001</c:v>
                </c:pt>
                <c:pt idx="132">
                  <c:v>1.60228841980667</c:v>
                </c:pt>
                <c:pt idx="133">
                  <c:v>1.6213257050000001</c:v>
                </c:pt>
                <c:pt idx="134">
                  <c:v>1.6005129220000001</c:v>
                </c:pt>
                <c:pt idx="135">
                  <c:v>1.6247780627342701</c:v>
                </c:pt>
                <c:pt idx="136">
                  <c:v>1.6523969220000001</c:v>
                </c:pt>
                <c:pt idx="137">
                  <c:v>1.63641743933715</c:v>
                </c:pt>
                <c:pt idx="138">
                  <c:v>1.5394555139080699</c:v>
                </c:pt>
                <c:pt idx="139">
                  <c:v>1.5845334385480401</c:v>
                </c:pt>
                <c:pt idx="140">
                  <c:v>1.5293943578615099</c:v>
                </c:pt>
                <c:pt idx="141">
                  <c:v>1.56884987176958</c:v>
                </c:pt>
                <c:pt idx="142">
                  <c:v>1.5974551193529301</c:v>
                </c:pt>
                <c:pt idx="143">
                  <c:v>1.5392582363385301</c:v>
                </c:pt>
                <c:pt idx="144">
                  <c:v>1.5209114223712801</c:v>
                </c:pt>
                <c:pt idx="145">
                  <c:v>1.57190767409745</c:v>
                </c:pt>
                <c:pt idx="146">
                  <c:v>1.5675675680000001</c:v>
                </c:pt>
                <c:pt idx="147">
                  <c:v>1.59883606233971</c:v>
                </c:pt>
                <c:pt idx="148">
                  <c:v>1.5722035904517699</c:v>
                </c:pt>
                <c:pt idx="149">
                  <c:v>1.60248569737621</c:v>
                </c:pt>
                <c:pt idx="150">
                  <c:v>1.5488261984612299</c:v>
                </c:pt>
                <c:pt idx="151">
                  <c:v>1.5761491418425699</c:v>
                </c:pt>
                <c:pt idx="152">
                  <c:v>1.5795028609999999</c:v>
                </c:pt>
                <c:pt idx="153">
                  <c:v>1.6087985796015001</c:v>
                </c:pt>
                <c:pt idx="154">
                  <c:v>1.6388834089563999</c:v>
                </c:pt>
                <c:pt idx="155">
                  <c:v>1.63661471690669</c:v>
                </c:pt>
                <c:pt idx="156">
                  <c:v>1.6979680410337299</c:v>
                </c:pt>
                <c:pt idx="157">
                  <c:v>1.6233971197474799</c:v>
                </c:pt>
                <c:pt idx="158">
                  <c:v>1.6131386861313901</c:v>
                </c:pt>
                <c:pt idx="159">
                  <c:v>1.7250937068455301</c:v>
                </c:pt>
                <c:pt idx="160">
                  <c:v>1.6490432037877301</c:v>
                </c:pt>
                <c:pt idx="161">
                  <c:v>1.66679818504636</c:v>
                </c:pt>
                <c:pt idx="162">
                  <c:v>1.61846518050898</c:v>
                </c:pt>
                <c:pt idx="163">
                  <c:v>1.6207338725586899</c:v>
                </c:pt>
                <c:pt idx="164">
                  <c:v>1.6312882225291001</c:v>
                </c:pt>
                <c:pt idx="165">
                  <c:v>1.6640362990727999</c:v>
                </c:pt>
                <c:pt idx="166">
                  <c:v>1.67340698362596</c:v>
                </c:pt>
                <c:pt idx="167">
                  <c:v>1.6769579798776899</c:v>
                </c:pt>
                <c:pt idx="168">
                  <c:v>1.7094909646873173</c:v>
                </c:pt>
                <c:pt idx="169">
                  <c:v>1.7156451321601918</c:v>
                </c:pt>
                <c:pt idx="170">
                  <c:v>1.7055230303673516</c:v>
                </c:pt>
                <c:pt idx="171">
                  <c:v>1.6962999999999999</c:v>
                </c:pt>
              </c:numCache>
            </c:numRef>
          </c:val>
          <c:smooth val="0"/>
          <c:extLst>
            <c:ext xmlns:c16="http://schemas.microsoft.com/office/drawing/2014/chart" uri="{C3380CC4-5D6E-409C-BE32-E72D297353CC}">
              <c16:uniqueId val="{00000000-2DBE-4589-8FB1-FD689C01AFB4}"/>
            </c:ext>
          </c:extLst>
        </c:ser>
        <c:ser>
          <c:idx val="20"/>
          <c:order val="25"/>
          <c:tx>
            <c:strRef>
              <c:f>指数增强!$CZ$1</c:f>
              <c:strCache>
                <c:ptCount val="1"/>
                <c:pt idx="0">
                  <c:v>中证500</c:v>
                </c:pt>
              </c:strCache>
            </c:strRef>
          </c:tx>
          <c:spPr>
            <a:ln>
              <a:solidFill>
                <a:srgbClr val="FF0000"/>
              </a:solidFill>
              <a:prstDash val="dashDot"/>
            </a:ln>
          </c:spPr>
          <c:marker>
            <c:symbol val="none"/>
          </c:marker>
          <c:cat>
            <c:numRef>
              <c:f>指数增强!$BY$2:$BY$173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指数增强!$CZ$2:$CZ$2433</c:f>
              <c:numCache>
                <c:formatCode>0.0000_ </c:formatCode>
                <c:ptCount val="2432"/>
                <c:pt idx="0">
                  <c:v>1</c:v>
                </c:pt>
                <c:pt idx="1">
                  <c:v>1.0266257837150887</c:v>
                </c:pt>
                <c:pt idx="2">
                  <c:v>1.0237653593231366</c:v>
                </c:pt>
                <c:pt idx="3">
                  <c:v>1.0034490351003029</c:v>
                </c:pt>
                <c:pt idx="4">
                  <c:v>1.0212468900283764</c:v>
                </c:pt>
                <c:pt idx="5">
                  <c:v>0.96064975915882533</c:v>
                </c:pt>
                <c:pt idx="6">
                  <c:v>0.88866689137315991</c:v>
                </c:pt>
                <c:pt idx="7">
                  <c:v>0.92065261126430964</c:v>
                </c:pt>
                <c:pt idx="8">
                  <c:v>0.9435043465572448</c:v>
                </c:pt>
                <c:pt idx="9">
                  <c:v>0.96888643758410786</c:v>
                </c:pt>
                <c:pt idx="10">
                  <c:v>0.9929856730652985</c:v>
                </c:pt>
                <c:pt idx="11">
                  <c:v>0.98327981156138422</c:v>
                </c:pt>
                <c:pt idx="12">
                  <c:v>0.92582279635696474</c:v>
                </c:pt>
                <c:pt idx="13">
                  <c:v>0.9782296587070558</c:v>
                </c:pt>
                <c:pt idx="14">
                  <c:v>0.96270339349199374</c:v>
                </c:pt>
                <c:pt idx="15">
                  <c:v>0.96422325791555663</c:v>
                </c:pt>
                <c:pt idx="16">
                  <c:v>0.94081020433044893</c:v>
                </c:pt>
                <c:pt idx="17">
                  <c:v>0.93763425337092121</c:v>
                </c:pt>
                <c:pt idx="18">
                  <c:v>0.94536296649814311</c:v>
                </c:pt>
                <c:pt idx="19">
                  <c:v>0.95848892290255583</c:v>
                </c:pt>
                <c:pt idx="20">
                  <c:v>0.95909801092198976</c:v>
                </c:pt>
                <c:pt idx="21">
                  <c:v>0.94672333186584601</c:v>
                </c:pt>
                <c:pt idx="22">
                  <c:v>0.90949905186050206</c:v>
                </c:pt>
                <c:pt idx="23">
                  <c:v>0.90696940003414273</c:v>
                </c:pt>
                <c:pt idx="24">
                  <c:v>0.87731593389008899</c:v>
                </c:pt>
                <c:pt idx="25">
                  <c:v>0.82551124846694135</c:v>
                </c:pt>
                <c:pt idx="26">
                  <c:v>0.83473267758264125</c:v>
                </c:pt>
                <c:pt idx="27">
                  <c:v>0.7993558189886969</c:v>
                </c:pt>
                <c:pt idx="28">
                  <c:v>0.83256035483468582</c:v>
                </c:pt>
                <c:pt idx="29">
                  <c:v>0.82793153865379621</c:v>
                </c:pt>
                <c:pt idx="30">
                  <c:v>0.8397761913087668</c:v>
                </c:pt>
                <c:pt idx="31">
                  <c:v>0.7886564399455579</c:v>
                </c:pt>
                <c:pt idx="32">
                  <c:v>0.80477669116313</c:v>
                </c:pt>
                <c:pt idx="33">
                  <c:v>0.76838366200457486</c:v>
                </c:pt>
                <c:pt idx="34">
                  <c:v>0.77626425918759756</c:v>
                </c:pt>
                <c:pt idx="35">
                  <c:v>0.77027064622090335</c:v>
                </c:pt>
                <c:pt idx="36">
                  <c:v>0.76658380234774615</c:v>
                </c:pt>
                <c:pt idx="37">
                  <c:v>0.74711467887728722</c:v>
                </c:pt>
                <c:pt idx="38">
                  <c:v>0.7687334720703155</c:v>
                </c:pt>
                <c:pt idx="39">
                  <c:v>0.76801574231684477</c:v>
                </c:pt>
                <c:pt idx="40">
                  <c:v>0.68439577862151757</c:v>
                </c:pt>
                <c:pt idx="41">
                  <c:v>0.66039094674400101</c:v>
                </c:pt>
                <c:pt idx="42">
                  <c:v>0.6773444165499739</c:v>
                </c:pt>
                <c:pt idx="43">
                  <c:v>0.70997806736001878</c:v>
                </c:pt>
                <c:pt idx="44">
                  <c:v>0.69888651581383543</c:v>
                </c:pt>
                <c:pt idx="45">
                  <c:v>0.7453575656073449</c:v>
                </c:pt>
                <c:pt idx="46">
                  <c:v>0.6998704026176914</c:v>
                </c:pt>
                <c:pt idx="47">
                  <c:v>0.7001722349834798</c:v>
                </c:pt>
                <c:pt idx="48">
                  <c:v>0.70566082626558146</c:v>
                </c:pt>
                <c:pt idx="49">
                  <c:v>0.69384528978730742</c:v>
                </c:pt>
                <c:pt idx="50">
                  <c:v>0.67689415567463007</c:v>
                </c:pt>
                <c:pt idx="51">
                  <c:v>0.66679824938827625</c:v>
                </c:pt>
                <c:pt idx="52">
                  <c:v>0.67365211739316089</c:v>
                </c:pt>
                <c:pt idx="53">
                  <c:v>0.69028946870928476</c:v>
                </c:pt>
                <c:pt idx="54">
                  <c:v>0.69555845682791706</c:v>
                </c:pt>
                <c:pt idx="55">
                  <c:v>0.6908599537977469</c:v>
                </c:pt>
                <c:pt idx="56">
                  <c:v>0.6869929255849555</c:v>
                </c:pt>
                <c:pt idx="57">
                  <c:v>0.72034297832283045</c:v>
                </c:pt>
                <c:pt idx="58">
                  <c:v>0.76426727453564614</c:v>
                </c:pt>
                <c:pt idx="59">
                  <c:v>0.81064955198602962</c:v>
                </c:pt>
                <c:pt idx="60">
                  <c:v>0.83920178673498014</c:v>
                </c:pt>
                <c:pt idx="61">
                  <c:v>0.85732881443871845</c:v>
                </c:pt>
                <c:pt idx="62">
                  <c:v>0.89942432679280016</c:v>
                </c:pt>
                <c:pt idx="63">
                  <c:v>0.88750843549231861</c:v>
                </c:pt>
                <c:pt idx="64">
                  <c:v>0.93932585524329626</c:v>
                </c:pt>
                <c:pt idx="65">
                  <c:v>0.91417877335691289</c:v>
                </c:pt>
                <c:pt idx="66">
                  <c:v>0.92950671261455309</c:v>
                </c:pt>
                <c:pt idx="67">
                  <c:v>0.86517128862774773</c:v>
                </c:pt>
                <c:pt idx="68">
                  <c:v>0.84909810322986867</c:v>
                </c:pt>
                <c:pt idx="69">
                  <c:v>0.81018529294881236</c:v>
                </c:pt>
                <c:pt idx="70">
                  <c:v>0.79070884244048145</c:v>
                </c:pt>
                <c:pt idx="71">
                  <c:v>0.77457945642241832</c:v>
                </c:pt>
                <c:pt idx="72">
                  <c:v>0.78581689281217104</c:v>
                </c:pt>
                <c:pt idx="73">
                  <c:v>0.74850721602044978</c:v>
                </c:pt>
                <c:pt idx="74">
                  <c:v>0.76718353159609909</c:v>
                </c:pt>
                <c:pt idx="75">
                  <c:v>0.80330333263278519</c:v>
                </c:pt>
                <c:pt idx="76">
                  <c:v>0.79197277247130127</c:v>
                </c:pt>
                <c:pt idx="77">
                  <c:v>0.80671965202905271</c:v>
                </c:pt>
                <c:pt idx="78">
                  <c:v>0.7777487362579445</c:v>
                </c:pt>
                <c:pt idx="79">
                  <c:v>0.78048796056492231</c:v>
                </c:pt>
                <c:pt idx="80">
                  <c:v>0.78359468861424875</c:v>
                </c:pt>
                <c:pt idx="81">
                  <c:v>0.7694861252379227</c:v>
                </c:pt>
                <c:pt idx="82">
                  <c:v>0.73595977564993986</c:v>
                </c:pt>
                <c:pt idx="83">
                  <c:v>0.75552679026611658</c:v>
                </c:pt>
                <c:pt idx="84">
                  <c:v>0.78196170304484969</c:v>
                </c:pt>
                <c:pt idx="85">
                  <c:v>0.78173638863133599</c:v>
                </c:pt>
                <c:pt idx="86">
                  <c:v>0.82463411564500644</c:v>
                </c:pt>
                <c:pt idx="87">
                  <c:v>0.83870746764500848</c:v>
                </c:pt>
                <c:pt idx="88">
                  <c:v>0.83260746864807678</c:v>
                </c:pt>
                <c:pt idx="89">
                  <c:v>0.8007956459221427</c:v>
                </c:pt>
                <c:pt idx="90">
                  <c:v>0.79044020571570694</c:v>
                </c:pt>
                <c:pt idx="91">
                  <c:v>0.80877699787485513</c:v>
                </c:pt>
                <c:pt idx="92">
                  <c:v>0.79378536645595998</c:v>
                </c:pt>
                <c:pt idx="93">
                  <c:v>0.7990902698584843</c:v>
                </c:pt>
                <c:pt idx="94">
                  <c:v>0.79387175511209274</c:v>
                </c:pt>
                <c:pt idx="95">
                  <c:v>0.79802161018632323</c:v>
                </c:pt>
                <c:pt idx="96">
                  <c:v>0.77884812789462976</c:v>
                </c:pt>
                <c:pt idx="97">
                  <c:v>0.78454977919939373</c:v>
                </c:pt>
                <c:pt idx="98">
                  <c:v>0.78308757120484984</c:v>
                </c:pt>
                <c:pt idx="99">
                  <c:v>0.80157634340719452</c:v>
                </c:pt>
                <c:pt idx="100">
                  <c:v>0.8116838161747304</c:v>
                </c:pt>
                <c:pt idx="101">
                  <c:v>0.82943988458987472</c:v>
                </c:pt>
                <c:pt idx="102">
                  <c:v>0.82856159991919132</c:v>
                </c:pt>
                <c:pt idx="103">
                  <c:v>0.86078936802650574</c:v>
                </c:pt>
                <c:pt idx="104">
                  <c:v>0.87672167592329109</c:v>
                </c:pt>
                <c:pt idx="105">
                  <c:v>0.88150824738901878</c:v>
                </c:pt>
                <c:pt idx="106">
                  <c:v>0.86032542894727404</c:v>
                </c:pt>
                <c:pt idx="107">
                  <c:v>0.85221449401036242</c:v>
                </c:pt>
                <c:pt idx="108">
                  <c:v>0.86721412437889955</c:v>
                </c:pt>
                <c:pt idx="109">
                  <c:v>0.92532329394762503</c:v>
                </c:pt>
                <c:pt idx="110">
                  <c:v>0.87209188387054515</c:v>
                </c:pt>
                <c:pt idx="111">
                  <c:v>0.92209651766207268</c:v>
                </c:pt>
                <c:pt idx="112">
                  <c:v>0.87303735971822061</c:v>
                </c:pt>
                <c:pt idx="113">
                  <c:v>0.83497515774208653</c:v>
                </c:pt>
                <c:pt idx="114">
                  <c:v>0.82186647906890054</c:v>
                </c:pt>
                <c:pt idx="115">
                  <c:v>0.81701911558589413</c:v>
                </c:pt>
                <c:pt idx="116">
                  <c:v>0.83325218398921597</c:v>
                </c:pt>
                <c:pt idx="117">
                  <c:v>0.85084027446187982</c:v>
                </c:pt>
                <c:pt idx="118">
                  <c:v>0.8436572176834316</c:v>
                </c:pt>
                <c:pt idx="119">
                  <c:v>0.85650513059829081</c:v>
                </c:pt>
                <c:pt idx="120">
                  <c:v>0.88111629885656451</c:v>
                </c:pt>
                <c:pt idx="121">
                  <c:v>0.88115309402491737</c:v>
                </c:pt>
                <c:pt idx="122">
                  <c:v>0.8524048690118402</c:v>
                </c:pt>
                <c:pt idx="123">
                  <c:v>0.86490082814245495</c:v>
                </c:pt>
                <c:pt idx="124">
                  <c:v>0.89354986617997212</c:v>
                </c:pt>
                <c:pt idx="125">
                  <c:v>0.89452093866650173</c:v>
                </c:pt>
                <c:pt idx="126">
                  <c:v>0.92582242840528117</c:v>
                </c:pt>
                <c:pt idx="127">
                  <c:v>0.92612638849167439</c:v>
                </c:pt>
                <c:pt idx="128">
                  <c:v>0.96811447495206504</c:v>
                </c:pt>
                <c:pt idx="129">
                  <c:v>1.068090146946624</c:v>
                </c:pt>
                <c:pt idx="130">
                  <c:v>1.0150011181731704</c:v>
                </c:pt>
                <c:pt idx="131">
                  <c:v>1.0053047914172293</c:v>
                </c:pt>
                <c:pt idx="132">
                  <c:v>1.0554886016807361</c:v>
                </c:pt>
                <c:pt idx="133">
                  <c:v>1.0700802856175349</c:v>
                </c:pt>
                <c:pt idx="134">
                  <c:v>1.0596304578053246</c:v>
                </c:pt>
                <c:pt idx="135">
                  <c:v>1.0628908296793731</c:v>
                </c:pt>
                <c:pt idx="136">
                  <c:v>1.0704530366708487</c:v>
                </c:pt>
                <c:pt idx="137">
                  <c:v>1.0588337624209889</c:v>
                </c:pt>
                <c:pt idx="138">
                  <c:v>1.0097826034267787</c:v>
                </c:pt>
                <c:pt idx="139">
                  <c:v>1.0349792947988414</c:v>
                </c:pt>
                <c:pt idx="140">
                  <c:v>0.99713146467311087</c:v>
                </c:pt>
                <c:pt idx="141">
                  <c:v>1.0171416370973494</c:v>
                </c:pt>
                <c:pt idx="142">
                  <c:v>1.0284537516809593</c:v>
                </c:pt>
                <c:pt idx="143">
                  <c:v>0.99399107704369127</c:v>
                </c:pt>
                <c:pt idx="144">
                  <c:v>0.97770841515258933</c:v>
                </c:pt>
                <c:pt idx="145">
                  <c:v>1.0080676286235501</c:v>
                </c:pt>
                <c:pt idx="146">
                  <c:v>1.0089827084625864</c:v>
                </c:pt>
                <c:pt idx="147">
                  <c:v>1.0275434712117082</c:v>
                </c:pt>
                <c:pt idx="148">
                  <c:v>1.0161241707028965</c:v>
                </c:pt>
                <c:pt idx="149">
                  <c:v>1.0342209943727869</c:v>
                </c:pt>
                <c:pt idx="150">
                  <c:v>0.9933783575011198</c:v>
                </c:pt>
                <c:pt idx="151">
                  <c:v>1.0065750246203671</c:v>
                </c:pt>
                <c:pt idx="152">
                  <c:v>1.0044281065364744</c:v>
                </c:pt>
                <c:pt idx="153">
                  <c:v>1.0186054448818216</c:v>
                </c:pt>
                <c:pt idx="154">
                  <c:v>1.0490782434376977</c:v>
                </c:pt>
                <c:pt idx="155">
                  <c:v>1.0266651865410248</c:v>
                </c:pt>
                <c:pt idx="156">
                  <c:v>1.0619101584532733</c:v>
                </c:pt>
                <c:pt idx="157">
                  <c:v>1.0152490856120702</c:v>
                </c:pt>
                <c:pt idx="158">
                  <c:v>0.99824811804312352</c:v>
                </c:pt>
                <c:pt idx="159">
                  <c:v>1.0724159789129768</c:v>
                </c:pt>
                <c:pt idx="160">
                  <c:v>1.0181623030716591</c:v>
                </c:pt>
                <c:pt idx="161">
                  <c:v>1.024425480641286</c:v>
                </c:pt>
                <c:pt idx="162">
                  <c:v>0.99545008545837832</c:v>
                </c:pt>
                <c:pt idx="163">
                  <c:v>0.99292561695138692</c:v>
                </c:pt>
                <c:pt idx="164">
                  <c:v>1.0001550676377584</c:v>
                </c:pt>
                <c:pt idx="165">
                  <c:v>1.0121246958819343</c:v>
                </c:pt>
                <c:pt idx="166">
                  <c:v>1.0135053145901305</c:v>
                </c:pt>
                <c:pt idx="167">
                  <c:v>1.0142012232089779</c:v>
                </c:pt>
                <c:pt idx="168">
                  <c:v>1.0339058357568951</c:v>
                </c:pt>
                <c:pt idx="169">
                  <c:v>1.0375773536425386</c:v>
                </c:pt>
                <c:pt idx="170">
                  <c:v>1.0309750206080939</c:v>
                </c:pt>
                <c:pt idx="171">
                  <c:v>1.0439909114654335</c:v>
                </c:pt>
              </c:numCache>
            </c:numRef>
          </c:val>
          <c:smooth val="0"/>
          <c:extLst>
            <c:ext xmlns:c16="http://schemas.microsoft.com/office/drawing/2014/chart" uri="{C3380CC4-5D6E-409C-BE32-E72D297353CC}">
              <c16:uniqueId val="{00000001-616D-4347-8C2D-F8448915B43E}"/>
            </c:ext>
          </c:extLst>
        </c:ser>
        <c:ser>
          <c:idx val="26"/>
          <c:order val="26"/>
          <c:tx>
            <c:strRef>
              <c:f>指数增强!$CY$1</c:f>
              <c:strCache>
                <c:ptCount val="1"/>
                <c:pt idx="0">
                  <c:v>蒙玺中证500指增</c:v>
                </c:pt>
              </c:strCache>
            </c:strRef>
          </c:tx>
          <c:marker>
            <c:symbol val="none"/>
          </c:marker>
          <c:val>
            <c:numRef>
              <c:f>指数增强!$CY$2:$CY$173</c:f>
              <c:numCache>
                <c:formatCode>0.0000_ </c:formatCode>
                <c:ptCount val="17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1.1659999999999999</c:v>
                </c:pt>
                <c:pt idx="157">
                  <c:v>1.1160000000000001</c:v>
                </c:pt>
                <c:pt idx="158">
                  <c:v>1.129</c:v>
                </c:pt>
                <c:pt idx="159">
                  <c:v>1.204</c:v>
                </c:pt>
                <c:pt idx="160">
                  <c:v>1.159</c:v>
                </c:pt>
                <c:pt idx="161">
                  <c:v>1.167</c:v>
                </c:pt>
                <c:pt idx="162">
                  <c:v>1.163</c:v>
                </c:pt>
                <c:pt idx="163">
                  <c:v>1.157</c:v>
                </c:pt>
                <c:pt idx="164">
                  <c:v>1.135</c:v>
                </c:pt>
                <c:pt idx="165">
                  <c:v>1.1479999999999999</c:v>
                </c:pt>
                <c:pt idx="166">
                  <c:v>1.1539999999999999</c:v>
                </c:pt>
                <c:pt idx="167">
                  <c:v>1.143</c:v>
                </c:pt>
                <c:pt idx="168">
                  <c:v>1.165</c:v>
                </c:pt>
                <c:pt idx="169">
                  <c:v>1.1659999999999999</c:v>
                </c:pt>
                <c:pt idx="170">
                  <c:v>1.179</c:v>
                </c:pt>
                <c:pt idx="171">
                  <c:v>1.1919999999999999</c:v>
                </c:pt>
              </c:numCache>
            </c:numRef>
          </c:val>
          <c:smooth val="0"/>
          <c:extLst>
            <c:ext xmlns:c16="http://schemas.microsoft.com/office/drawing/2014/chart" uri="{C3380CC4-5D6E-409C-BE32-E72D297353CC}">
              <c16:uniqueId val="{00000001-C766-4046-A88E-C0BD89EE4240}"/>
            </c:ext>
          </c:extLst>
        </c:ser>
        <c:dLbls>
          <c:showLegendKey val="0"/>
          <c:showVal val="0"/>
          <c:showCatName val="0"/>
          <c:showSerName val="0"/>
          <c:showPercent val="0"/>
          <c:showBubbleSize val="0"/>
        </c:dLbls>
        <c:smooth val="0"/>
        <c:axId val="-331411056"/>
        <c:axId val="-331408336"/>
      </c:lineChart>
      <c:dateAx>
        <c:axId val="-331411056"/>
        <c:scaling>
          <c:orientation val="minMax"/>
        </c:scaling>
        <c:delete val="0"/>
        <c:axPos val="b"/>
        <c:numFmt formatCode="m/d/yy"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31408336"/>
        <c:crosses val="autoZero"/>
        <c:auto val="1"/>
        <c:lblOffset val="100"/>
        <c:baseTimeUnit val="days"/>
      </c:dateAx>
      <c:valAx>
        <c:axId val="-331408336"/>
        <c:scaling>
          <c:orientation val="minMax"/>
          <c:min val="0.6"/>
        </c:scaling>
        <c:delete val="0"/>
        <c:axPos val="l"/>
        <c:majorGridlines/>
        <c:numFmt formatCode="0.0000_ "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31411056"/>
        <c:crosses val="autoZero"/>
        <c:crossBetween val="between"/>
        <c:majorUnit val="0.2"/>
      </c:valAx>
    </c:plotArea>
    <c:legend>
      <c:legendPos val="r"/>
      <c:layout>
        <c:manualLayout>
          <c:xMode val="edge"/>
          <c:yMode val="edge"/>
          <c:x val="0.79187222496299903"/>
          <c:y val="8.855211033403431E-3"/>
          <c:w val="0.20812779406259996"/>
          <c:h val="0.99114479456639748"/>
        </c:manualLayou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legend>
    <c:plotVisOnly val="1"/>
    <c:dispBlanksAs val="gap"/>
    <c:showDLblsOverMax val="0"/>
  </c:chart>
  <c:txPr>
    <a:bodyPr/>
    <a:lstStyle/>
    <a:p>
      <a:pPr>
        <a:defRPr lang="zh-CN"/>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超额收益</a:t>
            </a:r>
            <a:endParaRPr lang="en-US" altLang="zh-C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Sheet1!$F$1</c:f>
              <c:strCache>
                <c:ptCount val="1"/>
                <c:pt idx="0">
                  <c:v>量派500增强8号</c:v>
                </c:pt>
              </c:strCache>
            </c:strRef>
          </c:tx>
          <c:spPr>
            <a:ln w="28575" cap="rnd">
              <a:solidFill>
                <a:schemeClr val="accent1"/>
              </a:solidFill>
              <a:round/>
            </a:ln>
            <a:effectLst/>
          </c:spPr>
          <c:marker>
            <c:symbol val="none"/>
          </c:marker>
          <c:cat>
            <c:numRef>
              <c:f>Sheet1!$A$2:$A$159</c:f>
              <c:numCache>
                <c:formatCode>m/d/yy</c:formatCode>
                <c:ptCount val="46"/>
                <c:pt idx="0">
                  <c:v>44029</c:v>
                </c:pt>
                <c:pt idx="1">
                  <c:v>44036</c:v>
                </c:pt>
                <c:pt idx="2">
                  <c:v>44043</c:v>
                </c:pt>
                <c:pt idx="3">
                  <c:v>44050</c:v>
                </c:pt>
                <c:pt idx="4">
                  <c:v>44057</c:v>
                </c:pt>
                <c:pt idx="5">
                  <c:v>44064</c:v>
                </c:pt>
                <c:pt idx="6">
                  <c:v>44071</c:v>
                </c:pt>
                <c:pt idx="7">
                  <c:v>44078</c:v>
                </c:pt>
                <c:pt idx="8">
                  <c:v>44085</c:v>
                </c:pt>
                <c:pt idx="9">
                  <c:v>44092</c:v>
                </c:pt>
                <c:pt idx="10">
                  <c:v>44099</c:v>
                </c:pt>
                <c:pt idx="11">
                  <c:v>44113</c:v>
                </c:pt>
                <c:pt idx="12">
                  <c:v>44120</c:v>
                </c:pt>
                <c:pt idx="13">
                  <c:v>44127</c:v>
                </c:pt>
                <c:pt idx="14">
                  <c:v>44134</c:v>
                </c:pt>
                <c:pt idx="15">
                  <c:v>44141</c:v>
                </c:pt>
                <c:pt idx="16">
                  <c:v>44148</c:v>
                </c:pt>
                <c:pt idx="17">
                  <c:v>44155</c:v>
                </c:pt>
                <c:pt idx="18">
                  <c:v>44162</c:v>
                </c:pt>
                <c:pt idx="19">
                  <c:v>44169</c:v>
                </c:pt>
                <c:pt idx="20">
                  <c:v>44176</c:v>
                </c:pt>
                <c:pt idx="21">
                  <c:v>44183</c:v>
                </c:pt>
                <c:pt idx="22">
                  <c:v>44190</c:v>
                </c:pt>
                <c:pt idx="23">
                  <c:v>44196</c:v>
                </c:pt>
                <c:pt idx="24">
                  <c:v>44204</c:v>
                </c:pt>
                <c:pt idx="25">
                  <c:v>44211</c:v>
                </c:pt>
                <c:pt idx="26">
                  <c:v>44218</c:v>
                </c:pt>
                <c:pt idx="27">
                  <c:v>44225</c:v>
                </c:pt>
                <c:pt idx="28">
                  <c:v>44232</c:v>
                </c:pt>
                <c:pt idx="29">
                  <c:v>44246</c:v>
                </c:pt>
                <c:pt idx="30">
                  <c:v>44253</c:v>
                </c:pt>
                <c:pt idx="31">
                  <c:v>44260</c:v>
                </c:pt>
                <c:pt idx="32">
                  <c:v>44267</c:v>
                </c:pt>
                <c:pt idx="33">
                  <c:v>44274</c:v>
                </c:pt>
                <c:pt idx="34">
                  <c:v>44281</c:v>
                </c:pt>
                <c:pt idx="35">
                  <c:v>44288</c:v>
                </c:pt>
                <c:pt idx="36">
                  <c:v>44295</c:v>
                </c:pt>
                <c:pt idx="37">
                  <c:v>44302</c:v>
                </c:pt>
                <c:pt idx="38">
                  <c:v>44309</c:v>
                </c:pt>
                <c:pt idx="39">
                  <c:v>44316</c:v>
                </c:pt>
                <c:pt idx="40">
                  <c:v>44323</c:v>
                </c:pt>
                <c:pt idx="41">
                  <c:v>44330</c:v>
                </c:pt>
              </c:numCache>
            </c:numRef>
          </c:cat>
          <c:val>
            <c:numRef>
              <c:f>Sheet1!$F$2:$F$159</c:f>
              <c:numCache>
                <c:formatCode>0.0000_);[Red]\(0.0000\)</c:formatCode>
                <c:ptCount val="46"/>
                <c:pt idx="20" formatCode="0.0000_ ">
                  <c:v>0</c:v>
                </c:pt>
                <c:pt idx="21" formatCode="0.0000_ ">
                  <c:v>3.5209961283408919E-3</c:v>
                </c:pt>
                <c:pt idx="22" formatCode="0.0000_ ">
                  <c:v>4.2256635585171676E-3</c:v>
                </c:pt>
                <c:pt idx="23" formatCode="0.0000_ ">
                  <c:v>6.0386695049519101E-3</c:v>
                </c:pt>
                <c:pt idx="24" formatCode="0.0000_ ">
                  <c:v>2.8930574107861595E-3</c:v>
                </c:pt>
                <c:pt idx="25" formatCode="0.0000_ ">
                  <c:v>1.1485569159395581E-2</c:v>
                </c:pt>
                <c:pt idx="26" formatCode="0.0000_ ">
                  <c:v>1.1786251155255778E-2</c:v>
                </c:pt>
                <c:pt idx="27" formatCode="0.0000_ ">
                  <c:v>1.166305726041772E-2</c:v>
                </c:pt>
                <c:pt idx="28" formatCode="0.0000_ ">
                  <c:v>1.6081340912919684E-2</c:v>
                </c:pt>
                <c:pt idx="29" formatCode="0.0000_ ">
                  <c:v>2.7332085879336887E-2</c:v>
                </c:pt>
                <c:pt idx="30" formatCode="0.0000_ ">
                  <c:v>3.4273709124333029E-2</c:v>
                </c:pt>
                <c:pt idx="31" formatCode="0.0000_ ">
                  <c:v>3.941539335979849E-2</c:v>
                </c:pt>
                <c:pt idx="32" formatCode="0.0000_ ">
                  <c:v>4.024572849985053E-2</c:v>
                </c:pt>
                <c:pt idx="33" formatCode="0.0000_ ">
                  <c:v>4.1093757112856122E-2</c:v>
                </c:pt>
                <c:pt idx="34" formatCode="0.0000_ ">
                  <c:v>4.3718535484026821E-2</c:v>
                </c:pt>
                <c:pt idx="35" formatCode="0.0000_ ">
                  <c:v>4.8310310906894527E-2</c:v>
                </c:pt>
                <c:pt idx="36" formatCode="0.0000_ ">
                  <c:v>5.1820500183388463E-2</c:v>
                </c:pt>
                <c:pt idx="37" formatCode="0.0000_ ">
                  <c:v>5.4424915762338877E-2</c:v>
                </c:pt>
                <c:pt idx="38" formatCode="0.0000_ ">
                  <c:v>5.6410068160568372E-2</c:v>
                </c:pt>
                <c:pt idx="39" formatCode="0.0000_ ">
                  <c:v>5.6312824790547999E-2</c:v>
                </c:pt>
                <c:pt idx="40" formatCode="0.0000_ ">
                  <c:v>5.8650324907830065E-2</c:v>
                </c:pt>
                <c:pt idx="41" formatCode="0.0000_ ">
                  <c:v>6.3412250545313187E-2</c:v>
                </c:pt>
              </c:numCache>
            </c:numRef>
          </c:val>
          <c:smooth val="0"/>
          <c:extLst>
            <c:ext xmlns:c16="http://schemas.microsoft.com/office/drawing/2014/chart" uri="{C3380CC4-5D6E-409C-BE32-E72D297353CC}">
              <c16:uniqueId val="{00000000-9A41-6A43-B783-E1269A0F1226}"/>
            </c:ext>
          </c:extLst>
        </c:ser>
        <c:ser>
          <c:idx val="1"/>
          <c:order val="1"/>
          <c:tx>
            <c:strRef>
              <c:f>Sheet1!$I$1</c:f>
              <c:strCache>
                <c:ptCount val="1"/>
                <c:pt idx="0">
                  <c:v>蒙玺中证500指增</c:v>
                </c:pt>
              </c:strCache>
            </c:strRef>
          </c:tx>
          <c:spPr>
            <a:ln w="28575" cap="rnd">
              <a:solidFill>
                <a:schemeClr val="accent2"/>
              </a:solidFill>
              <a:round/>
            </a:ln>
            <a:effectLst/>
          </c:spPr>
          <c:marker>
            <c:symbol val="none"/>
          </c:marker>
          <c:cat>
            <c:numRef>
              <c:f>Sheet1!$A$2:$A$159</c:f>
              <c:numCache>
                <c:formatCode>m/d/yy</c:formatCode>
                <c:ptCount val="46"/>
                <c:pt idx="0">
                  <c:v>44029</c:v>
                </c:pt>
                <c:pt idx="1">
                  <c:v>44036</c:v>
                </c:pt>
                <c:pt idx="2">
                  <c:v>44043</c:v>
                </c:pt>
                <c:pt idx="3">
                  <c:v>44050</c:v>
                </c:pt>
                <c:pt idx="4">
                  <c:v>44057</c:v>
                </c:pt>
                <c:pt idx="5">
                  <c:v>44064</c:v>
                </c:pt>
                <c:pt idx="6">
                  <c:v>44071</c:v>
                </c:pt>
                <c:pt idx="7">
                  <c:v>44078</c:v>
                </c:pt>
                <c:pt idx="8">
                  <c:v>44085</c:v>
                </c:pt>
                <c:pt idx="9">
                  <c:v>44092</c:v>
                </c:pt>
                <c:pt idx="10">
                  <c:v>44099</c:v>
                </c:pt>
                <c:pt idx="11">
                  <c:v>44113</c:v>
                </c:pt>
                <c:pt idx="12">
                  <c:v>44120</c:v>
                </c:pt>
                <c:pt idx="13">
                  <c:v>44127</c:v>
                </c:pt>
                <c:pt idx="14">
                  <c:v>44134</c:v>
                </c:pt>
                <c:pt idx="15">
                  <c:v>44141</c:v>
                </c:pt>
                <c:pt idx="16">
                  <c:v>44148</c:v>
                </c:pt>
                <c:pt idx="17">
                  <c:v>44155</c:v>
                </c:pt>
                <c:pt idx="18">
                  <c:v>44162</c:v>
                </c:pt>
                <c:pt idx="19">
                  <c:v>44169</c:v>
                </c:pt>
                <c:pt idx="20">
                  <c:v>44176</c:v>
                </c:pt>
                <c:pt idx="21">
                  <c:v>44183</c:v>
                </c:pt>
                <c:pt idx="22">
                  <c:v>44190</c:v>
                </c:pt>
                <c:pt idx="23">
                  <c:v>44196</c:v>
                </c:pt>
                <c:pt idx="24">
                  <c:v>44204</c:v>
                </c:pt>
                <c:pt idx="25">
                  <c:v>44211</c:v>
                </c:pt>
                <c:pt idx="26">
                  <c:v>44218</c:v>
                </c:pt>
                <c:pt idx="27">
                  <c:v>44225</c:v>
                </c:pt>
                <c:pt idx="28">
                  <c:v>44232</c:v>
                </c:pt>
                <c:pt idx="29">
                  <c:v>44246</c:v>
                </c:pt>
                <c:pt idx="30">
                  <c:v>44253</c:v>
                </c:pt>
                <c:pt idx="31">
                  <c:v>44260</c:v>
                </c:pt>
                <c:pt idx="32">
                  <c:v>44267</c:v>
                </c:pt>
                <c:pt idx="33">
                  <c:v>44274</c:v>
                </c:pt>
                <c:pt idx="34">
                  <c:v>44281</c:v>
                </c:pt>
                <c:pt idx="35">
                  <c:v>44288</c:v>
                </c:pt>
                <c:pt idx="36">
                  <c:v>44295</c:v>
                </c:pt>
                <c:pt idx="37">
                  <c:v>44302</c:v>
                </c:pt>
                <c:pt idx="38">
                  <c:v>44309</c:v>
                </c:pt>
                <c:pt idx="39">
                  <c:v>44316</c:v>
                </c:pt>
                <c:pt idx="40">
                  <c:v>44323</c:v>
                </c:pt>
                <c:pt idx="41">
                  <c:v>44330</c:v>
                </c:pt>
              </c:numCache>
            </c:numRef>
          </c:cat>
          <c:val>
            <c:numRef>
              <c:f>Sheet1!$I$2:$I$159</c:f>
              <c:numCache>
                <c:formatCode>0.0000_ </c:formatCode>
                <c:ptCount val="46"/>
                <c:pt idx="0">
                  <c:v>0</c:v>
                </c:pt>
                <c:pt idx="1">
                  <c:v>-5.648822206293147E-3</c:v>
                </c:pt>
                <c:pt idx="2">
                  <c:v>9.9162105556094282E-4</c:v>
                </c:pt>
                <c:pt idx="3">
                  <c:v>-2.4218436259746401E-3</c:v>
                </c:pt>
                <c:pt idx="4">
                  <c:v>-7.3062266979984081E-3</c:v>
                </c:pt>
                <c:pt idx="5">
                  <c:v>-6.1205062670577348E-4</c:v>
                </c:pt>
                <c:pt idx="6">
                  <c:v>8.2245060760723909E-3</c:v>
                </c:pt>
                <c:pt idx="7">
                  <c:v>5.8270622611660272E-3</c:v>
                </c:pt>
                <c:pt idx="8">
                  <c:v>-1.3211112968825822E-2</c:v>
                </c:pt>
                <c:pt idx="9">
                  <c:v>-3.3156570116896766E-3</c:v>
                </c:pt>
                <c:pt idx="10">
                  <c:v>-7.3731010998723256E-3</c:v>
                </c:pt>
                <c:pt idx="11">
                  <c:v>-8.9354036519684321E-4</c:v>
                </c:pt>
                <c:pt idx="12">
                  <c:v>3.5907799336782897E-3</c:v>
                </c:pt>
                <c:pt idx="13">
                  <c:v>-1.5554897696739234E-2</c:v>
                </c:pt>
                <c:pt idx="14">
                  <c:v>-3.6436729776785359E-3</c:v>
                </c:pt>
                <c:pt idx="15">
                  <c:v>-2.7296436831929505E-3</c:v>
                </c:pt>
                <c:pt idx="16">
                  <c:v>-6.0654993825690617E-3</c:v>
                </c:pt>
                <c:pt idx="17">
                  <c:v>-1.0529613729746146E-2</c:v>
                </c:pt>
                <c:pt idx="18">
                  <c:v>-1.6384125418649309E-2</c:v>
                </c:pt>
                <c:pt idx="19">
                  <c:v>-1.1504114081659633E-2</c:v>
                </c:pt>
                <c:pt idx="20">
                  <c:v>1.8534063242637178E-2</c:v>
                </c:pt>
                <c:pt idx="21">
                  <c:v>8.5091503259400181E-3</c:v>
                </c:pt>
                <c:pt idx="22">
                  <c:v>1.798495917894638E-2</c:v>
                </c:pt>
                <c:pt idx="23">
                  <c:v>2.2970134906757922E-2</c:v>
                </c:pt>
                <c:pt idx="24">
                  <c:v>7.0108453573631824E-3</c:v>
                </c:pt>
                <c:pt idx="25">
                  <c:v>3.4883192717279909E-2</c:v>
                </c:pt>
                <c:pt idx="26">
                  <c:v>3.5700952890098225E-2</c:v>
                </c:pt>
                <c:pt idx="27">
                  <c:v>2.8019770773813013E-2</c:v>
                </c:pt>
                <c:pt idx="28">
                  <c:v>2.9008765114407198E-2</c:v>
                </c:pt>
                <c:pt idx="29">
                  <c:v>6.4560871902232586E-2</c:v>
                </c:pt>
                <c:pt idx="30">
                  <c:v>6.8135101174193968E-2</c:v>
                </c:pt>
                <c:pt idx="31">
                  <c:v>6.9428143788321961E-2</c:v>
                </c:pt>
                <c:pt idx="32">
                  <c:v>9.2547570685391323E-2</c:v>
                </c:pt>
                <c:pt idx="33">
                  <c:v>8.8478179493367559E-2</c:v>
                </c:pt>
                <c:pt idx="34">
                  <c:v>5.7130953286701369E-2</c:v>
                </c:pt>
                <c:pt idx="35">
                  <c:v>5.8928261012344385E-2</c:v>
                </c:pt>
                <c:pt idx="36">
                  <c:v>6.3875036188181133E-2</c:v>
                </c:pt>
                <c:pt idx="37">
                  <c:v>5.1025799181573905E-2</c:v>
                </c:pt>
                <c:pt idx="38">
                  <c:v>5.4861680652805722E-2</c:v>
                </c:pt>
                <c:pt idx="39">
                  <c:v>5.2224432835241918E-2</c:v>
                </c:pt>
                <c:pt idx="40">
                  <c:v>7.2484513875711531E-2</c:v>
                </c:pt>
                <c:pt idx="41">
                  <c:v>7.3577093739469301E-2</c:v>
                </c:pt>
              </c:numCache>
            </c:numRef>
          </c:val>
          <c:smooth val="0"/>
          <c:extLst>
            <c:ext xmlns:c16="http://schemas.microsoft.com/office/drawing/2014/chart" uri="{C3380CC4-5D6E-409C-BE32-E72D297353CC}">
              <c16:uniqueId val="{00000001-9A41-6A43-B783-E1269A0F1226}"/>
            </c:ext>
          </c:extLst>
        </c:ser>
        <c:ser>
          <c:idx val="2"/>
          <c:order val="2"/>
          <c:tx>
            <c:strRef>
              <c:f>Sheet1!$L$1</c:f>
              <c:strCache>
                <c:ptCount val="1"/>
                <c:pt idx="0">
                  <c:v>因诺聚配500指增</c:v>
                </c:pt>
              </c:strCache>
            </c:strRef>
          </c:tx>
          <c:spPr>
            <a:ln w="28575" cap="rnd">
              <a:solidFill>
                <a:schemeClr val="accent3"/>
              </a:solidFill>
              <a:round/>
            </a:ln>
            <a:effectLst/>
          </c:spPr>
          <c:marker>
            <c:symbol val="none"/>
          </c:marker>
          <c:cat>
            <c:numRef>
              <c:f>Sheet1!$A$2:$A$159</c:f>
              <c:numCache>
                <c:formatCode>m/d/yy</c:formatCode>
                <c:ptCount val="46"/>
                <c:pt idx="0">
                  <c:v>44029</c:v>
                </c:pt>
                <c:pt idx="1">
                  <c:v>44036</c:v>
                </c:pt>
                <c:pt idx="2">
                  <c:v>44043</c:v>
                </c:pt>
                <c:pt idx="3">
                  <c:v>44050</c:v>
                </c:pt>
                <c:pt idx="4">
                  <c:v>44057</c:v>
                </c:pt>
                <c:pt idx="5">
                  <c:v>44064</c:v>
                </c:pt>
                <c:pt idx="6">
                  <c:v>44071</c:v>
                </c:pt>
                <c:pt idx="7">
                  <c:v>44078</c:v>
                </c:pt>
                <c:pt idx="8">
                  <c:v>44085</c:v>
                </c:pt>
                <c:pt idx="9">
                  <c:v>44092</c:v>
                </c:pt>
                <c:pt idx="10">
                  <c:v>44099</c:v>
                </c:pt>
                <c:pt idx="11">
                  <c:v>44113</c:v>
                </c:pt>
                <c:pt idx="12">
                  <c:v>44120</c:v>
                </c:pt>
                <c:pt idx="13">
                  <c:v>44127</c:v>
                </c:pt>
                <c:pt idx="14">
                  <c:v>44134</c:v>
                </c:pt>
                <c:pt idx="15">
                  <c:v>44141</c:v>
                </c:pt>
                <c:pt idx="16">
                  <c:v>44148</c:v>
                </c:pt>
                <c:pt idx="17">
                  <c:v>44155</c:v>
                </c:pt>
                <c:pt idx="18">
                  <c:v>44162</c:v>
                </c:pt>
                <c:pt idx="19">
                  <c:v>44169</c:v>
                </c:pt>
                <c:pt idx="20">
                  <c:v>44176</c:v>
                </c:pt>
                <c:pt idx="21">
                  <c:v>44183</c:v>
                </c:pt>
                <c:pt idx="22">
                  <c:v>44190</c:v>
                </c:pt>
                <c:pt idx="23">
                  <c:v>44196</c:v>
                </c:pt>
                <c:pt idx="24">
                  <c:v>44204</c:v>
                </c:pt>
                <c:pt idx="25">
                  <c:v>44211</c:v>
                </c:pt>
                <c:pt idx="26">
                  <c:v>44218</c:v>
                </c:pt>
                <c:pt idx="27">
                  <c:v>44225</c:v>
                </c:pt>
                <c:pt idx="28">
                  <c:v>44232</c:v>
                </c:pt>
                <c:pt idx="29">
                  <c:v>44246</c:v>
                </c:pt>
                <c:pt idx="30">
                  <c:v>44253</c:v>
                </c:pt>
                <c:pt idx="31">
                  <c:v>44260</c:v>
                </c:pt>
                <c:pt idx="32">
                  <c:v>44267</c:v>
                </c:pt>
                <c:pt idx="33">
                  <c:v>44274</c:v>
                </c:pt>
                <c:pt idx="34">
                  <c:v>44281</c:v>
                </c:pt>
                <c:pt idx="35">
                  <c:v>44288</c:v>
                </c:pt>
                <c:pt idx="36">
                  <c:v>44295</c:v>
                </c:pt>
                <c:pt idx="37">
                  <c:v>44302</c:v>
                </c:pt>
                <c:pt idx="38">
                  <c:v>44309</c:v>
                </c:pt>
                <c:pt idx="39">
                  <c:v>44316</c:v>
                </c:pt>
                <c:pt idx="40">
                  <c:v>44323</c:v>
                </c:pt>
                <c:pt idx="41">
                  <c:v>44330</c:v>
                </c:pt>
              </c:numCache>
            </c:numRef>
          </c:cat>
          <c:val>
            <c:numRef>
              <c:f>Sheet1!$L$2:$L$159</c:f>
              <c:numCache>
                <c:formatCode>0.0000_ </c:formatCode>
                <c:ptCount val="46"/>
                <c:pt idx="1">
                  <c:v>0</c:v>
                </c:pt>
                <c:pt idx="2">
                  <c:v>7.4143329545923731E-3</c:v>
                </c:pt>
                <c:pt idx="3">
                  <c:v>1.0232979735772529E-2</c:v>
                </c:pt>
                <c:pt idx="4">
                  <c:v>-4.7056674273309174E-3</c:v>
                </c:pt>
                <c:pt idx="5">
                  <c:v>-4.6155016406799199E-3</c:v>
                </c:pt>
                <c:pt idx="6">
                  <c:v>-8.0447105178560463E-4</c:v>
                </c:pt>
                <c:pt idx="7">
                  <c:v>-5.2465093778146787E-3</c:v>
                </c:pt>
                <c:pt idx="8">
                  <c:v>-1.845418349517336E-2</c:v>
                </c:pt>
                <c:pt idx="9">
                  <c:v>-1.2851250322248209E-2</c:v>
                </c:pt>
                <c:pt idx="10">
                  <c:v>-1.8698022590778463E-3</c:v>
                </c:pt>
                <c:pt idx="11">
                  <c:v>1.1558948309828843E-2</c:v>
                </c:pt>
                <c:pt idx="12">
                  <c:v>3.2973192148924468E-2</c:v>
                </c:pt>
                <c:pt idx="13">
                  <c:v>3.125401417572915E-2</c:v>
                </c:pt>
                <c:pt idx="14">
                  <c:v>5.6117422397906958E-2</c:v>
                </c:pt>
                <c:pt idx="15">
                  <c:v>6.5251741730559143E-2</c:v>
                </c:pt>
                <c:pt idx="16">
                  <c:v>5.7674823917325924E-2</c:v>
                </c:pt>
                <c:pt idx="17">
                  <c:v>5.7212002584348998E-2</c:v>
                </c:pt>
                <c:pt idx="18">
                  <c:v>5.190437907186185E-2</c:v>
                </c:pt>
                <c:pt idx="19">
                  <c:v>5.5903048704801561E-2</c:v>
                </c:pt>
                <c:pt idx="20">
                  <c:v>6.6530167187037303E-2</c:v>
                </c:pt>
                <c:pt idx="21">
                  <c:v>7.873646956228364E-2</c:v>
                </c:pt>
                <c:pt idx="22">
                  <c:v>9.7538725457432918E-2</c:v>
                </c:pt>
                <c:pt idx="23">
                  <c:v>0.10943619807828786</c:v>
                </c:pt>
                <c:pt idx="24">
                  <c:v>8.7124198358364824E-2</c:v>
                </c:pt>
                <c:pt idx="25">
                  <c:v>9.9418986056607261E-2</c:v>
                </c:pt>
                <c:pt idx="26">
                  <c:v>0.12102666144704433</c:v>
                </c:pt>
                <c:pt idx="27">
                  <c:v>0.11477484651446979</c:v>
                </c:pt>
                <c:pt idx="28">
                  <c:v>0.11768610339307228</c:v>
                </c:pt>
                <c:pt idx="29">
                  <c:v>0.12724294475793996</c:v>
                </c:pt>
                <c:pt idx="30">
                  <c:v>0.10921033485147924</c:v>
                </c:pt>
                <c:pt idx="31">
                  <c:v>9.6980206811606129E-2</c:v>
                </c:pt>
                <c:pt idx="32">
                  <c:v>0.10246937132199607</c:v>
                </c:pt>
                <c:pt idx="33">
                  <c:v>9.5647185382511823E-2</c:v>
                </c:pt>
                <c:pt idx="34">
                  <c:v>9.8455883055006077E-2</c:v>
                </c:pt>
                <c:pt idx="35">
                  <c:v>0.11654941613436032</c:v>
                </c:pt>
                <c:pt idx="36">
                  <c:v>0.12250941600705256</c:v>
                </c:pt>
                <c:pt idx="37">
                  <c:v>0.11448384622484431</c:v>
                </c:pt>
                <c:pt idx="38">
                  <c:v>0.13288321095865951</c:v>
                </c:pt>
                <c:pt idx="39">
                  <c:v>0.12923106693528585</c:v>
                </c:pt>
                <c:pt idx="40">
                  <c:v>0.10913189411805857</c:v>
                </c:pt>
                <c:pt idx="41">
                  <c:v>0.12285135216852994</c:v>
                </c:pt>
              </c:numCache>
            </c:numRef>
          </c:val>
          <c:smooth val="0"/>
          <c:extLst>
            <c:ext xmlns:c16="http://schemas.microsoft.com/office/drawing/2014/chart" uri="{C3380CC4-5D6E-409C-BE32-E72D297353CC}">
              <c16:uniqueId val="{00000002-9A41-6A43-B783-E1269A0F1226}"/>
            </c:ext>
          </c:extLst>
        </c:ser>
        <c:ser>
          <c:idx val="3"/>
          <c:order val="3"/>
          <c:tx>
            <c:strRef>
              <c:f>Sheet1!$P$1</c:f>
              <c:strCache>
                <c:ptCount val="1"/>
                <c:pt idx="0">
                  <c:v>衍复聚砾一号</c:v>
                </c:pt>
              </c:strCache>
            </c:strRef>
          </c:tx>
          <c:spPr>
            <a:ln w="28575" cap="rnd">
              <a:solidFill>
                <a:schemeClr val="accent4"/>
              </a:solidFill>
              <a:round/>
            </a:ln>
            <a:effectLst/>
          </c:spPr>
          <c:marker>
            <c:symbol val="none"/>
          </c:marker>
          <c:cat>
            <c:numRef>
              <c:f>Sheet1!$A$2:$A$159</c:f>
              <c:numCache>
                <c:formatCode>m/d/yy</c:formatCode>
                <c:ptCount val="46"/>
                <c:pt idx="0">
                  <c:v>44029</c:v>
                </c:pt>
                <c:pt idx="1">
                  <c:v>44036</c:v>
                </c:pt>
                <c:pt idx="2">
                  <c:v>44043</c:v>
                </c:pt>
                <c:pt idx="3">
                  <c:v>44050</c:v>
                </c:pt>
                <c:pt idx="4">
                  <c:v>44057</c:v>
                </c:pt>
                <c:pt idx="5">
                  <c:v>44064</c:v>
                </c:pt>
                <c:pt idx="6">
                  <c:v>44071</c:v>
                </c:pt>
                <c:pt idx="7">
                  <c:v>44078</c:v>
                </c:pt>
                <c:pt idx="8">
                  <c:v>44085</c:v>
                </c:pt>
                <c:pt idx="9">
                  <c:v>44092</c:v>
                </c:pt>
                <c:pt idx="10">
                  <c:v>44099</c:v>
                </c:pt>
                <c:pt idx="11">
                  <c:v>44113</c:v>
                </c:pt>
                <c:pt idx="12">
                  <c:v>44120</c:v>
                </c:pt>
                <c:pt idx="13">
                  <c:v>44127</c:v>
                </c:pt>
                <c:pt idx="14">
                  <c:v>44134</c:v>
                </c:pt>
                <c:pt idx="15">
                  <c:v>44141</c:v>
                </c:pt>
                <c:pt idx="16">
                  <c:v>44148</c:v>
                </c:pt>
                <c:pt idx="17">
                  <c:v>44155</c:v>
                </c:pt>
                <c:pt idx="18">
                  <c:v>44162</c:v>
                </c:pt>
                <c:pt idx="19">
                  <c:v>44169</c:v>
                </c:pt>
                <c:pt idx="20">
                  <c:v>44176</c:v>
                </c:pt>
                <c:pt idx="21">
                  <c:v>44183</c:v>
                </c:pt>
                <c:pt idx="22">
                  <c:v>44190</c:v>
                </c:pt>
                <c:pt idx="23">
                  <c:v>44196</c:v>
                </c:pt>
                <c:pt idx="24">
                  <c:v>44204</c:v>
                </c:pt>
                <c:pt idx="25">
                  <c:v>44211</c:v>
                </c:pt>
                <c:pt idx="26">
                  <c:v>44218</c:v>
                </c:pt>
                <c:pt idx="27">
                  <c:v>44225</c:v>
                </c:pt>
                <c:pt idx="28">
                  <c:v>44232</c:v>
                </c:pt>
                <c:pt idx="29">
                  <c:v>44246</c:v>
                </c:pt>
                <c:pt idx="30">
                  <c:v>44253</c:v>
                </c:pt>
                <c:pt idx="31">
                  <c:v>44260</c:v>
                </c:pt>
                <c:pt idx="32">
                  <c:v>44267</c:v>
                </c:pt>
                <c:pt idx="33">
                  <c:v>44274</c:v>
                </c:pt>
                <c:pt idx="34">
                  <c:v>44281</c:v>
                </c:pt>
                <c:pt idx="35">
                  <c:v>44288</c:v>
                </c:pt>
                <c:pt idx="36">
                  <c:v>44295</c:v>
                </c:pt>
                <c:pt idx="37">
                  <c:v>44302</c:v>
                </c:pt>
                <c:pt idx="38">
                  <c:v>44309</c:v>
                </c:pt>
                <c:pt idx="39">
                  <c:v>44316</c:v>
                </c:pt>
                <c:pt idx="40">
                  <c:v>44323</c:v>
                </c:pt>
                <c:pt idx="41">
                  <c:v>44330</c:v>
                </c:pt>
              </c:numCache>
            </c:numRef>
          </c:cat>
          <c:val>
            <c:numRef>
              <c:f>Sheet1!$P$2:$P$159</c:f>
              <c:numCache>
                <c:formatCode>0.0000_);[Red]\(0.0000\)</c:formatCode>
                <c:ptCount val="46"/>
                <c:pt idx="7" formatCode="0.0000_ ">
                  <c:v>0</c:v>
                </c:pt>
                <c:pt idx="8" formatCode="0.0000_ ">
                  <c:v>8.490380301282241E-3</c:v>
                </c:pt>
                <c:pt idx="9" formatCode="0.0000_ ">
                  <c:v>7.7304582529453825E-3</c:v>
                </c:pt>
                <c:pt idx="10" formatCode="0.0000_ ">
                  <c:v>1.3115313683088048E-2</c:v>
                </c:pt>
                <c:pt idx="11" formatCode="0.0000_ ">
                  <c:v>1.6918207129532625E-2</c:v>
                </c:pt>
                <c:pt idx="12" formatCode="0.0000_ ">
                  <c:v>2.162597481241213E-2</c:v>
                </c:pt>
                <c:pt idx="13" formatCode="0.0000_ ">
                  <c:v>2.9834462925106719E-2</c:v>
                </c:pt>
                <c:pt idx="14" formatCode="0.0000_ ">
                  <c:v>4.2771044270883074E-2</c:v>
                </c:pt>
                <c:pt idx="15" formatCode="0.0000_ ">
                  <c:v>4.9361663742847894E-2</c:v>
                </c:pt>
                <c:pt idx="16" formatCode="0.0000_ ">
                  <c:v>5.2265917433355069E-2</c:v>
                </c:pt>
                <c:pt idx="17" formatCode="0.0000_ ">
                  <c:v>5.2861590776927203E-2</c:v>
                </c:pt>
                <c:pt idx="18" formatCode="0.0000_ ">
                  <c:v>5.107692168283684E-2</c:v>
                </c:pt>
                <c:pt idx="19" formatCode="0.0000_ ">
                  <c:v>4.1309846408867701E-2</c:v>
                </c:pt>
                <c:pt idx="20" formatCode="0.0000_ ">
                  <c:v>4.8557792764667429E-2</c:v>
                </c:pt>
                <c:pt idx="21" formatCode="0.0000_ ">
                  <c:v>5.7919470732318734E-2</c:v>
                </c:pt>
                <c:pt idx="22" formatCode="0.0000_ ">
                  <c:v>6.6952197971762994E-2</c:v>
                </c:pt>
                <c:pt idx="23" formatCode="0.0000_ ">
                  <c:v>7.0556744870103993E-2</c:v>
                </c:pt>
                <c:pt idx="24" formatCode="0.0000_ ">
                  <c:v>6.5888090337252847E-2</c:v>
                </c:pt>
                <c:pt idx="25" formatCode="0.0000_ ">
                  <c:v>7.6691981266487685E-2</c:v>
                </c:pt>
                <c:pt idx="26" formatCode="0.0000_ ">
                  <c:v>8.31816926410891E-2</c:v>
                </c:pt>
                <c:pt idx="27" formatCode="0.0000_ ">
                  <c:v>8.2590982678363289E-2</c:v>
                </c:pt>
                <c:pt idx="28" formatCode="0.0000_ ">
                  <c:v>9.4019492184209796E-2</c:v>
                </c:pt>
                <c:pt idx="29" formatCode="0.0000_ ">
                  <c:v>9.7589595707686216E-2</c:v>
                </c:pt>
                <c:pt idx="30" formatCode="0.0000_ ">
                  <c:v>9.5713868189478024E-2</c:v>
                </c:pt>
                <c:pt idx="31" formatCode="0.0000_ ">
                  <c:v>9.2787190268590392E-2</c:v>
                </c:pt>
                <c:pt idx="32" formatCode="0.0000_ ">
                  <c:v>0.10365969730363978</c:v>
                </c:pt>
                <c:pt idx="33" formatCode="0.0000_ ">
                  <c:v>9.89901385821087E-2</c:v>
                </c:pt>
                <c:pt idx="34" formatCode="0.0000_ ">
                  <c:v>9.5300195077883232E-2</c:v>
                </c:pt>
                <c:pt idx="35" formatCode="0.0000_ ">
                  <c:v>0.10372702223713848</c:v>
                </c:pt>
                <c:pt idx="36" formatCode="0.0000_ ">
                  <c:v>0.10728980324614079</c:v>
                </c:pt>
                <c:pt idx="37" formatCode="0.0000_ ">
                  <c:v>0.10690871556586234</c:v>
                </c:pt>
                <c:pt idx="38" formatCode="0.0000_ ">
                  <c:v>0.11434663301488301</c:v>
                </c:pt>
                <c:pt idx="39" formatCode="0.0000_ ">
                  <c:v>0.10768780392475552</c:v>
                </c:pt>
                <c:pt idx="40" formatCode="0.0000_ ">
                  <c:v>9.9702572951214652E-2</c:v>
                </c:pt>
              </c:numCache>
            </c:numRef>
          </c:val>
          <c:smooth val="0"/>
          <c:extLst>
            <c:ext xmlns:c16="http://schemas.microsoft.com/office/drawing/2014/chart" uri="{C3380CC4-5D6E-409C-BE32-E72D297353CC}">
              <c16:uniqueId val="{00000003-9A41-6A43-B783-E1269A0F1226}"/>
            </c:ext>
          </c:extLst>
        </c:ser>
        <c:ser>
          <c:idx val="4"/>
          <c:order val="4"/>
          <c:tx>
            <c:strRef>
              <c:f>Sheet1!$T$1</c:f>
              <c:strCache>
                <c:ptCount val="1"/>
                <c:pt idx="0">
                  <c:v>量客卓宇一号</c:v>
                </c:pt>
              </c:strCache>
            </c:strRef>
          </c:tx>
          <c:spPr>
            <a:ln w="28575" cap="rnd">
              <a:solidFill>
                <a:schemeClr val="accent5"/>
              </a:solidFill>
              <a:round/>
            </a:ln>
            <a:effectLst/>
          </c:spPr>
          <c:marker>
            <c:symbol val="none"/>
          </c:marker>
          <c:cat>
            <c:numRef>
              <c:f>Sheet1!$A$2:$A$159</c:f>
              <c:numCache>
                <c:formatCode>m/d/yy</c:formatCode>
                <c:ptCount val="46"/>
                <c:pt idx="0">
                  <c:v>44029</c:v>
                </c:pt>
                <c:pt idx="1">
                  <c:v>44036</c:v>
                </c:pt>
                <c:pt idx="2">
                  <c:v>44043</c:v>
                </c:pt>
                <c:pt idx="3">
                  <c:v>44050</c:v>
                </c:pt>
                <c:pt idx="4">
                  <c:v>44057</c:v>
                </c:pt>
                <c:pt idx="5">
                  <c:v>44064</c:v>
                </c:pt>
                <c:pt idx="6">
                  <c:v>44071</c:v>
                </c:pt>
                <c:pt idx="7">
                  <c:v>44078</c:v>
                </c:pt>
                <c:pt idx="8">
                  <c:v>44085</c:v>
                </c:pt>
                <c:pt idx="9">
                  <c:v>44092</c:v>
                </c:pt>
                <c:pt idx="10">
                  <c:v>44099</c:v>
                </c:pt>
                <c:pt idx="11">
                  <c:v>44113</c:v>
                </c:pt>
                <c:pt idx="12">
                  <c:v>44120</c:v>
                </c:pt>
                <c:pt idx="13">
                  <c:v>44127</c:v>
                </c:pt>
                <c:pt idx="14">
                  <c:v>44134</c:v>
                </c:pt>
                <c:pt idx="15">
                  <c:v>44141</c:v>
                </c:pt>
                <c:pt idx="16">
                  <c:v>44148</c:v>
                </c:pt>
                <c:pt idx="17">
                  <c:v>44155</c:v>
                </c:pt>
                <c:pt idx="18">
                  <c:v>44162</c:v>
                </c:pt>
                <c:pt idx="19">
                  <c:v>44169</c:v>
                </c:pt>
                <c:pt idx="20">
                  <c:v>44176</c:v>
                </c:pt>
                <c:pt idx="21">
                  <c:v>44183</c:v>
                </c:pt>
                <c:pt idx="22">
                  <c:v>44190</c:v>
                </c:pt>
                <c:pt idx="23">
                  <c:v>44196</c:v>
                </c:pt>
                <c:pt idx="24">
                  <c:v>44204</c:v>
                </c:pt>
                <c:pt idx="25">
                  <c:v>44211</c:v>
                </c:pt>
                <c:pt idx="26">
                  <c:v>44218</c:v>
                </c:pt>
                <c:pt idx="27">
                  <c:v>44225</c:v>
                </c:pt>
                <c:pt idx="28">
                  <c:v>44232</c:v>
                </c:pt>
                <c:pt idx="29">
                  <c:v>44246</c:v>
                </c:pt>
                <c:pt idx="30">
                  <c:v>44253</c:v>
                </c:pt>
                <c:pt idx="31">
                  <c:v>44260</c:v>
                </c:pt>
                <c:pt idx="32">
                  <c:v>44267</c:v>
                </c:pt>
                <c:pt idx="33">
                  <c:v>44274</c:v>
                </c:pt>
                <c:pt idx="34">
                  <c:v>44281</c:v>
                </c:pt>
                <c:pt idx="35">
                  <c:v>44288</c:v>
                </c:pt>
                <c:pt idx="36">
                  <c:v>44295</c:v>
                </c:pt>
                <c:pt idx="37">
                  <c:v>44302</c:v>
                </c:pt>
                <c:pt idx="38">
                  <c:v>44309</c:v>
                </c:pt>
                <c:pt idx="39">
                  <c:v>44316</c:v>
                </c:pt>
                <c:pt idx="40">
                  <c:v>44323</c:v>
                </c:pt>
                <c:pt idx="41">
                  <c:v>44330</c:v>
                </c:pt>
              </c:numCache>
            </c:numRef>
          </c:cat>
          <c:val>
            <c:numRef>
              <c:f>Sheet1!$T$2:$T$159</c:f>
              <c:numCache>
                <c:formatCode>[$-F800]dddd\,\ mmmm\ dd\,\ yyyy</c:formatCode>
                <c:ptCount val="46"/>
                <c:pt idx="20" formatCode="0.0000_ ">
                  <c:v>0</c:v>
                </c:pt>
                <c:pt idx="21" formatCode="0.0000_ ">
                  <c:v>-5.1578446432933855E-3</c:v>
                </c:pt>
                <c:pt idx="22" formatCode="0.0000_ ">
                  <c:v>-1.0686076613586337E-3</c:v>
                </c:pt>
                <c:pt idx="23" formatCode="0.0000_ ">
                  <c:v>2.4906078448378999E-3</c:v>
                </c:pt>
                <c:pt idx="24" formatCode="0.0000_ ">
                  <c:v>-5.662622788190852E-3</c:v>
                </c:pt>
                <c:pt idx="25" formatCode="0.0000_ ">
                  <c:v>1.0871443841913964E-2</c:v>
                </c:pt>
                <c:pt idx="26" formatCode="0.0000_ ">
                  <c:v>2.517187362307638E-2</c:v>
                </c:pt>
                <c:pt idx="27" formatCode="0.0000_ ">
                  <c:v>1.5730890783539841E-2</c:v>
                </c:pt>
                <c:pt idx="28" formatCode="0.0000_ ">
                  <c:v>1.9186890013596525E-2</c:v>
                </c:pt>
                <c:pt idx="29" formatCode="0.0000_ ">
                  <c:v>1.030275483310561E-2</c:v>
                </c:pt>
                <c:pt idx="30" formatCode="0.0000_ ">
                  <c:v>-2.899362650006676E-3</c:v>
                </c:pt>
                <c:pt idx="31" formatCode="0.0000_ ">
                  <c:v>-2.2089312687205709E-3</c:v>
                </c:pt>
                <c:pt idx="32" formatCode="0.0000_ ">
                  <c:v>-2.6239091959369132E-3</c:v>
                </c:pt>
                <c:pt idx="33" formatCode="0.0000_ ">
                  <c:v>2.2124623523404052E-3</c:v>
                </c:pt>
                <c:pt idx="34" formatCode="0.0000_ ">
                  <c:v>-1.1057250060502177E-3</c:v>
                </c:pt>
                <c:pt idx="35" formatCode="0.0000_ ">
                  <c:v>2.0797498570661599E-3</c:v>
                </c:pt>
                <c:pt idx="36" formatCode="0.0000_ ">
                  <c:v>1.0407944649137191E-2</c:v>
                </c:pt>
                <c:pt idx="37" formatCode="0.0000_ ">
                  <c:v>4.6558794214226484E-3</c:v>
                </c:pt>
                <c:pt idx="38" formatCode="0.0000_ ">
                  <c:v>6.9119259295109536E-3</c:v>
                </c:pt>
                <c:pt idx="39" formatCode="0.0000_ ">
                  <c:v>-1.0152510085450484E-3</c:v>
                </c:pt>
                <c:pt idx="40" formatCode="0.0000_ ">
                  <c:v>4.4478707427220154E-3</c:v>
                </c:pt>
                <c:pt idx="41" formatCode="0.0000_ ">
                  <c:v>-5.2754780231467624E-3</c:v>
                </c:pt>
              </c:numCache>
            </c:numRef>
          </c:val>
          <c:smooth val="0"/>
          <c:extLst>
            <c:ext xmlns:c16="http://schemas.microsoft.com/office/drawing/2014/chart" uri="{C3380CC4-5D6E-409C-BE32-E72D297353CC}">
              <c16:uniqueId val="{00000004-9A41-6A43-B783-E1269A0F1226}"/>
            </c:ext>
          </c:extLst>
        </c:ser>
        <c:dLbls>
          <c:showLegendKey val="0"/>
          <c:showVal val="0"/>
          <c:showCatName val="0"/>
          <c:showSerName val="0"/>
          <c:showPercent val="0"/>
          <c:showBubbleSize val="0"/>
        </c:dLbls>
        <c:smooth val="0"/>
        <c:axId val="622781743"/>
        <c:axId val="622719135"/>
      </c:lineChart>
      <c:dateAx>
        <c:axId val="622781743"/>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22719135"/>
        <c:crosses val="autoZero"/>
        <c:auto val="1"/>
        <c:lblOffset val="100"/>
        <c:baseTimeUnit val="days"/>
      </c:dateAx>
      <c:valAx>
        <c:axId val="622719135"/>
        <c:scaling>
          <c:orientation val="minMax"/>
        </c:scaling>
        <c:delete val="0"/>
        <c:axPos val="l"/>
        <c:majorGridlines>
          <c:spPr>
            <a:ln w="9525" cap="flat" cmpd="sng" algn="ctr">
              <a:solidFill>
                <a:schemeClr val="tx1">
                  <a:lumMod val="15000"/>
                  <a:lumOff val="85000"/>
                </a:schemeClr>
              </a:solidFill>
              <a:round/>
            </a:ln>
            <a:effectLst/>
          </c:spPr>
        </c:majorGridlines>
        <c:numFmt formatCode="0.0000_);[Red]\(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22781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Sheet1!$D$1</c:f>
              <c:strCache>
                <c:ptCount val="1"/>
                <c:pt idx="0">
                  <c:v>中证500</c:v>
                </c:pt>
              </c:strCache>
            </c:strRef>
          </c:tx>
          <c:spPr>
            <a:ln w="28575" cap="rnd">
              <a:solidFill>
                <a:schemeClr val="accent1"/>
              </a:solidFill>
              <a:round/>
            </a:ln>
            <a:effectLst/>
          </c:spPr>
          <c:marker>
            <c:symbol val="none"/>
          </c:marker>
          <c:cat>
            <c:numRef>
              <c:f>Sheet1!$A$2:$A$159</c:f>
              <c:numCache>
                <c:formatCode>m/d/yy</c:formatCode>
                <c:ptCount val="46"/>
                <c:pt idx="0">
                  <c:v>44029</c:v>
                </c:pt>
                <c:pt idx="1">
                  <c:v>44036</c:v>
                </c:pt>
                <c:pt idx="2">
                  <c:v>44043</c:v>
                </c:pt>
                <c:pt idx="3">
                  <c:v>44050</c:v>
                </c:pt>
                <c:pt idx="4">
                  <c:v>44057</c:v>
                </c:pt>
                <c:pt idx="5">
                  <c:v>44064</c:v>
                </c:pt>
                <c:pt idx="6">
                  <c:v>44071</c:v>
                </c:pt>
                <c:pt idx="7">
                  <c:v>44078</c:v>
                </c:pt>
                <c:pt idx="8">
                  <c:v>44085</c:v>
                </c:pt>
                <c:pt idx="9">
                  <c:v>44092</c:v>
                </c:pt>
                <c:pt idx="10">
                  <c:v>44099</c:v>
                </c:pt>
                <c:pt idx="11">
                  <c:v>44113</c:v>
                </c:pt>
                <c:pt idx="12">
                  <c:v>44120</c:v>
                </c:pt>
                <c:pt idx="13">
                  <c:v>44127</c:v>
                </c:pt>
                <c:pt idx="14">
                  <c:v>44134</c:v>
                </c:pt>
                <c:pt idx="15">
                  <c:v>44141</c:v>
                </c:pt>
                <c:pt idx="16">
                  <c:v>44148</c:v>
                </c:pt>
                <c:pt idx="17">
                  <c:v>44155</c:v>
                </c:pt>
                <c:pt idx="18">
                  <c:v>44162</c:v>
                </c:pt>
                <c:pt idx="19">
                  <c:v>44169</c:v>
                </c:pt>
                <c:pt idx="20">
                  <c:v>44176</c:v>
                </c:pt>
                <c:pt idx="21">
                  <c:v>44183</c:v>
                </c:pt>
                <c:pt idx="22">
                  <c:v>44190</c:v>
                </c:pt>
                <c:pt idx="23">
                  <c:v>44196</c:v>
                </c:pt>
                <c:pt idx="24">
                  <c:v>44204</c:v>
                </c:pt>
                <c:pt idx="25">
                  <c:v>44211</c:v>
                </c:pt>
                <c:pt idx="26">
                  <c:v>44218</c:v>
                </c:pt>
                <c:pt idx="27">
                  <c:v>44225</c:v>
                </c:pt>
                <c:pt idx="28">
                  <c:v>44232</c:v>
                </c:pt>
                <c:pt idx="29">
                  <c:v>44246</c:v>
                </c:pt>
                <c:pt idx="30">
                  <c:v>44253</c:v>
                </c:pt>
                <c:pt idx="31">
                  <c:v>44260</c:v>
                </c:pt>
                <c:pt idx="32">
                  <c:v>44267</c:v>
                </c:pt>
                <c:pt idx="33">
                  <c:v>44274</c:v>
                </c:pt>
                <c:pt idx="34">
                  <c:v>44281</c:v>
                </c:pt>
                <c:pt idx="35">
                  <c:v>44288</c:v>
                </c:pt>
                <c:pt idx="36">
                  <c:v>44295</c:v>
                </c:pt>
                <c:pt idx="37">
                  <c:v>44302</c:v>
                </c:pt>
                <c:pt idx="38">
                  <c:v>44309</c:v>
                </c:pt>
                <c:pt idx="39">
                  <c:v>44316</c:v>
                </c:pt>
                <c:pt idx="40">
                  <c:v>44323</c:v>
                </c:pt>
                <c:pt idx="41">
                  <c:v>44330</c:v>
                </c:pt>
              </c:numCache>
            </c:numRef>
          </c:cat>
          <c:val>
            <c:numRef>
              <c:f>Sheet1!$D$2:$D$159</c:f>
              <c:numCache>
                <c:formatCode>0.0000_ </c:formatCode>
                <c:ptCount val="46"/>
                <c:pt idx="0">
                  <c:v>1</c:v>
                </c:pt>
                <c:pt idx="1">
                  <c:v>0.99044697923742897</c:v>
                </c:pt>
                <c:pt idx="2">
                  <c:v>1.0398891023691053</c:v>
                </c:pt>
                <c:pt idx="3">
                  <c:v>1.0542651298192633</c:v>
                </c:pt>
                <c:pt idx="4">
                  <c:v>1.0439697443018383</c:v>
                </c:pt>
                <c:pt idx="5">
                  <c:v>1.0471819298016105</c:v>
                </c:pt>
                <c:pt idx="6">
                  <c:v>1.0546323718317496</c:v>
                </c:pt>
                <c:pt idx="7">
                  <c:v>1.0431848236056231</c:v>
                </c:pt>
                <c:pt idx="8">
                  <c:v>0.99485861182519286</c:v>
                </c:pt>
                <c:pt idx="9">
                  <c:v>1.019682910952481</c:v>
                </c:pt>
                <c:pt idx="10">
                  <c:v>0.98239444944432996</c:v>
                </c:pt>
                <c:pt idx="11">
                  <c:v>1.0021088833163374</c:v>
                </c:pt>
                <c:pt idx="12">
                  <c:v>1.0132538115150076</c:v>
                </c:pt>
                <c:pt idx="13">
                  <c:v>0.97930047489278294</c:v>
                </c:pt>
                <c:pt idx="14">
                  <c:v>0.96325846114563751</c:v>
                </c:pt>
                <c:pt idx="15">
                  <c:v>0.99316898333856118</c:v>
                </c:pt>
                <c:pt idx="16">
                  <c:v>0.99407053883702545</c:v>
                </c:pt>
                <c:pt idx="17">
                  <c:v>1.0123569844544726</c:v>
                </c:pt>
                <c:pt idx="18">
                  <c:v>1.001106454475388</c:v>
                </c:pt>
                <c:pt idx="19">
                  <c:v>1.0189358177596981</c:v>
                </c:pt>
                <c:pt idx="20">
                  <c:v>0.97869681098384653</c:v>
                </c:pt>
                <c:pt idx="21">
                  <c:v>0.99169843914264</c:v>
                </c:pt>
                <c:pt idx="22">
                  <c:v>0.98958325124239732</c:v>
                </c:pt>
                <c:pt idx="23">
                  <c:v>1.0035510568846848</c:v>
                </c:pt>
                <c:pt idx="24">
                  <c:v>1.0335734854419283</c:v>
                </c:pt>
                <c:pt idx="25">
                  <c:v>1.0114916803134644</c:v>
                </c:pt>
                <c:pt idx="26">
                  <c:v>1.0462157523181173</c:v>
                </c:pt>
                <c:pt idx="27">
                  <c:v>1.0002443026263326</c:v>
                </c:pt>
                <c:pt idx="28">
                  <c:v>0.98349459933581251</c:v>
                </c:pt>
                <c:pt idx="29">
                  <c:v>1.0565663029447139</c:v>
                </c:pt>
                <c:pt idx="30">
                  <c:v>1.00311446444924</c:v>
                </c:pt>
                <c:pt idx="31">
                  <c:v>1.0092850759465946</c:v>
                </c:pt>
                <c:pt idx="32">
                  <c:v>0.98073792002320159</c:v>
                </c:pt>
                <c:pt idx="33">
                  <c:v>0.97825076167254377</c:v>
                </c:pt>
                <c:pt idx="34">
                  <c:v>0.98537336533960496</c:v>
                </c:pt>
                <c:pt idx="35">
                  <c:v>0.99716608953454899</c:v>
                </c:pt>
                <c:pt idx="36">
                  <c:v>0.99852630351212668</c:v>
                </c:pt>
                <c:pt idx="37">
                  <c:v>0.9992119270118327</c:v>
                </c:pt>
                <c:pt idx="38">
                  <c:v>1.0186253170023603</c:v>
                </c:pt>
                <c:pt idx="39">
                  <c:v>1.0222425720180508</c:v>
                </c:pt>
                <c:pt idx="40">
                  <c:v>1.0157378175737131</c:v>
                </c:pt>
                <c:pt idx="41">
                  <c:v>1.0285613412371806</c:v>
                </c:pt>
              </c:numCache>
            </c:numRef>
          </c:val>
          <c:smooth val="0"/>
          <c:extLst>
            <c:ext xmlns:c16="http://schemas.microsoft.com/office/drawing/2014/chart" uri="{C3380CC4-5D6E-409C-BE32-E72D297353CC}">
              <c16:uniqueId val="{00000000-7782-C94F-966D-2D322EB2421D}"/>
            </c:ext>
          </c:extLst>
        </c:ser>
        <c:ser>
          <c:idx val="1"/>
          <c:order val="1"/>
          <c:tx>
            <c:strRef>
              <c:f>Sheet1!$J$1</c:f>
              <c:strCache>
                <c:ptCount val="1"/>
                <c:pt idx="0">
                  <c:v>蒙玺中证500指增</c:v>
                </c:pt>
              </c:strCache>
            </c:strRef>
          </c:tx>
          <c:spPr>
            <a:ln w="28575" cap="rnd">
              <a:solidFill>
                <a:schemeClr val="accent2"/>
              </a:solidFill>
              <a:round/>
            </a:ln>
            <a:effectLst/>
          </c:spPr>
          <c:marker>
            <c:symbol val="none"/>
          </c:marker>
          <c:cat>
            <c:numRef>
              <c:f>Sheet1!$A$2:$A$159</c:f>
              <c:numCache>
                <c:formatCode>m/d/yy</c:formatCode>
                <c:ptCount val="46"/>
                <c:pt idx="0">
                  <c:v>44029</c:v>
                </c:pt>
                <c:pt idx="1">
                  <c:v>44036</c:v>
                </c:pt>
                <c:pt idx="2">
                  <c:v>44043</c:v>
                </c:pt>
                <c:pt idx="3">
                  <c:v>44050</c:v>
                </c:pt>
                <c:pt idx="4">
                  <c:v>44057</c:v>
                </c:pt>
                <c:pt idx="5">
                  <c:v>44064</c:v>
                </c:pt>
                <c:pt idx="6">
                  <c:v>44071</c:v>
                </c:pt>
                <c:pt idx="7">
                  <c:v>44078</c:v>
                </c:pt>
                <c:pt idx="8">
                  <c:v>44085</c:v>
                </c:pt>
                <c:pt idx="9">
                  <c:v>44092</c:v>
                </c:pt>
                <c:pt idx="10">
                  <c:v>44099</c:v>
                </c:pt>
                <c:pt idx="11">
                  <c:v>44113</c:v>
                </c:pt>
                <c:pt idx="12">
                  <c:v>44120</c:v>
                </c:pt>
                <c:pt idx="13">
                  <c:v>44127</c:v>
                </c:pt>
                <c:pt idx="14">
                  <c:v>44134</c:v>
                </c:pt>
                <c:pt idx="15">
                  <c:v>44141</c:v>
                </c:pt>
                <c:pt idx="16">
                  <c:v>44148</c:v>
                </c:pt>
                <c:pt idx="17">
                  <c:v>44155</c:v>
                </c:pt>
                <c:pt idx="18">
                  <c:v>44162</c:v>
                </c:pt>
                <c:pt idx="19">
                  <c:v>44169</c:v>
                </c:pt>
                <c:pt idx="20">
                  <c:v>44176</c:v>
                </c:pt>
                <c:pt idx="21">
                  <c:v>44183</c:v>
                </c:pt>
                <c:pt idx="22">
                  <c:v>44190</c:v>
                </c:pt>
                <c:pt idx="23">
                  <c:v>44196</c:v>
                </c:pt>
                <c:pt idx="24">
                  <c:v>44204</c:v>
                </c:pt>
                <c:pt idx="25">
                  <c:v>44211</c:v>
                </c:pt>
                <c:pt idx="26">
                  <c:v>44218</c:v>
                </c:pt>
                <c:pt idx="27">
                  <c:v>44225</c:v>
                </c:pt>
                <c:pt idx="28">
                  <c:v>44232</c:v>
                </c:pt>
                <c:pt idx="29">
                  <c:v>44246</c:v>
                </c:pt>
                <c:pt idx="30">
                  <c:v>44253</c:v>
                </c:pt>
                <c:pt idx="31">
                  <c:v>44260</c:v>
                </c:pt>
                <c:pt idx="32">
                  <c:v>44267</c:v>
                </c:pt>
                <c:pt idx="33">
                  <c:v>44274</c:v>
                </c:pt>
                <c:pt idx="34">
                  <c:v>44281</c:v>
                </c:pt>
                <c:pt idx="35">
                  <c:v>44288</c:v>
                </c:pt>
                <c:pt idx="36">
                  <c:v>44295</c:v>
                </c:pt>
                <c:pt idx="37">
                  <c:v>44302</c:v>
                </c:pt>
                <c:pt idx="38">
                  <c:v>44309</c:v>
                </c:pt>
                <c:pt idx="39">
                  <c:v>44316</c:v>
                </c:pt>
                <c:pt idx="40">
                  <c:v>44323</c:v>
                </c:pt>
                <c:pt idx="41">
                  <c:v>44330</c:v>
                </c:pt>
              </c:numCache>
            </c:numRef>
          </c:cat>
          <c:val>
            <c:numRef>
              <c:f>Sheet1!$J$2:$J$159</c:f>
              <c:numCache>
                <c:formatCode>0.0000_ </c:formatCode>
                <c:ptCount val="46"/>
                <c:pt idx="0">
                  <c:v>1</c:v>
                </c:pt>
                <c:pt idx="1">
                  <c:v>0.98479815703113582</c:v>
                </c:pt>
                <c:pt idx="2">
                  <c:v>1.0408807234246662</c:v>
                </c:pt>
                <c:pt idx="3">
                  <c:v>1.0518432861932887</c:v>
                </c:pt>
                <c:pt idx="4">
                  <c:v>1.0366635176038399</c:v>
                </c:pt>
                <c:pt idx="5">
                  <c:v>1.0465698791749047</c:v>
                </c:pt>
                <c:pt idx="6">
                  <c:v>1.062856877907822</c:v>
                </c:pt>
                <c:pt idx="7">
                  <c:v>1.0490118858667892</c:v>
                </c:pt>
                <c:pt idx="8">
                  <c:v>0.98164749885636704</c:v>
                </c:pt>
                <c:pt idx="9">
                  <c:v>1.0163672539407913</c:v>
                </c:pt>
                <c:pt idx="10">
                  <c:v>0.97502134834445764</c:v>
                </c:pt>
                <c:pt idx="11">
                  <c:v>1.0012153429511406</c:v>
                </c:pt>
                <c:pt idx="12">
                  <c:v>1.0168445914486859</c:v>
                </c:pt>
                <c:pt idx="13">
                  <c:v>0.9637455771960437</c:v>
                </c:pt>
                <c:pt idx="14">
                  <c:v>0.95961478816795898</c:v>
                </c:pt>
                <c:pt idx="15">
                  <c:v>0.99043933965536823</c:v>
                </c:pt>
                <c:pt idx="16">
                  <c:v>0.98800503945445639</c:v>
                </c:pt>
                <c:pt idx="17">
                  <c:v>1.0018273707247265</c:v>
                </c:pt>
                <c:pt idx="18">
                  <c:v>0.98472232905673873</c:v>
                </c:pt>
                <c:pt idx="19">
                  <c:v>1.0074317036780385</c:v>
                </c:pt>
                <c:pt idx="20">
                  <c:v>0.99723087422648371</c:v>
                </c:pt>
                <c:pt idx="21">
                  <c:v>1.00020758946858</c:v>
                </c:pt>
                <c:pt idx="22">
                  <c:v>1.0075682104213437</c:v>
                </c:pt>
                <c:pt idx="23">
                  <c:v>1.0265211917914427</c:v>
                </c:pt>
                <c:pt idx="24">
                  <c:v>1.0405843307992915</c:v>
                </c:pt>
                <c:pt idx="25">
                  <c:v>1.0463748730307443</c:v>
                </c:pt>
                <c:pt idx="26">
                  <c:v>1.0819167052082155</c:v>
                </c:pt>
                <c:pt idx="27">
                  <c:v>1.0282640734001456</c:v>
                </c:pt>
                <c:pt idx="28">
                  <c:v>1.0125033644502197</c:v>
                </c:pt>
                <c:pt idx="29">
                  <c:v>1.1211271748469465</c:v>
                </c:pt>
                <c:pt idx="30">
                  <c:v>1.071249565623434</c:v>
                </c:pt>
                <c:pt idx="31">
                  <c:v>1.0787132197349165</c:v>
                </c:pt>
                <c:pt idx="32">
                  <c:v>1.0732854907085929</c:v>
                </c:pt>
                <c:pt idx="33">
                  <c:v>1.0667289411659113</c:v>
                </c:pt>
                <c:pt idx="34">
                  <c:v>1.0425043186263063</c:v>
                </c:pt>
                <c:pt idx="35">
                  <c:v>1.0560943505468934</c:v>
                </c:pt>
                <c:pt idx="36">
                  <c:v>1.0624013397003078</c:v>
                </c:pt>
                <c:pt idx="37">
                  <c:v>1.0502377261934066</c:v>
                </c:pt>
                <c:pt idx="38">
                  <c:v>1.073486997655166</c:v>
                </c:pt>
                <c:pt idx="39">
                  <c:v>1.0744670048532927</c:v>
                </c:pt>
                <c:pt idx="40">
                  <c:v>1.0882223314494246</c:v>
                </c:pt>
                <c:pt idx="41">
                  <c:v>1.1021384349766499</c:v>
                </c:pt>
              </c:numCache>
            </c:numRef>
          </c:val>
          <c:smooth val="0"/>
          <c:extLst>
            <c:ext xmlns:c16="http://schemas.microsoft.com/office/drawing/2014/chart" uri="{C3380CC4-5D6E-409C-BE32-E72D297353CC}">
              <c16:uniqueId val="{00000001-7782-C94F-966D-2D322EB2421D}"/>
            </c:ext>
          </c:extLst>
        </c:ser>
        <c:ser>
          <c:idx val="2"/>
          <c:order val="2"/>
          <c:tx>
            <c:strRef>
              <c:f>Sheet1!$M$1</c:f>
              <c:strCache>
                <c:ptCount val="1"/>
                <c:pt idx="0">
                  <c:v>因诺聚配500指增</c:v>
                </c:pt>
              </c:strCache>
            </c:strRef>
          </c:tx>
          <c:spPr>
            <a:ln w="28575" cap="rnd">
              <a:solidFill>
                <a:schemeClr val="accent3"/>
              </a:solidFill>
              <a:round/>
            </a:ln>
            <a:effectLst/>
          </c:spPr>
          <c:marker>
            <c:symbol val="none"/>
          </c:marker>
          <c:cat>
            <c:numRef>
              <c:f>Sheet1!$A$2:$A$159</c:f>
              <c:numCache>
                <c:formatCode>m/d/yy</c:formatCode>
                <c:ptCount val="46"/>
                <c:pt idx="0">
                  <c:v>44029</c:v>
                </c:pt>
                <c:pt idx="1">
                  <c:v>44036</c:v>
                </c:pt>
                <c:pt idx="2">
                  <c:v>44043</c:v>
                </c:pt>
                <c:pt idx="3">
                  <c:v>44050</c:v>
                </c:pt>
                <c:pt idx="4">
                  <c:v>44057</c:v>
                </c:pt>
                <c:pt idx="5">
                  <c:v>44064</c:v>
                </c:pt>
                <c:pt idx="6">
                  <c:v>44071</c:v>
                </c:pt>
                <c:pt idx="7">
                  <c:v>44078</c:v>
                </c:pt>
                <c:pt idx="8">
                  <c:v>44085</c:v>
                </c:pt>
                <c:pt idx="9">
                  <c:v>44092</c:v>
                </c:pt>
                <c:pt idx="10">
                  <c:v>44099</c:v>
                </c:pt>
                <c:pt idx="11">
                  <c:v>44113</c:v>
                </c:pt>
                <c:pt idx="12">
                  <c:v>44120</c:v>
                </c:pt>
                <c:pt idx="13">
                  <c:v>44127</c:v>
                </c:pt>
                <c:pt idx="14">
                  <c:v>44134</c:v>
                </c:pt>
                <c:pt idx="15">
                  <c:v>44141</c:v>
                </c:pt>
                <c:pt idx="16">
                  <c:v>44148</c:v>
                </c:pt>
                <c:pt idx="17">
                  <c:v>44155</c:v>
                </c:pt>
                <c:pt idx="18">
                  <c:v>44162</c:v>
                </c:pt>
                <c:pt idx="19">
                  <c:v>44169</c:v>
                </c:pt>
                <c:pt idx="20">
                  <c:v>44176</c:v>
                </c:pt>
                <c:pt idx="21">
                  <c:v>44183</c:v>
                </c:pt>
                <c:pt idx="22">
                  <c:v>44190</c:v>
                </c:pt>
                <c:pt idx="23">
                  <c:v>44196</c:v>
                </c:pt>
                <c:pt idx="24">
                  <c:v>44204</c:v>
                </c:pt>
                <c:pt idx="25">
                  <c:v>44211</c:v>
                </c:pt>
                <c:pt idx="26">
                  <c:v>44218</c:v>
                </c:pt>
                <c:pt idx="27">
                  <c:v>44225</c:v>
                </c:pt>
                <c:pt idx="28">
                  <c:v>44232</c:v>
                </c:pt>
                <c:pt idx="29">
                  <c:v>44246</c:v>
                </c:pt>
                <c:pt idx="30">
                  <c:v>44253</c:v>
                </c:pt>
                <c:pt idx="31">
                  <c:v>44260</c:v>
                </c:pt>
                <c:pt idx="32">
                  <c:v>44267</c:v>
                </c:pt>
                <c:pt idx="33">
                  <c:v>44274</c:v>
                </c:pt>
                <c:pt idx="34">
                  <c:v>44281</c:v>
                </c:pt>
                <c:pt idx="35">
                  <c:v>44288</c:v>
                </c:pt>
                <c:pt idx="36">
                  <c:v>44295</c:v>
                </c:pt>
                <c:pt idx="37">
                  <c:v>44302</c:v>
                </c:pt>
                <c:pt idx="38">
                  <c:v>44309</c:v>
                </c:pt>
                <c:pt idx="39">
                  <c:v>44316</c:v>
                </c:pt>
                <c:pt idx="40">
                  <c:v>44323</c:v>
                </c:pt>
                <c:pt idx="41">
                  <c:v>44330</c:v>
                </c:pt>
              </c:numCache>
            </c:numRef>
          </c:cat>
          <c:val>
            <c:numRef>
              <c:f>Sheet1!$M$2:$M$159</c:f>
              <c:numCache>
                <c:formatCode>0.0000_);[Red]\(0.0000\)</c:formatCode>
                <c:ptCount val="46"/>
                <c:pt idx="1">
                  <c:v>1</c:v>
                </c:pt>
                <c:pt idx="2">
                  <c:v>1.0573333333333335</c:v>
                </c:pt>
                <c:pt idx="3">
                  <c:v>1.0746666666666667</c:v>
                </c:pt>
                <c:pt idx="4">
                  <c:v>1.0493333333333335</c:v>
                </c:pt>
                <c:pt idx="5">
                  <c:v>1.0526666666666666</c:v>
                </c:pt>
                <c:pt idx="6">
                  <c:v>1.0640000000000001</c:v>
                </c:pt>
                <c:pt idx="7">
                  <c:v>1.048</c:v>
                </c:pt>
                <c:pt idx="8">
                  <c:v>0.9860000000000001</c:v>
                </c:pt>
                <c:pt idx="9">
                  <c:v>1.0166666666666666</c:v>
                </c:pt>
                <c:pt idx="10">
                  <c:v>0.9900000000000001</c:v>
                </c:pt>
                <c:pt idx="11">
                  <c:v>1.0233333333333332</c:v>
                </c:pt>
                <c:pt idx="12">
                  <c:v>1.056</c:v>
                </c:pt>
                <c:pt idx="13">
                  <c:v>1.02</c:v>
                </c:pt>
                <c:pt idx="14">
                  <c:v>1.0286666666666666</c:v>
                </c:pt>
                <c:pt idx="15">
                  <c:v>1.0680000000000001</c:v>
                </c:pt>
                <c:pt idx="16">
                  <c:v>1.0613333333333335</c:v>
                </c:pt>
                <c:pt idx="17">
                  <c:v>1.0793333333333333</c:v>
                </c:pt>
                <c:pt idx="18">
                  <c:v>1.0626666666666666</c:v>
                </c:pt>
                <c:pt idx="19">
                  <c:v>1.0846666666666667</c:v>
                </c:pt>
                <c:pt idx="20">
                  <c:v>1.0546666666666666</c:v>
                </c:pt>
                <c:pt idx="21">
                  <c:v>1.08</c:v>
                </c:pt>
                <c:pt idx="22">
                  <c:v>1.0966666666666667</c:v>
                </c:pt>
                <c:pt idx="23">
                  <c:v>1.1226666666666667</c:v>
                </c:pt>
                <c:pt idx="24">
                  <c:v>1.1306666666666667</c:v>
                </c:pt>
                <c:pt idx="25">
                  <c:v>1.1206666666666667</c:v>
                </c:pt>
                <c:pt idx="26">
                  <c:v>1.1773333333333333</c:v>
                </c:pt>
                <c:pt idx="27">
                  <c:v>1.1246666666666667</c:v>
                </c:pt>
                <c:pt idx="28">
                  <c:v>1.1106666666666667</c:v>
                </c:pt>
                <c:pt idx="29">
                  <c:v>1.194</c:v>
                </c:pt>
                <c:pt idx="30">
                  <c:v>1.1220000000000001</c:v>
                </c:pt>
                <c:pt idx="31">
                  <c:v>1.1159999999999999</c:v>
                </c:pt>
                <c:pt idx="32">
                  <c:v>1.0926666666666667</c:v>
                </c:pt>
                <c:pt idx="33">
                  <c:v>1.0833333333333333</c:v>
                </c:pt>
                <c:pt idx="34">
                  <c:v>1.0933333333333333</c:v>
                </c:pt>
                <c:pt idx="35">
                  <c:v>1.1233333333333333</c:v>
                </c:pt>
                <c:pt idx="36">
                  <c:v>1.1306666666666667</c:v>
                </c:pt>
                <c:pt idx="37">
                  <c:v>1.1233333333333333</c:v>
                </c:pt>
                <c:pt idx="38">
                  <c:v>1.1613333333333333</c:v>
                </c:pt>
                <c:pt idx="39">
                  <c:v>1.1613333333333333</c:v>
                </c:pt>
                <c:pt idx="40">
                  <c:v>1.1346666666666667</c:v>
                </c:pt>
                <c:pt idx="41">
                  <c:v>1.1613333333333333</c:v>
                </c:pt>
              </c:numCache>
            </c:numRef>
          </c:val>
          <c:smooth val="0"/>
          <c:extLst>
            <c:ext xmlns:c16="http://schemas.microsoft.com/office/drawing/2014/chart" uri="{C3380CC4-5D6E-409C-BE32-E72D297353CC}">
              <c16:uniqueId val="{00000002-7782-C94F-966D-2D322EB2421D}"/>
            </c:ext>
          </c:extLst>
        </c:ser>
        <c:ser>
          <c:idx val="3"/>
          <c:order val="3"/>
          <c:tx>
            <c:strRef>
              <c:f>Sheet1!$Q$1</c:f>
              <c:strCache>
                <c:ptCount val="1"/>
                <c:pt idx="0">
                  <c:v>衍复聚砾一号</c:v>
                </c:pt>
              </c:strCache>
            </c:strRef>
          </c:tx>
          <c:spPr>
            <a:ln w="28575" cap="rnd">
              <a:solidFill>
                <a:schemeClr val="accent4"/>
              </a:solidFill>
              <a:round/>
            </a:ln>
            <a:effectLst/>
          </c:spPr>
          <c:marker>
            <c:symbol val="none"/>
          </c:marker>
          <c:cat>
            <c:numRef>
              <c:f>Sheet1!$A$2:$A$159</c:f>
              <c:numCache>
                <c:formatCode>m/d/yy</c:formatCode>
                <c:ptCount val="46"/>
                <c:pt idx="0">
                  <c:v>44029</c:v>
                </c:pt>
                <c:pt idx="1">
                  <c:v>44036</c:v>
                </c:pt>
                <c:pt idx="2">
                  <c:v>44043</c:v>
                </c:pt>
                <c:pt idx="3">
                  <c:v>44050</c:v>
                </c:pt>
                <c:pt idx="4">
                  <c:v>44057</c:v>
                </c:pt>
                <c:pt idx="5">
                  <c:v>44064</c:v>
                </c:pt>
                <c:pt idx="6">
                  <c:v>44071</c:v>
                </c:pt>
                <c:pt idx="7">
                  <c:v>44078</c:v>
                </c:pt>
                <c:pt idx="8">
                  <c:v>44085</c:v>
                </c:pt>
                <c:pt idx="9">
                  <c:v>44092</c:v>
                </c:pt>
                <c:pt idx="10">
                  <c:v>44099</c:v>
                </c:pt>
                <c:pt idx="11">
                  <c:v>44113</c:v>
                </c:pt>
                <c:pt idx="12">
                  <c:v>44120</c:v>
                </c:pt>
                <c:pt idx="13">
                  <c:v>44127</c:v>
                </c:pt>
                <c:pt idx="14">
                  <c:v>44134</c:v>
                </c:pt>
                <c:pt idx="15">
                  <c:v>44141</c:v>
                </c:pt>
                <c:pt idx="16">
                  <c:v>44148</c:v>
                </c:pt>
                <c:pt idx="17">
                  <c:v>44155</c:v>
                </c:pt>
                <c:pt idx="18">
                  <c:v>44162</c:v>
                </c:pt>
                <c:pt idx="19">
                  <c:v>44169</c:v>
                </c:pt>
                <c:pt idx="20">
                  <c:v>44176</c:v>
                </c:pt>
                <c:pt idx="21">
                  <c:v>44183</c:v>
                </c:pt>
                <c:pt idx="22">
                  <c:v>44190</c:v>
                </c:pt>
                <c:pt idx="23">
                  <c:v>44196</c:v>
                </c:pt>
                <c:pt idx="24">
                  <c:v>44204</c:v>
                </c:pt>
                <c:pt idx="25">
                  <c:v>44211</c:v>
                </c:pt>
                <c:pt idx="26">
                  <c:v>44218</c:v>
                </c:pt>
                <c:pt idx="27">
                  <c:v>44225</c:v>
                </c:pt>
                <c:pt idx="28">
                  <c:v>44232</c:v>
                </c:pt>
                <c:pt idx="29">
                  <c:v>44246</c:v>
                </c:pt>
                <c:pt idx="30">
                  <c:v>44253</c:v>
                </c:pt>
                <c:pt idx="31">
                  <c:v>44260</c:v>
                </c:pt>
                <c:pt idx="32">
                  <c:v>44267</c:v>
                </c:pt>
                <c:pt idx="33">
                  <c:v>44274</c:v>
                </c:pt>
                <c:pt idx="34">
                  <c:v>44281</c:v>
                </c:pt>
                <c:pt idx="35">
                  <c:v>44288</c:v>
                </c:pt>
                <c:pt idx="36">
                  <c:v>44295</c:v>
                </c:pt>
                <c:pt idx="37">
                  <c:v>44302</c:v>
                </c:pt>
                <c:pt idx="38">
                  <c:v>44309</c:v>
                </c:pt>
                <c:pt idx="39">
                  <c:v>44316</c:v>
                </c:pt>
                <c:pt idx="40">
                  <c:v>44323</c:v>
                </c:pt>
                <c:pt idx="41">
                  <c:v>44330</c:v>
                </c:pt>
              </c:numCache>
            </c:numRef>
          </c:cat>
          <c:val>
            <c:numRef>
              <c:f>Sheet1!$Q$2:$Q$159</c:f>
              <c:numCache>
                <c:formatCode>0.0000_);[Red]\(0.0000\)</c:formatCode>
                <c:ptCount val="46"/>
                <c:pt idx="7" formatCode="0.0000_ ">
                  <c:v>1</c:v>
                </c:pt>
                <c:pt idx="8" formatCode="0.0000_ ">
                  <c:v>0.96216473341025721</c:v>
                </c:pt>
                <c:pt idx="9" formatCode="0.0000_ ">
                  <c:v>0.98520145656376135</c:v>
                </c:pt>
                <c:pt idx="10" formatCode="0.0000_ ">
                  <c:v>0.95484148455357698</c:v>
                </c:pt>
                <c:pt idx="11" formatCode="0.0000_ ">
                  <c:v>0.97754269153555329</c:v>
                </c:pt>
                <c:pt idx="12" formatCode="0.0000_ ">
                  <c:v>0.99293401974047835</c:v>
                </c:pt>
                <c:pt idx="13" formatCode="0.0000_ ">
                  <c:v>0.96859474080948682</c:v>
                </c:pt>
                <c:pt idx="14" formatCode="0.0000_ ">
                  <c:v>0.96615340121149562</c:v>
                </c:pt>
                <c:pt idx="15" formatCode="0.0000_ ">
                  <c:v>1.0014163340799898</c:v>
                </c:pt>
                <c:pt idx="16" formatCode="0.0000_ ">
                  <c:v>1.0051848214883037</c:v>
                </c:pt>
                <c:pt idx="17" formatCode="0.0000_ ">
                  <c:v>1.0233099346815111</c:v>
                </c:pt>
                <c:pt idx="18" formatCode="0.0000_ ">
                  <c:v>1.0107404748921356</c:v>
                </c:pt>
                <c:pt idx="19" formatCode="0.0000_ ">
                  <c:v>1.0180646790164665</c:v>
                </c:pt>
                <c:pt idx="20" formatCode="0.0000_ ">
                  <c:v>0.98673939667366317</c:v>
                </c:pt>
                <c:pt idx="21" formatCode="0.0000_ ">
                  <c:v>1.0085644731346468</c:v>
                </c:pt>
                <c:pt idx="22" formatCode="0.0000_ ">
                  <c:v>1.0155695751130833</c:v>
                </c:pt>
                <c:pt idx="23" formatCode="0.0000_ ">
                  <c:v>1.0325637010449935</c:v>
                </c:pt>
                <c:pt idx="24" formatCode="0.0000_ ">
                  <c:v>1.0566746336743436</c:v>
                </c:pt>
                <c:pt idx="25" formatCode="0.0000_ ">
                  <c:v>1.0463108421097502</c:v>
                </c:pt>
                <c:pt idx="26" formatCode="0.0000_ ">
                  <c:v>1.0860871497028761</c:v>
                </c:pt>
                <c:pt idx="27" formatCode="0.0000_ ">
                  <c:v>1.041428074622557</c:v>
                </c:pt>
                <c:pt idx="28" formatCode="0.0000_ ">
                  <c:v>1.0368002699341201</c:v>
                </c:pt>
                <c:pt idx="29" formatCode="0.0000_ ">
                  <c:v>1.1104171206450595</c:v>
                </c:pt>
                <c:pt idx="30" formatCode="0.0000_ ">
                  <c:v>1.057302305588437</c:v>
                </c:pt>
                <c:pt idx="31" formatCode="0.0000_ ">
                  <c:v>1.0602907937605783</c:v>
                </c:pt>
                <c:pt idx="32" formatCode="0.0000_ ">
                  <c:v>1.0437979142625649</c:v>
                </c:pt>
                <c:pt idx="33" formatCode="0.0000_ ">
                  <c:v>1.0367441583265256</c:v>
                </c:pt>
                <c:pt idx="34" formatCode="0.0000_ ">
                  <c:v>1.0398819633725933</c:v>
                </c:pt>
                <c:pt idx="35" formatCode="0.0000_ ">
                  <c:v>1.059613330176304</c:v>
                </c:pt>
                <c:pt idx="36" formatCode="0.0000_ ">
                  <c:v>1.0644800162525563</c:v>
                </c:pt>
                <c:pt idx="37" formatCode="0.0000_ ">
                  <c:v>1.0647561692492811</c:v>
                </c:pt>
                <c:pt idx="38" formatCode="0.0000_ ">
                  <c:v>1.0908038186951954</c:v>
                </c:pt>
                <c:pt idx="39" formatCode="0.0000_ ">
                  <c:v>1.0876125007630504</c:v>
                </c:pt>
                <c:pt idx="40" formatCode="0.0000_ ">
                  <c:v>1.0733917932975732</c:v>
                </c:pt>
              </c:numCache>
            </c:numRef>
          </c:val>
          <c:smooth val="0"/>
          <c:extLst>
            <c:ext xmlns:c16="http://schemas.microsoft.com/office/drawing/2014/chart" uri="{C3380CC4-5D6E-409C-BE32-E72D297353CC}">
              <c16:uniqueId val="{00000003-7782-C94F-966D-2D322EB2421D}"/>
            </c:ext>
          </c:extLst>
        </c:ser>
        <c:ser>
          <c:idx val="4"/>
          <c:order val="4"/>
          <c:tx>
            <c:strRef>
              <c:f>Sheet1!$U$1</c:f>
              <c:strCache>
                <c:ptCount val="1"/>
                <c:pt idx="0">
                  <c:v>量客卓宇一号</c:v>
                </c:pt>
              </c:strCache>
            </c:strRef>
          </c:tx>
          <c:spPr>
            <a:ln w="28575" cap="rnd">
              <a:solidFill>
                <a:schemeClr val="accent5"/>
              </a:solidFill>
              <a:round/>
            </a:ln>
            <a:effectLst/>
          </c:spPr>
          <c:marker>
            <c:symbol val="none"/>
          </c:marker>
          <c:cat>
            <c:numRef>
              <c:f>Sheet1!$A$2:$A$159</c:f>
              <c:numCache>
                <c:formatCode>m/d/yy</c:formatCode>
                <c:ptCount val="46"/>
                <c:pt idx="0">
                  <c:v>44029</c:v>
                </c:pt>
                <c:pt idx="1">
                  <c:v>44036</c:v>
                </c:pt>
                <c:pt idx="2">
                  <c:v>44043</c:v>
                </c:pt>
                <c:pt idx="3">
                  <c:v>44050</c:v>
                </c:pt>
                <c:pt idx="4">
                  <c:v>44057</c:v>
                </c:pt>
                <c:pt idx="5">
                  <c:v>44064</c:v>
                </c:pt>
                <c:pt idx="6">
                  <c:v>44071</c:v>
                </c:pt>
                <c:pt idx="7">
                  <c:v>44078</c:v>
                </c:pt>
                <c:pt idx="8">
                  <c:v>44085</c:v>
                </c:pt>
                <c:pt idx="9">
                  <c:v>44092</c:v>
                </c:pt>
                <c:pt idx="10">
                  <c:v>44099</c:v>
                </c:pt>
                <c:pt idx="11">
                  <c:v>44113</c:v>
                </c:pt>
                <c:pt idx="12">
                  <c:v>44120</c:v>
                </c:pt>
                <c:pt idx="13">
                  <c:v>44127</c:v>
                </c:pt>
                <c:pt idx="14">
                  <c:v>44134</c:v>
                </c:pt>
                <c:pt idx="15">
                  <c:v>44141</c:v>
                </c:pt>
                <c:pt idx="16">
                  <c:v>44148</c:v>
                </c:pt>
                <c:pt idx="17">
                  <c:v>44155</c:v>
                </c:pt>
                <c:pt idx="18">
                  <c:v>44162</c:v>
                </c:pt>
                <c:pt idx="19">
                  <c:v>44169</c:v>
                </c:pt>
                <c:pt idx="20">
                  <c:v>44176</c:v>
                </c:pt>
                <c:pt idx="21">
                  <c:v>44183</c:v>
                </c:pt>
                <c:pt idx="22">
                  <c:v>44190</c:v>
                </c:pt>
                <c:pt idx="23">
                  <c:v>44196</c:v>
                </c:pt>
                <c:pt idx="24">
                  <c:v>44204</c:v>
                </c:pt>
                <c:pt idx="25">
                  <c:v>44211</c:v>
                </c:pt>
                <c:pt idx="26">
                  <c:v>44218</c:v>
                </c:pt>
                <c:pt idx="27">
                  <c:v>44225</c:v>
                </c:pt>
                <c:pt idx="28">
                  <c:v>44232</c:v>
                </c:pt>
                <c:pt idx="29">
                  <c:v>44246</c:v>
                </c:pt>
                <c:pt idx="30">
                  <c:v>44253</c:v>
                </c:pt>
                <c:pt idx="31">
                  <c:v>44260</c:v>
                </c:pt>
                <c:pt idx="32">
                  <c:v>44267</c:v>
                </c:pt>
                <c:pt idx="33">
                  <c:v>44274</c:v>
                </c:pt>
                <c:pt idx="34">
                  <c:v>44281</c:v>
                </c:pt>
                <c:pt idx="35">
                  <c:v>44288</c:v>
                </c:pt>
                <c:pt idx="36">
                  <c:v>44295</c:v>
                </c:pt>
                <c:pt idx="37">
                  <c:v>44302</c:v>
                </c:pt>
                <c:pt idx="38">
                  <c:v>44309</c:v>
                </c:pt>
                <c:pt idx="39">
                  <c:v>44316</c:v>
                </c:pt>
                <c:pt idx="40">
                  <c:v>44323</c:v>
                </c:pt>
                <c:pt idx="41">
                  <c:v>44330</c:v>
                </c:pt>
              </c:numCache>
            </c:numRef>
          </c:cat>
          <c:val>
            <c:numRef>
              <c:f>Sheet1!$U$2:$U$159</c:f>
              <c:numCache>
                <c:formatCode>[$-F800]dddd\,\ mmmm\ dd\,\ yyyy</c:formatCode>
                <c:ptCount val="46"/>
                <c:pt idx="20" formatCode="0.0000_ ">
                  <c:v>1</c:v>
                </c:pt>
                <c:pt idx="21" formatCode="0.0000_ ">
                  <c:v>1.0081267885678065</c:v>
                </c:pt>
                <c:pt idx="22" formatCode="0.0000_ ">
                  <c:v>1.0100547965802544</c:v>
                </c:pt>
                <c:pt idx="23" formatCode="0.0000_ ">
                  <c:v>1.0278858534631958</c:v>
                </c:pt>
                <c:pt idx="24" formatCode="0.0000_ ">
                  <c:v>1.0504085463851474</c:v>
                </c:pt>
                <c:pt idx="25" formatCode="0.0000_ ">
                  <c:v>1.0443801555916237</c:v>
                </c:pt>
                <c:pt idx="26" formatCode="0.0000_ ">
                  <c:v>1.0941604925462305</c:v>
                </c:pt>
                <c:pt idx="27" formatCode="0.0000_ ">
                  <c:v>1.0377474043765751</c:v>
                </c:pt>
                <c:pt idx="28" formatCode="0.0000_ ">
                  <c:v>1.0240891113124919</c:v>
                </c:pt>
                <c:pt idx="29" formatCode="0.0000_ ">
                  <c:v>1.0898672237135019</c:v>
                </c:pt>
                <c:pt idx="30" formatCode="0.0000_ ">
                  <c:v>1.0220497872719669</c:v>
                </c:pt>
                <c:pt idx="31" formatCode="0.0000_ ">
                  <c:v>1.0290451451924041</c:v>
                </c:pt>
                <c:pt idx="32" formatCode="0.0000_ ">
                  <c:v>0.99946162844600483</c:v>
                </c:pt>
                <c:pt idx="33" formatCode="0.0000_ ">
                  <c:v>1.0017567039332911</c:v>
                </c:pt>
                <c:pt idx="34" formatCode="0.0000_ ">
                  <c:v>1.0057161571956981</c:v>
                </c:pt>
                <c:pt idx="35" formatCode="0.0000_ ">
                  <c:v>1.0209510472225252</c:v>
                </c:pt>
                <c:pt idx="36" formatCode="0.0000_ ">
                  <c:v>1.0306690636246312</c:v>
                </c:pt>
                <c:pt idx="37" formatCode="0.0000_ ">
                  <c:v>1.0256175457901557</c:v>
                </c:pt>
                <c:pt idx="38" formatCode="0.0000_ ">
                  <c:v>1.0477095514764618</c:v>
                </c:pt>
                <c:pt idx="39" formatCode="0.0000_ ">
                  <c:v>1.0434783659579081</c:v>
                </c:pt>
                <c:pt idx="40" formatCode="0.0000_ ">
                  <c:v>1.0422951449691813</c:v>
                </c:pt>
                <c:pt idx="41" formatCode="0.0000_ ">
                  <c:v>1.045674448137548</c:v>
                </c:pt>
              </c:numCache>
            </c:numRef>
          </c:val>
          <c:smooth val="0"/>
          <c:extLst>
            <c:ext xmlns:c16="http://schemas.microsoft.com/office/drawing/2014/chart" uri="{C3380CC4-5D6E-409C-BE32-E72D297353CC}">
              <c16:uniqueId val="{00000004-7782-C94F-966D-2D322EB2421D}"/>
            </c:ext>
          </c:extLst>
        </c:ser>
        <c:dLbls>
          <c:showLegendKey val="0"/>
          <c:showVal val="0"/>
          <c:showCatName val="0"/>
          <c:showSerName val="0"/>
          <c:showPercent val="0"/>
          <c:showBubbleSize val="0"/>
        </c:dLbls>
        <c:smooth val="0"/>
        <c:axId val="598817007"/>
        <c:axId val="599578175"/>
      </c:lineChart>
      <c:dateAx>
        <c:axId val="598817007"/>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99578175"/>
        <c:crosses val="autoZero"/>
        <c:auto val="1"/>
        <c:lblOffset val="100"/>
        <c:baseTimeUnit val="days"/>
      </c:dateAx>
      <c:valAx>
        <c:axId val="599578175"/>
        <c:scaling>
          <c:orientation val="minMax"/>
        </c:scaling>
        <c:delete val="0"/>
        <c:axPos val="l"/>
        <c:majorGridlines>
          <c:spPr>
            <a:ln w="9525" cap="flat" cmpd="sng" algn="ctr">
              <a:solidFill>
                <a:schemeClr val="tx1">
                  <a:lumMod val="15000"/>
                  <a:lumOff val="85000"/>
                </a:schemeClr>
              </a:solidFill>
              <a:round/>
            </a:ln>
            <a:effectLst/>
          </c:spPr>
        </c:majorGridlines>
        <c:numFmt formatCode="0.0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98817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爱凡哲英安一号</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Sheet1!$X$1</c:f>
              <c:strCache>
                <c:ptCount val="1"/>
                <c:pt idx="0">
                  <c:v>沪深300</c:v>
                </c:pt>
              </c:strCache>
            </c:strRef>
          </c:tx>
          <c:spPr>
            <a:ln w="28575" cap="rnd">
              <a:solidFill>
                <a:schemeClr val="accent1"/>
              </a:solidFill>
              <a:round/>
            </a:ln>
            <a:effectLst/>
          </c:spPr>
          <c:marker>
            <c:symbol val="none"/>
          </c:marker>
          <c:cat>
            <c:numRef>
              <c:f>Sheet1!$A$2:$A$155</c:f>
              <c:numCache>
                <c:formatCode>m/d/yy</c:formatCode>
                <c:ptCount val="42"/>
                <c:pt idx="0">
                  <c:v>44029</c:v>
                </c:pt>
                <c:pt idx="1">
                  <c:v>44036</c:v>
                </c:pt>
                <c:pt idx="2">
                  <c:v>44043</c:v>
                </c:pt>
                <c:pt idx="3">
                  <c:v>44050</c:v>
                </c:pt>
                <c:pt idx="4">
                  <c:v>44057</c:v>
                </c:pt>
                <c:pt idx="5">
                  <c:v>44064</c:v>
                </c:pt>
                <c:pt idx="6">
                  <c:v>44071</c:v>
                </c:pt>
                <c:pt idx="7">
                  <c:v>44078</c:v>
                </c:pt>
                <c:pt idx="8">
                  <c:v>44085</c:v>
                </c:pt>
                <c:pt idx="9">
                  <c:v>44092</c:v>
                </c:pt>
                <c:pt idx="10">
                  <c:v>44099</c:v>
                </c:pt>
                <c:pt idx="11">
                  <c:v>44113</c:v>
                </c:pt>
                <c:pt idx="12">
                  <c:v>44120</c:v>
                </c:pt>
                <c:pt idx="13">
                  <c:v>44127</c:v>
                </c:pt>
                <c:pt idx="14">
                  <c:v>44134</c:v>
                </c:pt>
                <c:pt idx="15">
                  <c:v>44141</c:v>
                </c:pt>
                <c:pt idx="16">
                  <c:v>44148</c:v>
                </c:pt>
                <c:pt idx="17">
                  <c:v>44155</c:v>
                </c:pt>
                <c:pt idx="18">
                  <c:v>44162</c:v>
                </c:pt>
                <c:pt idx="19">
                  <c:v>44169</c:v>
                </c:pt>
                <c:pt idx="20">
                  <c:v>44176</c:v>
                </c:pt>
                <c:pt idx="21">
                  <c:v>44183</c:v>
                </c:pt>
                <c:pt idx="22">
                  <c:v>44190</c:v>
                </c:pt>
                <c:pt idx="23">
                  <c:v>44196</c:v>
                </c:pt>
                <c:pt idx="24">
                  <c:v>44204</c:v>
                </c:pt>
                <c:pt idx="25">
                  <c:v>44211</c:v>
                </c:pt>
                <c:pt idx="26">
                  <c:v>44218</c:v>
                </c:pt>
                <c:pt idx="27">
                  <c:v>44225</c:v>
                </c:pt>
                <c:pt idx="28">
                  <c:v>44232</c:v>
                </c:pt>
                <c:pt idx="29">
                  <c:v>44246</c:v>
                </c:pt>
                <c:pt idx="30">
                  <c:v>44253</c:v>
                </c:pt>
                <c:pt idx="31">
                  <c:v>44260</c:v>
                </c:pt>
                <c:pt idx="32">
                  <c:v>44267</c:v>
                </c:pt>
                <c:pt idx="33">
                  <c:v>44274</c:v>
                </c:pt>
                <c:pt idx="34">
                  <c:v>44281</c:v>
                </c:pt>
                <c:pt idx="35">
                  <c:v>44288</c:v>
                </c:pt>
                <c:pt idx="36">
                  <c:v>44295</c:v>
                </c:pt>
                <c:pt idx="37">
                  <c:v>44302</c:v>
                </c:pt>
                <c:pt idx="38">
                  <c:v>44309</c:v>
                </c:pt>
                <c:pt idx="39">
                  <c:v>44316</c:v>
                </c:pt>
                <c:pt idx="40">
                  <c:v>44323</c:v>
                </c:pt>
                <c:pt idx="41">
                  <c:v>44330</c:v>
                </c:pt>
              </c:numCache>
            </c:numRef>
          </c:cat>
          <c:val>
            <c:numRef>
              <c:f>Sheet1!$X$2:$X$155</c:f>
              <c:numCache>
                <c:formatCode>0.0000_ </c:formatCode>
                <c:ptCount val="42"/>
                <c:pt idx="0">
                  <c:v>0.99996018958658117</c:v>
                </c:pt>
                <c:pt idx="1">
                  <c:v>0.99135490364587431</c:v>
                </c:pt>
                <c:pt idx="2">
                  <c:v>1.0330413642525313</c:v>
                </c:pt>
                <c:pt idx="3">
                  <c:v>1.0358753218827104</c:v>
                </c:pt>
                <c:pt idx="4">
                  <c:v>1.0351492302538601</c:v>
                </c:pt>
                <c:pt idx="5">
                  <c:v>1.0382758248132427</c:v>
                </c:pt>
                <c:pt idx="6">
                  <c:v>1.0658739075425416</c:v>
                </c:pt>
                <c:pt idx="7">
                  <c:v>1.0495808514466745</c:v>
                </c:pt>
                <c:pt idx="8">
                  <c:v>1.0181300825291428</c:v>
                </c:pt>
                <c:pt idx="9">
                  <c:v>1.0422913315485507</c:v>
                </c:pt>
                <c:pt idx="10">
                  <c:v>1.0055312926297597</c:v>
                </c:pt>
                <c:pt idx="11">
                  <c:v>1.0299807780230443</c:v>
                </c:pt>
                <c:pt idx="12">
                  <c:v>1.0543026473118644</c:v>
                </c:pt>
                <c:pt idx="13">
                  <c:v>1.038198815095031</c:v>
                </c:pt>
                <c:pt idx="14">
                  <c:v>1.0331029720271003</c:v>
                </c:pt>
                <c:pt idx="15">
                  <c:v>1.0749940584564333</c:v>
                </c:pt>
                <c:pt idx="16">
                  <c:v>1.0686418568428251</c:v>
                </c:pt>
                <c:pt idx="17">
                  <c:v>1.0876610569633751</c:v>
                </c:pt>
                <c:pt idx="18">
                  <c:v>1.0959076976449835</c:v>
                </c:pt>
                <c:pt idx="19">
                  <c:v>1.1146430619469831</c:v>
                </c:pt>
                <c:pt idx="20">
                  <c:v>1.0758543670227376</c:v>
                </c:pt>
                <c:pt idx="21">
                  <c:v>1.1001322307582941</c:v>
                </c:pt>
                <c:pt idx="22">
                  <c:v>1.1093821980543137</c:v>
                </c:pt>
                <c:pt idx="23">
                  <c:v>1.1466284983366681</c:v>
                </c:pt>
                <c:pt idx="24">
                  <c:v>1.2091471878583377</c:v>
                </c:pt>
                <c:pt idx="25">
                  <c:v>1.2009291507863507</c:v>
                </c:pt>
                <c:pt idx="26">
                  <c:v>1.2255062522840998</c:v>
                </c:pt>
                <c:pt idx="27">
                  <c:v>1.1775820045023204</c:v>
                </c:pt>
                <c:pt idx="28">
                  <c:v>1.206502454107192</c:v>
                </c:pt>
                <c:pt idx="29">
                  <c:v>1.2715052571105947</c:v>
                </c:pt>
                <c:pt idx="30">
                  <c:v>1.1742353821766198</c:v>
                </c:pt>
                <c:pt idx="31">
                  <c:v>1.1579621285797215</c:v>
                </c:pt>
                <c:pt idx="32">
                  <c:v>1.1323464960249501</c:v>
                </c:pt>
                <c:pt idx="33">
                  <c:v>1.1016988284544802</c:v>
                </c:pt>
                <c:pt idx="34">
                  <c:v>1.1084976864337142</c:v>
                </c:pt>
                <c:pt idx="35">
                  <c:v>1.1356865175176611</c:v>
                </c:pt>
                <c:pt idx="36">
                  <c:v>1.1079146128529709</c:v>
                </c:pt>
                <c:pt idx="37">
                  <c:v>1.0926974925344002</c:v>
                </c:pt>
                <c:pt idx="38">
                  <c:v>1.1299415925390914</c:v>
                </c:pt>
                <c:pt idx="39">
                  <c:v>1.127310060453925</c:v>
                </c:pt>
                <c:pt idx="40">
                  <c:v>1.0992697219143266</c:v>
                </c:pt>
                <c:pt idx="41">
                  <c:v>1.1244717022684196</c:v>
                </c:pt>
              </c:numCache>
            </c:numRef>
          </c:val>
          <c:smooth val="0"/>
          <c:extLst>
            <c:ext xmlns:c16="http://schemas.microsoft.com/office/drawing/2014/chart" uri="{C3380CC4-5D6E-409C-BE32-E72D297353CC}">
              <c16:uniqueId val="{00000000-B5EF-AA44-BFF8-2828BE6C9954}"/>
            </c:ext>
          </c:extLst>
        </c:ser>
        <c:ser>
          <c:idx val="1"/>
          <c:order val="1"/>
          <c:tx>
            <c:strRef>
              <c:f>Sheet1!$Y$1</c:f>
              <c:strCache>
                <c:ptCount val="1"/>
                <c:pt idx="0">
                  <c:v>爱凡哲英安一号</c:v>
                </c:pt>
              </c:strCache>
            </c:strRef>
          </c:tx>
          <c:spPr>
            <a:ln w="28575" cap="rnd">
              <a:solidFill>
                <a:schemeClr val="accent2"/>
              </a:solidFill>
              <a:round/>
            </a:ln>
            <a:effectLst/>
          </c:spPr>
          <c:marker>
            <c:symbol val="none"/>
          </c:marker>
          <c:cat>
            <c:numRef>
              <c:f>Sheet1!$A$2:$A$155</c:f>
              <c:numCache>
                <c:formatCode>m/d/yy</c:formatCode>
                <c:ptCount val="42"/>
                <c:pt idx="0">
                  <c:v>44029</c:v>
                </c:pt>
                <c:pt idx="1">
                  <c:v>44036</c:v>
                </c:pt>
                <c:pt idx="2">
                  <c:v>44043</c:v>
                </c:pt>
                <c:pt idx="3">
                  <c:v>44050</c:v>
                </c:pt>
                <c:pt idx="4">
                  <c:v>44057</c:v>
                </c:pt>
                <c:pt idx="5">
                  <c:v>44064</c:v>
                </c:pt>
                <c:pt idx="6">
                  <c:v>44071</c:v>
                </c:pt>
                <c:pt idx="7">
                  <c:v>44078</c:v>
                </c:pt>
                <c:pt idx="8">
                  <c:v>44085</c:v>
                </c:pt>
                <c:pt idx="9">
                  <c:v>44092</c:v>
                </c:pt>
                <c:pt idx="10">
                  <c:v>44099</c:v>
                </c:pt>
                <c:pt idx="11">
                  <c:v>44113</c:v>
                </c:pt>
                <c:pt idx="12">
                  <c:v>44120</c:v>
                </c:pt>
                <c:pt idx="13">
                  <c:v>44127</c:v>
                </c:pt>
                <c:pt idx="14">
                  <c:v>44134</c:v>
                </c:pt>
                <c:pt idx="15">
                  <c:v>44141</c:v>
                </c:pt>
                <c:pt idx="16">
                  <c:v>44148</c:v>
                </c:pt>
                <c:pt idx="17">
                  <c:v>44155</c:v>
                </c:pt>
                <c:pt idx="18">
                  <c:v>44162</c:v>
                </c:pt>
                <c:pt idx="19">
                  <c:v>44169</c:v>
                </c:pt>
                <c:pt idx="20">
                  <c:v>44176</c:v>
                </c:pt>
                <c:pt idx="21">
                  <c:v>44183</c:v>
                </c:pt>
                <c:pt idx="22">
                  <c:v>44190</c:v>
                </c:pt>
                <c:pt idx="23">
                  <c:v>44196</c:v>
                </c:pt>
                <c:pt idx="24">
                  <c:v>44204</c:v>
                </c:pt>
                <c:pt idx="25">
                  <c:v>44211</c:v>
                </c:pt>
                <c:pt idx="26">
                  <c:v>44218</c:v>
                </c:pt>
                <c:pt idx="27">
                  <c:v>44225</c:v>
                </c:pt>
                <c:pt idx="28">
                  <c:v>44232</c:v>
                </c:pt>
                <c:pt idx="29">
                  <c:v>44246</c:v>
                </c:pt>
                <c:pt idx="30">
                  <c:v>44253</c:v>
                </c:pt>
                <c:pt idx="31">
                  <c:v>44260</c:v>
                </c:pt>
                <c:pt idx="32">
                  <c:v>44267</c:v>
                </c:pt>
                <c:pt idx="33">
                  <c:v>44274</c:v>
                </c:pt>
                <c:pt idx="34">
                  <c:v>44281</c:v>
                </c:pt>
                <c:pt idx="35">
                  <c:v>44288</c:v>
                </c:pt>
                <c:pt idx="36">
                  <c:v>44295</c:v>
                </c:pt>
                <c:pt idx="37">
                  <c:v>44302</c:v>
                </c:pt>
                <c:pt idx="38">
                  <c:v>44309</c:v>
                </c:pt>
                <c:pt idx="39">
                  <c:v>44316</c:v>
                </c:pt>
                <c:pt idx="40">
                  <c:v>44323</c:v>
                </c:pt>
                <c:pt idx="41">
                  <c:v>44330</c:v>
                </c:pt>
              </c:numCache>
            </c:numRef>
          </c:cat>
          <c:val>
            <c:numRef>
              <c:f>Sheet1!$Y$2:$Y$155</c:f>
              <c:numCache>
                <c:formatCode>0.0000_ </c:formatCode>
                <c:ptCount val="42"/>
                <c:pt idx="0">
                  <c:v>1</c:v>
                </c:pt>
                <c:pt idx="1">
                  <c:v>0.98919085706999987</c:v>
                </c:pt>
                <c:pt idx="2">
                  <c:v>1.0199868364744575</c:v>
                </c:pt>
                <c:pt idx="3">
                  <c:v>1.0368523547286055</c:v>
                </c:pt>
                <c:pt idx="4">
                  <c:v>1.0343770664980654</c:v>
                </c:pt>
                <c:pt idx="5">
                  <c:v>1.0441765626680097</c:v>
                </c:pt>
                <c:pt idx="6">
                  <c:v>1.1045637502050902</c:v>
                </c:pt>
                <c:pt idx="7">
                  <c:v>1.065671542013815</c:v>
                </c:pt>
                <c:pt idx="8">
                  <c:v>1.0397468604952191</c:v>
                </c:pt>
                <c:pt idx="9">
                  <c:v>1.0635321009602086</c:v>
                </c:pt>
                <c:pt idx="10">
                  <c:v>1.0182440650321583</c:v>
                </c:pt>
                <c:pt idx="11">
                  <c:v>1.0717629667771351</c:v>
                </c:pt>
                <c:pt idx="12">
                  <c:v>1.0874985347964432</c:v>
                </c:pt>
                <c:pt idx="13">
                  <c:v>1.0722222234296532</c:v>
                </c:pt>
                <c:pt idx="14">
                  <c:v>1.0704542088805002</c:v>
                </c:pt>
                <c:pt idx="15">
                  <c:v>1.1106694138466247</c:v>
                </c:pt>
                <c:pt idx="16">
                  <c:v>1.0986344753913333</c:v>
                </c:pt>
                <c:pt idx="17">
                  <c:v>1.1069817903685888</c:v>
                </c:pt>
                <c:pt idx="18">
                  <c:v>1.1086712853946081</c:v>
                </c:pt>
                <c:pt idx="19">
                  <c:v>1.1271018891335116</c:v>
                </c:pt>
                <c:pt idx="20">
                  <c:v>1.1013052416970226</c:v>
                </c:pt>
                <c:pt idx="21">
                  <c:v>1.0921378513147884</c:v>
                </c:pt>
                <c:pt idx="22">
                  <c:v>1.0876702943456309</c:v>
                </c:pt>
                <c:pt idx="23">
                  <c:v>1.1288380373553746</c:v>
                </c:pt>
                <c:pt idx="24">
                  <c:v>1.156137264979471</c:v>
                </c:pt>
                <c:pt idx="25">
                  <c:v>1.1874654727465568</c:v>
                </c:pt>
                <c:pt idx="26">
                  <c:v>1.244220207730971</c:v>
                </c:pt>
                <c:pt idx="27">
                  <c:v>1.2093624083021228</c:v>
                </c:pt>
                <c:pt idx="28">
                  <c:v>1.287226114180783</c:v>
                </c:pt>
                <c:pt idx="29">
                  <c:v>1.3563404283885674</c:v>
                </c:pt>
                <c:pt idx="30">
                  <c:v>1.2027975256893202</c:v>
                </c:pt>
                <c:pt idx="31">
                  <c:v>1.194226434097891</c:v>
                </c:pt>
                <c:pt idx="32">
                  <c:v>1.180524283380648</c:v>
                </c:pt>
                <c:pt idx="33">
                  <c:v>1.173937793390629</c:v>
                </c:pt>
                <c:pt idx="34">
                  <c:v>1.151170773916774</c:v>
                </c:pt>
                <c:pt idx="35">
                  <c:v>1.1983800670302243</c:v>
                </c:pt>
                <c:pt idx="36">
                  <c:v>1.1487254531716642</c:v>
                </c:pt>
                <c:pt idx="37">
                  <c:v>1.1403327361359272</c:v>
                </c:pt>
                <c:pt idx="38">
                  <c:v>1.1548359353789619</c:v>
                </c:pt>
                <c:pt idx="39">
                  <c:v>1.1248847595010858</c:v>
                </c:pt>
                <c:pt idx="40">
                  <c:v>1.0880560324750201</c:v>
                </c:pt>
                <c:pt idx="41">
                  <c:v>1.0692554340358065</c:v>
                </c:pt>
              </c:numCache>
            </c:numRef>
          </c:val>
          <c:smooth val="0"/>
          <c:extLst>
            <c:ext xmlns:c16="http://schemas.microsoft.com/office/drawing/2014/chart" uri="{C3380CC4-5D6E-409C-BE32-E72D297353CC}">
              <c16:uniqueId val="{00000001-B5EF-AA44-BFF8-2828BE6C9954}"/>
            </c:ext>
          </c:extLst>
        </c:ser>
        <c:dLbls>
          <c:showLegendKey val="0"/>
          <c:showVal val="0"/>
          <c:showCatName val="0"/>
          <c:showSerName val="0"/>
          <c:showPercent val="0"/>
          <c:showBubbleSize val="0"/>
        </c:dLbls>
        <c:smooth val="0"/>
        <c:axId val="1181133792"/>
        <c:axId val="1181116304"/>
      </c:lineChart>
      <c:dateAx>
        <c:axId val="1181133792"/>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81116304"/>
        <c:crosses val="autoZero"/>
        <c:auto val="1"/>
        <c:lblOffset val="100"/>
        <c:baseTimeUnit val="days"/>
      </c:dateAx>
      <c:valAx>
        <c:axId val="1181116304"/>
        <c:scaling>
          <c:orientation val="minMax"/>
        </c:scaling>
        <c:delete val="0"/>
        <c:axPos val="l"/>
        <c:majorGridlines>
          <c:spPr>
            <a:ln w="9525" cap="flat" cmpd="sng" algn="ctr">
              <a:solidFill>
                <a:schemeClr val="tx1">
                  <a:lumMod val="15000"/>
                  <a:lumOff val="85000"/>
                </a:schemeClr>
              </a:solidFill>
              <a:round/>
            </a:ln>
            <a:effectLst/>
          </c:spPr>
        </c:majorGridlines>
        <c:numFmt formatCode="0.0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81133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Sheet1!$Z$1</c:f>
              <c:strCache>
                <c:ptCount val="1"/>
                <c:pt idx="0">
                  <c:v>爱凡哲英安一号超额收益</c:v>
                </c:pt>
              </c:strCache>
            </c:strRef>
          </c:tx>
          <c:spPr>
            <a:ln w="28575" cap="rnd">
              <a:solidFill>
                <a:schemeClr val="accent1"/>
              </a:solidFill>
              <a:round/>
            </a:ln>
            <a:effectLst/>
          </c:spPr>
          <c:marker>
            <c:symbol val="none"/>
          </c:marker>
          <c:cat>
            <c:numRef>
              <c:f>Sheet1!$A$2:$A$155</c:f>
              <c:numCache>
                <c:formatCode>m/d/yy</c:formatCode>
                <c:ptCount val="42"/>
                <c:pt idx="0">
                  <c:v>44029</c:v>
                </c:pt>
                <c:pt idx="1">
                  <c:v>44036</c:v>
                </c:pt>
                <c:pt idx="2">
                  <c:v>44043</c:v>
                </c:pt>
                <c:pt idx="3">
                  <c:v>44050</c:v>
                </c:pt>
                <c:pt idx="4">
                  <c:v>44057</c:v>
                </c:pt>
                <c:pt idx="5">
                  <c:v>44064</c:v>
                </c:pt>
                <c:pt idx="6">
                  <c:v>44071</c:v>
                </c:pt>
                <c:pt idx="7">
                  <c:v>44078</c:v>
                </c:pt>
                <c:pt idx="8">
                  <c:v>44085</c:v>
                </c:pt>
                <c:pt idx="9">
                  <c:v>44092</c:v>
                </c:pt>
                <c:pt idx="10">
                  <c:v>44099</c:v>
                </c:pt>
                <c:pt idx="11">
                  <c:v>44113</c:v>
                </c:pt>
                <c:pt idx="12">
                  <c:v>44120</c:v>
                </c:pt>
                <c:pt idx="13">
                  <c:v>44127</c:v>
                </c:pt>
                <c:pt idx="14">
                  <c:v>44134</c:v>
                </c:pt>
                <c:pt idx="15">
                  <c:v>44141</c:v>
                </c:pt>
                <c:pt idx="16">
                  <c:v>44148</c:v>
                </c:pt>
                <c:pt idx="17">
                  <c:v>44155</c:v>
                </c:pt>
                <c:pt idx="18">
                  <c:v>44162</c:v>
                </c:pt>
                <c:pt idx="19">
                  <c:v>44169</c:v>
                </c:pt>
                <c:pt idx="20">
                  <c:v>44176</c:v>
                </c:pt>
                <c:pt idx="21">
                  <c:v>44183</c:v>
                </c:pt>
                <c:pt idx="22">
                  <c:v>44190</c:v>
                </c:pt>
                <c:pt idx="23">
                  <c:v>44196</c:v>
                </c:pt>
                <c:pt idx="24">
                  <c:v>44204</c:v>
                </c:pt>
                <c:pt idx="25">
                  <c:v>44211</c:v>
                </c:pt>
                <c:pt idx="26">
                  <c:v>44218</c:v>
                </c:pt>
                <c:pt idx="27">
                  <c:v>44225</c:v>
                </c:pt>
                <c:pt idx="28">
                  <c:v>44232</c:v>
                </c:pt>
                <c:pt idx="29">
                  <c:v>44246</c:v>
                </c:pt>
                <c:pt idx="30">
                  <c:v>44253</c:v>
                </c:pt>
                <c:pt idx="31">
                  <c:v>44260</c:v>
                </c:pt>
                <c:pt idx="32">
                  <c:v>44267</c:v>
                </c:pt>
                <c:pt idx="33">
                  <c:v>44274</c:v>
                </c:pt>
                <c:pt idx="34">
                  <c:v>44281</c:v>
                </c:pt>
                <c:pt idx="35">
                  <c:v>44288</c:v>
                </c:pt>
                <c:pt idx="36">
                  <c:v>44295</c:v>
                </c:pt>
                <c:pt idx="37">
                  <c:v>44302</c:v>
                </c:pt>
                <c:pt idx="38">
                  <c:v>44309</c:v>
                </c:pt>
                <c:pt idx="39">
                  <c:v>44316</c:v>
                </c:pt>
                <c:pt idx="40">
                  <c:v>44323</c:v>
                </c:pt>
                <c:pt idx="41">
                  <c:v>44330</c:v>
                </c:pt>
              </c:numCache>
            </c:numRef>
          </c:cat>
          <c:val>
            <c:numRef>
              <c:f>Sheet1!$Z$2:$Z$155</c:f>
              <c:numCache>
                <c:formatCode>0.0000_ </c:formatCode>
                <c:ptCount val="42"/>
                <c:pt idx="0">
                  <c:v>3.9810413418828183E-5</c:v>
                </c:pt>
                <c:pt idx="1">
                  <c:v>-2.1640465758744343E-3</c:v>
                </c:pt>
                <c:pt idx="2">
                  <c:v>-1.305452777807381E-2</c:v>
                </c:pt>
                <c:pt idx="3">
                  <c:v>9.7703284589512052E-4</c:v>
                </c:pt>
                <c:pt idx="4">
                  <c:v>-7.7216375579469698E-4</c:v>
                </c:pt>
                <c:pt idx="5">
                  <c:v>5.9007378547670797E-3</c:v>
                </c:pt>
                <c:pt idx="6">
                  <c:v>3.8689842662548601E-2</c:v>
                </c:pt>
                <c:pt idx="7">
                  <c:v>1.609069056714052E-2</c:v>
                </c:pt>
                <c:pt idx="8">
                  <c:v>2.1616777966076306E-2</c:v>
                </c:pt>
                <c:pt idx="9">
                  <c:v>2.1240769411657867E-2</c:v>
                </c:pt>
                <c:pt idx="10">
                  <c:v>1.2712772402398542E-2</c:v>
                </c:pt>
                <c:pt idx="11">
                  <c:v>4.1782188754090788E-2</c:v>
                </c:pt>
                <c:pt idx="12">
                  <c:v>3.3195887484578801E-2</c:v>
                </c:pt>
                <c:pt idx="13">
                  <c:v>3.4023408334622252E-2</c:v>
                </c:pt>
                <c:pt idx="14">
                  <c:v>3.7351236853399916E-2</c:v>
                </c:pt>
                <c:pt idx="15">
                  <c:v>3.5675355390191399E-2</c:v>
                </c:pt>
                <c:pt idx="16">
                  <c:v>2.999261854850821E-2</c:v>
                </c:pt>
                <c:pt idx="17">
                  <c:v>1.9320733405213675E-2</c:v>
                </c:pt>
                <c:pt idx="18">
                  <c:v>1.2763587749624605E-2</c:v>
                </c:pt>
                <c:pt idx="19">
                  <c:v>1.2458827186528465E-2</c:v>
                </c:pt>
                <c:pt idx="20">
                  <c:v>2.5450874674284973E-2</c:v>
                </c:pt>
                <c:pt idx="21">
                  <c:v>-7.9943794435057836E-3</c:v>
                </c:pt>
                <c:pt idx="22">
                  <c:v>-2.1711903708682811E-2</c:v>
                </c:pt>
                <c:pt idx="23">
                  <c:v>-1.7790460981293554E-2</c:v>
                </c:pt>
                <c:pt idx="24">
                  <c:v>-5.3009922878866744E-2</c:v>
                </c:pt>
                <c:pt idx="25">
                  <c:v>-1.3463678039793869E-2</c:v>
                </c:pt>
                <c:pt idx="26">
                  <c:v>1.8713955446871156E-2</c:v>
                </c:pt>
                <c:pt idx="27">
                  <c:v>3.1780403799802404E-2</c:v>
                </c:pt>
                <c:pt idx="28">
                  <c:v>8.0723660073590997E-2</c:v>
                </c:pt>
                <c:pt idx="29">
                  <c:v>8.4835171277972687E-2</c:v>
                </c:pt>
                <c:pt idx="30">
                  <c:v>2.8562143512700366E-2</c:v>
                </c:pt>
                <c:pt idx="31">
                  <c:v>3.6264305518169504E-2</c:v>
                </c:pt>
                <c:pt idx="32">
                  <c:v>4.8177787355697888E-2</c:v>
                </c:pt>
                <c:pt idx="33">
                  <c:v>7.2238964936148786E-2</c:v>
                </c:pt>
                <c:pt idx="34">
                  <c:v>4.2673087483059868E-2</c:v>
                </c:pt>
                <c:pt idx="35">
                  <c:v>6.2693549512563118E-2</c:v>
                </c:pt>
                <c:pt idx="36">
                  <c:v>4.0810840318693309E-2</c:v>
                </c:pt>
                <c:pt idx="37">
                  <c:v>4.7635243601527044E-2</c:v>
                </c:pt>
                <c:pt idx="38">
                  <c:v>2.4894342839870465E-2</c:v>
                </c:pt>
                <c:pt idx="39">
                  <c:v>-2.4253009528392155E-3</c:v>
                </c:pt>
                <c:pt idx="40">
                  <c:v>-1.1213689439306451E-2</c:v>
                </c:pt>
                <c:pt idx="41">
                  <c:v>-5.5216268232613164E-2</c:v>
                </c:pt>
              </c:numCache>
            </c:numRef>
          </c:val>
          <c:smooth val="0"/>
          <c:extLst>
            <c:ext xmlns:c16="http://schemas.microsoft.com/office/drawing/2014/chart" uri="{C3380CC4-5D6E-409C-BE32-E72D297353CC}">
              <c16:uniqueId val="{00000000-5D0A-0C44-9B6C-D2C1021D1A12}"/>
            </c:ext>
          </c:extLst>
        </c:ser>
        <c:dLbls>
          <c:showLegendKey val="0"/>
          <c:showVal val="0"/>
          <c:showCatName val="0"/>
          <c:showSerName val="0"/>
          <c:showPercent val="0"/>
          <c:showBubbleSize val="0"/>
        </c:dLbls>
        <c:smooth val="0"/>
        <c:axId val="1192151776"/>
        <c:axId val="863227760"/>
      </c:lineChart>
      <c:dateAx>
        <c:axId val="1192151776"/>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63227760"/>
        <c:crosses val="autoZero"/>
        <c:auto val="1"/>
        <c:lblOffset val="100"/>
        <c:baseTimeUnit val="days"/>
      </c:dateAx>
      <c:valAx>
        <c:axId val="863227760"/>
        <c:scaling>
          <c:orientation val="minMax"/>
        </c:scaling>
        <c:delete val="0"/>
        <c:axPos val="l"/>
        <c:majorGridlines>
          <c:spPr>
            <a:ln w="9525" cap="flat" cmpd="sng" algn="ctr">
              <a:solidFill>
                <a:schemeClr val="tx1">
                  <a:lumMod val="15000"/>
                  <a:lumOff val="85000"/>
                </a:schemeClr>
              </a:solidFill>
              <a:round/>
            </a:ln>
            <a:effectLst/>
          </c:spPr>
        </c:majorGridlines>
        <c:numFmt formatCode="0.0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9215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6743807914357E-2"/>
          <c:y val="1.4448372235480299E-2"/>
          <c:w val="0.73522580192743081"/>
          <c:h val="0.86520484777328299"/>
        </c:manualLayout>
      </c:layout>
      <c:lineChart>
        <c:grouping val="standard"/>
        <c:varyColors val="0"/>
        <c:ser>
          <c:idx val="2"/>
          <c:order val="0"/>
          <c:tx>
            <c:strRef>
              <c:f>市场中性!$BX$1</c:f>
              <c:strCache>
                <c:ptCount val="1"/>
                <c:pt idx="0">
                  <c:v>启林金选量化对冲1号</c:v>
                </c:pt>
              </c:strCache>
            </c:strRef>
          </c:tx>
          <c:spPr>
            <a:ln w="28575" cap="rnd">
              <a:solidFill>
                <a:schemeClr val="accent3"/>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市场中性!$BX$2:$BX$328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0.99719999999999998</c:v>
                </c:pt>
                <c:pt idx="100">
                  <c:v>0.99780000000000002</c:v>
                </c:pt>
                <c:pt idx="101">
                  <c:v>0.99299999999999999</c:v>
                </c:pt>
                <c:pt idx="102">
                  <c:v>1.002</c:v>
                </c:pt>
                <c:pt idx="103">
                  <c:v>0.99829999999999997</c:v>
                </c:pt>
                <c:pt idx="104">
                  <c:v>1.0103</c:v>
                </c:pt>
                <c:pt idx="105">
                  <c:v>1.0135000000000001</c:v>
                </c:pt>
                <c:pt idx="106">
                  <c:v>1.0135000000000001</c:v>
                </c:pt>
                <c:pt idx="107">
                  <c:v>1.0088999999999999</c:v>
                </c:pt>
                <c:pt idx="108">
                  <c:v>1.0186999999999999</c:v>
                </c:pt>
                <c:pt idx="109">
                  <c:v>1.0464</c:v>
                </c:pt>
                <c:pt idx="110">
                  <c:v>1.0581</c:v>
                </c:pt>
                <c:pt idx="111">
                  <c:v>1.0907</c:v>
                </c:pt>
                <c:pt idx="112">
                  <c:v>1.0883</c:v>
                </c:pt>
                <c:pt idx="113">
                  <c:v>1.0962000000000001</c:v>
                </c:pt>
                <c:pt idx="114">
                  <c:v>1.0953999999999999</c:v>
                </c:pt>
                <c:pt idx="115">
                  <c:v>1.0992999999999999</c:v>
                </c:pt>
                <c:pt idx="116">
                  <c:v>1.0992999999999999</c:v>
                </c:pt>
                <c:pt idx="117">
                  <c:v>1.1056999999999999</c:v>
                </c:pt>
                <c:pt idx="118">
                  <c:v>1.1056999999999999</c:v>
                </c:pt>
                <c:pt idx="119">
                  <c:v>1.099</c:v>
                </c:pt>
                <c:pt idx="120">
                  <c:v>1.1104000000000001</c:v>
                </c:pt>
                <c:pt idx="121">
                  <c:v>1.1157999999999999</c:v>
                </c:pt>
                <c:pt idx="122">
                  <c:v>1.1086</c:v>
                </c:pt>
                <c:pt idx="123">
                  <c:v>1.1298999999999999</c:v>
                </c:pt>
                <c:pt idx="124">
                  <c:v>1.1431</c:v>
                </c:pt>
                <c:pt idx="125">
                  <c:v>1.1492</c:v>
                </c:pt>
                <c:pt idx="126">
                  <c:v>1.1492</c:v>
                </c:pt>
                <c:pt idx="127">
                  <c:v>1.1596</c:v>
                </c:pt>
                <c:pt idx="128">
                  <c:v>1.1596</c:v>
                </c:pt>
                <c:pt idx="129">
                  <c:v>1.1559999999999999</c:v>
                </c:pt>
                <c:pt idx="130">
                  <c:v>1.1586000000000001</c:v>
                </c:pt>
                <c:pt idx="131">
                  <c:v>1.1672</c:v>
                </c:pt>
                <c:pt idx="132">
                  <c:v>1.1742999999999999</c:v>
                </c:pt>
                <c:pt idx="133">
                  <c:v>1.1819</c:v>
                </c:pt>
                <c:pt idx="134">
                  <c:v>1.1798</c:v>
                </c:pt>
                <c:pt idx="135">
                  <c:v>1.1798</c:v>
                </c:pt>
                <c:pt idx="136">
                  <c:v>1.1798</c:v>
                </c:pt>
                <c:pt idx="137">
                  <c:v>1.1798</c:v>
                </c:pt>
                <c:pt idx="138">
                  <c:v>1.1798</c:v>
                </c:pt>
                <c:pt idx="139">
                  <c:v>1.1798</c:v>
                </c:pt>
                <c:pt idx="140">
                  <c:v>1.1798</c:v>
                </c:pt>
                <c:pt idx="141">
                  <c:v>1.1910000000000001</c:v>
                </c:pt>
                <c:pt idx="142">
                  <c:v>1.1975</c:v>
                </c:pt>
                <c:pt idx="143">
                  <c:v>1.1922999999999999</c:v>
                </c:pt>
                <c:pt idx="144">
                  <c:v>1.1989000000000001</c:v>
                </c:pt>
                <c:pt idx="145">
                  <c:v>1.2057</c:v>
                </c:pt>
                <c:pt idx="146">
                  <c:v>1.2051000000000001</c:v>
                </c:pt>
                <c:pt idx="147">
                  <c:v>1.2004999999999999</c:v>
                </c:pt>
                <c:pt idx="148">
                  <c:v>1.1943999999999999</c:v>
                </c:pt>
                <c:pt idx="149">
                  <c:v>1.1941999999999999</c:v>
                </c:pt>
                <c:pt idx="150">
                  <c:v>1.1976</c:v>
                </c:pt>
                <c:pt idx="151">
                  <c:v>1.1995</c:v>
                </c:pt>
                <c:pt idx="152">
                  <c:v>1.2109000000000001</c:v>
                </c:pt>
                <c:pt idx="153">
                  <c:v>1.2197</c:v>
                </c:pt>
                <c:pt idx="154">
                  <c:v>1.2295</c:v>
                </c:pt>
                <c:pt idx="155">
                  <c:v>1.23</c:v>
                </c:pt>
                <c:pt idx="156">
                  <c:v>1.2444</c:v>
                </c:pt>
                <c:pt idx="157">
                  <c:v>1.2366999999999999</c:v>
                </c:pt>
                <c:pt idx="158">
                  <c:v>1.2395</c:v>
                </c:pt>
                <c:pt idx="159">
                  <c:v>1.2496</c:v>
                </c:pt>
                <c:pt idx="160">
                  <c:v>1.2353000000000001</c:v>
                </c:pt>
                <c:pt idx="161">
                  <c:v>1.2383999999999999</c:v>
                </c:pt>
                <c:pt idx="162">
                  <c:v>1.2514000000000001</c:v>
                </c:pt>
                <c:pt idx="163">
                  <c:v>1.2525999999999999</c:v>
                </c:pt>
                <c:pt idx="164">
                  <c:v>1.2423999999999999</c:v>
                </c:pt>
                <c:pt idx="165">
                  <c:v>1.2504999999999999</c:v>
                </c:pt>
                <c:pt idx="166">
                  <c:v>1.2568999999999999</c:v>
                </c:pt>
                <c:pt idx="167">
                  <c:v>1.2408999999999999</c:v>
                </c:pt>
                <c:pt idx="168">
                  <c:v>1.2486999999999999</c:v>
                </c:pt>
                <c:pt idx="169">
                  <c:v>1.248</c:v>
                </c:pt>
                <c:pt idx="170">
                  <c:v>1.2387999999999999</c:v>
                </c:pt>
                <c:pt idx="171">
                  <c:v>1.2412000000000001</c:v>
                </c:pt>
              </c:numCache>
            </c:numRef>
          </c:val>
          <c:smooth val="0"/>
          <c:extLst>
            <c:ext xmlns:c16="http://schemas.microsoft.com/office/drawing/2014/chart" uri="{C3380CC4-5D6E-409C-BE32-E72D297353CC}">
              <c16:uniqueId val="{00000000-EDCB-41BA-B659-22F554B7B5DA}"/>
            </c:ext>
          </c:extLst>
        </c:ser>
        <c:ser>
          <c:idx val="3"/>
          <c:order val="1"/>
          <c:tx>
            <c:strRef>
              <c:f>市场中性!$BY$1</c:f>
              <c:strCache>
                <c:ptCount val="1"/>
                <c:pt idx="0">
                  <c:v>明汯中性1号</c:v>
                </c:pt>
              </c:strCache>
            </c:strRef>
          </c:tx>
          <c:spPr>
            <a:ln w="28575" cap="rnd">
              <a:solidFill>
                <a:schemeClr val="accent4"/>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市场中性!$BY$2:$BY$328</c:f>
              <c:numCache>
                <c:formatCode>0.0000_ </c:formatCode>
                <c:ptCount val="327"/>
                <c:pt idx="0">
                  <c:v>1</c:v>
                </c:pt>
                <c:pt idx="1">
                  <c:v>1.0129043984005817</c:v>
                </c:pt>
                <c:pt idx="2">
                  <c:v>1.021901126862959</c:v>
                </c:pt>
                <c:pt idx="3">
                  <c:v>1.0215376226826609</c:v>
                </c:pt>
                <c:pt idx="4">
                  <c:v>1.0268993093420573</c:v>
                </c:pt>
                <c:pt idx="5">
                  <c:v>1.0435296255906943</c:v>
                </c:pt>
                <c:pt idx="6">
                  <c:v>1.0258087968011631</c:v>
                </c:pt>
                <c:pt idx="7">
                  <c:v>1.0400763358778626</c:v>
                </c:pt>
                <c:pt idx="8">
                  <c:v>1.0496183206106871</c:v>
                </c:pt>
                <c:pt idx="9">
                  <c:v>1.0506179571065066</c:v>
                </c:pt>
                <c:pt idx="10">
                  <c:v>1.0552526354053071</c:v>
                </c:pt>
                <c:pt idx="11">
                  <c:v>1.0571610323518721</c:v>
                </c:pt>
                <c:pt idx="12">
                  <c:v>1.0557978916757542</c:v>
                </c:pt>
                <c:pt idx="13">
                  <c:v>1.0552526354053071</c:v>
                </c:pt>
                <c:pt idx="14">
                  <c:v>1.0543438749545619</c:v>
                </c:pt>
                <c:pt idx="15">
                  <c:v>1.0638858596873864</c:v>
                </c:pt>
                <c:pt idx="16">
                  <c:v>1.054525627044711</c:v>
                </c:pt>
                <c:pt idx="17">
                  <c:v>1.0638858596873864</c:v>
                </c:pt>
                <c:pt idx="18">
                  <c:v>1.0753362413667757</c:v>
                </c:pt>
                <c:pt idx="19">
                  <c:v>1.0801526717557253</c:v>
                </c:pt>
                <c:pt idx="20">
                  <c:v>1.087150127226463</c:v>
                </c:pt>
                <c:pt idx="21">
                  <c:v>1.0765176299527446</c:v>
                </c:pt>
                <c:pt idx="22">
                  <c:v>1.0802435478007997</c:v>
                </c:pt>
                <c:pt idx="23">
                  <c:v>1.0866957470010905</c:v>
                </c:pt>
                <c:pt idx="24">
                  <c:v>1.0744274809160304</c:v>
                </c:pt>
                <c:pt idx="25">
                  <c:v>1.0869683751363139</c:v>
                </c:pt>
                <c:pt idx="26">
                  <c:v>1.0928753180661577</c:v>
                </c:pt>
                <c:pt idx="27">
                  <c:v>1.0865139949109415</c:v>
                </c:pt>
                <c:pt idx="28">
                  <c:v>1.1158669574700109</c:v>
                </c:pt>
                <c:pt idx="29">
                  <c:v>1.1069611050527079</c:v>
                </c:pt>
                <c:pt idx="30">
                  <c:v>1.1004180298073427</c:v>
                </c:pt>
                <c:pt idx="31">
                  <c:v>1.0914213013449654</c:v>
                </c:pt>
                <c:pt idx="32">
                  <c:v>1.0980552526354053</c:v>
                </c:pt>
                <c:pt idx="33">
                  <c:v>1.0827880770628862</c:v>
                </c:pt>
                <c:pt idx="34">
                  <c:v>1.0934205743366048</c:v>
                </c:pt>
                <c:pt idx="35">
                  <c:v>1.0876045074518357</c:v>
                </c:pt>
                <c:pt idx="36">
                  <c:v>1.0813340603416939</c:v>
                </c:pt>
                <c:pt idx="37">
                  <c:v>1.0657942566339513</c:v>
                </c:pt>
                <c:pt idx="38">
                  <c:v>1.0701563067975282</c:v>
                </c:pt>
                <c:pt idx="39">
                  <c:v>1.0657033805888767</c:v>
                </c:pt>
                <c:pt idx="40">
                  <c:v>1.0614322064703743</c:v>
                </c:pt>
                <c:pt idx="41">
                  <c:v>1.0643402399127591</c:v>
                </c:pt>
                <c:pt idx="42">
                  <c:v>1.0616139585605233</c:v>
                </c:pt>
                <c:pt idx="43">
                  <c:v>1.0632497273718646</c:v>
                </c:pt>
                <c:pt idx="44">
                  <c:v>1.0657033805888767</c:v>
                </c:pt>
                <c:pt idx="45">
                  <c:v>1.0556161395856052</c:v>
                </c:pt>
                <c:pt idx="46">
                  <c:v>1.062068338785896</c:v>
                </c:pt>
                <c:pt idx="47">
                  <c:v>1.07260996001454</c:v>
                </c:pt>
                <c:pt idx="48">
                  <c:v>1.069247546346783</c:v>
                </c:pt>
                <c:pt idx="49">
                  <c:v>1.0683387858960378</c:v>
                </c:pt>
                <c:pt idx="50">
                  <c:v>1.0689749182115593</c:v>
                </c:pt>
                <c:pt idx="51">
                  <c:v>1.0792439113049799</c:v>
                </c:pt>
                <c:pt idx="52">
                  <c:v>1.0771537622682661</c:v>
                </c:pt>
                <c:pt idx="53">
                  <c:v>1.0793347873500545</c:v>
                </c:pt>
                <c:pt idx="54">
                  <c:v>1.078516902944384</c:v>
                </c:pt>
                <c:pt idx="55">
                  <c:v>1.0812431842966193</c:v>
                </c:pt>
                <c:pt idx="56">
                  <c:v>1.0889676481279533</c:v>
                </c:pt>
                <c:pt idx="57">
                  <c:v>1.0895129043984007</c:v>
                </c:pt>
                <c:pt idx="58">
                  <c:v>1.0898764085786987</c:v>
                </c:pt>
                <c:pt idx="59">
                  <c:v>1.1083242457288258</c:v>
                </c:pt>
                <c:pt idx="60">
                  <c:v>1.1027808069792802</c:v>
                </c:pt>
                <c:pt idx="61">
                  <c:v>1.1465830607051981</c:v>
                </c:pt>
                <c:pt idx="62">
                  <c:v>1.1598509632860778</c:v>
                </c:pt>
                <c:pt idx="63">
                  <c:v>1.175481643038895</c:v>
                </c:pt>
                <c:pt idx="64">
                  <c:v>1.1866593965830607</c:v>
                </c:pt>
                <c:pt idx="65">
                  <c:v>1.2057433660487096</c:v>
                </c:pt>
                <c:pt idx="66">
                  <c:v>1.2266448564158487</c:v>
                </c:pt>
                <c:pt idx="67">
                  <c:v>1.2272809887313705</c:v>
                </c:pt>
                <c:pt idx="68">
                  <c:v>1.2408215194474737</c:v>
                </c:pt>
                <c:pt idx="69">
                  <c:v>1.2688113413304254</c:v>
                </c:pt>
                <c:pt idx="70">
                  <c:v>1.2795347146492184</c:v>
                </c:pt>
                <c:pt idx="71">
                  <c:v>1.2737186477644491</c:v>
                </c:pt>
                <c:pt idx="72">
                  <c:v>1.2955288985823337</c:v>
                </c:pt>
                <c:pt idx="73">
                  <c:v>1.289985459832788</c:v>
                </c:pt>
                <c:pt idx="74">
                  <c:v>1.2982551799345692</c:v>
                </c:pt>
                <c:pt idx="75">
                  <c:v>1.289985459832788</c:v>
                </c:pt>
                <c:pt idx="76">
                  <c:v>1.2996183206106868</c:v>
                </c:pt>
                <c:pt idx="77">
                  <c:v>1.3080697928026173</c:v>
                </c:pt>
                <c:pt idx="78">
                  <c:v>1.3177935296255905</c:v>
                </c:pt>
                <c:pt idx="79">
                  <c:v>1.3161577608142492</c:v>
                </c:pt>
                <c:pt idx="80">
                  <c:v>1.3146128680479825</c:v>
                </c:pt>
                <c:pt idx="81">
                  <c:v>1.3155216284987277</c:v>
                </c:pt>
                <c:pt idx="82">
                  <c:v>1.3236095965103598</c:v>
                </c:pt>
                <c:pt idx="83">
                  <c:v>1.3195201744820064</c:v>
                </c:pt>
                <c:pt idx="84">
                  <c:v>1.3243366048709559</c:v>
                </c:pt>
                <c:pt idx="85">
                  <c:v>1.3329698291530352</c:v>
                </c:pt>
                <c:pt idx="86">
                  <c:v>1.3305161759360231</c:v>
                </c:pt>
                <c:pt idx="87">
                  <c:v>1.3288804071246818</c:v>
                </c:pt>
                <c:pt idx="88">
                  <c:v>1.3429661941112323</c:v>
                </c:pt>
                <c:pt idx="89">
                  <c:v>1.3354234823700473</c:v>
                </c:pt>
                <c:pt idx="90">
                  <c:v>1.3359687386404944</c:v>
                </c:pt>
                <c:pt idx="91">
                  <c:v>1.3477826245001818</c:v>
                </c:pt>
                <c:pt idx="92">
                  <c:v>1.354143947655398</c:v>
                </c:pt>
                <c:pt idx="93">
                  <c:v>1.3496001454016722</c:v>
                </c:pt>
                <c:pt idx="94">
                  <c:v>1.3636859323882224</c:v>
                </c:pt>
                <c:pt idx="95">
                  <c:v>1.3748636859323882</c:v>
                </c:pt>
                <c:pt idx="96">
                  <c:v>1.3883133406034169</c:v>
                </c:pt>
                <c:pt idx="97">
                  <c:v>1.3898582333696838</c:v>
                </c:pt>
                <c:pt idx="98">
                  <c:v>1.3775899672846237</c:v>
                </c:pt>
                <c:pt idx="99">
                  <c:v>1.3851326790258087</c:v>
                </c:pt>
                <c:pt idx="100">
                  <c:v>1.3784987277353689</c:v>
                </c:pt>
                <c:pt idx="101">
                  <c:v>1.3618684114867319</c:v>
                </c:pt>
                <c:pt idx="102">
                  <c:v>1.3780443475099964</c:v>
                </c:pt>
                <c:pt idx="103">
                  <c:v>1.3770447110141766</c:v>
                </c:pt>
                <c:pt idx="104">
                  <c:v>1.3994910941475827</c:v>
                </c:pt>
                <c:pt idx="105">
                  <c:v>1.4033078880407124</c:v>
                </c:pt>
                <c:pt idx="106">
                  <c:v>1.4144856415848781</c:v>
                </c:pt>
                <c:pt idx="107">
                  <c:v>1.4327517266448564</c:v>
                </c:pt>
                <c:pt idx="108">
                  <c:v>1.4493820428934931</c:v>
                </c:pt>
                <c:pt idx="109">
                  <c:v>1.4863685932388222</c:v>
                </c:pt>
                <c:pt idx="110">
                  <c:v>1.495637949836423</c:v>
                </c:pt>
                <c:pt idx="111">
                  <c:v>1.5278989458378771</c:v>
                </c:pt>
                <c:pt idx="112">
                  <c:v>1.5161759360232643</c:v>
                </c:pt>
                <c:pt idx="113">
                  <c:v>1.5215376226826607</c:v>
                </c:pt>
                <c:pt idx="114">
                  <c:v>1.5169029443838604</c:v>
                </c:pt>
                <c:pt idx="115">
                  <c:v>1.5278989458378771</c:v>
                </c:pt>
                <c:pt idx="116">
                  <c:v>1.5284442021083242</c:v>
                </c:pt>
                <c:pt idx="117">
                  <c:v>1.534532897128317</c:v>
                </c:pt>
                <c:pt idx="118">
                  <c:v>1.5504362050163576</c:v>
                </c:pt>
                <c:pt idx="119">
                  <c:v>1.5442566339512904</c:v>
                </c:pt>
                <c:pt idx="120">
                  <c:v>1.558069792802617</c:v>
                </c:pt>
                <c:pt idx="121">
                  <c:v>1.5666121410396219</c:v>
                </c:pt>
                <c:pt idx="122">
                  <c:v>1.5562522719011267</c:v>
                </c:pt>
                <c:pt idx="123">
                  <c:v>1.578698655034533</c:v>
                </c:pt>
                <c:pt idx="124">
                  <c:v>1.5902399127589966</c:v>
                </c:pt>
                <c:pt idx="125">
                  <c:v>1.5992366412213741</c:v>
                </c:pt>
                <c:pt idx="126">
                  <c:v>1.6015085423482369</c:v>
                </c:pt>
                <c:pt idx="127">
                  <c:v>1.6158669574700109</c:v>
                </c:pt>
                <c:pt idx="128">
                  <c:v>1.5966012359142128</c:v>
                </c:pt>
                <c:pt idx="129">
                  <c:v>1.5998727735368956</c:v>
                </c:pt>
                <c:pt idx="130">
                  <c:v>1.5990548891312251</c:v>
                </c:pt>
                <c:pt idx="131">
                  <c:v>1.6107778989458377</c:v>
                </c:pt>
                <c:pt idx="132">
                  <c:v>1.6324972737186476</c:v>
                </c:pt>
                <c:pt idx="133">
                  <c:v>1.6357688113413305</c:v>
                </c:pt>
                <c:pt idx="134">
                  <c:v>1.627135587059251</c:v>
                </c:pt>
                <c:pt idx="135">
                  <c:v>1.6370410759723735</c:v>
                </c:pt>
                <c:pt idx="136">
                  <c:v>1.6456743002544527</c:v>
                </c:pt>
                <c:pt idx="137">
                  <c:v>1.6507633587786259</c:v>
                </c:pt>
                <c:pt idx="138">
                  <c:v>1.6254089422028353</c:v>
                </c:pt>
                <c:pt idx="139">
                  <c:v>1.6302253725917848</c:v>
                </c:pt>
                <c:pt idx="140">
                  <c:v>1.6219556524900036</c:v>
                </c:pt>
                <c:pt idx="141">
                  <c:v>1.627953471464922</c:v>
                </c:pt>
                <c:pt idx="142">
                  <c:v>1.64903671392221</c:v>
                </c:pt>
                <c:pt idx="143">
                  <c:v>1.6321337695383498</c:v>
                </c:pt>
                <c:pt idx="144">
                  <c:v>1.641675754271174</c:v>
                </c:pt>
                <c:pt idx="145">
                  <c:v>1.6503998545983278</c:v>
                </c:pt>
                <c:pt idx="146">
                  <c:v>1.6448564158487822</c:v>
                </c:pt>
                <c:pt idx="147">
                  <c:v>1.6214103962195565</c:v>
                </c:pt>
                <c:pt idx="148">
                  <c:v>1.5966921119592874</c:v>
                </c:pt>
                <c:pt idx="149">
                  <c:v>1.592420937840785</c:v>
                </c:pt>
                <c:pt idx="150">
                  <c:v>1.5966921119592874</c:v>
                </c:pt>
                <c:pt idx="151">
                  <c:v>1.5991457651762995</c:v>
                </c:pt>
                <c:pt idx="152">
                  <c:v>1.5958742275536169</c:v>
                </c:pt>
                <c:pt idx="153">
                  <c:v>1.5996910214467466</c:v>
                </c:pt>
                <c:pt idx="154">
                  <c:v>1.5766993820428936</c:v>
                </c:pt>
                <c:pt idx="155">
                  <c:v>1.5742457288258813</c:v>
                </c:pt>
                <c:pt idx="156">
                  <c:v>1.6045983278807705</c:v>
                </c:pt>
                <c:pt idx="157">
                  <c:v>1.6009632860777898</c:v>
                </c:pt>
                <c:pt idx="158">
                  <c:v>1.6017811704834604</c:v>
                </c:pt>
                <c:pt idx="159">
                  <c:v>1.5984187568157033</c:v>
                </c:pt>
                <c:pt idx="160">
                  <c:v>1.5512540894220284</c:v>
                </c:pt>
                <c:pt idx="161">
                  <c:v>1.5323518720465283</c:v>
                </c:pt>
                <c:pt idx="162">
                  <c:v>1.5364412940748819</c:v>
                </c:pt>
                <c:pt idx="163">
                  <c:v>1.5320792439113049</c:v>
                </c:pt>
                <c:pt idx="164">
                  <c:v>1.514903671392221</c:v>
                </c:pt>
                <c:pt idx="165">
                  <c:v>1.5293529625590694</c:v>
                </c:pt>
                <c:pt idx="166">
                  <c:v>1.5346237731733916</c:v>
                </c:pt>
                <c:pt idx="167">
                  <c:v>1.5197201017811703</c:v>
                </c:pt>
                <c:pt idx="168">
                  <c:v>1.5287168302435477</c:v>
                </c:pt>
                <c:pt idx="169">
                  <c:v>1.5343511450381677</c:v>
                </c:pt>
                <c:pt idx="170">
                  <c:v>1.5241730279898218</c:v>
                </c:pt>
                <c:pt idx="171">
                  <c:v>1.5353507815339875</c:v>
                </c:pt>
              </c:numCache>
            </c:numRef>
          </c:val>
          <c:smooth val="0"/>
          <c:extLst>
            <c:ext xmlns:c16="http://schemas.microsoft.com/office/drawing/2014/chart" uri="{C3380CC4-5D6E-409C-BE32-E72D297353CC}">
              <c16:uniqueId val="{00000001-EDCB-41BA-B659-22F554B7B5DA}"/>
            </c:ext>
          </c:extLst>
        </c:ser>
        <c:ser>
          <c:idx val="4"/>
          <c:order val="2"/>
          <c:tx>
            <c:strRef>
              <c:f>市场中性!$BZ$1</c:f>
              <c:strCache>
                <c:ptCount val="1"/>
                <c:pt idx="0">
                  <c:v>天算顺势1号</c:v>
                </c:pt>
              </c:strCache>
            </c:strRef>
          </c:tx>
          <c:spPr>
            <a:ln w="28575" cap="rnd">
              <a:solidFill>
                <a:schemeClr val="accent5"/>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市场中性!$BZ$2:$BZ$328</c:f>
              <c:numCache>
                <c:formatCode>0.0000_ </c:formatCode>
                <c:ptCount val="327"/>
                <c:pt idx="0">
                  <c:v>1</c:v>
                </c:pt>
                <c:pt idx="1">
                  <c:v>0.99950524440926192</c:v>
                </c:pt>
                <c:pt idx="2">
                  <c:v>0.99762517316445676</c:v>
                </c:pt>
                <c:pt idx="3">
                  <c:v>0.99574510191965171</c:v>
                </c:pt>
                <c:pt idx="4">
                  <c:v>0.98456362556896893</c:v>
                </c:pt>
                <c:pt idx="5">
                  <c:v>0.99445873738373236</c:v>
                </c:pt>
                <c:pt idx="6">
                  <c:v>1.0045517514347915</c:v>
                </c:pt>
                <c:pt idx="7">
                  <c:v>1.0209776370472987</c:v>
                </c:pt>
                <c:pt idx="8">
                  <c:v>1.0346328913516725</c:v>
                </c:pt>
                <c:pt idx="9">
                  <c:v>1.0552147239263805</c:v>
                </c:pt>
                <c:pt idx="10">
                  <c:v>1.0630318622600436</c:v>
                </c:pt>
                <c:pt idx="11">
                  <c:v>1.0750049475559074</c:v>
                </c:pt>
                <c:pt idx="12">
                  <c:v>1.085691668315852</c:v>
                </c:pt>
                <c:pt idx="13">
                  <c:v>1.1376410053433603</c:v>
                </c:pt>
                <c:pt idx="14">
                  <c:v>1.1493172372847813</c:v>
                </c:pt>
                <c:pt idx="15">
                  <c:v>1.1510983574114388</c:v>
                </c:pt>
                <c:pt idx="16">
                  <c:v>1.1575301800910351</c:v>
                </c:pt>
                <c:pt idx="17">
                  <c:v>1.1761329903027906</c:v>
                </c:pt>
                <c:pt idx="18">
                  <c:v>1.1865228577082922</c:v>
                </c:pt>
                <c:pt idx="19">
                  <c:v>1.1928557292697408</c:v>
                </c:pt>
                <c:pt idx="20">
                  <c:v>1.2059172768652286</c:v>
                </c:pt>
                <c:pt idx="21">
                  <c:v>1.1965169206412034</c:v>
                </c:pt>
                <c:pt idx="22">
                  <c:v>1.1849396398179299</c:v>
                </c:pt>
                <c:pt idx="23">
                  <c:v>1.1895903423708687</c:v>
                </c:pt>
                <c:pt idx="24">
                  <c:v>1.158915495745102</c:v>
                </c:pt>
                <c:pt idx="25">
                  <c:v>1.1582228379180686</c:v>
                </c:pt>
                <c:pt idx="26">
                  <c:v>1.1662378784880272</c:v>
                </c:pt>
                <c:pt idx="27">
                  <c:v>1.17029487433208</c:v>
                </c:pt>
                <c:pt idx="28">
                  <c:v>1.1663368296061747</c:v>
                </c:pt>
                <c:pt idx="29">
                  <c:v>1.1696022165050466</c:v>
                </c:pt>
                <c:pt idx="30">
                  <c:v>1.2053235701563427</c:v>
                </c:pt>
                <c:pt idx="31">
                  <c:v>1.1867207599445875</c:v>
                </c:pt>
                <c:pt idx="32">
                  <c:v>1.1940431426875124</c:v>
                </c:pt>
                <c:pt idx="33">
                  <c:v>1.190876706906788</c:v>
                </c:pt>
                <c:pt idx="34">
                  <c:v>1.1900850979616071</c:v>
                </c:pt>
                <c:pt idx="35">
                  <c:v>1.1874134177716209</c:v>
                </c:pt>
                <c:pt idx="36">
                  <c:v>1.1875123688897684</c:v>
                </c:pt>
                <c:pt idx="37">
                  <c:v>1.1916683158519692</c:v>
                </c:pt>
                <c:pt idx="38">
                  <c:v>1.1872155155353257</c:v>
                </c:pt>
                <c:pt idx="39">
                  <c:v>1.1843459331090442</c:v>
                </c:pt>
                <c:pt idx="40">
                  <c:v>1.1873144666534732</c:v>
                </c:pt>
                <c:pt idx="41">
                  <c:v>1.1823669107460915</c:v>
                </c:pt>
                <c:pt idx="42">
                  <c:v>1.2060162279833764</c:v>
                </c:pt>
                <c:pt idx="43">
                  <c:v>1.198495943004156</c:v>
                </c:pt>
                <c:pt idx="44">
                  <c:v>1.2148228774985159</c:v>
                </c:pt>
                <c:pt idx="45">
                  <c:v>1.2189788244607165</c:v>
                </c:pt>
                <c:pt idx="46">
                  <c:v>1.2238274292499505</c:v>
                </c:pt>
                <c:pt idx="47">
                  <c:v>1.2230358203047695</c:v>
                </c:pt>
                <c:pt idx="48">
                  <c:v>1.2279833762121515</c:v>
                </c:pt>
                <c:pt idx="49">
                  <c:v>1.2172966554522067</c:v>
                </c:pt>
                <c:pt idx="50">
                  <c:v>1.2153176330892539</c:v>
                </c:pt>
                <c:pt idx="51">
                  <c:v>1.2096774193548387</c:v>
                </c:pt>
                <c:pt idx="52">
                  <c:v>1.2148228774985159</c:v>
                </c:pt>
                <c:pt idx="53">
                  <c:v>1.2149218286166634</c:v>
                </c:pt>
                <c:pt idx="54">
                  <c:v>1.2010686720759944</c:v>
                </c:pt>
                <c:pt idx="55">
                  <c:v>1.2041361567385713</c:v>
                </c:pt>
                <c:pt idx="56">
                  <c:v>1.1818721551553533</c:v>
                </c:pt>
                <c:pt idx="57">
                  <c:v>1.1864239065901445</c:v>
                </c:pt>
                <c:pt idx="58">
                  <c:v>1.1839501286364535</c:v>
                </c:pt>
                <c:pt idx="59">
                  <c:v>1.1880071244805066</c:v>
                </c:pt>
                <c:pt idx="60">
                  <c:v>1.1883039778349498</c:v>
                </c:pt>
                <c:pt idx="61">
                  <c:v>1.2274886206214131</c:v>
                </c:pt>
                <c:pt idx="62">
                  <c:v>1.2283791806847419</c:v>
                </c:pt>
                <c:pt idx="63">
                  <c:v>1.2284781318028895</c:v>
                </c:pt>
                <c:pt idx="64">
                  <c:v>1.2354047100732239</c:v>
                </c:pt>
                <c:pt idx="65">
                  <c:v>1.2604393429645757</c:v>
                </c:pt>
                <c:pt idx="66">
                  <c:v>1.2752820106867209</c:v>
                </c:pt>
                <c:pt idx="67">
                  <c:v>1.2641994854541858</c:v>
                </c:pt>
                <c:pt idx="68">
                  <c:v>1.2636057787452999</c:v>
                </c:pt>
                <c:pt idx="69">
                  <c:v>1.2884425094003564</c:v>
                </c:pt>
                <c:pt idx="70">
                  <c:v>1.2917078962992281</c:v>
                </c:pt>
                <c:pt idx="71">
                  <c:v>1.2817138333663169</c:v>
                </c:pt>
                <c:pt idx="72">
                  <c:v>1.3107065109835743</c:v>
                </c:pt>
                <c:pt idx="73">
                  <c:v>1.3028893726499109</c:v>
                </c:pt>
                <c:pt idx="74">
                  <c:v>1.3118939244013459</c:v>
                </c:pt>
                <c:pt idx="75">
                  <c:v>1.3087274886206215</c:v>
                </c:pt>
                <c:pt idx="76">
                  <c:v>1.3125865822283793</c:v>
                </c:pt>
                <c:pt idx="77">
                  <c:v>1.3159509202453989</c:v>
                </c:pt>
                <c:pt idx="78">
                  <c:v>1.3159509202453989</c:v>
                </c:pt>
                <c:pt idx="79">
                  <c:v>1.322679596279438</c:v>
                </c:pt>
                <c:pt idx="80">
                  <c:v>1.3238670096972098</c:v>
                </c:pt>
                <c:pt idx="81">
                  <c:v>1.3175341381357608</c:v>
                </c:pt>
                <c:pt idx="82">
                  <c:v>1.3279240055412627</c:v>
                </c:pt>
                <c:pt idx="83">
                  <c:v>1.3084306352661785</c:v>
                </c:pt>
                <c:pt idx="84">
                  <c:v>1.3100138531565408</c:v>
                </c:pt>
                <c:pt idx="85">
                  <c:v>1.3127844844646746</c:v>
                </c:pt>
                <c:pt idx="86">
                  <c:v>1.3017019592321393</c:v>
                </c:pt>
                <c:pt idx="87">
                  <c:v>1.3048683950128637</c:v>
                </c:pt>
                <c:pt idx="88">
                  <c:v>1.3166435780724324</c:v>
                </c:pt>
                <c:pt idx="89">
                  <c:v>1.3191173560261231</c:v>
                </c:pt>
                <c:pt idx="90">
                  <c:v>1.3207995250346329</c:v>
                </c:pt>
                <c:pt idx="91">
                  <c:v>1.3284187611320009</c:v>
                </c:pt>
                <c:pt idx="92">
                  <c:v>1.3380170195923216</c:v>
                </c:pt>
                <c:pt idx="93">
                  <c:v>1.3271323965960815</c:v>
                </c:pt>
                <c:pt idx="94">
                  <c:v>1.3219869384524046</c:v>
                </c:pt>
                <c:pt idx="95">
                  <c:v>1.3179299426083517</c:v>
                </c:pt>
                <c:pt idx="96">
                  <c:v>1.3167425291905799</c:v>
                </c:pt>
                <c:pt idx="97">
                  <c:v>1.3108054621017218</c:v>
                </c:pt>
                <c:pt idx="98">
                  <c:v>1.2938848208984763</c:v>
                </c:pt>
                <c:pt idx="99">
                  <c:v>1.294478527607362</c:v>
                </c:pt>
                <c:pt idx="100">
                  <c:v>1.2877498515733228</c:v>
                </c:pt>
                <c:pt idx="101">
                  <c:v>1.2730061349693251</c:v>
                </c:pt>
                <c:pt idx="102">
                  <c:v>1.2924995052444093</c:v>
                </c:pt>
                <c:pt idx="103">
                  <c:v>1.2885414605185039</c:v>
                </c:pt>
                <c:pt idx="104">
                  <c:v>1.3029883237680586</c:v>
                </c:pt>
                <c:pt idx="105">
                  <c:v>1.2976449633880862</c:v>
                </c:pt>
                <c:pt idx="106">
                  <c:v>1.2924005541262618</c:v>
                </c:pt>
                <c:pt idx="107">
                  <c:v>1.2919057985355236</c:v>
                </c:pt>
                <c:pt idx="108">
                  <c:v>1.2932911141895904</c:v>
                </c:pt>
                <c:pt idx="109">
                  <c:v>1.2976449633880862</c:v>
                </c:pt>
                <c:pt idx="110">
                  <c:v>1.3006134969325154</c:v>
                </c:pt>
                <c:pt idx="111">
                  <c:v>1.3467247179893134</c:v>
                </c:pt>
                <c:pt idx="112">
                  <c:v>1.3442509400356226</c:v>
                </c:pt>
                <c:pt idx="113">
                  <c:v>1.343558282208589</c:v>
                </c:pt>
                <c:pt idx="114">
                  <c:v>1.3407876509004553</c:v>
                </c:pt>
                <c:pt idx="115">
                  <c:v>1.3390065307737977</c:v>
                </c:pt>
                <c:pt idx="116">
                  <c:v>1.3418761132000794</c:v>
                </c:pt>
                <c:pt idx="117">
                  <c:v>1.3394023352463882</c:v>
                </c:pt>
                <c:pt idx="118">
                  <c:v>1.3322778547397587</c:v>
                </c:pt>
                <c:pt idx="119">
                  <c:v>1.3207005739164854</c:v>
                </c:pt>
                <c:pt idx="120">
                  <c:v>1.3209974272709282</c:v>
                </c:pt>
                <c:pt idx="121">
                  <c:v>1.3193152582624184</c:v>
                </c:pt>
                <c:pt idx="122">
                  <c:v>1.3174351870176133</c:v>
                </c:pt>
                <c:pt idx="123">
                  <c:v>1.3337621215119733</c:v>
                </c:pt>
                <c:pt idx="124">
                  <c:v>1.3339600237482685</c:v>
                </c:pt>
                <c:pt idx="125">
                  <c:v>1.3317830991490205</c:v>
                </c:pt>
                <c:pt idx="126">
                  <c:v>1.3298040767860679</c:v>
                </c:pt>
                <c:pt idx="127">
                  <c:v>1.3359390461112213</c:v>
                </c:pt>
                <c:pt idx="128">
                  <c:v>1.3241638630516526</c:v>
                </c:pt>
                <c:pt idx="129">
                  <c:v>1.3019988125865825</c:v>
                </c:pt>
                <c:pt idx="130">
                  <c:v>1.3246586186423908</c:v>
                </c:pt>
                <c:pt idx="131">
                  <c:v>1.3342568771027115</c:v>
                </c:pt>
                <c:pt idx="132">
                  <c:v>1.34979220265189</c:v>
                </c:pt>
                <c:pt idx="133">
                  <c:v>1.3534533940233524</c:v>
                </c:pt>
                <c:pt idx="134">
                  <c:v>1.348208984761528</c:v>
                </c:pt>
                <c:pt idx="135">
                  <c:v>1.352760736196319</c:v>
                </c:pt>
                <c:pt idx="136">
                  <c:v>1.3573124876311102</c:v>
                </c:pt>
                <c:pt idx="137">
                  <c:v>1.3654264793192163</c:v>
                </c:pt>
                <c:pt idx="138">
                  <c:v>1.3377201662378786</c:v>
                </c:pt>
                <c:pt idx="139">
                  <c:v>1.3354442905204829</c:v>
                </c:pt>
                <c:pt idx="140">
                  <c:v>1.3322778547397587</c:v>
                </c:pt>
                <c:pt idx="141">
                  <c:v>1.3340589748664162</c:v>
                </c:pt>
                <c:pt idx="142">
                  <c:v>1.3323768058579064</c:v>
                </c:pt>
                <c:pt idx="143">
                  <c:v>1.3301009301405107</c:v>
                </c:pt>
                <c:pt idx="144">
                  <c:v>1.3356421927567783</c:v>
                </c:pt>
                <c:pt idx="145">
                  <c:v>1.3375222640015831</c:v>
                </c:pt>
                <c:pt idx="146">
                  <c:v>1.3386107263012073</c:v>
                </c:pt>
                <c:pt idx="147">
                  <c:v>1.34058974866416</c:v>
                </c:pt>
                <c:pt idx="148">
                  <c:v>1.3428656243815555</c:v>
                </c:pt>
                <c:pt idx="149">
                  <c:v>1.3440530377993272</c:v>
                </c:pt>
                <c:pt idx="150">
                  <c:v>1.3457352068078372</c:v>
                </c:pt>
                <c:pt idx="151">
                  <c:v>1.3477142291707898</c:v>
                </c:pt>
                <c:pt idx="152">
                  <c:v>1.3489016425885614</c:v>
                </c:pt>
                <c:pt idx="153">
                  <c:v>1.3523649317237285</c:v>
                </c:pt>
                <c:pt idx="154">
                  <c:v>1.354442905204829</c:v>
                </c:pt>
                <c:pt idx="155">
                  <c:v>1.3534533940233524</c:v>
                </c:pt>
                <c:pt idx="156">
                  <c:v>1.3557292697407481</c:v>
                </c:pt>
                <c:pt idx="157">
                  <c:v>1.3543439540866813</c:v>
                </c:pt>
                <c:pt idx="158">
                  <c:v>1.3536512962596479</c:v>
                </c:pt>
                <c:pt idx="159">
                  <c:v>1.356817732040372</c:v>
                </c:pt>
                <c:pt idx="160">
                  <c:v>1.3591925588759153</c:v>
                </c:pt>
                <c:pt idx="161">
                  <c:v>1.3537502473777956</c:v>
                </c:pt>
                <c:pt idx="162">
                  <c:v>1.3550366119137147</c:v>
                </c:pt>
                <c:pt idx="163">
                  <c:v>1.3561250742133388</c:v>
                </c:pt>
                <c:pt idx="164">
                  <c:v>1.3605778745299824</c:v>
                </c:pt>
                <c:pt idx="165">
                  <c:v>1.3616663368296062</c:v>
                </c:pt>
                <c:pt idx="166">
                  <c:v>1.363645359192559</c:v>
                </c:pt>
                <c:pt idx="167">
                  <c:v>1.3649317237284782</c:v>
                </c:pt>
                <c:pt idx="168">
                  <c:v>1.3664159905006927</c:v>
                </c:pt>
                <c:pt idx="169">
                  <c:v>1.3719572531169604</c:v>
                </c:pt>
                <c:pt idx="170">
                  <c:v>1.3707698396991888</c:v>
                </c:pt>
                <c:pt idx="171">
                  <c:v>1.3711656441717792</c:v>
                </c:pt>
              </c:numCache>
            </c:numRef>
          </c:val>
          <c:smooth val="0"/>
          <c:extLst>
            <c:ext xmlns:c16="http://schemas.microsoft.com/office/drawing/2014/chart" uri="{C3380CC4-5D6E-409C-BE32-E72D297353CC}">
              <c16:uniqueId val="{00000002-EDCB-41BA-B659-22F554B7B5DA}"/>
            </c:ext>
          </c:extLst>
        </c:ser>
        <c:ser>
          <c:idx val="5"/>
          <c:order val="3"/>
          <c:tx>
            <c:strRef>
              <c:f>市场中性!$CA$1</c:f>
              <c:strCache>
                <c:ptCount val="1"/>
                <c:pt idx="0">
                  <c:v>鸣石投资量化2期</c:v>
                </c:pt>
              </c:strCache>
            </c:strRef>
          </c:tx>
          <c:spPr>
            <a:ln w="28575" cap="rnd">
              <a:solidFill>
                <a:schemeClr val="accent6"/>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市场中性!$CA$2:$CA$328</c:f>
              <c:numCache>
                <c:formatCode>0.0000_ </c:formatCode>
                <c:ptCount val="327"/>
                <c:pt idx="0">
                  <c:v>1</c:v>
                </c:pt>
                <c:pt idx="1">
                  <c:v>0.98780487804878059</c:v>
                </c:pt>
                <c:pt idx="2">
                  <c:v>0.98780487804878059</c:v>
                </c:pt>
                <c:pt idx="3">
                  <c:v>0.98861788617886182</c:v>
                </c:pt>
                <c:pt idx="4">
                  <c:v>0.98699186991869914</c:v>
                </c:pt>
                <c:pt idx="5">
                  <c:v>0.9813008130081301</c:v>
                </c:pt>
                <c:pt idx="6">
                  <c:v>0.98048780487804876</c:v>
                </c:pt>
                <c:pt idx="7">
                  <c:v>0.98048780487804876</c:v>
                </c:pt>
                <c:pt idx="8">
                  <c:v>0.97804878048780497</c:v>
                </c:pt>
                <c:pt idx="9">
                  <c:v>0.9813008130081301</c:v>
                </c:pt>
                <c:pt idx="10">
                  <c:v>0.98292682926829278</c:v>
                </c:pt>
                <c:pt idx="11">
                  <c:v>0.98211382113821133</c:v>
                </c:pt>
                <c:pt idx="12">
                  <c:v>0.98943089430894315</c:v>
                </c:pt>
                <c:pt idx="13">
                  <c:v>0.98617886178861791</c:v>
                </c:pt>
                <c:pt idx="14">
                  <c:v>0.98617886178861791</c:v>
                </c:pt>
                <c:pt idx="15">
                  <c:v>0.98292682926829278</c:v>
                </c:pt>
                <c:pt idx="16">
                  <c:v>0.98211382113821133</c:v>
                </c:pt>
                <c:pt idx="17">
                  <c:v>0.97967479674796754</c:v>
                </c:pt>
                <c:pt idx="18">
                  <c:v>0.97967479674796754</c:v>
                </c:pt>
                <c:pt idx="19">
                  <c:v>0.97967479674796754</c:v>
                </c:pt>
                <c:pt idx="20">
                  <c:v>0.9788617886178862</c:v>
                </c:pt>
                <c:pt idx="21">
                  <c:v>0.9788617886178862</c:v>
                </c:pt>
                <c:pt idx="22">
                  <c:v>0.97804878048780497</c:v>
                </c:pt>
                <c:pt idx="23">
                  <c:v>0.97723577235772352</c:v>
                </c:pt>
                <c:pt idx="24">
                  <c:v>0.97723577235772352</c:v>
                </c:pt>
                <c:pt idx="25">
                  <c:v>0.97723577235772352</c:v>
                </c:pt>
                <c:pt idx="26">
                  <c:v>0.97723577235772352</c:v>
                </c:pt>
                <c:pt idx="27">
                  <c:v>0.97479674796747973</c:v>
                </c:pt>
                <c:pt idx="28">
                  <c:v>1.0016260162601627</c:v>
                </c:pt>
                <c:pt idx="29">
                  <c:v>0.99756097560975621</c:v>
                </c:pt>
                <c:pt idx="30">
                  <c:v>0.98699186991869914</c:v>
                </c:pt>
                <c:pt idx="31">
                  <c:v>0.97642276422764229</c:v>
                </c:pt>
                <c:pt idx="32">
                  <c:v>1.0032520325203251</c:v>
                </c:pt>
                <c:pt idx="33">
                  <c:v>0.99593495934959353</c:v>
                </c:pt>
                <c:pt idx="34">
                  <c:v>1.0252032520325203</c:v>
                </c:pt>
                <c:pt idx="35">
                  <c:v>1.0349593495934959</c:v>
                </c:pt>
                <c:pt idx="36">
                  <c:v>1.0390243902439025</c:v>
                </c:pt>
                <c:pt idx="37">
                  <c:v>1.0406504065040652</c:v>
                </c:pt>
                <c:pt idx="38">
                  <c:v>1.0560975609756098</c:v>
                </c:pt>
                <c:pt idx="39">
                  <c:v>1.0658536585365854</c:v>
                </c:pt>
                <c:pt idx="40">
                  <c:v>1.1089430894308945</c:v>
                </c:pt>
                <c:pt idx="41">
                  <c:v>1.1317073170731706</c:v>
                </c:pt>
                <c:pt idx="42">
                  <c:v>1.1422764227642277</c:v>
                </c:pt>
                <c:pt idx="43">
                  <c:v>1.167479674796748</c:v>
                </c:pt>
                <c:pt idx="44">
                  <c:v>1.1731707317073172</c:v>
                </c:pt>
                <c:pt idx="45">
                  <c:v>1.1829268292682928</c:v>
                </c:pt>
                <c:pt idx="46">
                  <c:v>1.2048780487804878</c:v>
                </c:pt>
                <c:pt idx="47">
                  <c:v>1.210569105691057</c:v>
                </c:pt>
                <c:pt idx="48">
                  <c:v>1.2178861788617887</c:v>
                </c:pt>
                <c:pt idx="49">
                  <c:v>1.2227642276422765</c:v>
                </c:pt>
                <c:pt idx="50">
                  <c:v>1.2211382113821139</c:v>
                </c:pt>
                <c:pt idx="51">
                  <c:v>1.2439024390243902</c:v>
                </c:pt>
                <c:pt idx="52">
                  <c:v>1.2333333333333332</c:v>
                </c:pt>
                <c:pt idx="53">
                  <c:v>1.2439024390243902</c:v>
                </c:pt>
                <c:pt idx="54">
                  <c:v>1.2455284552845529</c:v>
                </c:pt>
                <c:pt idx="55">
                  <c:v>1.2569105691056912</c:v>
                </c:pt>
                <c:pt idx="56">
                  <c:v>1.2878048780487805</c:v>
                </c:pt>
                <c:pt idx="57">
                  <c:v>1.308130081300813</c:v>
                </c:pt>
                <c:pt idx="58">
                  <c:v>1.2959349593495937</c:v>
                </c:pt>
                <c:pt idx="59">
                  <c:v>1.3146341463414635</c:v>
                </c:pt>
                <c:pt idx="60">
                  <c:v>1.3154471544715449</c:v>
                </c:pt>
                <c:pt idx="61">
                  <c:v>1.3691056910569106</c:v>
                </c:pt>
                <c:pt idx="62">
                  <c:v>1.3577235772357723</c:v>
                </c:pt>
                <c:pt idx="63">
                  <c:v>1.3756097560975609</c:v>
                </c:pt>
                <c:pt idx="64">
                  <c:v>1.3764227642276423</c:v>
                </c:pt>
                <c:pt idx="65">
                  <c:v>1.4032520325203253</c:v>
                </c:pt>
                <c:pt idx="66">
                  <c:v>1.424390243902439</c:v>
                </c:pt>
                <c:pt idx="67">
                  <c:v>1.4154471544715448</c:v>
                </c:pt>
                <c:pt idx="68">
                  <c:v>1.4292682926829268</c:v>
                </c:pt>
                <c:pt idx="69">
                  <c:v>1.461788617886179</c:v>
                </c:pt>
                <c:pt idx="70">
                  <c:v>1.4926829268292683</c:v>
                </c:pt>
                <c:pt idx="71">
                  <c:v>1.4886178861788617</c:v>
                </c:pt>
                <c:pt idx="72">
                  <c:v>1.5219512195121951</c:v>
                </c:pt>
                <c:pt idx="73">
                  <c:v>1.5178861788617886</c:v>
                </c:pt>
                <c:pt idx="74">
                  <c:v>1.5308943089430895</c:v>
                </c:pt>
                <c:pt idx="75">
                  <c:v>1.5138211382113822</c:v>
                </c:pt>
                <c:pt idx="76">
                  <c:v>1.5308943089430895</c:v>
                </c:pt>
                <c:pt idx="77">
                  <c:v>1.5357723577235773</c:v>
                </c:pt>
                <c:pt idx="78">
                  <c:v>1.5495934959349593</c:v>
                </c:pt>
                <c:pt idx="79">
                  <c:v>1.5536585365853659</c:v>
                </c:pt>
                <c:pt idx="80">
                  <c:v>1.5634146341463415</c:v>
                </c:pt>
                <c:pt idx="81">
                  <c:v>1.5495934959349593</c:v>
                </c:pt>
                <c:pt idx="82">
                  <c:v>1.5674796747967479</c:v>
                </c:pt>
                <c:pt idx="83">
                  <c:v>1.5642276422764227</c:v>
                </c:pt>
                <c:pt idx="84">
                  <c:v>1.5463414634146342</c:v>
                </c:pt>
                <c:pt idx="85">
                  <c:v>1.556910569105691</c:v>
                </c:pt>
                <c:pt idx="86">
                  <c:v>1.5260162601626017</c:v>
                </c:pt>
                <c:pt idx="87">
                  <c:v>1.5056910569105693</c:v>
                </c:pt>
                <c:pt idx="88">
                  <c:v>1.524390243902439</c:v>
                </c:pt>
                <c:pt idx="89">
                  <c:v>1.5260162601626017</c:v>
                </c:pt>
                <c:pt idx="90">
                  <c:v>1.5260162601626017</c:v>
                </c:pt>
                <c:pt idx="91">
                  <c:v>1.5349593495934959</c:v>
                </c:pt>
                <c:pt idx="92">
                  <c:v>1.5544715447154471</c:v>
                </c:pt>
                <c:pt idx="93">
                  <c:v>1.5479674796747966</c:v>
                </c:pt>
                <c:pt idx="94">
                  <c:v>1.5626016260162601</c:v>
                </c:pt>
                <c:pt idx="95">
                  <c:v>1.5910569105691057</c:v>
                </c:pt>
                <c:pt idx="96">
                  <c:v>1.6227642276422765</c:v>
                </c:pt>
                <c:pt idx="97">
                  <c:v>1.6195121951219513</c:v>
                </c:pt>
                <c:pt idx="98">
                  <c:v>1.5991869918699189</c:v>
                </c:pt>
                <c:pt idx="99">
                  <c:v>1.6211382113821138</c:v>
                </c:pt>
                <c:pt idx="100">
                  <c:v>1.6227642276422765</c:v>
                </c:pt>
                <c:pt idx="101">
                  <c:v>1.5975609756097562</c:v>
                </c:pt>
                <c:pt idx="102">
                  <c:v>1.5975609756097562</c:v>
                </c:pt>
                <c:pt idx="103">
                  <c:v>1.6016260162601625</c:v>
                </c:pt>
                <c:pt idx="104">
                  <c:v>1.6211382113821138</c:v>
                </c:pt>
                <c:pt idx="105">
                  <c:v>1.6154471544715447</c:v>
                </c:pt>
                <c:pt idx="106">
                  <c:v>1.6382113821138213</c:v>
                </c:pt>
                <c:pt idx="107">
                  <c:v>1.6422764227642277</c:v>
                </c:pt>
                <c:pt idx="108">
                  <c:v>1.6715447154471545</c:v>
                </c:pt>
                <c:pt idx="109">
                  <c:v>1.7081300813008131</c:v>
                </c:pt>
                <c:pt idx="110">
                  <c:v>1.7008130081300814</c:v>
                </c:pt>
                <c:pt idx="111">
                  <c:v>1.7300813008130083</c:v>
                </c:pt>
                <c:pt idx="112">
                  <c:v>1.7300813008130083</c:v>
                </c:pt>
                <c:pt idx="113">
                  <c:v>1.7317073170731707</c:v>
                </c:pt>
                <c:pt idx="114">
                  <c:v>1.7186991869918697</c:v>
                </c:pt>
                <c:pt idx="115">
                  <c:v>1.705691056910569</c:v>
                </c:pt>
                <c:pt idx="116">
                  <c:v>1.7065040650406507</c:v>
                </c:pt>
                <c:pt idx="117">
                  <c:v>1.7024390243902439</c:v>
                </c:pt>
                <c:pt idx="118">
                  <c:v>1.7024390243902439</c:v>
                </c:pt>
                <c:pt idx="119">
                  <c:v>1.6902439024390246</c:v>
                </c:pt>
                <c:pt idx="120">
                  <c:v>1.6959349593495934</c:v>
                </c:pt>
                <c:pt idx="121">
                  <c:v>1.6975609756097563</c:v>
                </c:pt>
                <c:pt idx="122">
                  <c:v>1.6983739837398375</c:v>
                </c:pt>
                <c:pt idx="123">
                  <c:v>1.7016260162601626</c:v>
                </c:pt>
                <c:pt idx="124">
                  <c:v>1.7040650406504065</c:v>
                </c:pt>
                <c:pt idx="125">
                  <c:v>1.7300813008130083</c:v>
                </c:pt>
                <c:pt idx="126">
                  <c:v>1.7504065040650407</c:v>
                </c:pt>
                <c:pt idx="127">
                  <c:v>1.7634146341463415</c:v>
                </c:pt>
                <c:pt idx="128">
                  <c:v>1.7747967479674795</c:v>
                </c:pt>
                <c:pt idx="129">
                  <c:v>1.8089430894308944</c:v>
                </c:pt>
                <c:pt idx="130">
                  <c:v>1.8048780487804881</c:v>
                </c:pt>
                <c:pt idx="131">
                  <c:v>1.8373983739837396</c:v>
                </c:pt>
                <c:pt idx="132">
                  <c:v>1.8837398373983743</c:v>
                </c:pt>
                <c:pt idx="133">
                  <c:v>1.9048780487804877</c:v>
                </c:pt>
                <c:pt idx="134">
                  <c:v>1.9032520325203255</c:v>
                </c:pt>
                <c:pt idx="135">
                  <c:v>1.9081300813008131</c:v>
                </c:pt>
                <c:pt idx="136">
                  <c:v>1.8886178861788618</c:v>
                </c:pt>
                <c:pt idx="137">
                  <c:v>1.896747967479675</c:v>
                </c:pt>
                <c:pt idx="138">
                  <c:v>1.8869918699186994</c:v>
                </c:pt>
                <c:pt idx="139">
                  <c:v>1.8926829268292682</c:v>
                </c:pt>
                <c:pt idx="140">
                  <c:v>1.8756097560975609</c:v>
                </c:pt>
                <c:pt idx="141">
                  <c:v>1.8829268292682926</c:v>
                </c:pt>
                <c:pt idx="142">
                  <c:v>1.9227642276422767</c:v>
                </c:pt>
                <c:pt idx="143">
                  <c:v>1.9560975609756099</c:v>
                </c:pt>
                <c:pt idx="144">
                  <c:v>1.9796747967479675</c:v>
                </c:pt>
                <c:pt idx="145">
                  <c:v>1.9463414634146343</c:v>
                </c:pt>
                <c:pt idx="146">
                  <c:v>1.9398373983739838</c:v>
                </c:pt>
                <c:pt idx="147">
                  <c:v>1.929268292682927</c:v>
                </c:pt>
                <c:pt idx="148">
                  <c:v>1.9463414634146343</c:v>
                </c:pt>
                <c:pt idx="149">
                  <c:v>1.948780487804878</c:v>
                </c:pt>
                <c:pt idx="150">
                  <c:v>1.9682926829268292</c:v>
                </c:pt>
                <c:pt idx="151">
                  <c:v>1.9902439024390244</c:v>
                </c:pt>
                <c:pt idx="152">
                  <c:v>2.0276422764227644</c:v>
                </c:pt>
                <c:pt idx="153">
                  <c:v>2.026829268292683</c:v>
                </c:pt>
                <c:pt idx="154">
                  <c:v>2.0284552845528458</c:v>
                </c:pt>
                <c:pt idx="155">
                  <c:v>2.0170731707317073</c:v>
                </c:pt>
                <c:pt idx="156">
                  <c:v>2.0455284552845527</c:v>
                </c:pt>
                <c:pt idx="157">
                  <c:v>2.051219512195122</c:v>
                </c:pt>
                <c:pt idx="158">
                  <c:v>2.0707317073170732</c:v>
                </c:pt>
                <c:pt idx="159">
                  <c:v>2.1081300813008128</c:v>
                </c:pt>
                <c:pt idx="160">
                  <c:v>2.1008130081300815</c:v>
                </c:pt>
                <c:pt idx="161">
                  <c:v>2.078861788617886</c:v>
                </c:pt>
                <c:pt idx="162">
                  <c:v>2.1504065040650406</c:v>
                </c:pt>
                <c:pt idx="163">
                  <c:v>2.1560975609756099</c:v>
                </c:pt>
                <c:pt idx="164">
                  <c:v>2.1951219512195124</c:v>
                </c:pt>
                <c:pt idx="165">
                  <c:v>2.2414634146341466</c:v>
                </c:pt>
                <c:pt idx="166">
                  <c:v>2.2382113821138212</c:v>
                </c:pt>
                <c:pt idx="167">
                  <c:v>2.243089430894309</c:v>
                </c:pt>
                <c:pt idx="168">
                  <c:v>2.2845528455284554</c:v>
                </c:pt>
                <c:pt idx="169">
                  <c:v>2.308130081300813</c:v>
                </c:pt>
                <c:pt idx="170">
                  <c:v>2.3821138211382116</c:v>
                </c:pt>
                <c:pt idx="171">
                  <c:v>2.3609756097560974</c:v>
                </c:pt>
              </c:numCache>
            </c:numRef>
          </c:val>
          <c:smooth val="0"/>
          <c:extLst>
            <c:ext xmlns:c16="http://schemas.microsoft.com/office/drawing/2014/chart" uri="{C3380CC4-5D6E-409C-BE32-E72D297353CC}">
              <c16:uniqueId val="{00000003-EDCB-41BA-B659-22F554B7B5DA}"/>
            </c:ext>
          </c:extLst>
        </c:ser>
        <c:ser>
          <c:idx val="6"/>
          <c:order val="4"/>
          <c:tx>
            <c:strRef>
              <c:f>市场中性!$CB$1</c:f>
              <c:strCache>
                <c:ptCount val="1"/>
                <c:pt idx="0">
                  <c:v>九坤量化混合私募2号</c:v>
                </c:pt>
              </c:strCache>
            </c:strRef>
          </c:tx>
          <c:spPr>
            <a:ln w="28575" cap="rnd">
              <a:solidFill>
                <a:schemeClr val="accent1">
                  <a:lumMod val="6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市场中性!$CB$2:$CB$328</c:f>
              <c:numCache>
                <c:formatCode>0.0000_ </c:formatCode>
                <c:ptCount val="327"/>
                <c:pt idx="0">
                  <c:v>1</c:v>
                </c:pt>
                <c:pt idx="1">
                  <c:v>1.0007955449482897</c:v>
                </c:pt>
                <c:pt idx="2">
                  <c:v>1.0007955449482897</c:v>
                </c:pt>
                <c:pt idx="3">
                  <c:v>1.0095465393794749</c:v>
                </c:pt>
                <c:pt idx="4">
                  <c:v>1.0055688146380271</c:v>
                </c:pt>
                <c:pt idx="5">
                  <c:v>1.0103420843277646</c:v>
                </c:pt>
                <c:pt idx="6">
                  <c:v>1.0127287191726333</c:v>
                </c:pt>
                <c:pt idx="7">
                  <c:v>1.0127287191726333</c:v>
                </c:pt>
                <c:pt idx="8">
                  <c:v>1.0318217979315831</c:v>
                </c:pt>
                <c:pt idx="9">
                  <c:v>1.0373906125696104</c:v>
                </c:pt>
                <c:pt idx="10">
                  <c:v>1.0469371519490853</c:v>
                </c:pt>
                <c:pt idx="11">
                  <c:v>1.0453460620525061</c:v>
                </c:pt>
                <c:pt idx="12">
                  <c:v>1.054892601431981</c:v>
                </c:pt>
                <c:pt idx="13">
                  <c:v>1.0668257756563246</c:v>
                </c:pt>
                <c:pt idx="14">
                  <c:v>1.0708035003977727</c:v>
                </c:pt>
                <c:pt idx="15">
                  <c:v>1.0723945902943517</c:v>
                </c:pt>
                <c:pt idx="16">
                  <c:v>1.0715990453460622</c:v>
                </c:pt>
                <c:pt idx="17">
                  <c:v>1.0747812251392204</c:v>
                </c:pt>
                <c:pt idx="18">
                  <c:v>1.0795544948289579</c:v>
                </c:pt>
                <c:pt idx="19">
                  <c:v>1.0827366746221163</c:v>
                </c:pt>
                <c:pt idx="20">
                  <c:v>1.0883054892601434</c:v>
                </c:pt>
                <c:pt idx="21">
                  <c:v>1.0843277645186953</c:v>
                </c:pt>
                <c:pt idx="22">
                  <c:v>1.0859188544152745</c:v>
                </c:pt>
                <c:pt idx="23">
                  <c:v>1.0986475735879078</c:v>
                </c:pt>
                <c:pt idx="24">
                  <c:v>1.0883054892601434</c:v>
                </c:pt>
                <c:pt idx="25">
                  <c:v>1.0930787589498809</c:v>
                </c:pt>
                <c:pt idx="26">
                  <c:v>1.1034208432776453</c:v>
                </c:pt>
                <c:pt idx="27">
                  <c:v>1.1018297533810661</c:v>
                </c:pt>
                <c:pt idx="28">
                  <c:v>1.1161495624502786</c:v>
                </c:pt>
                <c:pt idx="29">
                  <c:v>1.1121718377088305</c:v>
                </c:pt>
                <c:pt idx="30">
                  <c:v>1.1081941129673827</c:v>
                </c:pt>
                <c:pt idx="31">
                  <c:v>1.1089896579156722</c:v>
                </c:pt>
                <c:pt idx="32">
                  <c:v>1.1137629276054097</c:v>
                </c:pt>
                <c:pt idx="33">
                  <c:v>1.105807478122514</c:v>
                </c:pt>
                <c:pt idx="34">
                  <c:v>1.1145584725536994</c:v>
                </c:pt>
                <c:pt idx="35">
                  <c:v>1.1137629276054097</c:v>
                </c:pt>
                <c:pt idx="36">
                  <c:v>1.1161495624502786</c:v>
                </c:pt>
                <c:pt idx="37">
                  <c:v>1.1121718377088305</c:v>
                </c:pt>
                <c:pt idx="38">
                  <c:v>1.1113762927605411</c:v>
                </c:pt>
                <c:pt idx="39">
                  <c:v>1.1089896579156722</c:v>
                </c:pt>
                <c:pt idx="40">
                  <c:v>1.1073985680190932</c:v>
                </c:pt>
                <c:pt idx="41">
                  <c:v>1.1097852028639619</c:v>
                </c:pt>
                <c:pt idx="42">
                  <c:v>1.1050119331742245</c:v>
                </c:pt>
                <c:pt idx="43">
                  <c:v>1.1042163882259348</c:v>
                </c:pt>
                <c:pt idx="44">
                  <c:v>1.1026252983293556</c:v>
                </c:pt>
                <c:pt idx="45">
                  <c:v>1.1081941129673827</c:v>
                </c:pt>
                <c:pt idx="46">
                  <c:v>1.1121718377088305</c:v>
                </c:pt>
                <c:pt idx="47">
                  <c:v>1.1193317422434368</c:v>
                </c:pt>
                <c:pt idx="48">
                  <c:v>1.1169451073985681</c:v>
                </c:pt>
                <c:pt idx="49">
                  <c:v>1.1161495624502786</c:v>
                </c:pt>
                <c:pt idx="50">
                  <c:v>1.1145584725536994</c:v>
                </c:pt>
                <c:pt idx="51">
                  <c:v>1.1129673826571203</c:v>
                </c:pt>
                <c:pt idx="52">
                  <c:v>1.1121718377088305</c:v>
                </c:pt>
                <c:pt idx="53">
                  <c:v>1.1137629276054097</c:v>
                </c:pt>
                <c:pt idx="54">
                  <c:v>1.1089896579156722</c:v>
                </c:pt>
                <c:pt idx="55">
                  <c:v>1.1097852028639619</c:v>
                </c:pt>
                <c:pt idx="56">
                  <c:v>1.1066030230708035</c:v>
                </c:pt>
                <c:pt idx="57">
                  <c:v>1.1233094669848847</c:v>
                </c:pt>
                <c:pt idx="58">
                  <c:v>1.126491646778043</c:v>
                </c:pt>
                <c:pt idx="59">
                  <c:v>1.1360381861575179</c:v>
                </c:pt>
                <c:pt idx="60">
                  <c:v>1.1360381861575179</c:v>
                </c:pt>
                <c:pt idx="61">
                  <c:v>1.1686555290373908</c:v>
                </c:pt>
                <c:pt idx="62">
                  <c:v>1.1742243436754178</c:v>
                </c:pt>
                <c:pt idx="63">
                  <c:v>1.1670644391408116</c:v>
                </c:pt>
                <c:pt idx="64">
                  <c:v>1.1686555290373908</c:v>
                </c:pt>
                <c:pt idx="65">
                  <c:v>1.1782020684168657</c:v>
                </c:pt>
                <c:pt idx="66">
                  <c:v>1.1893396976929198</c:v>
                </c:pt>
                <c:pt idx="67">
                  <c:v>1.1869530628480509</c:v>
                </c:pt>
                <c:pt idx="68">
                  <c:v>1.1885441527446301</c:v>
                </c:pt>
                <c:pt idx="69">
                  <c:v>1.1988862370723945</c:v>
                </c:pt>
                <c:pt idx="70">
                  <c:v>1.2036595067621321</c:v>
                </c:pt>
                <c:pt idx="71">
                  <c:v>1.2004773269689737</c:v>
                </c:pt>
                <c:pt idx="72">
                  <c:v>1.2211614956245027</c:v>
                </c:pt>
                <c:pt idx="73">
                  <c:v>1.2124105011933175</c:v>
                </c:pt>
                <c:pt idx="74">
                  <c:v>1.2227525855210819</c:v>
                </c:pt>
                <c:pt idx="75">
                  <c:v>1.2227525855210819</c:v>
                </c:pt>
                <c:pt idx="76">
                  <c:v>1.2124105011933175</c:v>
                </c:pt>
                <c:pt idx="77">
                  <c:v>1.2155926809864759</c:v>
                </c:pt>
                <c:pt idx="78">
                  <c:v>1.2203659506762132</c:v>
                </c:pt>
                <c:pt idx="79">
                  <c:v>1.2163882259347654</c:v>
                </c:pt>
                <c:pt idx="80">
                  <c:v>1.2275258552108195</c:v>
                </c:pt>
                <c:pt idx="81">
                  <c:v>1.2187748607796343</c:v>
                </c:pt>
                <c:pt idx="82">
                  <c:v>1.2283214001591092</c:v>
                </c:pt>
                <c:pt idx="83">
                  <c:v>1.2315035799522673</c:v>
                </c:pt>
                <c:pt idx="84">
                  <c:v>1.2378679395385841</c:v>
                </c:pt>
                <c:pt idx="85">
                  <c:v>1.2362768496420049</c:v>
                </c:pt>
                <c:pt idx="86">
                  <c:v>1.241845664280032</c:v>
                </c:pt>
                <c:pt idx="87">
                  <c:v>1.2450278440731901</c:v>
                </c:pt>
                <c:pt idx="88">
                  <c:v>1.2466189339697693</c:v>
                </c:pt>
                <c:pt idx="89">
                  <c:v>1.2386634844868736</c:v>
                </c:pt>
                <c:pt idx="90">
                  <c:v>1.2330946698488465</c:v>
                </c:pt>
                <c:pt idx="91">
                  <c:v>1.2378679395385841</c:v>
                </c:pt>
                <c:pt idx="92">
                  <c:v>1.2450278440731901</c:v>
                </c:pt>
                <c:pt idx="93">
                  <c:v>1.241845664280032</c:v>
                </c:pt>
                <c:pt idx="94">
                  <c:v>1.241845664280032</c:v>
                </c:pt>
                <c:pt idx="95">
                  <c:v>1.2370723945902944</c:v>
                </c:pt>
                <c:pt idx="96">
                  <c:v>1.232299124900557</c:v>
                </c:pt>
                <c:pt idx="97">
                  <c:v>1.2346857597454257</c:v>
                </c:pt>
                <c:pt idx="98">
                  <c:v>1.2275258552108195</c:v>
                </c:pt>
                <c:pt idx="99">
                  <c:v>1.2259347653142403</c:v>
                </c:pt>
                <c:pt idx="100">
                  <c:v>1.2251392203659508</c:v>
                </c:pt>
                <c:pt idx="101">
                  <c:v>1.22673031026253</c:v>
                </c:pt>
                <c:pt idx="102">
                  <c:v>1.2410501193317425</c:v>
                </c:pt>
                <c:pt idx="103">
                  <c:v>1.2410501193317425</c:v>
                </c:pt>
                <c:pt idx="104">
                  <c:v>1.2442322991249006</c:v>
                </c:pt>
                <c:pt idx="105">
                  <c:v>1.2386634844868736</c:v>
                </c:pt>
                <c:pt idx="106">
                  <c:v>1.2378679395385841</c:v>
                </c:pt>
                <c:pt idx="107">
                  <c:v>1.2251392203659508</c:v>
                </c:pt>
                <c:pt idx="108">
                  <c:v>1.233890214797136</c:v>
                </c:pt>
                <c:pt idx="109">
                  <c:v>1.2521877486077966</c:v>
                </c:pt>
                <c:pt idx="110">
                  <c:v>1.2537788385043755</c:v>
                </c:pt>
                <c:pt idx="111">
                  <c:v>1.2871917263325381</c:v>
                </c:pt>
                <c:pt idx="112">
                  <c:v>1.2768496420047735</c:v>
                </c:pt>
                <c:pt idx="113">
                  <c:v>1.2800318217979316</c:v>
                </c:pt>
                <c:pt idx="114">
                  <c:v>1.2752585521081943</c:v>
                </c:pt>
                <c:pt idx="115">
                  <c:v>1.2784407319013524</c:v>
                </c:pt>
                <c:pt idx="116">
                  <c:v>1.2879872712808276</c:v>
                </c:pt>
                <c:pt idx="117">
                  <c:v>1.2856006364359589</c:v>
                </c:pt>
                <c:pt idx="118">
                  <c:v>1.2848050914876692</c:v>
                </c:pt>
                <c:pt idx="119">
                  <c:v>1.28321400159109</c:v>
                </c:pt>
                <c:pt idx="120">
                  <c:v>1.2951471758154336</c:v>
                </c:pt>
                <c:pt idx="121">
                  <c:v>1.2935560859188544</c:v>
                </c:pt>
                <c:pt idx="122">
                  <c:v>1.2784407319013524</c:v>
                </c:pt>
                <c:pt idx="123">
                  <c:v>1.2935560859188544</c:v>
                </c:pt>
                <c:pt idx="124">
                  <c:v>1.3046937151949085</c:v>
                </c:pt>
                <c:pt idx="125">
                  <c:v>1.3126491646778042</c:v>
                </c:pt>
                <c:pt idx="126">
                  <c:v>1.3166268894192523</c:v>
                </c:pt>
                <c:pt idx="127">
                  <c:v>1.324582338902148</c:v>
                </c:pt>
                <c:pt idx="128">
                  <c:v>1.3094669848846461</c:v>
                </c:pt>
                <c:pt idx="129">
                  <c:v>1.3078758949880669</c:v>
                </c:pt>
                <c:pt idx="130">
                  <c:v>1.3333333333333335</c:v>
                </c:pt>
                <c:pt idx="131">
                  <c:v>1.3420843277645189</c:v>
                </c:pt>
                <c:pt idx="132">
                  <c:v>1.3627684964200479</c:v>
                </c:pt>
                <c:pt idx="133">
                  <c:v>1.3715194908512331</c:v>
                </c:pt>
                <c:pt idx="134">
                  <c:v>1.3770883054892604</c:v>
                </c:pt>
                <c:pt idx="135">
                  <c:v>1.389021479713604</c:v>
                </c:pt>
                <c:pt idx="136">
                  <c:v>1.4065234685759747</c:v>
                </c:pt>
                <c:pt idx="137">
                  <c:v>1.4065234685759747</c:v>
                </c:pt>
                <c:pt idx="138">
                  <c:v>1.3958289578361178</c:v>
                </c:pt>
                <c:pt idx="139">
                  <c:v>1.4065234685759747</c:v>
                </c:pt>
                <c:pt idx="140">
                  <c:v>1.4105011933174225</c:v>
                </c:pt>
                <c:pt idx="141">
                  <c:v>1.4001591089896581</c:v>
                </c:pt>
                <c:pt idx="142">
                  <c:v>1.4017501988862373</c:v>
                </c:pt>
                <c:pt idx="143">
                  <c:v>1.389021479713604</c:v>
                </c:pt>
                <c:pt idx="144">
                  <c:v>1.4033412887828163</c:v>
                </c:pt>
                <c:pt idx="145">
                  <c:v>1.4089101034208433</c:v>
                </c:pt>
                <c:pt idx="146">
                  <c:v>1.4025457438345268</c:v>
                </c:pt>
                <c:pt idx="147">
                  <c:v>1.4033412887828163</c:v>
                </c:pt>
                <c:pt idx="148">
                  <c:v>1.3937947494033414</c:v>
                </c:pt>
                <c:pt idx="149">
                  <c:v>1.3977724741447892</c:v>
                </c:pt>
                <c:pt idx="150">
                  <c:v>1.3929992044550517</c:v>
                </c:pt>
                <c:pt idx="151">
                  <c:v>1.3945902943516308</c:v>
                </c:pt>
                <c:pt idx="152">
                  <c:v>1.389021479713604</c:v>
                </c:pt>
                <c:pt idx="153">
                  <c:v>1.3937947494033414</c:v>
                </c:pt>
                <c:pt idx="154">
                  <c:v>1.3723150357995229</c:v>
                </c:pt>
                <c:pt idx="155">
                  <c:v>1.389021479713604</c:v>
                </c:pt>
                <c:pt idx="156">
                  <c:v>1.4049323786793955</c:v>
                </c:pt>
                <c:pt idx="157">
                  <c:v>1.3953858392999205</c:v>
                </c:pt>
                <c:pt idx="158">
                  <c:v>1.3826571201272873</c:v>
                </c:pt>
                <c:pt idx="159">
                  <c:v>1.3977724741447892</c:v>
                </c:pt>
                <c:pt idx="160">
                  <c:v>1.4112967382657122</c:v>
                </c:pt>
                <c:pt idx="161">
                  <c:v>1.4216388225934766</c:v>
                </c:pt>
                <c:pt idx="162">
                  <c:v>1.4256165473349245</c:v>
                </c:pt>
                <c:pt idx="163">
                  <c:v>1.4280031821797932</c:v>
                </c:pt>
                <c:pt idx="164">
                  <c:v>1.426412092283214</c:v>
                </c:pt>
                <c:pt idx="165">
                  <c:v>1.4240254574383455</c:v>
                </c:pt>
                <c:pt idx="166">
                  <c:v>1.4280031821797932</c:v>
                </c:pt>
                <c:pt idx="167">
                  <c:v>1.4232299124900558</c:v>
                </c:pt>
                <c:pt idx="168">
                  <c:v>1.4232299124900558</c:v>
                </c:pt>
                <c:pt idx="169">
                  <c:v>1.4176610978520288</c:v>
                </c:pt>
                <c:pt idx="170">
                  <c:v>1.4065234685759747</c:v>
                </c:pt>
                <c:pt idx="171">
                  <c:v>1.4081145584725538</c:v>
                </c:pt>
              </c:numCache>
            </c:numRef>
          </c:val>
          <c:smooth val="0"/>
          <c:extLst>
            <c:ext xmlns:c16="http://schemas.microsoft.com/office/drawing/2014/chart" uri="{C3380CC4-5D6E-409C-BE32-E72D297353CC}">
              <c16:uniqueId val="{00000004-EDCB-41BA-B659-22F554B7B5DA}"/>
            </c:ext>
          </c:extLst>
        </c:ser>
        <c:ser>
          <c:idx val="7"/>
          <c:order val="5"/>
          <c:tx>
            <c:strRef>
              <c:f>市场中性!$CC$1</c:f>
              <c:strCache>
                <c:ptCount val="1"/>
                <c:pt idx="0">
                  <c:v>因诺启航1号</c:v>
                </c:pt>
              </c:strCache>
            </c:strRef>
          </c:tx>
          <c:spPr>
            <a:ln w="28575" cap="rnd">
              <a:solidFill>
                <a:schemeClr val="accent2">
                  <a:lumMod val="6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市场中性!$CC$2:$CC$328</c:f>
              <c:numCache>
                <c:formatCode>0.0000_ </c:formatCode>
                <c:ptCount val="327"/>
                <c:pt idx="0">
                  <c:v>1</c:v>
                </c:pt>
                <c:pt idx="1">
                  <c:v>1.004984994150262</c:v>
                </c:pt>
                <c:pt idx="2">
                  <c:v>1.002746833511369</c:v>
                </c:pt>
                <c:pt idx="3">
                  <c:v>0.99715143191413602</c:v>
                </c:pt>
                <c:pt idx="4">
                  <c:v>0.99598148430744182</c:v>
                </c:pt>
                <c:pt idx="5">
                  <c:v>1.0006612747342185</c:v>
                </c:pt>
                <c:pt idx="6">
                  <c:v>0.99048781728470425</c:v>
                </c:pt>
                <c:pt idx="7">
                  <c:v>0.99048781728470425</c:v>
                </c:pt>
                <c:pt idx="8">
                  <c:v>0.99343811994506337</c:v>
                </c:pt>
                <c:pt idx="9">
                  <c:v>0.9894196042525053</c:v>
                </c:pt>
                <c:pt idx="10">
                  <c:v>0.99033521542296155</c:v>
                </c:pt>
                <c:pt idx="11">
                  <c:v>0.99043694999745668</c:v>
                </c:pt>
                <c:pt idx="12">
                  <c:v>0.99231903962561685</c:v>
                </c:pt>
                <c:pt idx="13">
                  <c:v>0.99287857978534</c:v>
                </c:pt>
                <c:pt idx="14">
                  <c:v>0.99242077420011199</c:v>
                </c:pt>
                <c:pt idx="15">
                  <c:v>0.99236990691286442</c:v>
                </c:pt>
                <c:pt idx="16">
                  <c:v>0.9907421537209421</c:v>
                </c:pt>
                <c:pt idx="17">
                  <c:v>0.99165776489139834</c:v>
                </c:pt>
                <c:pt idx="18">
                  <c:v>0.99399766010478663</c:v>
                </c:pt>
                <c:pt idx="19">
                  <c:v>0.99384505824304392</c:v>
                </c:pt>
                <c:pt idx="20">
                  <c:v>0.99394679281753906</c:v>
                </c:pt>
                <c:pt idx="21">
                  <c:v>0.99277684521084486</c:v>
                </c:pt>
                <c:pt idx="22">
                  <c:v>0.98972480797599061</c:v>
                </c:pt>
                <c:pt idx="23">
                  <c:v>0.99938959255302906</c:v>
                </c:pt>
                <c:pt idx="24">
                  <c:v>0.9914034284551605</c:v>
                </c:pt>
                <c:pt idx="25">
                  <c:v>0.99766010478661171</c:v>
                </c:pt>
                <c:pt idx="26">
                  <c:v>0.99654102446716519</c:v>
                </c:pt>
                <c:pt idx="27">
                  <c:v>0.99181036675314105</c:v>
                </c:pt>
                <c:pt idx="28">
                  <c:v>0.99832137952083011</c:v>
                </c:pt>
                <c:pt idx="29">
                  <c:v>0.98799532020957315</c:v>
                </c:pt>
                <c:pt idx="30">
                  <c:v>0.98189124573986464</c:v>
                </c:pt>
                <c:pt idx="31">
                  <c:v>0.97248079759906403</c:v>
                </c:pt>
                <c:pt idx="32">
                  <c:v>0.97202299201383591</c:v>
                </c:pt>
                <c:pt idx="33">
                  <c:v>0.97125998270512237</c:v>
                </c:pt>
                <c:pt idx="34">
                  <c:v>0.97939874866473375</c:v>
                </c:pt>
                <c:pt idx="35">
                  <c:v>0.97756752632382116</c:v>
                </c:pt>
                <c:pt idx="36">
                  <c:v>0.98051782898418027</c:v>
                </c:pt>
                <c:pt idx="37">
                  <c:v>0.98061956355867541</c:v>
                </c:pt>
                <c:pt idx="38">
                  <c:v>0.97858487206877254</c:v>
                </c:pt>
                <c:pt idx="39">
                  <c:v>0.97726232260033574</c:v>
                </c:pt>
                <c:pt idx="40">
                  <c:v>0.98509588483646171</c:v>
                </c:pt>
                <c:pt idx="41">
                  <c:v>0.98387506994251994</c:v>
                </c:pt>
                <c:pt idx="42">
                  <c:v>0.98438374281499574</c:v>
                </c:pt>
                <c:pt idx="43">
                  <c:v>0.98886006409278193</c:v>
                </c:pt>
                <c:pt idx="44">
                  <c:v>0.98870746223103922</c:v>
                </c:pt>
                <c:pt idx="45">
                  <c:v>0.99084388829543724</c:v>
                </c:pt>
                <c:pt idx="46">
                  <c:v>0.99654102446716519</c:v>
                </c:pt>
                <c:pt idx="47">
                  <c:v>0.99755837021211669</c:v>
                </c:pt>
                <c:pt idx="48">
                  <c:v>1.0025942316496261</c:v>
                </c:pt>
                <c:pt idx="49">
                  <c:v>1.001780355053665</c:v>
                </c:pt>
                <c:pt idx="50">
                  <c:v>1.0144463095783103</c:v>
                </c:pt>
                <c:pt idx="51">
                  <c:v>1.0145989114400529</c:v>
                </c:pt>
                <c:pt idx="52">
                  <c:v>1.0168370720789461</c:v>
                </c:pt>
                <c:pt idx="53">
                  <c:v>1.0243145633043391</c:v>
                </c:pt>
                <c:pt idx="54">
                  <c:v>1.0189226308560964</c:v>
                </c:pt>
                <c:pt idx="55">
                  <c:v>1.0220255353781982</c:v>
                </c:pt>
                <c:pt idx="56">
                  <c:v>1.0078844295233735</c:v>
                </c:pt>
                <c:pt idx="57">
                  <c:v>1.0266035912304798</c:v>
                </c:pt>
                <c:pt idx="58">
                  <c:v>1.0394221476168677</c:v>
                </c:pt>
                <c:pt idx="59">
                  <c:v>1.0520881021415127</c:v>
                </c:pt>
                <c:pt idx="60">
                  <c:v>1.0633297726232258</c:v>
                </c:pt>
                <c:pt idx="61">
                  <c:v>1.1146039981687776</c:v>
                </c:pt>
                <c:pt idx="62">
                  <c:v>1.1246757210437968</c:v>
                </c:pt>
                <c:pt idx="63">
                  <c:v>1.1443613612086068</c:v>
                </c:pt>
                <c:pt idx="64">
                  <c:v>1.1580955287654509</c:v>
                </c:pt>
                <c:pt idx="65">
                  <c:v>1.1812910117503432</c:v>
                </c:pt>
                <c:pt idx="66">
                  <c:v>1.2055547077674349</c:v>
                </c:pt>
                <c:pt idx="67">
                  <c:v>1.2049443003204638</c:v>
                </c:pt>
                <c:pt idx="68">
                  <c:v>1.2078437356935754</c:v>
                </c:pt>
                <c:pt idx="69">
                  <c:v>1.2281906505926039</c:v>
                </c:pt>
                <c:pt idx="70">
                  <c:v>1.2343455923495601</c:v>
                </c:pt>
                <c:pt idx="71">
                  <c:v>1.2247316750597692</c:v>
                </c:pt>
                <c:pt idx="72">
                  <c:v>1.2564728623022534</c:v>
                </c:pt>
                <c:pt idx="73">
                  <c:v>1.2333791138918562</c:v>
                </c:pt>
                <c:pt idx="74">
                  <c:v>1.2573376061854622</c:v>
                </c:pt>
                <c:pt idx="75">
                  <c:v>1.2739712091154181</c:v>
                </c:pt>
                <c:pt idx="76">
                  <c:v>1.2650694338470929</c:v>
                </c:pt>
                <c:pt idx="77">
                  <c:v>1.2693422859758889</c:v>
                </c:pt>
                <c:pt idx="78">
                  <c:v>1.2660867795920443</c:v>
                </c:pt>
                <c:pt idx="79">
                  <c:v>1.2617121928887531</c:v>
                </c:pt>
                <c:pt idx="80">
                  <c:v>1.2630347423571902</c:v>
                </c:pt>
                <c:pt idx="81">
                  <c:v>1.2562693931532631</c:v>
                </c:pt>
                <c:pt idx="82">
                  <c:v>1.2635434152296658</c:v>
                </c:pt>
                <c:pt idx="83">
                  <c:v>1.2667989216135105</c:v>
                </c:pt>
                <c:pt idx="84">
                  <c:v>1.2786509995421944</c:v>
                </c:pt>
                <c:pt idx="85">
                  <c:v>1.2767689099140342</c:v>
                </c:pt>
                <c:pt idx="86">
                  <c:v>1.299811791037184</c:v>
                </c:pt>
                <c:pt idx="87">
                  <c:v>1.3131390202960478</c:v>
                </c:pt>
                <c:pt idx="88">
                  <c:v>1.3248893636502366</c:v>
                </c:pt>
                <c:pt idx="89">
                  <c:v>1.3113586652423825</c:v>
                </c:pt>
                <c:pt idx="90">
                  <c:v>1.3113586652423825</c:v>
                </c:pt>
                <c:pt idx="91">
                  <c:v>1.3172084032758533</c:v>
                </c:pt>
                <c:pt idx="92">
                  <c:v>1.3201078386489649</c:v>
                </c:pt>
                <c:pt idx="93">
                  <c:v>1.3180222798718144</c:v>
                </c:pt>
                <c:pt idx="94">
                  <c:v>1.3193956966274989</c:v>
                </c:pt>
                <c:pt idx="95">
                  <c:v>1.3226003357240959</c:v>
                </c:pt>
                <c:pt idx="96">
                  <c:v>1.3240754870542755</c:v>
                </c:pt>
                <c:pt idx="97">
                  <c:v>1.3262119131186736</c:v>
                </c:pt>
                <c:pt idx="98">
                  <c:v>1.3160893229564068</c:v>
                </c:pt>
                <c:pt idx="99">
                  <c:v>1.3223968665751056</c:v>
                </c:pt>
                <c:pt idx="100">
                  <c:v>1.3311969072689354</c:v>
                </c:pt>
                <c:pt idx="101">
                  <c:v>1.3422351086016584</c:v>
                </c:pt>
                <c:pt idx="102">
                  <c:v>1.3636502365328858</c:v>
                </c:pt>
                <c:pt idx="103">
                  <c:v>1.3734676229716669</c:v>
                </c:pt>
                <c:pt idx="104">
                  <c:v>1.3955440256371128</c:v>
                </c:pt>
                <c:pt idx="105">
                  <c:v>1.3922376519660207</c:v>
                </c:pt>
                <c:pt idx="106">
                  <c:v>1.399664275904166</c:v>
                </c:pt>
                <c:pt idx="107">
                  <c:v>1.4097359987791851</c:v>
                </c:pt>
                <c:pt idx="108">
                  <c:v>1.4088203876087289</c:v>
                </c:pt>
                <c:pt idx="109">
                  <c:v>1.4577038506536446</c:v>
                </c:pt>
                <c:pt idx="110">
                  <c:v>1.4552622208657613</c:v>
                </c:pt>
                <c:pt idx="111">
                  <c:v>1.5080115977414925</c:v>
                </c:pt>
                <c:pt idx="112">
                  <c:v>1.5007884429523375</c:v>
                </c:pt>
                <c:pt idx="113">
                  <c:v>1.4980416094409685</c:v>
                </c:pt>
                <c:pt idx="114">
                  <c:v>1.4718958237957172</c:v>
                </c:pt>
                <c:pt idx="115">
                  <c:v>1.4867999389592552</c:v>
                </c:pt>
                <c:pt idx="116">
                  <c:v>1.4914288620987843</c:v>
                </c:pt>
                <c:pt idx="117">
                  <c:v>1.5024670634315072</c:v>
                </c:pt>
                <c:pt idx="118">
                  <c:v>1.5065364464113129</c:v>
                </c:pt>
                <c:pt idx="119">
                  <c:v>1.4796276514573476</c:v>
                </c:pt>
                <c:pt idx="120">
                  <c:v>1.4925988097054783</c:v>
                </c:pt>
                <c:pt idx="121">
                  <c:v>1.5005341065160995</c:v>
                </c:pt>
                <c:pt idx="122">
                  <c:v>1.4821201485324789</c:v>
                </c:pt>
                <c:pt idx="123">
                  <c:v>1.5031283381657257</c:v>
                </c:pt>
                <c:pt idx="124">
                  <c:v>1.5246960679586956</c:v>
                </c:pt>
                <c:pt idx="125">
                  <c:v>1.5422961493463554</c:v>
                </c:pt>
                <c:pt idx="126">
                  <c:v>1.5414314054631466</c:v>
                </c:pt>
                <c:pt idx="127">
                  <c:v>1.5507909863166998</c:v>
                </c:pt>
                <c:pt idx="128">
                  <c:v>1.5551147057327432</c:v>
                </c:pt>
                <c:pt idx="129">
                  <c:v>1.5768859046747037</c:v>
                </c:pt>
                <c:pt idx="130">
                  <c:v>1.5769367719619511</c:v>
                </c:pt>
                <c:pt idx="131">
                  <c:v>1.5884836461671499</c:v>
                </c:pt>
                <c:pt idx="132">
                  <c:v>1.6136629533546976</c:v>
                </c:pt>
                <c:pt idx="133">
                  <c:v>1.6293300778269495</c:v>
                </c:pt>
                <c:pt idx="134">
                  <c:v>1.6083727554809504</c:v>
                </c:pt>
                <c:pt idx="135">
                  <c:v>1.6221069230377942</c:v>
                </c:pt>
                <c:pt idx="136">
                  <c:v>1.6176814690472558</c:v>
                </c:pt>
                <c:pt idx="137">
                  <c:v>1.6118825983010328</c:v>
                </c:pt>
                <c:pt idx="138">
                  <c:v>1.5686962714278447</c:v>
                </c:pt>
                <c:pt idx="139">
                  <c:v>1.5855333435067909</c:v>
                </c:pt>
                <c:pt idx="140">
                  <c:v>1.5904166030825575</c:v>
                </c:pt>
                <c:pt idx="141">
                  <c:v>1.6211404445800905</c:v>
                </c:pt>
                <c:pt idx="142">
                  <c:v>1.6682435525713413</c:v>
                </c:pt>
                <c:pt idx="143">
                  <c:v>1.6518642860776234</c:v>
                </c:pt>
                <c:pt idx="144">
                  <c:v>1.6992217305051123</c:v>
                </c:pt>
                <c:pt idx="145">
                  <c:v>1.7085304440714177</c:v>
                </c:pt>
                <c:pt idx="146">
                  <c:v>1.6978483137494278</c:v>
                </c:pt>
                <c:pt idx="147">
                  <c:v>1.6932702578971464</c:v>
                </c:pt>
                <c:pt idx="148">
                  <c:v>1.6749580344880208</c:v>
                </c:pt>
                <c:pt idx="149">
                  <c:v>1.676840124116181</c:v>
                </c:pt>
                <c:pt idx="150">
                  <c:v>1.7033419807721653</c:v>
                </c:pt>
                <c:pt idx="151">
                  <c:v>1.7349814334401548</c:v>
                </c:pt>
                <c:pt idx="152">
                  <c:v>1.7588890584465131</c:v>
                </c:pt>
                <c:pt idx="153">
                  <c:v>1.7758278650999542</c:v>
                </c:pt>
                <c:pt idx="154">
                  <c:v>1.7536497278600132</c:v>
                </c:pt>
                <c:pt idx="155">
                  <c:v>1.7557861539244113</c:v>
                </c:pt>
                <c:pt idx="156">
                  <c:v>1.7867134645709346</c:v>
                </c:pt>
                <c:pt idx="157">
                  <c:v>1.7656035403631924</c:v>
                </c:pt>
                <c:pt idx="158">
                  <c:v>1.7391525509944554</c:v>
                </c:pt>
                <c:pt idx="159">
                  <c:v>1.7604150770639402</c:v>
                </c:pt>
                <c:pt idx="160">
                  <c:v>1.7342184241314411</c:v>
                </c:pt>
                <c:pt idx="161">
                  <c:v>1.7071570273157333</c:v>
                </c:pt>
                <c:pt idx="162">
                  <c:v>1.6995778015158454</c:v>
                </c:pt>
                <c:pt idx="163">
                  <c:v>1.6993743323668551</c:v>
                </c:pt>
                <c:pt idx="164">
                  <c:v>1.6930667887481561</c:v>
                </c:pt>
                <c:pt idx="165">
                  <c:v>1.7142784475303932</c:v>
                </c:pt>
                <c:pt idx="166">
                  <c:v>1.7308611831731013</c:v>
                </c:pt>
                <c:pt idx="167">
                  <c:v>1.7023246350272141</c:v>
                </c:pt>
                <c:pt idx="168">
                  <c:v>1.7205351238618445</c:v>
                </c:pt>
                <c:pt idx="169">
                  <c:v>1.7135154382216795</c:v>
                </c:pt>
                <c:pt idx="170">
                  <c:v>1.7069026908794953</c:v>
                </c:pt>
                <c:pt idx="171">
                  <c:v>1.748105193550028</c:v>
                </c:pt>
              </c:numCache>
            </c:numRef>
          </c:val>
          <c:smooth val="0"/>
          <c:extLst>
            <c:ext xmlns:c16="http://schemas.microsoft.com/office/drawing/2014/chart" uri="{C3380CC4-5D6E-409C-BE32-E72D297353CC}">
              <c16:uniqueId val="{00000005-EDCB-41BA-B659-22F554B7B5DA}"/>
            </c:ext>
          </c:extLst>
        </c:ser>
        <c:ser>
          <c:idx val="8"/>
          <c:order val="6"/>
          <c:tx>
            <c:strRef>
              <c:f>市场中性!$CD$1</c:f>
              <c:strCache>
                <c:ptCount val="1"/>
                <c:pt idx="0">
                  <c:v>九章幻方量化对冲1号</c:v>
                </c:pt>
              </c:strCache>
            </c:strRef>
          </c:tx>
          <c:spPr>
            <a:ln w="28575" cap="rnd">
              <a:solidFill>
                <a:schemeClr val="accent3">
                  <a:lumMod val="6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市场中性!$CD$2:$CD$328</c:f>
              <c:numCache>
                <c:formatCode>0.0000_ </c:formatCode>
                <c:ptCount val="327"/>
                <c:pt idx="0">
                  <c:v>1</c:v>
                </c:pt>
                <c:pt idx="1">
                  <c:v>1.0086627417998317</c:v>
                </c:pt>
                <c:pt idx="2">
                  <c:v>1.0126156433978133</c:v>
                </c:pt>
                <c:pt idx="3">
                  <c:v>1.0182506307821699</c:v>
                </c:pt>
                <c:pt idx="4">
                  <c:v>1.0229604709840201</c:v>
                </c:pt>
                <c:pt idx="5">
                  <c:v>1.0269133725820017</c:v>
                </c:pt>
                <c:pt idx="6">
                  <c:v>1.0265769554247266</c:v>
                </c:pt>
                <c:pt idx="7">
                  <c:v>1.0265769554247266</c:v>
                </c:pt>
                <c:pt idx="8">
                  <c:v>1.0348191757779646</c:v>
                </c:pt>
                <c:pt idx="9">
                  <c:v>1.0558452481076535</c:v>
                </c:pt>
                <c:pt idx="10">
                  <c:v>1.0682926829268291</c:v>
                </c:pt>
                <c:pt idx="11">
                  <c:v>1.0729184188393608</c:v>
                </c:pt>
                <c:pt idx="12">
                  <c:v>1.0772918418839359</c:v>
                </c:pt>
                <c:pt idx="13">
                  <c:v>1.080740117746005</c:v>
                </c:pt>
                <c:pt idx="14">
                  <c:v>1.0899915895710681</c:v>
                </c:pt>
                <c:pt idx="15">
                  <c:v>1.0940285954583684</c:v>
                </c:pt>
                <c:pt idx="16">
                  <c:v>1.0878889823380993</c:v>
                </c:pt>
                <c:pt idx="17">
                  <c:v>1.0859545836837678</c:v>
                </c:pt>
                <c:pt idx="18">
                  <c:v>1.0964676198486123</c:v>
                </c:pt>
                <c:pt idx="19">
                  <c:v>1.1059714045416316</c:v>
                </c:pt>
                <c:pt idx="20">
                  <c:v>1.1078216989066441</c:v>
                </c:pt>
                <c:pt idx="21">
                  <c:v>1.1066442388561817</c:v>
                </c:pt>
                <c:pt idx="22">
                  <c:v>1.096551724137931</c:v>
                </c:pt>
                <c:pt idx="23">
                  <c:v>1.0976450798990747</c:v>
                </c:pt>
                <c:pt idx="24">
                  <c:v>1.0939444911690495</c:v>
                </c:pt>
                <c:pt idx="25">
                  <c:v>1.0775441547518922</c:v>
                </c:pt>
                <c:pt idx="26">
                  <c:v>1.0771236333052985</c:v>
                </c:pt>
                <c:pt idx="27">
                  <c:v>1.0687973086627416</c:v>
                </c:pt>
                <c:pt idx="28">
                  <c:v>1.0868797308662741</c:v>
                </c:pt>
                <c:pt idx="29">
                  <c:v>1.0868797308662741</c:v>
                </c:pt>
                <c:pt idx="30">
                  <c:v>1.1102607232968882</c:v>
                </c:pt>
                <c:pt idx="31">
                  <c:v>1.0874684608915053</c:v>
                </c:pt>
                <c:pt idx="32">
                  <c:v>1.0783010933557611</c:v>
                </c:pt>
                <c:pt idx="33">
                  <c:v>1.0758620689655172</c:v>
                </c:pt>
                <c:pt idx="34">
                  <c:v>1.0791421362489486</c:v>
                </c:pt>
                <c:pt idx="35">
                  <c:v>1.0823380992430613</c:v>
                </c:pt>
                <c:pt idx="36">
                  <c:v>1.0756938603868795</c:v>
                </c:pt>
                <c:pt idx="37">
                  <c:v>1.08107653490328</c:v>
                </c:pt>
                <c:pt idx="38">
                  <c:v>1.0844407064760304</c:v>
                </c:pt>
                <c:pt idx="39">
                  <c:v>1.0907485281749367</c:v>
                </c:pt>
                <c:pt idx="40">
                  <c:v>1.0816652649285112</c:v>
                </c:pt>
                <c:pt idx="41">
                  <c:v>1.0900756938603868</c:v>
                </c:pt>
                <c:pt idx="42">
                  <c:v>1.0983179142136248</c:v>
                </c:pt>
                <c:pt idx="43">
                  <c:v>1.1063078216989064</c:v>
                </c:pt>
                <c:pt idx="44">
                  <c:v>1.1234650967199327</c:v>
                </c:pt>
                <c:pt idx="45">
                  <c:v>1.1354079058031961</c:v>
                </c:pt>
                <c:pt idx="46">
                  <c:v>1.1412111017661901</c:v>
                </c:pt>
                <c:pt idx="47">
                  <c:v>1.1285113540790581</c:v>
                </c:pt>
                <c:pt idx="48">
                  <c:v>1.1370899915895711</c:v>
                </c:pt>
                <c:pt idx="49">
                  <c:v>1.1250630782169888</c:v>
                </c:pt>
                <c:pt idx="50">
                  <c:v>1.1187552565180825</c:v>
                </c:pt>
                <c:pt idx="51">
                  <c:v>1.1208578637510513</c:v>
                </c:pt>
                <c:pt idx="52">
                  <c:v>1.1140454163162321</c:v>
                </c:pt>
                <c:pt idx="53">
                  <c:v>1.1164844407064758</c:v>
                </c:pt>
                <c:pt idx="54">
                  <c:v>1.1179983179142134</c:v>
                </c:pt>
                <c:pt idx="55">
                  <c:v>1.1269133725820017</c:v>
                </c:pt>
                <c:pt idx="56">
                  <c:v>1.1355761143818335</c:v>
                </c:pt>
                <c:pt idx="57">
                  <c:v>1.1558452481076535</c:v>
                </c:pt>
                <c:pt idx="58">
                  <c:v>1.1746846089150547</c:v>
                </c:pt>
                <c:pt idx="59">
                  <c:v>1.1861227922624054</c:v>
                </c:pt>
                <c:pt idx="60">
                  <c:v>1.1913372582001682</c:v>
                </c:pt>
                <c:pt idx="61">
                  <c:v>1.224390243902439</c:v>
                </c:pt>
                <c:pt idx="62">
                  <c:v>1.2264928511354078</c:v>
                </c:pt>
                <c:pt idx="63">
                  <c:v>1.244322960470984</c:v>
                </c:pt>
                <c:pt idx="64">
                  <c:v>1.2607232968881412</c:v>
                </c:pt>
                <c:pt idx="65">
                  <c:v>1.2676198486122792</c:v>
                </c:pt>
                <c:pt idx="66">
                  <c:v>1.286963835155593</c:v>
                </c:pt>
                <c:pt idx="67">
                  <c:v>1.2772918418839361</c:v>
                </c:pt>
                <c:pt idx="68">
                  <c:v>1.2882253994953743</c:v>
                </c:pt>
                <c:pt idx="69">
                  <c:v>1.2994112699747686</c:v>
                </c:pt>
                <c:pt idx="70">
                  <c:v>1.2995794785534061</c:v>
                </c:pt>
                <c:pt idx="71">
                  <c:v>1.3105130361648443</c:v>
                </c:pt>
                <c:pt idx="72">
                  <c:v>1.3447434819175776</c:v>
                </c:pt>
                <c:pt idx="73">
                  <c:v>1.3401177460050462</c:v>
                </c:pt>
                <c:pt idx="74">
                  <c:v>1.3497897392767031</c:v>
                </c:pt>
                <c:pt idx="75">
                  <c:v>1.3605550883095037</c:v>
                </c:pt>
                <c:pt idx="76">
                  <c:v>1.3655172413793102</c:v>
                </c:pt>
                <c:pt idx="77">
                  <c:v>1.3682926829268292</c:v>
                </c:pt>
                <c:pt idx="78">
                  <c:v>1.3763666947014297</c:v>
                </c:pt>
                <c:pt idx="79">
                  <c:v>1.3707317073170731</c:v>
                </c:pt>
                <c:pt idx="80">
                  <c:v>1.40201850294365</c:v>
                </c:pt>
                <c:pt idx="81">
                  <c:v>1.3891505466778804</c:v>
                </c:pt>
                <c:pt idx="82">
                  <c:v>1.3992430613961311</c:v>
                </c:pt>
                <c:pt idx="83">
                  <c:v>1.3957106812447433</c:v>
                </c:pt>
                <c:pt idx="84">
                  <c:v>1.3959629941126996</c:v>
                </c:pt>
                <c:pt idx="85">
                  <c:v>1.3946173254835994</c:v>
                </c:pt>
                <c:pt idx="86">
                  <c:v>1.3949537426408747</c:v>
                </c:pt>
                <c:pt idx="87">
                  <c:v>1.3874684608915053</c:v>
                </c:pt>
                <c:pt idx="88">
                  <c:v>1.4005046257359124</c:v>
                </c:pt>
                <c:pt idx="89">
                  <c:v>1.4010092514718249</c:v>
                </c:pt>
                <c:pt idx="90">
                  <c:v>1.3999158957106812</c:v>
                </c:pt>
                <c:pt idx="91">
                  <c:v>1.408915054667788</c:v>
                </c:pt>
                <c:pt idx="92">
                  <c:v>1.4185870479394449</c:v>
                </c:pt>
                <c:pt idx="93">
                  <c:v>1.4142136248948696</c:v>
                </c:pt>
                <c:pt idx="94">
                  <c:v>1.4267451640033639</c:v>
                </c:pt>
                <c:pt idx="95">
                  <c:v>1.4246425567703951</c:v>
                </c:pt>
                <c:pt idx="96">
                  <c:v>1.4217830109335574</c:v>
                </c:pt>
                <c:pt idx="97">
                  <c:v>1.4100084104289319</c:v>
                </c:pt>
                <c:pt idx="98">
                  <c:v>1.3953742640874685</c:v>
                </c:pt>
                <c:pt idx="99">
                  <c:v>1.389318755256518</c:v>
                </c:pt>
                <c:pt idx="100">
                  <c:v>1.3856181665264928</c:v>
                </c:pt>
                <c:pt idx="101">
                  <c:v>1.373507148864592</c:v>
                </c:pt>
                <c:pt idx="102">
                  <c:v>1.3899915895710682</c:v>
                </c:pt>
                <c:pt idx="103">
                  <c:v>1.3881412952060554</c:v>
                </c:pt>
                <c:pt idx="104">
                  <c:v>1.3945332211942807</c:v>
                </c:pt>
                <c:pt idx="105">
                  <c:v>1.3922624053826744</c:v>
                </c:pt>
                <c:pt idx="106">
                  <c:v>1.3881412952060554</c:v>
                </c:pt>
                <c:pt idx="107">
                  <c:v>1.4026072329688812</c:v>
                </c:pt>
                <c:pt idx="108">
                  <c:v>1.4105130361648444</c:v>
                </c:pt>
                <c:pt idx="109">
                  <c:v>1.4449957947855339</c:v>
                </c:pt>
                <c:pt idx="110">
                  <c:v>1.433305298570227</c:v>
                </c:pt>
                <c:pt idx="111">
                  <c:v>1.4834314550042051</c:v>
                </c:pt>
                <c:pt idx="112">
                  <c:v>1.4709840201850295</c:v>
                </c:pt>
                <c:pt idx="113">
                  <c:v>1.4664423885618165</c:v>
                </c:pt>
                <c:pt idx="114">
                  <c:v>1.4370899915895712</c:v>
                </c:pt>
                <c:pt idx="115">
                  <c:v>1.4697224558452482</c:v>
                </c:pt>
                <c:pt idx="116">
                  <c:v>1.4762825904121111</c:v>
                </c:pt>
                <c:pt idx="117">
                  <c:v>1.4813288477712363</c:v>
                </c:pt>
                <c:pt idx="118">
                  <c:v>1.4870479394449116</c:v>
                </c:pt>
                <c:pt idx="119">
                  <c:v>1.4913372582001683</c:v>
                </c:pt>
                <c:pt idx="120">
                  <c:v>1.5169890664423886</c:v>
                </c:pt>
                <c:pt idx="121">
                  <c:v>1.5191757779646762</c:v>
                </c:pt>
                <c:pt idx="122">
                  <c:v>1.5032800672834314</c:v>
                </c:pt>
                <c:pt idx="123">
                  <c:v>1.5205214465937762</c:v>
                </c:pt>
                <c:pt idx="124">
                  <c:v>1.5316232127838518</c:v>
                </c:pt>
                <c:pt idx="125">
                  <c:v>1.5390243902439025</c:v>
                </c:pt>
                <c:pt idx="126">
                  <c:v>1.543566021867115</c:v>
                </c:pt>
                <c:pt idx="127">
                  <c:v>1.5656854499579478</c:v>
                </c:pt>
                <c:pt idx="128">
                  <c:v>1.5589571068124473</c:v>
                </c:pt>
                <c:pt idx="129">
                  <c:v>1.5587047939444911</c:v>
                </c:pt>
                <c:pt idx="130">
                  <c:v>1.5689655172413792</c:v>
                </c:pt>
                <c:pt idx="131">
                  <c:v>1.5889823380992429</c:v>
                </c:pt>
                <c:pt idx="132">
                  <c:v>1.6194280908326324</c:v>
                </c:pt>
                <c:pt idx="133">
                  <c:v>1.6169049621530698</c:v>
                </c:pt>
                <c:pt idx="134">
                  <c:v>1.6094196804037004</c:v>
                </c:pt>
                <c:pt idx="135">
                  <c:v>1.6248948696383514</c:v>
                </c:pt>
                <c:pt idx="136">
                  <c:v>1.6680403700588731</c:v>
                </c:pt>
                <c:pt idx="137">
                  <c:v>1.6683767872161479</c:v>
                </c:pt>
                <c:pt idx="138">
                  <c:v>1.6467619848612278</c:v>
                </c:pt>
                <c:pt idx="139">
                  <c:v>1.646005046257359</c:v>
                </c:pt>
                <c:pt idx="140">
                  <c:v>1.6540790580319595</c:v>
                </c:pt>
                <c:pt idx="141">
                  <c:v>1.6851976450798989</c:v>
                </c:pt>
                <c:pt idx="142">
                  <c:v>1.6936080740117745</c:v>
                </c:pt>
                <c:pt idx="143">
                  <c:v>1.6634987384356601</c:v>
                </c:pt>
                <c:pt idx="144">
                  <c:v>1.693103448275862</c:v>
                </c:pt>
                <c:pt idx="145">
                  <c:v>1.6950378469301934</c:v>
                </c:pt>
                <c:pt idx="146">
                  <c:v>1.6937762825904121</c:v>
                </c:pt>
                <c:pt idx="147">
                  <c:v>1.677291841883936</c:v>
                </c:pt>
                <c:pt idx="148">
                  <c:v>1.6543313708999159</c:v>
                </c:pt>
                <c:pt idx="149">
                  <c:v>1.6925988225399495</c:v>
                </c:pt>
                <c:pt idx="150">
                  <c:v>1.7099243061396132</c:v>
                </c:pt>
                <c:pt idx="151">
                  <c:v>1.7255677039529014</c:v>
                </c:pt>
                <c:pt idx="152">
                  <c:v>1.7291000841042892</c:v>
                </c:pt>
                <c:pt idx="153">
                  <c:v>1.7498738435660217</c:v>
                </c:pt>
                <c:pt idx="154">
                  <c:v>1.7310344827586204</c:v>
                </c:pt>
                <c:pt idx="155">
                  <c:v>1.7592094196804036</c:v>
                </c:pt>
                <c:pt idx="156">
                  <c:v>1.7811606391925987</c:v>
                </c:pt>
                <c:pt idx="157">
                  <c:v>1.7665264928511353</c:v>
                </c:pt>
                <c:pt idx="158">
                  <c:v>1.7388561816652648</c:v>
                </c:pt>
                <c:pt idx="159">
                  <c:v>1.7742640874684608</c:v>
                </c:pt>
                <c:pt idx="160">
                  <c:v>1.7778805719091675</c:v>
                </c:pt>
                <c:pt idx="161">
                  <c:v>1.7670311185870478</c:v>
                </c:pt>
                <c:pt idx="162">
                  <c:v>1.7724137931034483</c:v>
                </c:pt>
                <c:pt idx="163">
                  <c:v>1.7418839360807399</c:v>
                </c:pt>
                <c:pt idx="164">
                  <c:v>1.7464255677039526</c:v>
                </c:pt>
                <c:pt idx="165">
                  <c:v>1.8042052144659377</c:v>
                </c:pt>
                <c:pt idx="166">
                  <c:v>1.7737594617325483</c:v>
                </c:pt>
                <c:pt idx="167">
                  <c:v>1.7439865433137087</c:v>
                </c:pt>
                <c:pt idx="168">
                  <c:v>1.7862910008410426</c:v>
                </c:pt>
                <c:pt idx="169">
                  <c:v>1.7875525651808242</c:v>
                </c:pt>
                <c:pt idx="170">
                  <c:v>1.7515559293523968</c:v>
                </c:pt>
                <c:pt idx="171">
                  <c:v>1.7551724137931033</c:v>
                </c:pt>
              </c:numCache>
            </c:numRef>
          </c:val>
          <c:smooth val="0"/>
          <c:extLst>
            <c:ext xmlns:c16="http://schemas.microsoft.com/office/drawing/2014/chart" uri="{C3380CC4-5D6E-409C-BE32-E72D297353CC}">
              <c16:uniqueId val="{00000006-EDCB-41BA-B659-22F554B7B5DA}"/>
            </c:ext>
          </c:extLst>
        </c:ser>
        <c:ser>
          <c:idx val="9"/>
          <c:order val="7"/>
          <c:tx>
            <c:strRef>
              <c:f>市场中性!$CE$1</c:f>
              <c:strCache>
                <c:ptCount val="1"/>
                <c:pt idx="0">
                  <c:v>平方和信享</c:v>
                </c:pt>
              </c:strCache>
            </c:strRef>
          </c:tx>
          <c:spPr>
            <a:ln w="28575" cap="rnd">
              <a:solidFill>
                <a:schemeClr val="accent4">
                  <a:lumMod val="6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市场中性!$CE$2:$CE$328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0.99919999999999998</c:v>
                </c:pt>
                <c:pt idx="28">
                  <c:v>0.99790000000000001</c:v>
                </c:pt>
                <c:pt idx="29">
                  <c:v>0.99009999999999998</c:v>
                </c:pt>
                <c:pt idx="30">
                  <c:v>0.97740000000000005</c:v>
                </c:pt>
                <c:pt idx="31">
                  <c:v>0.98089999999999999</c:v>
                </c:pt>
                <c:pt idx="32">
                  <c:v>0.98280000000000001</c:v>
                </c:pt>
                <c:pt idx="33">
                  <c:v>0.97740000000000005</c:v>
                </c:pt>
                <c:pt idx="34">
                  <c:v>0.98109999999999997</c:v>
                </c:pt>
                <c:pt idx="35">
                  <c:v>0.97860000000000003</c:v>
                </c:pt>
                <c:pt idx="36">
                  <c:v>0.98129999999999995</c:v>
                </c:pt>
                <c:pt idx="37">
                  <c:v>0.97960000000000003</c:v>
                </c:pt>
                <c:pt idx="38">
                  <c:v>0.97299999999999998</c:v>
                </c:pt>
                <c:pt idx="39">
                  <c:v>0.97170000000000001</c:v>
                </c:pt>
                <c:pt idx="40">
                  <c:v>0.98650000000000004</c:v>
                </c:pt>
                <c:pt idx="41">
                  <c:v>0.99129999999999996</c:v>
                </c:pt>
                <c:pt idx="42">
                  <c:v>0.99829999999999997</c:v>
                </c:pt>
                <c:pt idx="43">
                  <c:v>0.99219999999999997</c:v>
                </c:pt>
                <c:pt idx="44">
                  <c:v>0.99929999999999997</c:v>
                </c:pt>
                <c:pt idx="45">
                  <c:v>1.0047999999999999</c:v>
                </c:pt>
                <c:pt idx="46">
                  <c:v>1.0111000000000001</c:v>
                </c:pt>
                <c:pt idx="47">
                  <c:v>1.0174000000000001</c:v>
                </c:pt>
                <c:pt idx="48">
                  <c:v>1.0255000000000001</c:v>
                </c:pt>
                <c:pt idx="49">
                  <c:v>1.0214000000000001</c:v>
                </c:pt>
                <c:pt idx="50">
                  <c:v>1.0259</c:v>
                </c:pt>
                <c:pt idx="51">
                  <c:v>1.022</c:v>
                </c:pt>
                <c:pt idx="52">
                  <c:v>1.022</c:v>
                </c:pt>
                <c:pt idx="53">
                  <c:v>1.0229999999999999</c:v>
                </c:pt>
                <c:pt idx="54">
                  <c:v>1.0183</c:v>
                </c:pt>
                <c:pt idx="55">
                  <c:v>1.0219</c:v>
                </c:pt>
                <c:pt idx="56">
                  <c:v>1.0183</c:v>
                </c:pt>
                <c:pt idx="57">
                  <c:v>1.0225</c:v>
                </c:pt>
                <c:pt idx="58">
                  <c:v>1.0232000000000001</c:v>
                </c:pt>
                <c:pt idx="59">
                  <c:v>1.0266</c:v>
                </c:pt>
                <c:pt idx="60">
                  <c:v>1.0177</c:v>
                </c:pt>
                <c:pt idx="61">
                  <c:v>1.0468999999999999</c:v>
                </c:pt>
                <c:pt idx="62">
                  <c:v>1.0519000000000001</c:v>
                </c:pt>
                <c:pt idx="63">
                  <c:v>1.0693999999999999</c:v>
                </c:pt>
                <c:pt idx="64">
                  <c:v>1.079</c:v>
                </c:pt>
                <c:pt idx="65">
                  <c:v>1.1080000000000001</c:v>
                </c:pt>
                <c:pt idx="66">
                  <c:v>1.1194999999999999</c:v>
                </c:pt>
                <c:pt idx="67">
                  <c:v>1.1160000000000001</c:v>
                </c:pt>
                <c:pt idx="68">
                  <c:v>1.125</c:v>
                </c:pt>
                <c:pt idx="69">
                  <c:v>1.1357999999999999</c:v>
                </c:pt>
                <c:pt idx="70">
                  <c:v>1.1524000000000001</c:v>
                </c:pt>
                <c:pt idx="71">
                  <c:v>1.1563000000000001</c:v>
                </c:pt>
                <c:pt idx="72">
                  <c:v>1.167</c:v>
                </c:pt>
                <c:pt idx="73">
                  <c:v>1.1492</c:v>
                </c:pt>
                <c:pt idx="74">
                  <c:v>1.1545000000000001</c:v>
                </c:pt>
                <c:pt idx="75">
                  <c:v>1.1439999999999999</c:v>
                </c:pt>
                <c:pt idx="76">
                  <c:v>1.1524000000000001</c:v>
                </c:pt>
                <c:pt idx="77">
                  <c:v>1.1527000000000001</c:v>
                </c:pt>
                <c:pt idx="78">
                  <c:v>1.1637</c:v>
                </c:pt>
                <c:pt idx="79">
                  <c:v>1.1544000000000001</c:v>
                </c:pt>
                <c:pt idx="80">
                  <c:v>1.1482000000000001</c:v>
                </c:pt>
                <c:pt idx="81">
                  <c:v>1.1375999999999999</c:v>
                </c:pt>
                <c:pt idx="82">
                  <c:v>1.1386000000000001</c:v>
                </c:pt>
                <c:pt idx="83">
                  <c:v>1.1337999999999999</c:v>
                </c:pt>
                <c:pt idx="84">
                  <c:v>1.1413</c:v>
                </c:pt>
                <c:pt idx="85">
                  <c:v>1.1419999999999999</c:v>
                </c:pt>
                <c:pt idx="86">
                  <c:v>1.1373</c:v>
                </c:pt>
                <c:pt idx="87">
                  <c:v>1.1339999999999999</c:v>
                </c:pt>
                <c:pt idx="88">
                  <c:v>1.1371</c:v>
                </c:pt>
                <c:pt idx="89">
                  <c:v>1.1309</c:v>
                </c:pt>
                <c:pt idx="90">
                  <c:v>1.1309</c:v>
                </c:pt>
                <c:pt idx="91">
                  <c:v>1.1393</c:v>
                </c:pt>
                <c:pt idx="92">
                  <c:v>1.1500999999999999</c:v>
                </c:pt>
                <c:pt idx="93">
                  <c:v>1.1508</c:v>
                </c:pt>
                <c:pt idx="94">
                  <c:v>1.1467000000000001</c:v>
                </c:pt>
                <c:pt idx="95">
                  <c:v>1.1428</c:v>
                </c:pt>
                <c:pt idx="96">
                  <c:v>1.1419999999999999</c:v>
                </c:pt>
                <c:pt idx="97">
                  <c:v>1.1453</c:v>
                </c:pt>
                <c:pt idx="98">
                  <c:v>1.1375</c:v>
                </c:pt>
                <c:pt idx="99">
                  <c:v>1.1407</c:v>
                </c:pt>
                <c:pt idx="100">
                  <c:v>1.1342000000000001</c:v>
                </c:pt>
                <c:pt idx="101">
                  <c:v>1.1286</c:v>
                </c:pt>
                <c:pt idx="102">
                  <c:v>1.1376999999999999</c:v>
                </c:pt>
                <c:pt idx="103">
                  <c:v>1.1379999999999999</c:v>
                </c:pt>
                <c:pt idx="104">
                  <c:v>1.1460999999999999</c:v>
                </c:pt>
                <c:pt idx="105">
                  <c:v>1.1456</c:v>
                </c:pt>
                <c:pt idx="106">
                  <c:v>1.1400999999999999</c:v>
                </c:pt>
                <c:pt idx="107">
                  <c:v>1.1231</c:v>
                </c:pt>
                <c:pt idx="108">
                  <c:v>1.1317999999999999</c:v>
                </c:pt>
                <c:pt idx="109">
                  <c:v>1.1504000000000001</c:v>
                </c:pt>
                <c:pt idx="110">
                  <c:v>1.1503000000000001</c:v>
                </c:pt>
                <c:pt idx="111">
                  <c:v>1.1676</c:v>
                </c:pt>
                <c:pt idx="112">
                  <c:v>1.1721999999999999</c:v>
                </c:pt>
                <c:pt idx="113">
                  <c:v>1.1825000000000001</c:v>
                </c:pt>
                <c:pt idx="114">
                  <c:v>1.1862999999999999</c:v>
                </c:pt>
                <c:pt idx="115">
                  <c:v>1.1798999999999999</c:v>
                </c:pt>
                <c:pt idx="116">
                  <c:v>1.1796</c:v>
                </c:pt>
                <c:pt idx="117">
                  <c:v>1.1712</c:v>
                </c:pt>
                <c:pt idx="118">
                  <c:v>1.1772</c:v>
                </c:pt>
                <c:pt idx="119">
                  <c:v>1.1632</c:v>
                </c:pt>
                <c:pt idx="120">
                  <c:v>1.1754</c:v>
                </c:pt>
                <c:pt idx="121">
                  <c:v>1.1791</c:v>
                </c:pt>
                <c:pt idx="122">
                  <c:v>1.1845000000000001</c:v>
                </c:pt>
                <c:pt idx="123">
                  <c:v>1.2074</c:v>
                </c:pt>
                <c:pt idx="124">
                  <c:v>1.2121999999999999</c:v>
                </c:pt>
                <c:pt idx="125">
                  <c:v>1.2181999999999999</c:v>
                </c:pt>
                <c:pt idx="126">
                  <c:v>1.2168000000000001</c:v>
                </c:pt>
                <c:pt idx="127">
                  <c:v>1.224</c:v>
                </c:pt>
                <c:pt idx="128">
                  <c:v>1.2150000000000001</c:v>
                </c:pt>
                <c:pt idx="129">
                  <c:v>1.2061999999999999</c:v>
                </c:pt>
                <c:pt idx="130">
                  <c:v>1.2097</c:v>
                </c:pt>
                <c:pt idx="131">
                  <c:v>1.2217</c:v>
                </c:pt>
                <c:pt idx="132">
                  <c:v>1.2373000000000001</c:v>
                </c:pt>
                <c:pt idx="133">
                  <c:v>1.2463</c:v>
                </c:pt>
                <c:pt idx="134">
                  <c:v>1.2327999999999999</c:v>
                </c:pt>
                <c:pt idx="135">
                  <c:v>1.2415</c:v>
                </c:pt>
                <c:pt idx="136">
                  <c:v>1.2434000000000001</c:v>
                </c:pt>
                <c:pt idx="137">
                  <c:v>1.2441</c:v>
                </c:pt>
                <c:pt idx="138">
                  <c:v>1.2302999999999999</c:v>
                </c:pt>
                <c:pt idx="139">
                  <c:v>1.2321</c:v>
                </c:pt>
                <c:pt idx="140">
                  <c:v>1.2223999999999999</c:v>
                </c:pt>
                <c:pt idx="141">
                  <c:v>1.2338</c:v>
                </c:pt>
                <c:pt idx="142">
                  <c:v>1.2511000000000001</c:v>
                </c:pt>
                <c:pt idx="143">
                  <c:v>1.2447999999999999</c:v>
                </c:pt>
                <c:pt idx="144">
                  <c:v>1.2526999999999999</c:v>
                </c:pt>
                <c:pt idx="145">
                  <c:v>1.2579</c:v>
                </c:pt>
                <c:pt idx="146">
                  <c:v>1.2557</c:v>
                </c:pt>
                <c:pt idx="147">
                  <c:v>1.2459</c:v>
                </c:pt>
                <c:pt idx="148">
                  <c:v>1.2286999999999999</c:v>
                </c:pt>
                <c:pt idx="149">
                  <c:v>1.2410000000000001</c:v>
                </c:pt>
                <c:pt idx="150">
                  <c:v>1.2503</c:v>
                </c:pt>
                <c:pt idx="151">
                  <c:v>1.2515000000000001</c:v>
                </c:pt>
                <c:pt idx="152">
                  <c:v>1.2497</c:v>
                </c:pt>
                <c:pt idx="153">
                  <c:v>1.25</c:v>
                </c:pt>
                <c:pt idx="154">
                  <c:v>1.248</c:v>
                </c:pt>
                <c:pt idx="155">
                  <c:v>1.2589999999999999</c:v>
                </c:pt>
                <c:pt idx="156">
                  <c:v>1.2877000000000001</c:v>
                </c:pt>
                <c:pt idx="157">
                  <c:v>1.2793000000000001</c:v>
                </c:pt>
                <c:pt idx="158">
                  <c:v>1.2748999999999999</c:v>
                </c:pt>
                <c:pt idx="159">
                  <c:v>1.2855000000000001</c:v>
                </c:pt>
                <c:pt idx="160">
                  <c:v>1.2762</c:v>
                </c:pt>
                <c:pt idx="161">
                  <c:v>1.2850999999999999</c:v>
                </c:pt>
                <c:pt idx="162">
                  <c:v>1.2863</c:v>
                </c:pt>
                <c:pt idx="163">
                  <c:v>1.2870999999999999</c:v>
                </c:pt>
                <c:pt idx="164">
                  <c:v>1.2734000000000001</c:v>
                </c:pt>
                <c:pt idx="165">
                  <c:v>1.2829999999999999</c:v>
                </c:pt>
                <c:pt idx="166">
                  <c:v>1.2903</c:v>
                </c:pt>
                <c:pt idx="167">
                  <c:v>1.2709999999999999</c:v>
                </c:pt>
                <c:pt idx="168">
                  <c:v>1.2756000000000001</c:v>
                </c:pt>
                <c:pt idx="169">
                  <c:v>1.2765</c:v>
                </c:pt>
                <c:pt idx="170">
                  <c:v>1.2807999999999999</c:v>
                </c:pt>
                <c:pt idx="171">
                  <c:v>1.2802</c:v>
                </c:pt>
              </c:numCache>
            </c:numRef>
          </c:val>
          <c:smooth val="0"/>
          <c:extLst>
            <c:ext xmlns:c16="http://schemas.microsoft.com/office/drawing/2014/chart" uri="{C3380CC4-5D6E-409C-BE32-E72D297353CC}">
              <c16:uniqueId val="{00000007-EDCB-41BA-B659-22F554B7B5DA}"/>
            </c:ext>
          </c:extLst>
        </c:ser>
        <c:ser>
          <c:idx val="10"/>
          <c:order val="8"/>
          <c:tx>
            <c:strRef>
              <c:f>市场中性!$CF$1</c:f>
              <c:strCache>
                <c:ptCount val="1"/>
                <c:pt idx="0">
                  <c:v>塞帕思价值投资一号</c:v>
                </c:pt>
              </c:strCache>
            </c:strRef>
          </c:tx>
          <c:spPr>
            <a:ln w="28575" cap="rnd">
              <a:solidFill>
                <a:schemeClr val="accent5">
                  <a:lumMod val="6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市场中性!$CF$2:$CF$328</c:f>
              <c:numCache>
                <c:formatCode>0.0000_ </c:formatCode>
                <c:ptCount val="327"/>
                <c:pt idx="0">
                  <c:v>1</c:v>
                </c:pt>
                <c:pt idx="1">
                  <c:v>1.012489592006661</c:v>
                </c:pt>
                <c:pt idx="2">
                  <c:v>1.0091590341382182</c:v>
                </c:pt>
                <c:pt idx="3">
                  <c:v>1.0008326394671105</c:v>
                </c:pt>
                <c:pt idx="4">
                  <c:v>0.99000832639467107</c:v>
                </c:pt>
                <c:pt idx="5">
                  <c:v>0.99084096586178172</c:v>
                </c:pt>
                <c:pt idx="6">
                  <c:v>0.99750208159866771</c:v>
                </c:pt>
                <c:pt idx="7">
                  <c:v>0.99750208159866771</c:v>
                </c:pt>
                <c:pt idx="8">
                  <c:v>1.0108243130724395</c:v>
                </c:pt>
                <c:pt idx="9">
                  <c:v>1.0349708576186512</c:v>
                </c:pt>
                <c:pt idx="10">
                  <c:v>1.0474604496253122</c:v>
                </c:pt>
                <c:pt idx="11">
                  <c:v>1.0624479600333054</c:v>
                </c:pt>
                <c:pt idx="12">
                  <c:v>1.06744379683597</c:v>
                </c:pt>
                <c:pt idx="13">
                  <c:v>1.0924229808492922</c:v>
                </c:pt>
                <c:pt idx="14">
                  <c:v>1.0924229808492922</c:v>
                </c:pt>
                <c:pt idx="15">
                  <c:v>1.0957535387177353</c:v>
                </c:pt>
                <c:pt idx="16">
                  <c:v>1.0965861781848458</c:v>
                </c:pt>
                <c:pt idx="17">
                  <c:v>1.0865945045795169</c:v>
                </c:pt>
                <c:pt idx="18">
                  <c:v>1.0699417152373021</c:v>
                </c:pt>
                <c:pt idx="19">
                  <c:v>1.0840965861781848</c:v>
                </c:pt>
                <c:pt idx="20">
                  <c:v>1.0965861781848458</c:v>
                </c:pt>
                <c:pt idx="21">
                  <c:v>1.1107410491257286</c:v>
                </c:pt>
                <c:pt idx="22">
                  <c:v>1.0999167360532889</c:v>
                </c:pt>
                <c:pt idx="23">
                  <c:v>1.1124063280599501</c:v>
                </c:pt>
                <c:pt idx="24">
                  <c:v>1.1082431307243963</c:v>
                </c:pt>
                <c:pt idx="25">
                  <c:v>1.1282264779350542</c:v>
                </c:pt>
                <c:pt idx="26">
                  <c:v>1.1615320566194838</c:v>
                </c:pt>
                <c:pt idx="27">
                  <c:v>1.1748542880932555</c:v>
                </c:pt>
                <c:pt idx="28">
                  <c:v>1.1656952539550374</c:v>
                </c:pt>
                <c:pt idx="29">
                  <c:v>1.1606994171523728</c:v>
                </c:pt>
                <c:pt idx="30">
                  <c:v>1.1548709408825977</c:v>
                </c:pt>
                <c:pt idx="31">
                  <c:v>1.1565362198168192</c:v>
                </c:pt>
                <c:pt idx="32">
                  <c:v>1.1490424646128226</c:v>
                </c:pt>
                <c:pt idx="33">
                  <c:v>1.1557035803497084</c:v>
                </c:pt>
                <c:pt idx="34">
                  <c:v>1.1623646960865943</c:v>
                </c:pt>
                <c:pt idx="35">
                  <c:v>1.1615320566194838</c:v>
                </c:pt>
                <c:pt idx="36">
                  <c:v>1.1656952539550374</c:v>
                </c:pt>
                <c:pt idx="37">
                  <c:v>1.1548709408825977</c:v>
                </c:pt>
                <c:pt idx="38">
                  <c:v>1.1565362198168192</c:v>
                </c:pt>
                <c:pt idx="39">
                  <c:v>1.1540383014154869</c:v>
                </c:pt>
                <c:pt idx="40">
                  <c:v>1.1690258118234802</c:v>
                </c:pt>
                <c:pt idx="41">
                  <c:v>1.1665278934221481</c:v>
                </c:pt>
                <c:pt idx="42">
                  <c:v>1.1898417985012488</c:v>
                </c:pt>
                <c:pt idx="43">
                  <c:v>1.2073272273105744</c:v>
                </c:pt>
                <c:pt idx="44">
                  <c:v>1.2223147377185677</c:v>
                </c:pt>
                <c:pt idx="45">
                  <c:v>1.2323064113238966</c:v>
                </c:pt>
                <c:pt idx="46">
                  <c:v>1.2389675270607825</c:v>
                </c:pt>
                <c:pt idx="47">
                  <c:v>1.2239800166527892</c:v>
                </c:pt>
                <c:pt idx="48">
                  <c:v>1.2014987510407993</c:v>
                </c:pt>
                <c:pt idx="49">
                  <c:v>1.1840133222314737</c:v>
                </c:pt>
                <c:pt idx="50">
                  <c:v>1.1973355537052455</c:v>
                </c:pt>
                <c:pt idx="51">
                  <c:v>1.2081598667776852</c:v>
                </c:pt>
                <c:pt idx="52">
                  <c:v>1.2089925062447959</c:v>
                </c:pt>
                <c:pt idx="53">
                  <c:v>1.2181515403830141</c:v>
                </c:pt>
                <c:pt idx="54">
                  <c:v>1.2189841798501249</c:v>
                </c:pt>
                <c:pt idx="55">
                  <c:v>1.2198168193172356</c:v>
                </c:pt>
                <c:pt idx="56">
                  <c:v>1.1598667776852623</c:v>
                </c:pt>
                <c:pt idx="57">
                  <c:v>1.2181515403830141</c:v>
                </c:pt>
                <c:pt idx="58">
                  <c:v>1.241465445462115</c:v>
                </c:pt>
                <c:pt idx="59">
                  <c:v>1.266444629475437</c:v>
                </c:pt>
                <c:pt idx="60">
                  <c:v>1.29225645295587</c:v>
                </c:pt>
                <c:pt idx="61">
                  <c:v>1.3172356369691924</c:v>
                </c:pt>
                <c:pt idx="62">
                  <c:v>1.3222314737718568</c:v>
                </c:pt>
                <c:pt idx="63">
                  <c:v>1.3147377185678599</c:v>
                </c:pt>
                <c:pt idx="64">
                  <c:v>1.3039134054954205</c:v>
                </c:pt>
                <c:pt idx="65">
                  <c:v>1.3072439633638635</c:v>
                </c:pt>
                <c:pt idx="66">
                  <c:v>1.3222314737718568</c:v>
                </c:pt>
                <c:pt idx="67">
                  <c:v>1.2947543713572023</c:v>
                </c:pt>
                <c:pt idx="68">
                  <c:v>1.2889258950874272</c:v>
                </c:pt>
                <c:pt idx="69">
                  <c:v>1.2939217318900915</c:v>
                </c:pt>
                <c:pt idx="70">
                  <c:v>1.2889258950874272</c:v>
                </c:pt>
                <c:pt idx="71">
                  <c:v>1.2572855953372188</c:v>
                </c:pt>
                <c:pt idx="72">
                  <c:v>1.2672772689425478</c:v>
                </c:pt>
                <c:pt idx="73">
                  <c:v>1.2214820982514571</c:v>
                </c:pt>
                <c:pt idx="74">
                  <c:v>1.2447960033305578</c:v>
                </c:pt>
                <c:pt idx="75">
                  <c:v>1.2256452955870107</c:v>
                </c:pt>
                <c:pt idx="76">
                  <c:v>1.2114904246461282</c:v>
                </c:pt>
                <c:pt idx="77">
                  <c:v>1.1940049958368026</c:v>
                </c:pt>
                <c:pt idx="78">
                  <c:v>1.1840133222314737</c:v>
                </c:pt>
                <c:pt idx="79">
                  <c:v>1.1773522064945876</c:v>
                </c:pt>
                <c:pt idx="80">
                  <c:v>1.1640299750208158</c:v>
                </c:pt>
                <c:pt idx="81">
                  <c:v>1.1615320566194838</c:v>
                </c:pt>
                <c:pt idx="82">
                  <c:v>1.1640299750208158</c:v>
                </c:pt>
                <c:pt idx="83">
                  <c:v>1.1690258118234802</c:v>
                </c:pt>
                <c:pt idx="84">
                  <c:v>1.1740216486261448</c:v>
                </c:pt>
                <c:pt idx="85">
                  <c:v>1.1798501248959201</c:v>
                </c:pt>
                <c:pt idx="86">
                  <c:v>1.1748542880932555</c:v>
                </c:pt>
                <c:pt idx="87">
                  <c:v>1.1781848459616986</c:v>
                </c:pt>
                <c:pt idx="88">
                  <c:v>1.1798501248959201</c:v>
                </c:pt>
                <c:pt idx="89">
                  <c:v>1.1756869275603663</c:v>
                </c:pt>
                <c:pt idx="90">
                  <c:v>1.1698584512905912</c:v>
                </c:pt>
                <c:pt idx="91">
                  <c:v>1.1673605328892589</c:v>
                </c:pt>
                <c:pt idx="92">
                  <c:v>1.1648626144879266</c:v>
                </c:pt>
                <c:pt idx="93">
                  <c:v>1.1440466278101582</c:v>
                </c:pt>
                <c:pt idx="94">
                  <c:v>1.1432139883430474</c:v>
                </c:pt>
                <c:pt idx="95">
                  <c:v>1.1415487094088259</c:v>
                </c:pt>
                <c:pt idx="96">
                  <c:v>1.1357202331390508</c:v>
                </c:pt>
                <c:pt idx="97">
                  <c:v>1.1273938384679434</c:v>
                </c:pt>
                <c:pt idx="98">
                  <c:v>1.1015820149875104</c:v>
                </c:pt>
                <c:pt idx="99">
                  <c:v>1.0874271440466279</c:v>
                </c:pt>
                <c:pt idx="100">
                  <c:v>1.0840965861781848</c:v>
                </c:pt>
                <c:pt idx="101">
                  <c:v>1.0907577019150707</c:v>
                </c:pt>
                <c:pt idx="102">
                  <c:v>1.1057452123230642</c:v>
                </c:pt>
                <c:pt idx="103">
                  <c:v>1.1074104912572855</c:v>
                </c:pt>
                <c:pt idx="104">
                  <c:v>1.1074104912572855</c:v>
                </c:pt>
                <c:pt idx="105">
                  <c:v>1.1049125728559532</c:v>
                </c:pt>
                <c:pt idx="106">
                  <c:v>1.0982514571190674</c:v>
                </c:pt>
                <c:pt idx="107">
                  <c:v>1.122398001665279</c:v>
                </c:pt>
                <c:pt idx="108">
                  <c:v>1.1157368859283929</c:v>
                </c:pt>
                <c:pt idx="109">
                  <c:v>1.1398834304746044</c:v>
                </c:pt>
                <c:pt idx="110">
                  <c:v>1.1623646960865943</c:v>
                </c:pt>
                <c:pt idx="111">
                  <c:v>1.1723563696919233</c:v>
                </c:pt>
                <c:pt idx="112">
                  <c:v>1.1906744379683596</c:v>
                </c:pt>
                <c:pt idx="113">
                  <c:v>1.1723563696919233</c:v>
                </c:pt>
                <c:pt idx="114">
                  <c:v>1.1723563696919233</c:v>
                </c:pt>
                <c:pt idx="115">
                  <c:v>1.15736885928393</c:v>
                </c:pt>
                <c:pt idx="116">
                  <c:v>1.1498751040799333</c:v>
                </c:pt>
                <c:pt idx="117">
                  <c:v>1.1465445462114903</c:v>
                </c:pt>
                <c:pt idx="118">
                  <c:v>1.1681931723563697</c:v>
                </c:pt>
                <c:pt idx="119">
                  <c:v>1.1590341382181515</c:v>
                </c:pt>
                <c:pt idx="120">
                  <c:v>1.1490424646128226</c:v>
                </c:pt>
                <c:pt idx="121">
                  <c:v>1.1398834304746044</c:v>
                </c:pt>
                <c:pt idx="122">
                  <c:v>1.1390507910074938</c:v>
                </c:pt>
                <c:pt idx="123">
                  <c:v>1.1457119067443795</c:v>
                </c:pt>
                <c:pt idx="124">
                  <c:v>1.1365528726061616</c:v>
                </c:pt>
                <c:pt idx="125">
                  <c:v>1.1174021648626145</c:v>
                </c:pt>
                <c:pt idx="126">
                  <c:v>1.0915903413821815</c:v>
                </c:pt>
                <c:pt idx="127">
                  <c:v>1.0957535387177353</c:v>
                </c:pt>
                <c:pt idx="128">
                  <c:v>1.0874271440466279</c:v>
                </c:pt>
                <c:pt idx="129">
                  <c:v>1.0774354704412989</c:v>
                </c:pt>
                <c:pt idx="130">
                  <c:v>1.0965861781848458</c:v>
                </c:pt>
                <c:pt idx="131">
                  <c:v>1.1107410491257286</c:v>
                </c:pt>
                <c:pt idx="132">
                  <c:v>1.1057452123230642</c:v>
                </c:pt>
                <c:pt idx="133">
                  <c:v>1.1024146544546212</c:v>
                </c:pt>
                <c:pt idx="134">
                  <c:v>1.1174021648626145</c:v>
                </c:pt>
                <c:pt idx="135">
                  <c:v>1.121565362198168</c:v>
                </c:pt>
                <c:pt idx="136">
                  <c:v>1.1074104912572855</c:v>
                </c:pt>
                <c:pt idx="137">
                  <c:v>1.1199000832639465</c:v>
                </c:pt>
                <c:pt idx="138">
                  <c:v>1.121565362198168</c:v>
                </c:pt>
                <c:pt idx="139">
                  <c:v>1.1099084096586178</c:v>
                </c:pt>
                <c:pt idx="140">
                  <c:v>1.1032472939217317</c:v>
                </c:pt>
                <c:pt idx="141">
                  <c:v>1.0982514571190674</c:v>
                </c:pt>
                <c:pt idx="142">
                  <c:v>1.0907577019150707</c:v>
                </c:pt>
                <c:pt idx="143">
                  <c:v>1.0915903413821815</c:v>
                </c:pt>
                <c:pt idx="144">
                  <c:v>1.0815986677768525</c:v>
                </c:pt>
                <c:pt idx="145">
                  <c:v>1.0749375520399667</c:v>
                </c:pt>
                <c:pt idx="146">
                  <c:v>1.079933388842631</c:v>
                </c:pt>
                <c:pt idx="147">
                  <c:v>1.0682764363030806</c:v>
                </c:pt>
                <c:pt idx="148">
                  <c:v>1.0474604496253122</c:v>
                </c:pt>
                <c:pt idx="149">
                  <c:v>1.0599500416319731</c:v>
                </c:pt>
                <c:pt idx="150">
                  <c:v>1.0865945045795169</c:v>
                </c:pt>
                <c:pt idx="151">
                  <c:v>1.0840965861781848</c:v>
                </c:pt>
                <c:pt idx="152">
                  <c:v>1.0757701915070774</c:v>
                </c:pt>
                <c:pt idx="153">
                  <c:v>1.1057452123230642</c:v>
                </c:pt>
                <c:pt idx="154">
                  <c:v>1.0599500416319731</c:v>
                </c:pt>
                <c:pt idx="155">
                  <c:v>1.0324729392173189</c:v>
                </c:pt>
                <c:pt idx="156">
                  <c:v>1.0890924229808492</c:v>
                </c:pt>
                <c:pt idx="157">
                  <c:v>1.0407993338884263</c:v>
                </c:pt>
                <c:pt idx="158">
                  <c:v>1.0149875104079933</c:v>
                </c:pt>
                <c:pt idx="159">
                  <c:v>1.1124063280599501</c:v>
                </c:pt>
                <c:pt idx="160">
                  <c:v>1.0899250624479599</c:v>
                </c:pt>
                <c:pt idx="161">
                  <c:v>1.0940882597835138</c:v>
                </c:pt>
                <c:pt idx="162">
                  <c:v>1.1074104912572855</c:v>
                </c:pt>
                <c:pt idx="163">
                  <c:v>1.1049125728559532</c:v>
                </c:pt>
                <c:pt idx="164">
                  <c:v>1.0791007493755205</c:v>
                </c:pt>
                <c:pt idx="165">
                  <c:v>1.0840965861781848</c:v>
                </c:pt>
                <c:pt idx="166">
                  <c:v>1.1099084096586178</c:v>
                </c:pt>
                <c:pt idx="167">
                  <c:v>1.1165695253955037</c:v>
                </c:pt>
                <c:pt idx="168">
                  <c:v>1.119067443796836</c:v>
                </c:pt>
                <c:pt idx="169">
                  <c:v>1.122398001665279</c:v>
                </c:pt>
                <c:pt idx="170">
                  <c:v>1.1257285595337219</c:v>
                </c:pt>
                <c:pt idx="171">
                  <c:v>1.1373855120732723</c:v>
                </c:pt>
              </c:numCache>
            </c:numRef>
          </c:val>
          <c:smooth val="0"/>
          <c:extLst>
            <c:ext xmlns:c16="http://schemas.microsoft.com/office/drawing/2014/chart" uri="{C3380CC4-5D6E-409C-BE32-E72D297353CC}">
              <c16:uniqueId val="{00000008-EDCB-41BA-B659-22F554B7B5DA}"/>
            </c:ext>
          </c:extLst>
        </c:ser>
        <c:ser>
          <c:idx val="11"/>
          <c:order val="9"/>
          <c:tx>
            <c:strRef>
              <c:f>市场中性!$CG$1</c:f>
              <c:strCache>
                <c:ptCount val="1"/>
                <c:pt idx="0">
                  <c:v>海浦超平面量化对冲1号</c:v>
                </c:pt>
              </c:strCache>
            </c:strRef>
          </c:tx>
          <c:spPr>
            <a:ln w="28575" cap="rnd">
              <a:solidFill>
                <a:schemeClr val="accent6">
                  <a:lumMod val="6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市场中性!$CG$2:$CG$328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1.008</c:v>
                </c:pt>
                <c:pt idx="35">
                  <c:v>1.01</c:v>
                </c:pt>
                <c:pt idx="36">
                  <c:v>1.0189999999999999</c:v>
                </c:pt>
                <c:pt idx="37">
                  <c:v>1.018</c:v>
                </c:pt>
                <c:pt idx="38">
                  <c:v>1.0229999999999999</c:v>
                </c:pt>
                <c:pt idx="39">
                  <c:v>1.026</c:v>
                </c:pt>
                <c:pt idx="40">
                  <c:v>1.042</c:v>
                </c:pt>
                <c:pt idx="41">
                  <c:v>1.052</c:v>
                </c:pt>
                <c:pt idx="42">
                  <c:v>1.0669999999999999</c:v>
                </c:pt>
                <c:pt idx="43">
                  <c:v>1.0720000000000001</c:v>
                </c:pt>
                <c:pt idx="44">
                  <c:v>1.089</c:v>
                </c:pt>
                <c:pt idx="45">
                  <c:v>1.099</c:v>
                </c:pt>
                <c:pt idx="46">
                  <c:v>1.1120000000000001</c:v>
                </c:pt>
                <c:pt idx="47">
                  <c:v>1.127</c:v>
                </c:pt>
                <c:pt idx="48">
                  <c:v>1.129</c:v>
                </c:pt>
                <c:pt idx="49">
                  <c:v>1.127</c:v>
                </c:pt>
                <c:pt idx="50">
                  <c:v>1.121</c:v>
                </c:pt>
                <c:pt idx="51">
                  <c:v>1.1220000000000001</c:v>
                </c:pt>
                <c:pt idx="52">
                  <c:v>1.117</c:v>
                </c:pt>
                <c:pt idx="53">
                  <c:v>1.121</c:v>
                </c:pt>
                <c:pt idx="54">
                  <c:v>1.1140000000000001</c:v>
                </c:pt>
                <c:pt idx="55">
                  <c:v>1.111</c:v>
                </c:pt>
                <c:pt idx="56">
                  <c:v>1.0980000000000001</c:v>
                </c:pt>
                <c:pt idx="57">
                  <c:v>1.099</c:v>
                </c:pt>
                <c:pt idx="58">
                  <c:v>1.091</c:v>
                </c:pt>
                <c:pt idx="59">
                  <c:v>1.097</c:v>
                </c:pt>
                <c:pt idx="60">
                  <c:v>1.1040000000000001</c:v>
                </c:pt>
                <c:pt idx="61">
                  <c:v>1.121</c:v>
                </c:pt>
                <c:pt idx="62">
                  <c:v>1.119</c:v>
                </c:pt>
                <c:pt idx="63">
                  <c:v>1.1259999999999999</c:v>
                </c:pt>
                <c:pt idx="64">
                  <c:v>1.135</c:v>
                </c:pt>
                <c:pt idx="65">
                  <c:v>1.151</c:v>
                </c:pt>
                <c:pt idx="66">
                  <c:v>1.1619999999999999</c:v>
                </c:pt>
                <c:pt idx="67">
                  <c:v>1.151</c:v>
                </c:pt>
                <c:pt idx="68">
                  <c:v>1.163</c:v>
                </c:pt>
                <c:pt idx="69">
                  <c:v>1.1919999999999999</c:v>
                </c:pt>
                <c:pt idx="70">
                  <c:v>1.1890000000000001</c:v>
                </c:pt>
                <c:pt idx="71">
                  <c:v>1.1870000000000001</c:v>
                </c:pt>
                <c:pt idx="72">
                  <c:v>1.1919999999999999</c:v>
                </c:pt>
                <c:pt idx="73">
                  <c:v>1.171</c:v>
                </c:pt>
                <c:pt idx="74">
                  <c:v>1.17</c:v>
                </c:pt>
                <c:pt idx="75">
                  <c:v>1.1679999999999999</c:v>
                </c:pt>
                <c:pt idx="76">
                  <c:v>1.171</c:v>
                </c:pt>
                <c:pt idx="77">
                  <c:v>1.173</c:v>
                </c:pt>
                <c:pt idx="78">
                  <c:v>1.177</c:v>
                </c:pt>
                <c:pt idx="79">
                  <c:v>1.17</c:v>
                </c:pt>
                <c:pt idx="80">
                  <c:v>1.17</c:v>
                </c:pt>
                <c:pt idx="81">
                  <c:v>1.1639999999999999</c:v>
                </c:pt>
                <c:pt idx="82">
                  <c:v>1.167</c:v>
                </c:pt>
                <c:pt idx="83">
                  <c:v>1.1599999999999999</c:v>
                </c:pt>
                <c:pt idx="84">
                  <c:v>1.1639999999999999</c:v>
                </c:pt>
                <c:pt idx="85">
                  <c:v>1.161</c:v>
                </c:pt>
                <c:pt idx="86">
                  <c:v>1.1559999999999999</c:v>
                </c:pt>
                <c:pt idx="87">
                  <c:v>1.155</c:v>
                </c:pt>
                <c:pt idx="88">
                  <c:v>1.1619999999999999</c:v>
                </c:pt>
                <c:pt idx="89">
                  <c:v>1.163</c:v>
                </c:pt>
                <c:pt idx="90">
                  <c:v>1.163</c:v>
                </c:pt>
                <c:pt idx="91">
                  <c:v>1.165</c:v>
                </c:pt>
                <c:pt idx="92">
                  <c:v>1.171</c:v>
                </c:pt>
                <c:pt idx="93">
                  <c:v>1.1619999999999999</c:v>
                </c:pt>
                <c:pt idx="94">
                  <c:v>1.161</c:v>
                </c:pt>
                <c:pt idx="95">
                  <c:v>1.165</c:v>
                </c:pt>
                <c:pt idx="96">
                  <c:v>1.171</c:v>
                </c:pt>
                <c:pt idx="97">
                  <c:v>1.17</c:v>
                </c:pt>
                <c:pt idx="98">
                  <c:v>1.1559999999999999</c:v>
                </c:pt>
                <c:pt idx="99">
                  <c:v>1.1539999999999999</c:v>
                </c:pt>
                <c:pt idx="100">
                  <c:v>1.153</c:v>
                </c:pt>
                <c:pt idx="101">
                  <c:v>1.1399999999999999</c:v>
                </c:pt>
                <c:pt idx="102">
                  <c:v>1.1539999999999999</c:v>
                </c:pt>
                <c:pt idx="103">
                  <c:v>1.153</c:v>
                </c:pt>
                <c:pt idx="104">
                  <c:v>1.163</c:v>
                </c:pt>
                <c:pt idx="105">
                  <c:v>1.159</c:v>
                </c:pt>
                <c:pt idx="106">
                  <c:v>1.147</c:v>
                </c:pt>
                <c:pt idx="107">
                  <c:v>1.141</c:v>
                </c:pt>
                <c:pt idx="108">
                  <c:v>1.147</c:v>
                </c:pt>
                <c:pt idx="109">
                  <c:v>1.17</c:v>
                </c:pt>
                <c:pt idx="110">
                  <c:v>1.17</c:v>
                </c:pt>
                <c:pt idx="111">
                  <c:v>1.196</c:v>
                </c:pt>
                <c:pt idx="112">
                  <c:v>1.1890000000000001</c:v>
                </c:pt>
                <c:pt idx="113">
                  <c:v>1.1859999999999999</c:v>
                </c:pt>
                <c:pt idx="114">
                  <c:v>1.1919999999999999</c:v>
                </c:pt>
                <c:pt idx="115">
                  <c:v>1.2030000000000001</c:v>
                </c:pt>
                <c:pt idx="116">
                  <c:v>1.204</c:v>
                </c:pt>
                <c:pt idx="117">
                  <c:v>1.206</c:v>
                </c:pt>
                <c:pt idx="118">
                  <c:v>1.1950000000000001</c:v>
                </c:pt>
                <c:pt idx="119">
                  <c:v>1.1890000000000001</c:v>
                </c:pt>
                <c:pt idx="120">
                  <c:v>1.208</c:v>
                </c:pt>
                <c:pt idx="121">
                  <c:v>1.2110000000000001</c:v>
                </c:pt>
                <c:pt idx="122">
                  <c:v>1.1970000000000001</c:v>
                </c:pt>
                <c:pt idx="123">
                  <c:v>1.22</c:v>
                </c:pt>
                <c:pt idx="124">
                  <c:v>1.2210000000000001</c:v>
                </c:pt>
                <c:pt idx="125">
                  <c:v>1.2250000000000001</c:v>
                </c:pt>
                <c:pt idx="126">
                  <c:v>1.228</c:v>
                </c:pt>
                <c:pt idx="127">
                  <c:v>1.24</c:v>
                </c:pt>
                <c:pt idx="128">
                  <c:v>1.218</c:v>
                </c:pt>
                <c:pt idx="129">
                  <c:v>1.2190000000000001</c:v>
                </c:pt>
                <c:pt idx="130">
                  <c:v>1.2110000000000001</c:v>
                </c:pt>
                <c:pt idx="131">
                  <c:v>1.2150000000000001</c:v>
                </c:pt>
                <c:pt idx="132">
                  <c:v>1.2090000000000001</c:v>
                </c:pt>
                <c:pt idx="133">
                  <c:v>1.202</c:v>
                </c:pt>
                <c:pt idx="134">
                  <c:v>1.2270000000000001</c:v>
                </c:pt>
                <c:pt idx="135">
                  <c:v>1.2430000000000001</c:v>
                </c:pt>
                <c:pt idx="136">
                  <c:v>1.272</c:v>
                </c:pt>
                <c:pt idx="137">
                  <c:v>1.284</c:v>
                </c:pt>
                <c:pt idx="138">
                  <c:v>1.296</c:v>
                </c:pt>
                <c:pt idx="139">
                  <c:v>1.292</c:v>
                </c:pt>
                <c:pt idx="140">
                  <c:v>1.2909999999999999</c:v>
                </c:pt>
                <c:pt idx="141">
                  <c:v>1.2909999999999999</c:v>
                </c:pt>
                <c:pt idx="142">
                  <c:v>1.2869999999999999</c:v>
                </c:pt>
                <c:pt idx="143">
                  <c:v>1.274</c:v>
                </c:pt>
                <c:pt idx="144">
                  <c:v>1.266</c:v>
                </c:pt>
                <c:pt idx="145">
                  <c:v>1.2709999999999999</c:v>
                </c:pt>
                <c:pt idx="146">
                  <c:v>1.2589999999999999</c:v>
                </c:pt>
                <c:pt idx="147">
                  <c:v>1.2430000000000001</c:v>
                </c:pt>
                <c:pt idx="148">
                  <c:v>1.2170000000000001</c:v>
                </c:pt>
                <c:pt idx="149">
                  <c:v>1.2350000000000001</c:v>
                </c:pt>
                <c:pt idx="150">
                  <c:v>1.2609999999999999</c:v>
                </c:pt>
                <c:pt idx="151">
                  <c:v>1.286</c:v>
                </c:pt>
                <c:pt idx="152">
                  <c:v>1.2949999999999999</c:v>
                </c:pt>
                <c:pt idx="153">
                  <c:v>1.3089999999999999</c:v>
                </c:pt>
                <c:pt idx="154">
                  <c:v>1.278</c:v>
                </c:pt>
                <c:pt idx="155">
                  <c:v>1.3049999999999999</c:v>
                </c:pt>
                <c:pt idx="156">
                  <c:v>1.3480000000000001</c:v>
                </c:pt>
                <c:pt idx="157">
                  <c:v>1.33</c:v>
                </c:pt>
                <c:pt idx="158">
                  <c:v>1.2889999999999999</c:v>
                </c:pt>
                <c:pt idx="159">
                  <c:v>1.3</c:v>
                </c:pt>
                <c:pt idx="160">
                  <c:v>1.335</c:v>
                </c:pt>
                <c:pt idx="161">
                  <c:v>1.355</c:v>
                </c:pt>
                <c:pt idx="162">
                  <c:v>1.3460000000000001</c:v>
                </c:pt>
                <c:pt idx="163">
                  <c:v>1.355</c:v>
                </c:pt>
                <c:pt idx="164">
                  <c:v>1.3440000000000001</c:v>
                </c:pt>
                <c:pt idx="165">
                  <c:v>1.3480000000000001</c:v>
                </c:pt>
                <c:pt idx="166">
                  <c:v>1.351</c:v>
                </c:pt>
                <c:pt idx="167">
                  <c:v>1.3340000000000001</c:v>
                </c:pt>
                <c:pt idx="168">
                  <c:v>1.349</c:v>
                </c:pt>
                <c:pt idx="169">
                  <c:v>1.355</c:v>
                </c:pt>
                <c:pt idx="170">
                  <c:v>1.335</c:v>
                </c:pt>
                <c:pt idx="171">
                  <c:v>1.333</c:v>
                </c:pt>
              </c:numCache>
            </c:numRef>
          </c:val>
          <c:smooth val="0"/>
          <c:extLst>
            <c:ext xmlns:c16="http://schemas.microsoft.com/office/drawing/2014/chart" uri="{C3380CC4-5D6E-409C-BE32-E72D297353CC}">
              <c16:uniqueId val="{00000009-EDCB-41BA-B659-22F554B7B5DA}"/>
            </c:ext>
          </c:extLst>
        </c:ser>
        <c:ser>
          <c:idx val="16"/>
          <c:order val="10"/>
          <c:tx>
            <c:strRef>
              <c:f>市场中性!$CH$1</c:f>
              <c:strCache>
                <c:ptCount val="1"/>
                <c:pt idx="0">
                  <c:v>爱凡哲股票Alpha+T0</c:v>
                </c:pt>
              </c:strCache>
            </c:strRef>
          </c:tx>
          <c:spPr>
            <a:ln w="28575" cap="rnd">
              <a:solidFill>
                <a:schemeClr val="accent5">
                  <a:lumMod val="80000"/>
                  <a:lumOff val="2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市场中性!$CH$2:$CH$328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1.0003823334999999</c:v>
                </c:pt>
                <c:pt idx="46">
                  <c:v>0.99610763083333298</c:v>
                </c:pt>
                <c:pt idx="47">
                  <c:v>1.0012288645</c:v>
                </c:pt>
                <c:pt idx="48">
                  <c:v>1.0020642928333301</c:v>
                </c:pt>
                <c:pt idx="49">
                  <c:v>1.00191895666667</c:v>
                </c:pt>
                <c:pt idx="50">
                  <c:v>0.99258406749999994</c:v>
                </c:pt>
                <c:pt idx="51">
                  <c:v>0.99775139300000004</c:v>
                </c:pt>
                <c:pt idx="52">
                  <c:v>0.99395046600000003</c:v>
                </c:pt>
                <c:pt idx="53">
                  <c:v>0.99771772449999996</c:v>
                </c:pt>
                <c:pt idx="54">
                  <c:v>0.99725692616666695</c:v>
                </c:pt>
                <c:pt idx="55">
                  <c:v>1.0024342233333301</c:v>
                </c:pt>
                <c:pt idx="56">
                  <c:v>1.0035095761666699</c:v>
                </c:pt>
                <c:pt idx="57">
                  <c:v>1.02005434383333</c:v>
                </c:pt>
                <c:pt idx="58">
                  <c:v>1.03514257733333</c:v>
                </c:pt>
                <c:pt idx="59">
                  <c:v>1.0548035738333299</c:v>
                </c:pt>
                <c:pt idx="60">
                  <c:v>1.04883858616667</c:v>
                </c:pt>
                <c:pt idx="61">
                  <c:v>1.0886456554999999</c:v>
                </c:pt>
                <c:pt idx="62">
                  <c:v>1.09609070816667</c:v>
                </c:pt>
                <c:pt idx="63">
                  <c:v>1.11448668033333</c:v>
                </c:pt>
                <c:pt idx="64">
                  <c:v>1.1222001669999999</c:v>
                </c:pt>
                <c:pt idx="65">
                  <c:v>1.1260291805</c:v>
                </c:pt>
                <c:pt idx="66">
                  <c:v>1.13831401766667</c:v>
                </c:pt>
                <c:pt idx="67">
                  <c:v>1.1372348809999999</c:v>
                </c:pt>
                <c:pt idx="68">
                  <c:v>1.1515201340000001</c:v>
                </c:pt>
                <c:pt idx="69">
                  <c:v>1.1536131406666701</c:v>
                </c:pt>
                <c:pt idx="70">
                  <c:v>1.160388617</c:v>
                </c:pt>
                <c:pt idx="71">
                  <c:v>1.1442500689999999</c:v>
                </c:pt>
                <c:pt idx="72">
                  <c:v>1.16321706283333</c:v>
                </c:pt>
                <c:pt idx="73">
                  <c:v>1.15114935933333</c:v>
                </c:pt>
                <c:pt idx="74">
                  <c:v>1.1658732000000001</c:v>
                </c:pt>
                <c:pt idx="75">
                  <c:v>1.1755097999999999</c:v>
                </c:pt>
                <c:pt idx="76">
                  <c:v>1.189590398</c:v>
                </c:pt>
                <c:pt idx="77">
                  <c:v>1.19483444108923</c:v>
                </c:pt>
                <c:pt idx="78">
                  <c:v>1.1982742593759801</c:v>
                </c:pt>
                <c:pt idx="79">
                  <c:v>1.1895004833999101</c:v>
                </c:pt>
                <c:pt idx="80">
                  <c:v>1.19752201392258</c:v>
                </c:pt>
                <c:pt idx="81">
                  <c:v>1.19692860286382</c:v>
                </c:pt>
                <c:pt idx="82">
                  <c:v>1.18884580113595</c:v>
                </c:pt>
                <c:pt idx="83">
                  <c:v>1.2048788839209501</c:v>
                </c:pt>
                <c:pt idx="84">
                  <c:v>1.2087352938851501</c:v>
                </c:pt>
                <c:pt idx="85">
                  <c:v>1.20604223332174</c:v>
                </c:pt>
                <c:pt idx="86">
                  <c:v>1.21947167699781</c:v>
                </c:pt>
                <c:pt idx="87">
                  <c:v>1.21823450495698</c:v>
                </c:pt>
                <c:pt idx="88">
                  <c:v>1.22497665801766</c:v>
                </c:pt>
                <c:pt idx="89">
                  <c:v>1.2152549489112201</c:v>
                </c:pt>
                <c:pt idx="90">
                  <c:v>1.2130677772484799</c:v>
                </c:pt>
                <c:pt idx="91">
                  <c:v>1.2153731017201399</c:v>
                </c:pt>
                <c:pt idx="92">
                  <c:v>1.21770679096937</c:v>
                </c:pt>
                <c:pt idx="93">
                  <c:v>1.2100867141159199</c:v>
                </c:pt>
                <c:pt idx="94">
                  <c:v>1.20869493052369</c:v>
                </c:pt>
                <c:pt idx="95">
                  <c:v>1.2126568150092001</c:v>
                </c:pt>
                <c:pt idx="96">
                  <c:v>1.2047071731677601</c:v>
                </c:pt>
                <c:pt idx="97">
                  <c:v>1.2028459190749601</c:v>
                </c:pt>
                <c:pt idx="98">
                  <c:v>1.19427079528608</c:v>
                </c:pt>
                <c:pt idx="99">
                  <c:v>1.2038735553675599</c:v>
                </c:pt>
                <c:pt idx="100">
                  <c:v>1.20886770547124</c:v>
                </c:pt>
                <c:pt idx="101">
                  <c:v>1.2146605091943601</c:v>
                </c:pt>
                <c:pt idx="102">
                  <c:v>1.21828827116702</c:v>
                </c:pt>
                <c:pt idx="103">
                  <c:v>1.22128098713318</c:v>
                </c:pt>
                <c:pt idx="104">
                  <c:v>1.2331404347853401</c:v>
                </c:pt>
                <c:pt idx="105">
                  <c:v>1.2376298915503501</c:v>
                </c:pt>
                <c:pt idx="106">
                  <c:v>1.2341456894990499</c:v>
                </c:pt>
                <c:pt idx="107">
                  <c:v>1.2391494364308799</c:v>
                </c:pt>
                <c:pt idx="108">
                  <c:v>1.24864798833428</c:v>
                </c:pt>
                <c:pt idx="109">
                  <c:v>1.271852937</c:v>
                </c:pt>
                <c:pt idx="110">
                  <c:v>1.2384041279750999</c:v>
                </c:pt>
                <c:pt idx="111">
                  <c:v>1.29530596245208</c:v>
                </c:pt>
                <c:pt idx="112">
                  <c:v>1.2786208665546299</c:v>
                </c:pt>
                <c:pt idx="113">
                  <c:v>1.2745519653616799</c:v>
                </c:pt>
                <c:pt idx="114">
                  <c:v>1.28185146382205</c:v>
                </c:pt>
                <c:pt idx="115">
                  <c:v>1.27962509188203</c:v>
                </c:pt>
                <c:pt idx="116">
                  <c:v>1.2851071255100599</c:v>
                </c:pt>
                <c:pt idx="117">
                  <c:v>1.2854642967804399</c:v>
                </c:pt>
                <c:pt idx="118">
                  <c:v>1.2897906718399901</c:v>
                </c:pt>
                <c:pt idx="119">
                  <c:v>1.2921040630418099</c:v>
                </c:pt>
                <c:pt idx="120">
                  <c:v>1.3010532030147299</c:v>
                </c:pt>
                <c:pt idx="121">
                  <c:v>1.3039126686517699</c:v>
                </c:pt>
                <c:pt idx="122">
                  <c:v>1.2976844540363499</c:v>
                </c:pt>
                <c:pt idx="123">
                  <c:v>1.31004084331719</c:v>
                </c:pt>
                <c:pt idx="124">
                  <c:v>1.3157104986202099</c:v>
                </c:pt>
                <c:pt idx="125">
                  <c:v>1.3213939612151999</c:v>
                </c:pt>
                <c:pt idx="126">
                  <c:v>1.3271689156885</c:v>
                </c:pt>
                <c:pt idx="127">
                  <c:v>1.3290270038504</c:v>
                </c:pt>
                <c:pt idx="128">
                  <c:v>1.3348230905992899</c:v>
                </c:pt>
                <c:pt idx="129">
                  <c:v>1.3526975784390201</c:v>
                </c:pt>
                <c:pt idx="130">
                  <c:v>1.3376350934882</c:v>
                </c:pt>
                <c:pt idx="131">
                  <c:v>1.34582513679229</c:v>
                </c:pt>
                <c:pt idx="132">
                  <c:v>1.3654583341969599</c:v>
                </c:pt>
                <c:pt idx="133">
                  <c:v>1.37255762808918</c:v>
                </c:pt>
                <c:pt idx="134">
                  <c:v>1.37705257942935</c:v>
                </c:pt>
                <c:pt idx="135">
                  <c:v>1.38586319208474</c:v>
                </c:pt>
                <c:pt idx="136">
                  <c:v>1.3957675917737</c:v>
                </c:pt>
                <c:pt idx="137">
                  <c:v>1.3939446087724601</c:v>
                </c:pt>
                <c:pt idx="138">
                  <c:v>1.3678999999999999</c:v>
                </c:pt>
                <c:pt idx="139">
                  <c:v>1.36953487189836</c:v>
                </c:pt>
                <c:pt idx="140">
                  <c:v>1.3593733170039799</c:v>
                </c:pt>
                <c:pt idx="141">
                  <c:v>1.3691322851468699</c:v>
                </c:pt>
                <c:pt idx="142">
                  <c:v>1.3816651511398701</c:v>
                </c:pt>
                <c:pt idx="143">
                  <c:v>1.37347984739231</c:v>
                </c:pt>
                <c:pt idx="144">
                  <c:v>1.3629266326382401</c:v>
                </c:pt>
                <c:pt idx="145">
                  <c:v>1.3746176437029101</c:v>
                </c:pt>
                <c:pt idx="146">
                  <c:v>1.3759993666587</c:v>
                </c:pt>
                <c:pt idx="147">
                  <c:v>1.3704638254236501</c:v>
                </c:pt>
                <c:pt idx="148">
                  <c:v>1.3641000000000001</c:v>
                </c:pt>
                <c:pt idx="149">
                  <c:v>1.36794029422979</c:v>
                </c:pt>
                <c:pt idx="150">
                  <c:v>1.35549828466064</c:v>
                </c:pt>
                <c:pt idx="151">
                  <c:v>1.3504005388757601</c:v>
                </c:pt>
                <c:pt idx="152">
                  <c:v>1.33326411348428</c:v>
                </c:pt>
                <c:pt idx="153">
                  <c:v>1.3507337652060201</c:v>
                </c:pt>
                <c:pt idx="154">
                  <c:v>1.33654085228105</c:v>
                </c:pt>
                <c:pt idx="155">
                  <c:v>1.33945460261453</c:v>
                </c:pt>
                <c:pt idx="156">
                  <c:v>1.33724415322349</c:v>
                </c:pt>
                <c:pt idx="157">
                  <c:v>1.3108890040382</c:v>
                </c:pt>
                <c:pt idx="158">
                  <c:v>1.31189308024802</c:v>
                </c:pt>
                <c:pt idx="159">
                  <c:v>1.32965983165315</c:v>
                </c:pt>
                <c:pt idx="160">
                  <c:v>1.35464930517302</c:v>
                </c:pt>
                <c:pt idx="161">
                  <c:v>1.3816561333584501</c:v>
                </c:pt>
                <c:pt idx="162">
                  <c:v>1.3742908127937199</c:v>
                </c:pt>
                <c:pt idx="163">
                  <c:v>1.39277118745994</c:v>
                </c:pt>
                <c:pt idx="164">
                  <c:v>1.39338924539737</c:v>
                </c:pt>
                <c:pt idx="165">
                  <c:v>1.4035321725637799</c:v>
                </c:pt>
                <c:pt idx="166">
                  <c:v>1.4003710156537299</c:v>
                </c:pt>
                <c:pt idx="167">
                  <c:v>1.4054877825368199</c:v>
                </c:pt>
                <c:pt idx="168">
                  <c:v>1.404049739</c:v>
                </c:pt>
                <c:pt idx="169">
                  <c:v>1.4011921082805801</c:v>
                </c:pt>
                <c:pt idx="170">
                  <c:v>1.3783951021521099</c:v>
                </c:pt>
                <c:pt idx="171">
                  <c:v>1.39226169742385</c:v>
                </c:pt>
              </c:numCache>
            </c:numRef>
          </c:val>
          <c:smooth val="0"/>
          <c:extLst>
            <c:ext xmlns:c16="http://schemas.microsoft.com/office/drawing/2014/chart" uri="{C3380CC4-5D6E-409C-BE32-E72D297353CC}">
              <c16:uniqueId val="{0000000C-EDCB-41BA-B659-22F554B7B5DA}"/>
            </c:ext>
          </c:extLst>
        </c:ser>
        <c:ser>
          <c:idx val="17"/>
          <c:order val="11"/>
          <c:tx>
            <c:strRef>
              <c:f>市场中性!$CI$1</c:f>
              <c:strCache>
                <c:ptCount val="1"/>
                <c:pt idx="0">
                  <c:v>品赋火炬</c:v>
                </c:pt>
              </c:strCache>
            </c:strRef>
          </c:tx>
          <c:spPr>
            <a:ln w="28575" cap="rnd">
              <a:solidFill>
                <a:schemeClr val="accent6">
                  <a:lumMod val="80000"/>
                  <a:lumOff val="2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市场中性!$CI$2:$CI$328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1.006</c:v>
                </c:pt>
                <c:pt idx="41">
                  <c:v>1.006</c:v>
                </c:pt>
                <c:pt idx="42">
                  <c:v>1.01</c:v>
                </c:pt>
                <c:pt idx="43">
                  <c:v>1.014</c:v>
                </c:pt>
                <c:pt idx="44">
                  <c:v>1.016</c:v>
                </c:pt>
                <c:pt idx="45">
                  <c:v>1.0229999999999999</c:v>
                </c:pt>
                <c:pt idx="46">
                  <c:v>1.0269999999999999</c:v>
                </c:pt>
                <c:pt idx="47">
                  <c:v>1.03</c:v>
                </c:pt>
                <c:pt idx="48">
                  <c:v>1.034</c:v>
                </c:pt>
                <c:pt idx="49">
                  <c:v>1.04</c:v>
                </c:pt>
                <c:pt idx="50">
                  <c:v>1.0389999999999999</c:v>
                </c:pt>
                <c:pt idx="51">
                  <c:v>1.042</c:v>
                </c:pt>
                <c:pt idx="52">
                  <c:v>1.046</c:v>
                </c:pt>
                <c:pt idx="53">
                  <c:v>1.0489999999999999</c:v>
                </c:pt>
                <c:pt idx="54">
                  <c:v>1.0509999999999999</c:v>
                </c:pt>
                <c:pt idx="55">
                  <c:v>1.0569999999999999</c:v>
                </c:pt>
                <c:pt idx="56">
                  <c:v>1.054</c:v>
                </c:pt>
                <c:pt idx="57">
                  <c:v>1.0649999999999999</c:v>
                </c:pt>
                <c:pt idx="58">
                  <c:v>1.071</c:v>
                </c:pt>
                <c:pt idx="59">
                  <c:v>1.071</c:v>
                </c:pt>
                <c:pt idx="60">
                  <c:v>1.07</c:v>
                </c:pt>
                <c:pt idx="61">
                  <c:v>1.1080000000000001</c:v>
                </c:pt>
                <c:pt idx="62">
                  <c:v>1.1000000000000001</c:v>
                </c:pt>
                <c:pt idx="63">
                  <c:v>1.103</c:v>
                </c:pt>
                <c:pt idx="64">
                  <c:v>1.1080000000000001</c:v>
                </c:pt>
                <c:pt idx="65">
                  <c:v>1.1100000000000001</c:v>
                </c:pt>
                <c:pt idx="66">
                  <c:v>1.115</c:v>
                </c:pt>
                <c:pt idx="67">
                  <c:v>1.1160000000000001</c:v>
                </c:pt>
                <c:pt idx="68">
                  <c:v>1.121</c:v>
                </c:pt>
                <c:pt idx="69">
                  <c:v>1.131</c:v>
                </c:pt>
                <c:pt idx="70">
                  <c:v>1.135</c:v>
                </c:pt>
                <c:pt idx="71">
                  <c:v>1.1359999999999999</c:v>
                </c:pt>
                <c:pt idx="72">
                  <c:v>1.149</c:v>
                </c:pt>
                <c:pt idx="73">
                  <c:v>1.141</c:v>
                </c:pt>
                <c:pt idx="74">
                  <c:v>1.1439999999999999</c:v>
                </c:pt>
                <c:pt idx="75">
                  <c:v>1.149</c:v>
                </c:pt>
                <c:pt idx="76">
                  <c:v>1.153</c:v>
                </c:pt>
                <c:pt idx="77">
                  <c:v>1.157</c:v>
                </c:pt>
                <c:pt idx="78">
                  <c:v>1.167</c:v>
                </c:pt>
                <c:pt idx="79">
                  <c:v>1.167</c:v>
                </c:pt>
                <c:pt idx="80">
                  <c:v>1.1679999999999999</c:v>
                </c:pt>
                <c:pt idx="81">
                  <c:v>1.167</c:v>
                </c:pt>
                <c:pt idx="82">
                  <c:v>1.159</c:v>
                </c:pt>
                <c:pt idx="83">
                  <c:v>1.1599999999999999</c:v>
                </c:pt>
                <c:pt idx="84">
                  <c:v>1.163</c:v>
                </c:pt>
                <c:pt idx="85">
                  <c:v>1.1659999999999999</c:v>
                </c:pt>
                <c:pt idx="86">
                  <c:v>1.1739999999999999</c:v>
                </c:pt>
                <c:pt idx="87">
                  <c:v>1.1759999999999999</c:v>
                </c:pt>
                <c:pt idx="88">
                  <c:v>1.1779999999999999</c:v>
                </c:pt>
                <c:pt idx="89">
                  <c:v>1.1719999999999999</c:v>
                </c:pt>
                <c:pt idx="90">
                  <c:v>1.173</c:v>
                </c:pt>
                <c:pt idx="91">
                  <c:v>1.177</c:v>
                </c:pt>
                <c:pt idx="92">
                  <c:v>1.1850000000000001</c:v>
                </c:pt>
                <c:pt idx="93">
                  <c:v>1.1879999999999999</c:v>
                </c:pt>
                <c:pt idx="94">
                  <c:v>1.181</c:v>
                </c:pt>
                <c:pt idx="95">
                  <c:v>1.1839999999999999</c:v>
                </c:pt>
                <c:pt idx="96">
                  <c:v>1.181</c:v>
                </c:pt>
                <c:pt idx="97">
                  <c:v>1.1719999999999999</c:v>
                </c:pt>
                <c:pt idx="98">
                  <c:v>1.1499999999999999</c:v>
                </c:pt>
                <c:pt idx="99">
                  <c:v>1.147</c:v>
                </c:pt>
                <c:pt idx="100">
                  <c:v>1.1439999999999999</c:v>
                </c:pt>
                <c:pt idx="101">
                  <c:v>1.143</c:v>
                </c:pt>
                <c:pt idx="102">
                  <c:v>1.1519999999999999</c:v>
                </c:pt>
                <c:pt idx="103">
                  <c:v>1.1479999999999999</c:v>
                </c:pt>
                <c:pt idx="104">
                  <c:v>1.1579999999999999</c:v>
                </c:pt>
                <c:pt idx="105">
                  <c:v>1.1579999999999999</c:v>
                </c:pt>
                <c:pt idx="106">
                  <c:v>1.157</c:v>
                </c:pt>
                <c:pt idx="107">
                  <c:v>1.147</c:v>
                </c:pt>
                <c:pt idx="108">
                  <c:v>1.1559999999999999</c:v>
                </c:pt>
                <c:pt idx="109">
                  <c:v>1.1559999999999999</c:v>
                </c:pt>
                <c:pt idx="110">
                  <c:v>1.1599999999999999</c:v>
                </c:pt>
                <c:pt idx="111">
                  <c:v>1.1890000000000001</c:v>
                </c:pt>
                <c:pt idx="112">
                  <c:v>1.198</c:v>
                </c:pt>
                <c:pt idx="113">
                  <c:v>1.208</c:v>
                </c:pt>
                <c:pt idx="114">
                  <c:v>1.2130000000000001</c:v>
                </c:pt>
                <c:pt idx="115">
                  <c:v>1.2290000000000001</c:v>
                </c:pt>
                <c:pt idx="116">
                  <c:v>1.232</c:v>
                </c:pt>
                <c:pt idx="117">
                  <c:v>1.228</c:v>
                </c:pt>
                <c:pt idx="118">
                  <c:v>1.236</c:v>
                </c:pt>
                <c:pt idx="119">
                  <c:v>1.2250000000000001</c:v>
                </c:pt>
                <c:pt idx="120">
                  <c:v>1.2270000000000001</c:v>
                </c:pt>
                <c:pt idx="121">
                  <c:v>1.23</c:v>
                </c:pt>
                <c:pt idx="122">
                  <c:v>1.226</c:v>
                </c:pt>
                <c:pt idx="123">
                  <c:v>1.242</c:v>
                </c:pt>
                <c:pt idx="124">
                  <c:v>1.244</c:v>
                </c:pt>
                <c:pt idx="125">
                  <c:v>1.2470000000000001</c:v>
                </c:pt>
                <c:pt idx="126">
                  <c:v>1.25</c:v>
                </c:pt>
                <c:pt idx="127">
                  <c:v>1.2569999999999999</c:v>
                </c:pt>
                <c:pt idx="128">
                  <c:v>1.2569999999999999</c:v>
                </c:pt>
                <c:pt idx="129">
                  <c:v>1.2669999999999999</c:v>
                </c:pt>
                <c:pt idx="130">
                  <c:v>1.2789999999999999</c:v>
                </c:pt>
                <c:pt idx="131">
                  <c:v>1.2889999999999999</c:v>
                </c:pt>
                <c:pt idx="132">
                  <c:v>1.3049999999999999</c:v>
                </c:pt>
                <c:pt idx="133">
                  <c:v>1.3089999999999999</c:v>
                </c:pt>
                <c:pt idx="134">
                  <c:v>1.306</c:v>
                </c:pt>
                <c:pt idx="135">
                  <c:v>1.3129999999999999</c:v>
                </c:pt>
                <c:pt idx="136">
                  <c:v>1.3069999999999999</c:v>
                </c:pt>
                <c:pt idx="137">
                  <c:v>1.3169999999999999</c:v>
                </c:pt>
                <c:pt idx="138">
                  <c:v>1.292</c:v>
                </c:pt>
                <c:pt idx="139">
                  <c:v>1.2869999999999999</c:v>
                </c:pt>
                <c:pt idx="140">
                  <c:v>1.28</c:v>
                </c:pt>
                <c:pt idx="141">
                  <c:v>1.28</c:v>
                </c:pt>
                <c:pt idx="142">
                  <c:v>1.282</c:v>
                </c:pt>
                <c:pt idx="143">
                  <c:v>1.282</c:v>
                </c:pt>
                <c:pt idx="144">
                  <c:v>1.2869999999999999</c:v>
                </c:pt>
                <c:pt idx="145">
                  <c:v>1.2949999999999999</c:v>
                </c:pt>
                <c:pt idx="146">
                  <c:v>1.2929999999999999</c:v>
                </c:pt>
                <c:pt idx="147">
                  <c:v>1.286</c:v>
                </c:pt>
                <c:pt idx="148">
                  <c:v>1.276</c:v>
                </c:pt>
                <c:pt idx="149">
                  <c:v>1.2729999999999999</c:v>
                </c:pt>
                <c:pt idx="150">
                  <c:v>1.2649999999999999</c:v>
                </c:pt>
                <c:pt idx="151">
                  <c:v>1.2490000000000001</c:v>
                </c:pt>
                <c:pt idx="152">
                  <c:v>1.2370000000000001</c:v>
                </c:pt>
                <c:pt idx="153">
                  <c:v>1.238</c:v>
                </c:pt>
                <c:pt idx="154">
                  <c:v>1.238</c:v>
                </c:pt>
                <c:pt idx="155">
                  <c:v>1.252</c:v>
                </c:pt>
                <c:pt idx="156">
                  <c:v>1.2769999999999999</c:v>
                </c:pt>
                <c:pt idx="157">
                  <c:v>1.2689999999999999</c:v>
                </c:pt>
                <c:pt idx="158">
                  <c:v>1.26</c:v>
                </c:pt>
                <c:pt idx="159">
                  <c:v>1.284</c:v>
                </c:pt>
                <c:pt idx="160">
                  <c:v>1.2509999999999999</c:v>
                </c:pt>
                <c:pt idx="161">
                  <c:v>1.246</c:v>
                </c:pt>
                <c:pt idx="162">
                  <c:v>1.2509999999999999</c:v>
                </c:pt>
                <c:pt idx="163">
                  <c:v>1.242</c:v>
                </c:pt>
                <c:pt idx="164">
                  <c:v>1.224</c:v>
                </c:pt>
                <c:pt idx="165">
                  <c:v>1.228</c:v>
                </c:pt>
                <c:pt idx="166">
                  <c:v>1.228</c:v>
                </c:pt>
                <c:pt idx="167">
                  <c:v>1.216</c:v>
                </c:pt>
                <c:pt idx="168">
                  <c:v>1.2270000000000001</c:v>
                </c:pt>
                <c:pt idx="169">
                  <c:v>1.228</c:v>
                </c:pt>
                <c:pt idx="170">
                  <c:v>1.236</c:v>
                </c:pt>
                <c:pt idx="171">
                  <c:v>1.2330000000000001</c:v>
                </c:pt>
              </c:numCache>
            </c:numRef>
          </c:val>
          <c:smooth val="0"/>
          <c:extLst>
            <c:ext xmlns:c16="http://schemas.microsoft.com/office/drawing/2014/chart" uri="{C3380CC4-5D6E-409C-BE32-E72D297353CC}">
              <c16:uniqueId val="{0000000D-EDCB-41BA-B659-22F554B7B5DA}"/>
            </c:ext>
          </c:extLst>
        </c:ser>
        <c:ser>
          <c:idx val="19"/>
          <c:order val="12"/>
          <c:tx>
            <c:strRef>
              <c:f>市场中性!$CJ$1</c:f>
              <c:strCache>
                <c:ptCount val="1"/>
                <c:pt idx="0">
                  <c:v>新视野1号</c:v>
                </c:pt>
              </c:strCache>
            </c:strRef>
          </c:tx>
          <c:spPr>
            <a:ln w="28575" cap="rnd">
              <a:solidFill>
                <a:schemeClr val="accent2">
                  <a:lumMod val="8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市场中性!$CJ$2:$CJ$328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1.0065999999999999</c:v>
                </c:pt>
                <c:pt idx="86">
                  <c:v>0.99639999999999995</c:v>
                </c:pt>
                <c:pt idx="87">
                  <c:v>0.99560000000000004</c:v>
                </c:pt>
                <c:pt idx="88">
                  <c:v>1.0072000000000001</c:v>
                </c:pt>
                <c:pt idx="89">
                  <c:v>1.0048999999999999</c:v>
                </c:pt>
                <c:pt idx="90">
                  <c:v>1.0058</c:v>
                </c:pt>
                <c:pt idx="91">
                  <c:v>1.0105999999999999</c:v>
                </c:pt>
                <c:pt idx="92">
                  <c:v>1.016</c:v>
                </c:pt>
                <c:pt idx="93">
                  <c:v>1.0161</c:v>
                </c:pt>
                <c:pt idx="94">
                  <c:v>1.0217000000000001</c:v>
                </c:pt>
                <c:pt idx="95">
                  <c:v>1.0263</c:v>
                </c:pt>
                <c:pt idx="96">
                  <c:v>1.0254000000000001</c:v>
                </c:pt>
                <c:pt idx="97">
                  <c:v>1.0279</c:v>
                </c:pt>
                <c:pt idx="98">
                  <c:v>1.0232000000000001</c:v>
                </c:pt>
                <c:pt idx="99">
                  <c:v>1.0237000000000001</c:v>
                </c:pt>
                <c:pt idx="100">
                  <c:v>1.0187999999999999</c:v>
                </c:pt>
                <c:pt idx="101">
                  <c:v>1.0056</c:v>
                </c:pt>
                <c:pt idx="102">
                  <c:v>1.0206</c:v>
                </c:pt>
                <c:pt idx="103">
                  <c:v>1.0201</c:v>
                </c:pt>
                <c:pt idx="104">
                  <c:v>1.0291999999999999</c:v>
                </c:pt>
                <c:pt idx="105">
                  <c:v>1.0311999999999999</c:v>
                </c:pt>
                <c:pt idx="106">
                  <c:v>1.0406</c:v>
                </c:pt>
                <c:pt idx="107">
                  <c:v>1.0533999999999999</c:v>
                </c:pt>
                <c:pt idx="108">
                  <c:v>1.0653999999999999</c:v>
                </c:pt>
                <c:pt idx="109">
                  <c:v>1.0738000000000001</c:v>
                </c:pt>
                <c:pt idx="110">
                  <c:v>1.0869</c:v>
                </c:pt>
                <c:pt idx="111">
                  <c:v>1.1071</c:v>
                </c:pt>
                <c:pt idx="112">
                  <c:v>1.1061000000000001</c:v>
                </c:pt>
                <c:pt idx="113">
                  <c:v>1.1162000000000001</c:v>
                </c:pt>
                <c:pt idx="114">
                  <c:v>1.1204000000000001</c:v>
                </c:pt>
                <c:pt idx="115">
                  <c:v>1.1254999999999999</c:v>
                </c:pt>
                <c:pt idx="116">
                  <c:v>1.1248</c:v>
                </c:pt>
                <c:pt idx="117">
                  <c:v>1.1227</c:v>
                </c:pt>
                <c:pt idx="118">
                  <c:v>1.1274999999999999</c:v>
                </c:pt>
                <c:pt idx="119">
                  <c:v>1.1269</c:v>
                </c:pt>
                <c:pt idx="120">
                  <c:v>1.1294</c:v>
                </c:pt>
                <c:pt idx="121">
                  <c:v>1.1292</c:v>
                </c:pt>
                <c:pt idx="122">
                  <c:v>1.1345000000000001</c:v>
                </c:pt>
                <c:pt idx="123">
                  <c:v>1.1489</c:v>
                </c:pt>
                <c:pt idx="124">
                  <c:v>1.153</c:v>
                </c:pt>
                <c:pt idx="125">
                  <c:v>1.1571</c:v>
                </c:pt>
                <c:pt idx="126">
                  <c:v>1.1589</c:v>
                </c:pt>
                <c:pt idx="127">
                  <c:v>1.1617999999999999</c:v>
                </c:pt>
                <c:pt idx="128">
                  <c:v>1.1595</c:v>
                </c:pt>
                <c:pt idx="129">
                  <c:v>1.1607000000000001</c:v>
                </c:pt>
                <c:pt idx="130">
                  <c:v>1.1847000000000001</c:v>
                </c:pt>
                <c:pt idx="131">
                  <c:v>1.1975</c:v>
                </c:pt>
                <c:pt idx="132">
                  <c:v>1.2091000000000001</c:v>
                </c:pt>
                <c:pt idx="133">
                  <c:v>1.2170000000000001</c:v>
                </c:pt>
                <c:pt idx="134">
                  <c:v>1.2154</c:v>
                </c:pt>
                <c:pt idx="135">
                  <c:v>1.2239</c:v>
                </c:pt>
                <c:pt idx="136">
                  <c:v>1.2255</c:v>
                </c:pt>
                <c:pt idx="137">
                  <c:v>1.2309000000000001</c:v>
                </c:pt>
                <c:pt idx="138">
                  <c:v>1.2193606731039657</c:v>
                </c:pt>
                <c:pt idx="139">
                  <c:v>1.2210915721383706</c:v>
                </c:pt>
                <c:pt idx="140">
                  <c:v>1.2137064029249085</c:v>
                </c:pt>
                <c:pt idx="141">
                  <c:v>1.2220147182900531</c:v>
                </c:pt>
                <c:pt idx="142">
                  <c:v>1.2267458423174273</c:v>
                </c:pt>
                <c:pt idx="143">
                  <c:v>1.2213223586762914</c:v>
                </c:pt>
                <c:pt idx="144">
                  <c:v>1.2273228086622294</c:v>
                </c:pt>
                <c:pt idx="145">
                  <c:v>1.2326308990344053</c:v>
                </c:pt>
                <c:pt idx="146">
                  <c:v>1.2393237086341053</c:v>
                </c:pt>
                <c:pt idx="147">
                  <c:v>1.2315923596137621</c:v>
                </c:pt>
                <c:pt idx="148">
                  <c:v>1.222130111559014</c:v>
                </c:pt>
                <c:pt idx="149">
                  <c:v>1.2288229211587141</c:v>
                </c:pt>
                <c:pt idx="150">
                  <c:v>1.2273228086622296</c:v>
                </c:pt>
                <c:pt idx="151">
                  <c:v>1.2265150557795073</c:v>
                </c:pt>
                <c:pt idx="152">
                  <c:v>1.2250149432830231</c:v>
                </c:pt>
                <c:pt idx="153">
                  <c:v>1.2311307865379211</c:v>
                </c:pt>
                <c:pt idx="154">
                  <c:v>1.2335540451860882</c:v>
                </c:pt>
                <c:pt idx="155">
                  <c:v>1.2367850567169782</c:v>
                </c:pt>
                <c:pt idx="156">
                  <c:v>1.2531709009093472</c:v>
                </c:pt>
                <c:pt idx="157">
                  <c:v>1.2414000000000001</c:v>
                </c:pt>
                <c:pt idx="158">
                  <c:v>1.2365999999999999</c:v>
                </c:pt>
                <c:pt idx="159">
                  <c:v>1.2451000000000001</c:v>
                </c:pt>
                <c:pt idx="160">
                  <c:v>1.2450000000000001</c:v>
                </c:pt>
                <c:pt idx="161">
                  <c:v>1.2486999999999999</c:v>
                </c:pt>
                <c:pt idx="162">
                  <c:v>1.2554000000000001</c:v>
                </c:pt>
                <c:pt idx="163">
                  <c:v>1.2532000000000001</c:v>
                </c:pt>
                <c:pt idx="164">
                  <c:v>1.2427999999999999</c:v>
                </c:pt>
                <c:pt idx="165">
                  <c:v>1.2441</c:v>
                </c:pt>
                <c:pt idx="166">
                  <c:v>1.2462</c:v>
                </c:pt>
                <c:pt idx="167">
                  <c:v>1.2326999999999999</c:v>
                </c:pt>
                <c:pt idx="168">
                  <c:v>1.2276</c:v>
                </c:pt>
                <c:pt idx="169">
                  <c:v>1.2159</c:v>
                </c:pt>
                <c:pt idx="170">
                  <c:v>1.2153</c:v>
                </c:pt>
                <c:pt idx="171">
                  <c:v>1.2209000000000001</c:v>
                </c:pt>
              </c:numCache>
            </c:numRef>
          </c:val>
          <c:smooth val="0"/>
          <c:extLst>
            <c:ext xmlns:c16="http://schemas.microsoft.com/office/drawing/2014/chart" uri="{C3380CC4-5D6E-409C-BE32-E72D297353CC}">
              <c16:uniqueId val="{0000000F-EDCB-41BA-B659-22F554B7B5DA}"/>
            </c:ext>
          </c:extLst>
        </c:ser>
        <c:ser>
          <c:idx val="20"/>
          <c:order val="13"/>
          <c:tx>
            <c:strRef>
              <c:f>市场中性!$CK$1</c:f>
              <c:strCache>
                <c:ptCount val="1"/>
                <c:pt idx="0">
                  <c:v>高频Alpha市场中性</c:v>
                </c:pt>
              </c:strCache>
            </c:strRef>
          </c:tx>
          <c:spPr>
            <a:ln w="28575" cap="rnd">
              <a:solidFill>
                <a:schemeClr val="accent3">
                  <a:lumMod val="8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市场中性!$CK$2:$CK$328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0.99829999999999997</c:v>
                </c:pt>
                <c:pt idx="81">
                  <c:v>1.0016</c:v>
                </c:pt>
                <c:pt idx="82">
                  <c:v>1.0119</c:v>
                </c:pt>
                <c:pt idx="83">
                  <c:v>1.0227999999999999</c:v>
                </c:pt>
                <c:pt idx="84">
                  <c:v>1.0218</c:v>
                </c:pt>
                <c:pt idx="85">
                  <c:v>1.0148999999999999</c:v>
                </c:pt>
                <c:pt idx="86">
                  <c:v>1.0236000000000001</c:v>
                </c:pt>
                <c:pt idx="87">
                  <c:v>1.0313000000000001</c:v>
                </c:pt>
                <c:pt idx="88">
                  <c:v>1.0353000000000001</c:v>
                </c:pt>
                <c:pt idx="89">
                  <c:v>1.0298</c:v>
                </c:pt>
                <c:pt idx="90">
                  <c:v>1.0310999999999999</c:v>
                </c:pt>
                <c:pt idx="91">
                  <c:v>1.0343</c:v>
                </c:pt>
                <c:pt idx="92">
                  <c:v>1.0438000000000001</c:v>
                </c:pt>
                <c:pt idx="93">
                  <c:v>1.0370999999999999</c:v>
                </c:pt>
                <c:pt idx="94">
                  <c:v>1.0395000000000001</c:v>
                </c:pt>
                <c:pt idx="95">
                  <c:v>1.0450999999999999</c:v>
                </c:pt>
                <c:pt idx="96">
                  <c:v>1.0385</c:v>
                </c:pt>
                <c:pt idx="97">
                  <c:v>1.0367</c:v>
                </c:pt>
                <c:pt idx="98">
                  <c:v>1.0225</c:v>
                </c:pt>
                <c:pt idx="99">
                  <c:v>1.0206999999999999</c:v>
                </c:pt>
                <c:pt idx="100">
                  <c:v>1.0226999999999999</c:v>
                </c:pt>
                <c:pt idx="101">
                  <c:v>1.0165999999999999</c:v>
                </c:pt>
                <c:pt idx="102">
                  <c:v>1.0259</c:v>
                </c:pt>
                <c:pt idx="103">
                  <c:v>1.0246</c:v>
                </c:pt>
                <c:pt idx="104">
                  <c:v>1.0374000000000001</c:v>
                </c:pt>
                <c:pt idx="105">
                  <c:v>1.0410999999999999</c:v>
                </c:pt>
                <c:pt idx="106">
                  <c:v>1.0483</c:v>
                </c:pt>
                <c:pt idx="107">
                  <c:v>1.0538000000000001</c:v>
                </c:pt>
                <c:pt idx="108">
                  <c:v>1.0330999999999999</c:v>
                </c:pt>
                <c:pt idx="109">
                  <c:v>1.036</c:v>
                </c:pt>
                <c:pt idx="110">
                  <c:v>1.0441</c:v>
                </c:pt>
                <c:pt idx="111">
                  <c:v>1.0571999999999999</c:v>
                </c:pt>
                <c:pt idx="112">
                  <c:v>1.0698000000000001</c:v>
                </c:pt>
                <c:pt idx="113">
                  <c:v>1.075</c:v>
                </c:pt>
                <c:pt idx="114">
                  <c:v>1.0804</c:v>
                </c:pt>
                <c:pt idx="115">
                  <c:v>1.0891999999999999</c:v>
                </c:pt>
                <c:pt idx="116">
                  <c:v>1.089</c:v>
                </c:pt>
                <c:pt idx="117">
                  <c:v>1.0891</c:v>
                </c:pt>
                <c:pt idx="118">
                  <c:v>1.0935999999999999</c:v>
                </c:pt>
                <c:pt idx="119">
                  <c:v>1.0746</c:v>
                </c:pt>
                <c:pt idx="120">
                  <c:v>1.0752999999999999</c:v>
                </c:pt>
                <c:pt idx="121">
                  <c:v>1.0785</c:v>
                </c:pt>
                <c:pt idx="122">
                  <c:v>1.0727</c:v>
                </c:pt>
                <c:pt idx="123">
                  <c:v>1.0843</c:v>
                </c:pt>
                <c:pt idx="124">
                  <c:v>1.0826</c:v>
                </c:pt>
                <c:pt idx="125">
                  <c:v>1.0799000000000001</c:v>
                </c:pt>
                <c:pt idx="126">
                  <c:v>1.0859000000000001</c:v>
                </c:pt>
                <c:pt idx="127">
                  <c:v>1.0895999999999999</c:v>
                </c:pt>
                <c:pt idx="128">
                  <c:v>1.0948</c:v>
                </c:pt>
                <c:pt idx="129">
                  <c:v>1.0941000000000001</c:v>
                </c:pt>
                <c:pt idx="130">
                  <c:v>1.0943000000000001</c:v>
                </c:pt>
                <c:pt idx="131">
                  <c:v>1.1088</c:v>
                </c:pt>
                <c:pt idx="132">
                  <c:v>1.1209</c:v>
                </c:pt>
                <c:pt idx="133">
                  <c:v>1.1198999999999999</c:v>
                </c:pt>
                <c:pt idx="134">
                  <c:v>1.1148</c:v>
                </c:pt>
                <c:pt idx="135">
                  <c:v>1.1197999999999999</c:v>
                </c:pt>
                <c:pt idx="136">
                  <c:v>1.1166</c:v>
                </c:pt>
                <c:pt idx="137">
                  <c:v>1.1288</c:v>
                </c:pt>
                <c:pt idx="138">
                  <c:v>1.1181000000000001</c:v>
                </c:pt>
                <c:pt idx="139">
                  <c:v>1.1198999999999999</c:v>
                </c:pt>
                <c:pt idx="140">
                  <c:v>1.1198999999999999</c:v>
                </c:pt>
                <c:pt idx="141">
                  <c:v>1.1247</c:v>
                </c:pt>
                <c:pt idx="142">
                  <c:v>1.1344000000000001</c:v>
                </c:pt>
                <c:pt idx="143">
                  <c:v>1.1211</c:v>
                </c:pt>
                <c:pt idx="144">
                  <c:v>1.1360608520817985</c:v>
                </c:pt>
                <c:pt idx="145">
                  <c:v>1.1445000000000001</c:v>
                </c:pt>
                <c:pt idx="146">
                  <c:v>1.1429</c:v>
                </c:pt>
                <c:pt idx="147">
                  <c:v>1.1329</c:v>
                </c:pt>
                <c:pt idx="148">
                  <c:v>1.1257999999999999</c:v>
                </c:pt>
                <c:pt idx="149">
                  <c:v>1.1294999999999999</c:v>
                </c:pt>
                <c:pt idx="150">
                  <c:v>1.1335999999999999</c:v>
                </c:pt>
                <c:pt idx="151">
                  <c:v>1.1367</c:v>
                </c:pt>
                <c:pt idx="152">
                  <c:v>1.1415</c:v>
                </c:pt>
                <c:pt idx="153">
                  <c:v>1.1511</c:v>
                </c:pt>
                <c:pt idx="154">
                  <c:v>1.1566000000000001</c:v>
                </c:pt>
                <c:pt idx="155">
                  <c:v>1.1811</c:v>
                </c:pt>
                <c:pt idx="156">
                  <c:v>1.1955</c:v>
                </c:pt>
                <c:pt idx="157">
                  <c:v>1.1993</c:v>
                </c:pt>
                <c:pt idx="158">
                  <c:v>1.2013</c:v>
                </c:pt>
                <c:pt idx="159">
                  <c:v>1.2146999999999999</c:v>
                </c:pt>
                <c:pt idx="160">
                  <c:v>1.2098</c:v>
                </c:pt>
                <c:pt idx="161">
                  <c:v>1.2156</c:v>
                </c:pt>
                <c:pt idx="162">
                  <c:v>1.2161</c:v>
                </c:pt>
                <c:pt idx="163">
                  <c:v>1.2141999999999999</c:v>
                </c:pt>
                <c:pt idx="164">
                  <c:v>1.208</c:v>
                </c:pt>
                <c:pt idx="165">
                  <c:v>1.2181</c:v>
                </c:pt>
                <c:pt idx="166">
                  <c:v>1.2165999999999999</c:v>
                </c:pt>
                <c:pt idx="167">
                  <c:v>1.2094</c:v>
                </c:pt>
                <c:pt idx="168">
                  <c:v>1.2078</c:v>
                </c:pt>
                <c:pt idx="169">
                  <c:v>1.2028000000000001</c:v>
                </c:pt>
                <c:pt idx="170">
                  <c:v>1.2018</c:v>
                </c:pt>
                <c:pt idx="171">
                  <c:v>1.2122999999999999</c:v>
                </c:pt>
              </c:numCache>
            </c:numRef>
          </c:val>
          <c:smooth val="0"/>
          <c:extLst>
            <c:ext xmlns:c16="http://schemas.microsoft.com/office/drawing/2014/chart" uri="{C3380CC4-5D6E-409C-BE32-E72D297353CC}">
              <c16:uniqueId val="{00000010-EDCB-41BA-B659-22F554B7B5DA}"/>
            </c:ext>
          </c:extLst>
        </c:ser>
        <c:ser>
          <c:idx val="21"/>
          <c:order val="14"/>
          <c:tx>
            <c:strRef>
              <c:f>市场中性!$CL$1</c:f>
              <c:strCache>
                <c:ptCount val="1"/>
                <c:pt idx="0">
                  <c:v>光大卓越一期</c:v>
                </c:pt>
              </c:strCache>
            </c:strRef>
          </c:tx>
          <c:spPr>
            <a:ln w="28575" cap="rnd">
              <a:solidFill>
                <a:schemeClr val="accent4">
                  <a:lumMod val="8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市场中性!$CL$2:$CL$328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1.0000296610052199</c:v>
                </c:pt>
                <c:pt idx="90">
                  <c:v>1.0000296610052199</c:v>
                </c:pt>
                <c:pt idx="91">
                  <c:v>1.0008370319878599</c:v>
                </c:pt>
                <c:pt idx="92">
                  <c:v>1.00111505439455</c:v>
                </c:pt>
                <c:pt idx="93">
                  <c:v>0.99497417048496595</c:v>
                </c:pt>
                <c:pt idx="94">
                  <c:v>0.99904893010309603</c:v>
                </c:pt>
                <c:pt idx="95">
                  <c:v>0.99549957283128598</c:v>
                </c:pt>
                <c:pt idx="96">
                  <c:v>0.991973303591272</c:v>
                </c:pt>
                <c:pt idx="97">
                  <c:v>0.98899410522561204</c:v>
                </c:pt>
                <c:pt idx="98">
                  <c:v>0.979597345665698</c:v>
                </c:pt>
                <c:pt idx="99">
                  <c:v>0.98322003615200404</c:v>
                </c:pt>
                <c:pt idx="100">
                  <c:v>0.98754277232638599</c:v>
                </c:pt>
                <c:pt idx="101">
                  <c:v>0.99333645161632</c:v>
                </c:pt>
                <c:pt idx="102">
                  <c:v>1.0015984373043201</c:v>
                </c:pt>
                <c:pt idx="103">
                  <c:v>1.0062429382907301</c:v>
                </c:pt>
                <c:pt idx="104">
                  <c:v>1.01816962441835</c:v>
                </c:pt>
                <c:pt idx="105">
                  <c:v>1.01973181131141</c:v>
                </c:pt>
                <c:pt idx="106">
                  <c:v>1.0066891914859899</c:v>
                </c:pt>
                <c:pt idx="107">
                  <c:v>1.00470383307806</c:v>
                </c:pt>
                <c:pt idx="108">
                  <c:v>1.0147609426011399</c:v>
                </c:pt>
                <c:pt idx="109">
                  <c:v>1.0503758916902199</c:v>
                </c:pt>
                <c:pt idx="110">
                  <c:v>1.02448305989431</c:v>
                </c:pt>
                <c:pt idx="111">
                  <c:v>1.03341565164546</c:v>
                </c:pt>
                <c:pt idx="112">
                  <c:v>1.0200431179256899</c:v>
                </c:pt>
                <c:pt idx="113">
                  <c:v>1.02880470118242</c:v>
                </c:pt>
                <c:pt idx="114">
                  <c:v>1.0450186135438</c:v>
                </c:pt>
                <c:pt idx="115">
                  <c:v>1.0491004531529899</c:v>
                </c:pt>
                <c:pt idx="116">
                  <c:v>1.0625478336866001</c:v>
                </c:pt>
                <c:pt idx="117">
                  <c:v>1.06451968301457</c:v>
                </c:pt>
                <c:pt idx="118">
                  <c:v>1.06857356635276</c:v>
                </c:pt>
                <c:pt idx="119">
                  <c:v>1.07334028721192</c:v>
                </c:pt>
                <c:pt idx="120">
                  <c:v>1.08790375821158</c:v>
                </c:pt>
                <c:pt idx="121">
                  <c:v>1.08192494861328</c:v>
                </c:pt>
                <c:pt idx="122">
                  <c:v>1.0871138216556699</c:v>
                </c:pt>
                <c:pt idx="123">
                  <c:v>1.1058873605525701</c:v>
                </c:pt>
                <c:pt idx="124">
                  <c:v>1.117</c:v>
                </c:pt>
                <c:pt idx="125">
                  <c:v>1.115</c:v>
                </c:pt>
                <c:pt idx="126">
                  <c:v>1.1160000000000001</c:v>
                </c:pt>
                <c:pt idx="127">
                  <c:v>1.111</c:v>
                </c:pt>
                <c:pt idx="128">
                  <c:v>1.1100000000000001</c:v>
                </c:pt>
                <c:pt idx="129">
                  <c:v>1.1829626307894201</c:v>
                </c:pt>
                <c:pt idx="130">
                  <c:v>1.11390329012961</c:v>
                </c:pt>
                <c:pt idx="131">
                  <c:v>1.1296809571286099</c:v>
                </c:pt>
                <c:pt idx="132">
                  <c:v>1.137</c:v>
                </c:pt>
                <c:pt idx="133">
                  <c:v>1.14373642368448</c:v>
                </c:pt>
                <c:pt idx="134">
                  <c:v>1.13599202392822</c:v>
                </c:pt>
                <c:pt idx="135">
                  <c:v>1.1423030907278164</c:v>
                </c:pt>
                <c:pt idx="136">
                  <c:v>1.1412512462612165</c:v>
                </c:pt>
                <c:pt idx="137">
                  <c:v>1.1564490314057827</c:v>
                </c:pt>
                <c:pt idx="138">
                  <c:v>1.1634</c:v>
                </c:pt>
                <c:pt idx="139">
                  <c:v>1.1749000000000001</c:v>
                </c:pt>
                <c:pt idx="140">
                  <c:v>1.1664000000000001</c:v>
                </c:pt>
                <c:pt idx="141">
                  <c:v>1.1778</c:v>
                </c:pt>
                <c:pt idx="142">
                  <c:v>1.1875</c:v>
                </c:pt>
                <c:pt idx="143">
                  <c:v>1.1938</c:v>
                </c:pt>
                <c:pt idx="144">
                  <c:v>1.1884999999999999</c:v>
                </c:pt>
                <c:pt idx="145">
                  <c:v>1.2012</c:v>
                </c:pt>
                <c:pt idx="146">
                  <c:v>1.1842999999999999</c:v>
                </c:pt>
                <c:pt idx="147">
                  <c:v>1.1854</c:v>
                </c:pt>
                <c:pt idx="148">
                  <c:v>1.1969000000000001</c:v>
                </c:pt>
                <c:pt idx="149">
                  <c:v>1.1969000000000001</c:v>
                </c:pt>
                <c:pt idx="150">
                  <c:v>1.1991000000000001</c:v>
                </c:pt>
                <c:pt idx="151">
                  <c:v>1.1863999999999999</c:v>
                </c:pt>
                <c:pt idx="152">
                  <c:v>1.1854</c:v>
                </c:pt>
                <c:pt idx="153">
                  <c:v>1.1884999999999999</c:v>
                </c:pt>
                <c:pt idx="154">
                  <c:v>1.1875</c:v>
                </c:pt>
                <c:pt idx="155">
                  <c:v>1.1718</c:v>
                </c:pt>
                <c:pt idx="156">
                  <c:v>1.1779999999999999</c:v>
                </c:pt>
                <c:pt idx="157">
                  <c:v>1.1664000000000001</c:v>
                </c:pt>
                <c:pt idx="158">
                  <c:v>1.1664000000000001</c:v>
                </c:pt>
                <c:pt idx="159">
                  <c:v>1.1854</c:v>
                </c:pt>
                <c:pt idx="160">
                  <c:v>1.1728000000000001</c:v>
                </c:pt>
                <c:pt idx="161">
                  <c:v>1.1696</c:v>
                </c:pt>
                <c:pt idx="162">
                  <c:v>1.1642999999999999</c:v>
                </c:pt>
                <c:pt idx="163">
                  <c:v>1.1600999999999999</c:v>
                </c:pt>
                <c:pt idx="164">
                  <c:v>1.1507000000000001</c:v>
                </c:pt>
                <c:pt idx="165">
                  <c:v>1.1486000000000001</c:v>
                </c:pt>
                <c:pt idx="166">
                  <c:v>1.1507000000000001</c:v>
                </c:pt>
                <c:pt idx="167">
                  <c:v>1.1465000000000001</c:v>
                </c:pt>
                <c:pt idx="168">
                  <c:v>1.1380999999999999</c:v>
                </c:pt>
                <c:pt idx="169">
                  <c:v>1.1254999999999999</c:v>
                </c:pt>
                <c:pt idx="170">
                  <c:v>1.1244000000000001</c:v>
                </c:pt>
                <c:pt idx="171">
                  <c:v>1.1265000000000001</c:v>
                </c:pt>
              </c:numCache>
            </c:numRef>
          </c:val>
          <c:smooth val="0"/>
          <c:extLst>
            <c:ext xmlns:c16="http://schemas.microsoft.com/office/drawing/2014/chart" uri="{C3380CC4-5D6E-409C-BE32-E72D297353CC}">
              <c16:uniqueId val="{00000011-EDCB-41BA-B659-22F554B7B5DA}"/>
            </c:ext>
          </c:extLst>
        </c:ser>
        <c:ser>
          <c:idx val="22"/>
          <c:order val="15"/>
          <c:tx>
            <c:strRef>
              <c:f>市场中性!$CM$1</c:f>
              <c:strCache>
                <c:ptCount val="1"/>
                <c:pt idx="0">
                  <c:v>世纪前沿量化对冲3号</c:v>
                </c:pt>
              </c:strCache>
            </c:strRef>
          </c:tx>
          <c:spPr>
            <a:ln w="28575" cap="rnd">
              <a:solidFill>
                <a:schemeClr val="accent5">
                  <a:lumMod val="8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市场中性!$CM$2:$CM$328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1.008</c:v>
                </c:pt>
                <c:pt idx="83">
                  <c:v>1.0069999999999999</c:v>
                </c:pt>
                <c:pt idx="84">
                  <c:v>1.012</c:v>
                </c:pt>
                <c:pt idx="85">
                  <c:v>1.0189999999999999</c:v>
                </c:pt>
                <c:pt idx="86">
                  <c:v>1.016</c:v>
                </c:pt>
                <c:pt idx="87">
                  <c:v>1.016</c:v>
                </c:pt>
                <c:pt idx="88">
                  <c:v>1.018</c:v>
                </c:pt>
                <c:pt idx="89">
                  <c:v>1.0169999999999999</c:v>
                </c:pt>
                <c:pt idx="90">
                  <c:v>1.0169999999999999</c:v>
                </c:pt>
                <c:pt idx="91">
                  <c:v>1.0229999999999999</c:v>
                </c:pt>
                <c:pt idx="92">
                  <c:v>1.022</c:v>
                </c:pt>
                <c:pt idx="93">
                  <c:v>1.0229999999999999</c:v>
                </c:pt>
                <c:pt idx="94">
                  <c:v>1.032</c:v>
                </c:pt>
                <c:pt idx="95">
                  <c:v>1.034</c:v>
                </c:pt>
                <c:pt idx="96">
                  <c:v>1.0369999999999999</c:v>
                </c:pt>
                <c:pt idx="97">
                  <c:v>1.04</c:v>
                </c:pt>
                <c:pt idx="98">
                  <c:v>1.036</c:v>
                </c:pt>
                <c:pt idx="99">
                  <c:v>1.0409999999999999</c:v>
                </c:pt>
                <c:pt idx="100">
                  <c:v>1.044</c:v>
                </c:pt>
                <c:pt idx="101">
                  <c:v>1.0409999999999999</c:v>
                </c:pt>
                <c:pt idx="102">
                  <c:v>1.042</c:v>
                </c:pt>
                <c:pt idx="103">
                  <c:v>1.048</c:v>
                </c:pt>
                <c:pt idx="104">
                  <c:v>1.056</c:v>
                </c:pt>
                <c:pt idx="105">
                  <c:v>1.0629999999999999</c:v>
                </c:pt>
                <c:pt idx="106">
                  <c:v>1.0629999999999999</c:v>
                </c:pt>
                <c:pt idx="107">
                  <c:v>1.0629999999999999</c:v>
                </c:pt>
                <c:pt idx="108">
                  <c:v>1.0780000000000001</c:v>
                </c:pt>
                <c:pt idx="109">
                  <c:v>1.109</c:v>
                </c:pt>
                <c:pt idx="110">
                  <c:v>1.1200000000000001</c:v>
                </c:pt>
                <c:pt idx="111">
                  <c:v>1.1339999999999999</c:v>
                </c:pt>
                <c:pt idx="112">
                  <c:v>1.139</c:v>
                </c:pt>
                <c:pt idx="113">
                  <c:v>1.139</c:v>
                </c:pt>
                <c:pt idx="114">
                  <c:v>1.1379999999999999</c:v>
                </c:pt>
                <c:pt idx="115">
                  <c:v>1.141</c:v>
                </c:pt>
                <c:pt idx="116">
                  <c:v>1.145</c:v>
                </c:pt>
                <c:pt idx="117">
                  <c:v>1.157</c:v>
                </c:pt>
                <c:pt idx="118">
                  <c:v>1.155</c:v>
                </c:pt>
                <c:pt idx="119">
                  <c:v>1.1599999999999999</c:v>
                </c:pt>
                <c:pt idx="120">
                  <c:v>1.169</c:v>
                </c:pt>
                <c:pt idx="121">
                  <c:v>1.1679999999999999</c:v>
                </c:pt>
                <c:pt idx="122">
                  <c:v>1.163</c:v>
                </c:pt>
                <c:pt idx="123">
                  <c:v>1.1739999999999999</c:v>
                </c:pt>
                <c:pt idx="124">
                  <c:v>1.1870000000000001</c:v>
                </c:pt>
                <c:pt idx="125">
                  <c:v>1.202</c:v>
                </c:pt>
                <c:pt idx="126">
                  <c:v>1.2</c:v>
                </c:pt>
                <c:pt idx="127">
                  <c:v>1.21</c:v>
                </c:pt>
                <c:pt idx="128">
                  <c:v>1.2210000000000001</c:v>
                </c:pt>
                <c:pt idx="129">
                  <c:v>1.2470000000000001</c:v>
                </c:pt>
                <c:pt idx="130">
                  <c:v>1.252</c:v>
                </c:pt>
                <c:pt idx="131">
                  <c:v>1.2609999999999999</c:v>
                </c:pt>
                <c:pt idx="132">
                  <c:v>1.2729999999999999</c:v>
                </c:pt>
                <c:pt idx="133">
                  <c:v>1.278</c:v>
                </c:pt>
                <c:pt idx="134">
                  <c:v>1.27</c:v>
                </c:pt>
                <c:pt idx="135">
                  <c:v>1.276</c:v>
                </c:pt>
                <c:pt idx="136">
                  <c:v>1.284</c:v>
                </c:pt>
                <c:pt idx="137">
                  <c:v>1.2909999999999999</c:v>
                </c:pt>
                <c:pt idx="138">
                  <c:v>1.262</c:v>
                </c:pt>
                <c:pt idx="139">
                  <c:v>1.266</c:v>
                </c:pt>
                <c:pt idx="140">
                  <c:v>1.262</c:v>
                </c:pt>
                <c:pt idx="141">
                  <c:v>1.276</c:v>
                </c:pt>
                <c:pt idx="142">
                  <c:v>1.284</c:v>
                </c:pt>
                <c:pt idx="143">
                  <c:v>1.274</c:v>
                </c:pt>
                <c:pt idx="144">
                  <c:v>1.2809999999999999</c:v>
                </c:pt>
                <c:pt idx="145">
                  <c:v>1.288</c:v>
                </c:pt>
                <c:pt idx="146">
                  <c:v>1.284</c:v>
                </c:pt>
                <c:pt idx="147">
                  <c:v>1.282</c:v>
                </c:pt>
                <c:pt idx="148">
                  <c:v>1.268</c:v>
                </c:pt>
                <c:pt idx="149">
                  <c:v>1.2629999999999999</c:v>
                </c:pt>
                <c:pt idx="150">
                  <c:v>1.2809999999999999</c:v>
                </c:pt>
                <c:pt idx="151">
                  <c:v>1.288</c:v>
                </c:pt>
                <c:pt idx="152">
                  <c:v>1.302</c:v>
                </c:pt>
                <c:pt idx="153">
                  <c:v>1.3049999999999999</c:v>
                </c:pt>
                <c:pt idx="154">
                  <c:v>1.2949999999999999</c:v>
                </c:pt>
                <c:pt idx="155">
                  <c:v>1.2929999999999999</c:v>
                </c:pt>
                <c:pt idx="156">
                  <c:v>1.3109999999999999</c:v>
                </c:pt>
                <c:pt idx="157">
                  <c:v>1.286</c:v>
                </c:pt>
                <c:pt idx="158">
                  <c:v>1.2809999999999999</c:v>
                </c:pt>
                <c:pt idx="159">
                  <c:v>1.278</c:v>
                </c:pt>
                <c:pt idx="160">
                  <c:v>1.266</c:v>
                </c:pt>
                <c:pt idx="161">
                  <c:v>1.2689999999999999</c:v>
                </c:pt>
                <c:pt idx="162">
                  <c:v>1.2769999999999999</c:v>
                </c:pt>
                <c:pt idx="163">
                  <c:v>1.266</c:v>
                </c:pt>
                <c:pt idx="164">
                  <c:v>1.25</c:v>
                </c:pt>
                <c:pt idx="165">
                  <c:v>1.2549999999999999</c:v>
                </c:pt>
                <c:pt idx="166">
                  <c:v>1.256</c:v>
                </c:pt>
                <c:pt idx="167">
                  <c:v>1.24</c:v>
                </c:pt>
                <c:pt idx="168">
                  <c:v>1.2589999999999999</c:v>
                </c:pt>
                <c:pt idx="169">
                  <c:v>1.2587999999999999</c:v>
                </c:pt>
                <c:pt idx="170">
                  <c:v>1.2587999999999999</c:v>
                </c:pt>
                <c:pt idx="171">
                  <c:v>1.2587999999999999</c:v>
                </c:pt>
              </c:numCache>
            </c:numRef>
          </c:val>
          <c:smooth val="0"/>
          <c:extLst>
            <c:ext xmlns:c16="http://schemas.microsoft.com/office/drawing/2014/chart" uri="{C3380CC4-5D6E-409C-BE32-E72D297353CC}">
              <c16:uniqueId val="{00000012-EDCB-41BA-B659-22F554B7B5DA}"/>
            </c:ext>
          </c:extLst>
        </c:ser>
        <c:ser>
          <c:idx val="24"/>
          <c:order val="16"/>
          <c:tx>
            <c:strRef>
              <c:f>市场中性!$CN$1</c:f>
              <c:strCache>
                <c:ptCount val="1"/>
                <c:pt idx="0">
                  <c:v>衍盛量化精选一期</c:v>
                </c:pt>
              </c:strCache>
            </c:strRef>
          </c:tx>
          <c:spPr>
            <a:ln w="28575" cap="rnd">
              <a:solidFill>
                <a:schemeClr val="accent1">
                  <a:lumMod val="60000"/>
                  <a:lumOff val="4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市场中性!$CN$2:$CN$328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0.995</c:v>
                </c:pt>
                <c:pt idx="48">
                  <c:v>1.0289999999999999</c:v>
                </c:pt>
                <c:pt idx="49">
                  <c:v>1.014</c:v>
                </c:pt>
                <c:pt idx="50">
                  <c:v>0.99299999999999999</c:v>
                </c:pt>
                <c:pt idx="51">
                  <c:v>0.97699999999999998</c:v>
                </c:pt>
                <c:pt idx="52">
                  <c:v>0.98799999999999999</c:v>
                </c:pt>
                <c:pt idx="53">
                  <c:v>1.02</c:v>
                </c:pt>
                <c:pt idx="54">
                  <c:v>1.014</c:v>
                </c:pt>
                <c:pt idx="55">
                  <c:v>1.02</c:v>
                </c:pt>
                <c:pt idx="56">
                  <c:v>1</c:v>
                </c:pt>
                <c:pt idx="57">
                  <c:v>1.0509999999999999</c:v>
                </c:pt>
                <c:pt idx="58">
                  <c:v>1.0820000000000001</c:v>
                </c:pt>
                <c:pt idx="59">
                  <c:v>1.097</c:v>
                </c:pt>
                <c:pt idx="60">
                  <c:v>1.1439999999999999</c:v>
                </c:pt>
                <c:pt idx="61">
                  <c:v>1.1870000000000001</c:v>
                </c:pt>
                <c:pt idx="62">
                  <c:v>1.1839999999999999</c:v>
                </c:pt>
                <c:pt idx="63">
                  <c:v>1.19</c:v>
                </c:pt>
                <c:pt idx="64">
                  <c:v>1.2118</c:v>
                </c:pt>
                <c:pt idx="65">
                  <c:v>1.2201</c:v>
                </c:pt>
                <c:pt idx="66">
                  <c:v>1.2159</c:v>
                </c:pt>
                <c:pt idx="67">
                  <c:v>1.1982999999999999</c:v>
                </c:pt>
                <c:pt idx="68">
                  <c:v>1.1952</c:v>
                </c:pt>
                <c:pt idx="69">
                  <c:v>1.2044999999999999</c:v>
                </c:pt>
                <c:pt idx="70">
                  <c:v>1.1941999999999999</c:v>
                </c:pt>
                <c:pt idx="71">
                  <c:v>1.1962999999999999</c:v>
                </c:pt>
                <c:pt idx="72">
                  <c:v>1.2159</c:v>
                </c:pt>
                <c:pt idx="73">
                  <c:v>1.1838</c:v>
                </c:pt>
                <c:pt idx="74">
                  <c:v>1.2097</c:v>
                </c:pt>
                <c:pt idx="75">
                  <c:v>1.2314000000000001</c:v>
                </c:pt>
                <c:pt idx="76">
                  <c:v>1.2252000000000001</c:v>
                </c:pt>
                <c:pt idx="77">
                  <c:v>1.2407999999999999</c:v>
                </c:pt>
                <c:pt idx="78">
                  <c:v>1.2262999999999999</c:v>
                </c:pt>
                <c:pt idx="79">
                  <c:v>1.2501</c:v>
                </c:pt>
                <c:pt idx="80">
                  <c:v>1.2521</c:v>
                </c:pt>
                <c:pt idx="81">
                  <c:v>1.2470000000000001</c:v>
                </c:pt>
                <c:pt idx="82">
                  <c:v>1.2448999999999999</c:v>
                </c:pt>
                <c:pt idx="83">
                  <c:v>1.2697000000000001</c:v>
                </c:pt>
                <c:pt idx="84">
                  <c:v>1.2884</c:v>
                </c:pt>
                <c:pt idx="85">
                  <c:v>1.2853000000000001</c:v>
                </c:pt>
                <c:pt idx="86">
                  <c:v>1.3266</c:v>
                </c:pt>
                <c:pt idx="87">
                  <c:v>1.3463000000000001</c:v>
                </c:pt>
                <c:pt idx="88">
                  <c:v>1.3401000000000001</c:v>
                </c:pt>
                <c:pt idx="89">
                  <c:v>1.3090999999999999</c:v>
                </c:pt>
                <c:pt idx="90">
                  <c:v>1.3059000000000001</c:v>
                </c:pt>
                <c:pt idx="91">
                  <c:v>1.3204</c:v>
                </c:pt>
                <c:pt idx="92">
                  <c:v>1.3110999999999999</c:v>
                </c:pt>
                <c:pt idx="93">
                  <c:v>1.3131999999999999</c:v>
                </c:pt>
                <c:pt idx="94">
                  <c:v>1.3110999999999999</c:v>
                </c:pt>
                <c:pt idx="95">
                  <c:v>1.3152999999999999</c:v>
                </c:pt>
                <c:pt idx="96">
                  <c:v>1.2997000000000001</c:v>
                </c:pt>
                <c:pt idx="97">
                  <c:v>1.2997000000000001</c:v>
                </c:pt>
                <c:pt idx="98">
                  <c:v>1.2789999999999999</c:v>
                </c:pt>
                <c:pt idx="99">
                  <c:v>1.2873000000000001</c:v>
                </c:pt>
                <c:pt idx="100">
                  <c:v>1.2977000000000001</c:v>
                </c:pt>
                <c:pt idx="101">
                  <c:v>1.3028</c:v>
                </c:pt>
                <c:pt idx="102">
                  <c:v>1.3266</c:v>
                </c:pt>
                <c:pt idx="103">
                  <c:v>1.3278000000000001</c:v>
                </c:pt>
                <c:pt idx="104">
                  <c:v>1.3299000000000001</c:v>
                </c:pt>
                <c:pt idx="105">
                  <c:v>1.3299000000000001</c:v>
                </c:pt>
                <c:pt idx="106">
                  <c:v>1.3246</c:v>
                </c:pt>
                <c:pt idx="107">
                  <c:v>1.3098000000000001</c:v>
                </c:pt>
                <c:pt idx="108">
                  <c:v>1.3246</c:v>
                </c:pt>
                <c:pt idx="109">
                  <c:v>1.3331</c:v>
                </c:pt>
                <c:pt idx="110">
                  <c:v>1.3394999999999999</c:v>
                </c:pt>
                <c:pt idx="111">
                  <c:v>1.3616999999999999</c:v>
                </c:pt>
                <c:pt idx="112">
                  <c:v>1.349</c:v>
                </c:pt>
                <c:pt idx="113">
                  <c:v>1.3522000000000001</c:v>
                </c:pt>
                <c:pt idx="114">
                  <c:v>1.3616999999999999</c:v>
                </c:pt>
                <c:pt idx="115">
                  <c:v>1.3734999999999999</c:v>
                </c:pt>
                <c:pt idx="116">
                  <c:v>1.383</c:v>
                </c:pt>
                <c:pt idx="117">
                  <c:v>1.3884000000000001</c:v>
                </c:pt>
                <c:pt idx="118">
                  <c:v>1.3936999999999999</c:v>
                </c:pt>
                <c:pt idx="119">
                  <c:v>1.3884000000000001</c:v>
                </c:pt>
                <c:pt idx="120">
                  <c:v>1.3969</c:v>
                </c:pt>
                <c:pt idx="121">
                  <c:v>1.3979999999999999</c:v>
                </c:pt>
                <c:pt idx="122">
                  <c:v>1.3969</c:v>
                </c:pt>
                <c:pt idx="123">
                  <c:v>1.4225000000000001</c:v>
                </c:pt>
                <c:pt idx="124">
                  <c:v>1.4236</c:v>
                </c:pt>
                <c:pt idx="125">
                  <c:v>1.431</c:v>
                </c:pt>
                <c:pt idx="126">
                  <c:v>1.4278</c:v>
                </c:pt>
                <c:pt idx="127">
                  <c:v>1.4332</c:v>
                </c:pt>
                <c:pt idx="128">
                  <c:v>1.4139999999999999</c:v>
                </c:pt>
                <c:pt idx="129">
                  <c:v>1.3988</c:v>
                </c:pt>
                <c:pt idx="130">
                  <c:v>1.4160999999999999</c:v>
                </c:pt>
                <c:pt idx="131">
                  <c:v>1.4237</c:v>
                </c:pt>
                <c:pt idx="132">
                  <c:v>1.4404999999999999</c:v>
                </c:pt>
                <c:pt idx="133">
                  <c:v>1.4410000000000001</c:v>
                </c:pt>
                <c:pt idx="134">
                  <c:v>1.4367000000000001</c:v>
                </c:pt>
                <c:pt idx="135">
                  <c:v>1.4399</c:v>
                </c:pt>
                <c:pt idx="136">
                  <c:v>1.4438</c:v>
                </c:pt>
                <c:pt idx="137">
                  <c:v>1.4459</c:v>
                </c:pt>
                <c:pt idx="138">
                  <c:v>1.4351</c:v>
                </c:pt>
                <c:pt idx="139">
                  <c:v>1.4297</c:v>
                </c:pt>
                <c:pt idx="140">
                  <c:v>1.4351</c:v>
                </c:pt>
                <c:pt idx="141">
                  <c:v>1.4523999999999999</c:v>
                </c:pt>
                <c:pt idx="142">
                  <c:v>1.4611000000000001</c:v>
                </c:pt>
                <c:pt idx="143">
                  <c:v>1.4395</c:v>
                </c:pt>
                <c:pt idx="144">
                  <c:v>1.4676</c:v>
                </c:pt>
                <c:pt idx="145">
                  <c:v>1.4719</c:v>
                </c:pt>
                <c:pt idx="146">
                  <c:v>1.46</c:v>
                </c:pt>
                <c:pt idx="147">
                  <c:v>1.4438</c:v>
                </c:pt>
                <c:pt idx="148">
                  <c:v>1.4286000000000001</c:v>
                </c:pt>
                <c:pt idx="149">
                  <c:v>1.4297</c:v>
                </c:pt>
                <c:pt idx="150">
                  <c:v>1.4459</c:v>
                </c:pt>
                <c:pt idx="151">
                  <c:v>1.4502999999999999</c:v>
                </c:pt>
                <c:pt idx="152">
                  <c:v>1.4383999999999999</c:v>
                </c:pt>
                <c:pt idx="153">
                  <c:v>1.4319</c:v>
                </c:pt>
                <c:pt idx="154">
                  <c:v>1.4058999999999999</c:v>
                </c:pt>
                <c:pt idx="155">
                  <c:v>1.42</c:v>
                </c:pt>
                <c:pt idx="156">
                  <c:v>1.4340999999999999</c:v>
                </c:pt>
                <c:pt idx="157">
                  <c:v>1.4254</c:v>
                </c:pt>
                <c:pt idx="158">
                  <c:v>1.4157</c:v>
                </c:pt>
                <c:pt idx="159">
                  <c:v>1.4157</c:v>
                </c:pt>
                <c:pt idx="160">
                  <c:v>1.3994</c:v>
                </c:pt>
                <c:pt idx="161">
                  <c:v>1.3984000000000001</c:v>
                </c:pt>
                <c:pt idx="162">
                  <c:v>1.3875</c:v>
                </c:pt>
                <c:pt idx="163">
                  <c:v>1.3939999999999999</c:v>
                </c:pt>
                <c:pt idx="164">
                  <c:v>1.4005000000000001</c:v>
                </c:pt>
                <c:pt idx="165">
                  <c:v>1.4135</c:v>
                </c:pt>
                <c:pt idx="166">
                  <c:v>1.4211</c:v>
                </c:pt>
                <c:pt idx="167">
                  <c:v>1.4157</c:v>
                </c:pt>
                <c:pt idx="168">
                  <c:v>1.4362999999999999</c:v>
                </c:pt>
                <c:pt idx="169">
                  <c:v>1.4449000000000001</c:v>
                </c:pt>
                <c:pt idx="170">
                  <c:v>1.4352</c:v>
                </c:pt>
                <c:pt idx="171">
                  <c:v>1.4395</c:v>
                </c:pt>
              </c:numCache>
            </c:numRef>
          </c:val>
          <c:smooth val="0"/>
          <c:extLst>
            <c:ext xmlns:c16="http://schemas.microsoft.com/office/drawing/2014/chart" uri="{C3380CC4-5D6E-409C-BE32-E72D297353CC}">
              <c16:uniqueId val="{00000014-EDCB-41BA-B659-22F554B7B5DA}"/>
            </c:ext>
          </c:extLst>
        </c:ser>
        <c:ser>
          <c:idx val="25"/>
          <c:order val="17"/>
          <c:tx>
            <c:strRef>
              <c:f>市场中性!$CO$1</c:f>
              <c:strCache>
                <c:ptCount val="1"/>
                <c:pt idx="0">
                  <c:v>鑫源八号</c:v>
                </c:pt>
              </c:strCache>
            </c:strRef>
          </c:tx>
          <c:spPr>
            <a:ln w="28575" cap="rnd">
              <a:solidFill>
                <a:schemeClr val="accent2">
                  <a:lumMod val="60000"/>
                  <a:lumOff val="4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市场中性!$CO$2:$CO$328</c:f>
              <c:numCache>
                <c:formatCode>0.0000_ </c:formatCode>
                <c:ptCount val="327"/>
                <c:pt idx="0">
                  <c:v>1</c:v>
                </c:pt>
                <c:pt idx="1">
                  <c:v>0.99692429804544092</c:v>
                </c:pt>
                <c:pt idx="2">
                  <c:v>0.99166583986506607</c:v>
                </c:pt>
                <c:pt idx="3">
                  <c:v>0.99871018950292678</c:v>
                </c:pt>
                <c:pt idx="4">
                  <c:v>1.0039686476833019</c:v>
                </c:pt>
                <c:pt idx="5">
                  <c:v>1.0061514039091179</c:v>
                </c:pt>
                <c:pt idx="6">
                  <c:v>0.97916459966266489</c:v>
                </c:pt>
                <c:pt idx="7">
                  <c:v>1.0014882428812382</c:v>
                </c:pt>
                <c:pt idx="8">
                  <c:v>1.017362833614446</c:v>
                </c:pt>
                <c:pt idx="9">
                  <c:v>1.0343288024605615</c:v>
                </c:pt>
                <c:pt idx="10">
                  <c:v>1.0386943149121937</c:v>
                </c:pt>
                <c:pt idx="11">
                  <c:v>1.0368092072626252</c:v>
                </c:pt>
                <c:pt idx="12">
                  <c:v>1.021728346066078</c:v>
                </c:pt>
                <c:pt idx="13">
                  <c:v>1.0808611965472765</c:v>
                </c:pt>
                <c:pt idx="14">
                  <c:v>1.0737176307173331</c:v>
                </c:pt>
                <c:pt idx="15">
                  <c:v>1.0778847107848002</c:v>
                </c:pt>
                <c:pt idx="16">
                  <c:v>1.058140688560373</c:v>
                </c:pt>
                <c:pt idx="17">
                  <c:v>1.0623077686278399</c:v>
                </c:pt>
                <c:pt idx="18">
                  <c:v>1.0739160631014981</c:v>
                </c:pt>
                <c:pt idx="19">
                  <c:v>1.0898898700267883</c:v>
                </c:pt>
                <c:pt idx="20">
                  <c:v>1.1074511360253994</c:v>
                </c:pt>
                <c:pt idx="21">
                  <c:v>1.0994146244667131</c:v>
                </c:pt>
                <c:pt idx="22">
                  <c:v>1.0986208949300524</c:v>
                </c:pt>
                <c:pt idx="23">
                  <c:v>1.1000099216192083</c:v>
                </c:pt>
                <c:pt idx="24">
                  <c:v>1.0886000595297152</c:v>
                </c:pt>
                <c:pt idx="25">
                  <c:v>1.0941561662863379</c:v>
                </c:pt>
                <c:pt idx="26">
                  <c:v>1.1129080265899394</c:v>
                </c:pt>
                <c:pt idx="27">
                  <c:v>1.1074511360253994</c:v>
                </c:pt>
                <c:pt idx="28">
                  <c:v>1.1277904554023217</c:v>
                </c:pt>
                <c:pt idx="29">
                  <c:v>1.1219367000694513</c:v>
                </c:pt>
                <c:pt idx="30">
                  <c:v>1.1129080265899394</c:v>
                </c:pt>
                <c:pt idx="31">
                  <c:v>1.092568707213017</c:v>
                </c:pt>
                <c:pt idx="32">
                  <c:v>1.0870126004563945</c:v>
                </c:pt>
                <c:pt idx="33">
                  <c:v>1.0705427125706914</c:v>
                </c:pt>
                <c:pt idx="34">
                  <c:v>1.0768925488639745</c:v>
                </c:pt>
                <c:pt idx="35">
                  <c:v>1.0887984919138802</c:v>
                </c:pt>
                <c:pt idx="36">
                  <c:v>1.086020438535569</c:v>
                </c:pt>
                <c:pt idx="37">
                  <c:v>1.0867149518801467</c:v>
                </c:pt>
                <c:pt idx="38">
                  <c:v>1.1087409465224725</c:v>
                </c:pt>
                <c:pt idx="39">
                  <c:v>1.1106260541720407</c:v>
                </c:pt>
                <c:pt idx="40">
                  <c:v>1.0999107054271258</c:v>
                </c:pt>
                <c:pt idx="41">
                  <c:v>1.0834408175414227</c:v>
                </c:pt>
                <c:pt idx="42">
                  <c:v>1.0819525746601846</c:v>
                </c:pt>
                <c:pt idx="43">
                  <c:v>1.1091378112908026</c:v>
                </c:pt>
                <c:pt idx="44">
                  <c:v>1.1084432979462249</c:v>
                </c:pt>
                <c:pt idx="45">
                  <c:v>1.130766941164798</c:v>
                </c:pt>
                <c:pt idx="46">
                  <c:v>1.1332473459668619</c:v>
                </c:pt>
                <c:pt idx="47">
                  <c:v>1.137116777458081</c:v>
                </c:pt>
                <c:pt idx="48">
                  <c:v>1.1428713165988689</c:v>
                </c:pt>
                <c:pt idx="49">
                  <c:v>1.130568508780633</c:v>
                </c:pt>
                <c:pt idx="50">
                  <c:v>1.1340410755035222</c:v>
                </c:pt>
                <c:pt idx="51">
                  <c:v>1.1329496973906141</c:v>
                </c:pt>
                <c:pt idx="52">
                  <c:v>1.1456493699771804</c:v>
                </c:pt>
                <c:pt idx="53">
                  <c:v>1.1575553130270861</c:v>
                </c:pt>
                <c:pt idx="54">
                  <c:v>1.1510070443496379</c:v>
                </c:pt>
                <c:pt idx="55">
                  <c:v>1.1555709891854351</c:v>
                </c:pt>
                <c:pt idx="56">
                  <c:v>1.1619208254787181</c:v>
                </c:pt>
                <c:pt idx="57">
                  <c:v>1.1890068459172536</c:v>
                </c:pt>
                <c:pt idx="58">
                  <c:v>1.2203591626153387</c:v>
                </c:pt>
                <c:pt idx="59">
                  <c:v>1.2488342097430301</c:v>
                </c:pt>
                <c:pt idx="60">
                  <c:v>1.2666931243178885</c:v>
                </c:pt>
                <c:pt idx="61">
                  <c:v>1.32126202996329</c:v>
                </c:pt>
                <c:pt idx="62">
                  <c:v>1.3444786189106062</c:v>
                </c:pt>
                <c:pt idx="63">
                  <c:v>1.3532096438138703</c:v>
                </c:pt>
                <c:pt idx="64">
                  <c:v>1.3833713662069651</c:v>
                </c:pt>
                <c:pt idx="65">
                  <c:v>1.389324337731918</c:v>
                </c:pt>
                <c:pt idx="66">
                  <c:v>1.410358170453418</c:v>
                </c:pt>
                <c:pt idx="67">
                  <c:v>1.3834705823990476</c:v>
                </c:pt>
                <c:pt idx="68">
                  <c:v>1.3834705823990476</c:v>
                </c:pt>
                <c:pt idx="69">
                  <c:v>1.3944835797202102</c:v>
                </c:pt>
                <c:pt idx="70">
                  <c:v>1.3970632007143564</c:v>
                </c:pt>
                <c:pt idx="71">
                  <c:v>1.3771207461057644</c:v>
                </c:pt>
                <c:pt idx="72">
                  <c:v>1.4312927869828356</c:v>
                </c:pt>
                <c:pt idx="73">
                  <c:v>1.4312927869828356</c:v>
                </c:pt>
                <c:pt idx="74">
                  <c:v>1.4033138208155571</c:v>
                </c:pt>
                <c:pt idx="75">
                  <c:v>1.4033138208155571</c:v>
                </c:pt>
                <c:pt idx="76">
                  <c:v>1.3895227701160831</c:v>
                </c:pt>
                <c:pt idx="77">
                  <c:v>1.3681912888183352</c:v>
                </c:pt>
                <c:pt idx="78">
                  <c:v>1.3764262327611865</c:v>
                </c:pt>
                <c:pt idx="79">
                  <c:v>1.371961504117472</c:v>
                </c:pt>
                <c:pt idx="80">
                  <c:v>1.3790058537553327</c:v>
                </c:pt>
                <c:pt idx="81">
                  <c:v>1.3764262327611865</c:v>
                </c:pt>
                <c:pt idx="82">
                  <c:v>1.3877368786585971</c:v>
                </c:pt>
                <c:pt idx="83">
                  <c:v>1.3944835797202102</c:v>
                </c:pt>
                <c:pt idx="84">
                  <c:v>1.3830737176307173</c:v>
                </c:pt>
                <c:pt idx="85">
                  <c:v>1.3818831233257267</c:v>
                </c:pt>
                <c:pt idx="86">
                  <c:v>1.3897212025002481</c:v>
                </c:pt>
                <c:pt idx="87">
                  <c:v>1.3948804444885405</c:v>
                </c:pt>
                <c:pt idx="88">
                  <c:v>1.3990475245560074</c:v>
                </c:pt>
                <c:pt idx="89">
                  <c:v>1.3960710387935311</c:v>
                </c:pt>
                <c:pt idx="90">
                  <c:v>1.3960710387935311</c:v>
                </c:pt>
                <c:pt idx="91">
                  <c:v>1.4014287131659888</c:v>
                </c:pt>
                <c:pt idx="92">
                  <c:v>1.4042067665443001</c:v>
                </c:pt>
                <c:pt idx="93">
                  <c:v>1.3977577140589343</c:v>
                </c:pt>
                <c:pt idx="94">
                  <c:v>1.4171048715150312</c:v>
                </c:pt>
                <c:pt idx="95">
                  <c:v>1.4204782220458378</c:v>
                </c:pt>
                <c:pt idx="96">
                  <c:v>1.4322849489036611</c:v>
                </c:pt>
                <c:pt idx="97">
                  <c:v>1.4312927869828356</c:v>
                </c:pt>
                <c:pt idx="98">
                  <c:v>1.4216688163508284</c:v>
                </c:pt>
                <c:pt idx="99">
                  <c:v>1.419089195356682</c:v>
                </c:pt>
                <c:pt idx="100">
                  <c:v>1.4192876277408475</c:v>
                </c:pt>
                <c:pt idx="101">
                  <c:v>1.4021232265105665</c:v>
                </c:pt>
                <c:pt idx="102">
                  <c:v>1.4209743030062505</c:v>
                </c:pt>
                <c:pt idx="103">
                  <c:v>1.4227601944637365</c:v>
                </c:pt>
                <c:pt idx="104">
                  <c:v>1.4303998412540926</c:v>
                </c:pt>
                <c:pt idx="105">
                  <c:v>1.427224923107451</c:v>
                </c:pt>
                <c:pt idx="106">
                  <c:v>1.4196844925091776</c:v>
                </c:pt>
                <c:pt idx="107">
                  <c:v>1.4180970334358567</c:v>
                </c:pt>
                <c:pt idx="108">
                  <c:v>1.408373846611767</c:v>
                </c:pt>
                <c:pt idx="109">
                  <c:v>1.4672090485167177</c:v>
                </c:pt>
                <c:pt idx="110">
                  <c:v>1.480801666832027</c:v>
                </c:pt>
                <c:pt idx="111">
                  <c:v>1.5251513046929257</c:v>
                </c:pt>
                <c:pt idx="112">
                  <c:v>1.520091278896716</c:v>
                </c:pt>
                <c:pt idx="113">
                  <c:v>1.5294176009524756</c:v>
                </c:pt>
                <c:pt idx="114">
                  <c:v>1.5176108740946523</c:v>
                </c:pt>
                <c:pt idx="115">
                  <c:v>1.538049409663657</c:v>
                </c:pt>
                <c:pt idx="116">
                  <c:v>1.5229685484671098</c:v>
                </c:pt>
                <c:pt idx="117">
                  <c:v>1.5171147931342395</c:v>
                </c:pt>
                <c:pt idx="118">
                  <c:v>1.5377517610874094</c:v>
                </c:pt>
                <c:pt idx="119">
                  <c:v>1.513741442603433</c:v>
                </c:pt>
                <c:pt idx="120">
                  <c:v>1.5389423553924</c:v>
                </c:pt>
                <c:pt idx="121">
                  <c:v>1.5427125706915368</c:v>
                </c:pt>
                <c:pt idx="122">
                  <c:v>1.5345768429407678</c:v>
                </c:pt>
                <c:pt idx="123">
                  <c:v>1.5876575057049311</c:v>
                </c:pt>
                <c:pt idx="124">
                  <c:v>1.5851771009028672</c:v>
                </c:pt>
                <c:pt idx="125">
                  <c:v>1.6037305288223038</c:v>
                </c:pt>
                <c:pt idx="126">
                  <c:v>1.6023415021331482</c:v>
                </c:pt>
                <c:pt idx="127">
                  <c:v>1.6105764460759995</c:v>
                </c:pt>
                <c:pt idx="128">
                  <c:v>1.5930151800773886</c:v>
                </c:pt>
                <c:pt idx="129">
                  <c:v>1.6000595297152496</c:v>
                </c:pt>
                <c:pt idx="130">
                  <c:v>1.5957932334556999</c:v>
                </c:pt>
                <c:pt idx="131">
                  <c:v>1.6264510368092071</c:v>
                </c:pt>
                <c:pt idx="132">
                  <c:v>1.6505605714852662</c:v>
                </c:pt>
                <c:pt idx="133">
                  <c:v>1.6616727849985118</c:v>
                </c:pt>
                <c:pt idx="134">
                  <c:v>1.6504613552931837</c:v>
                </c:pt>
                <c:pt idx="135">
                  <c:v>1.6693124317888681</c:v>
                </c:pt>
                <c:pt idx="136">
                  <c:v>1.6546284353606509</c:v>
                </c:pt>
                <c:pt idx="137">
                  <c:v>1.6580017858914575</c:v>
                </c:pt>
                <c:pt idx="138">
                  <c:v>1.6285345768429407</c:v>
                </c:pt>
                <c:pt idx="139">
                  <c:v>1.6223831729338227</c:v>
                </c:pt>
                <c:pt idx="140">
                  <c:v>1.6152396071038793</c:v>
                </c:pt>
                <c:pt idx="141">
                  <c:v>1.6379601150907828</c:v>
                </c:pt>
                <c:pt idx="142">
                  <c:v>1.6564143268181366</c:v>
                </c:pt>
                <c:pt idx="143">
                  <c:v>1.6442107351919832</c:v>
                </c:pt>
                <c:pt idx="144">
                  <c:v>1.6601845421172736</c:v>
                </c:pt>
                <c:pt idx="145">
                  <c:v>1.6793332671892054</c:v>
                </c:pt>
                <c:pt idx="146">
                  <c:v>1.687766643516222</c:v>
                </c:pt>
                <c:pt idx="147">
                  <c:v>1.679829348149618</c:v>
                </c:pt>
                <c:pt idx="148">
                  <c:v>1.6791348348050401</c:v>
                </c:pt>
                <c:pt idx="149">
                  <c:v>1.6835995634487548</c:v>
                </c:pt>
                <c:pt idx="150">
                  <c:v>1.686179184442901</c:v>
                </c:pt>
                <c:pt idx="151">
                  <c:v>1.6926282369282666</c:v>
                </c:pt>
                <c:pt idx="152">
                  <c:v>1.7021529913681912</c:v>
                </c:pt>
                <c:pt idx="153">
                  <c:v>1.7106855838872903</c:v>
                </c:pt>
                <c:pt idx="154">
                  <c:v>1.686179184442901</c:v>
                </c:pt>
                <c:pt idx="155">
                  <c:v>1.6858815358666535</c:v>
                </c:pt>
                <c:pt idx="156">
                  <c:v>1.7081059628931441</c:v>
                </c:pt>
                <c:pt idx="157">
                  <c:v>1.6912392102391109</c:v>
                </c:pt>
                <c:pt idx="158">
                  <c:v>1.6674273241392996</c:v>
                </c:pt>
                <c:pt idx="159">
                  <c:v>1.7054271257069153</c:v>
                </c:pt>
                <c:pt idx="160">
                  <c:v>1.7031451532890167</c:v>
                </c:pt>
                <c:pt idx="161">
                  <c:v>1.6988788570294671</c:v>
                </c:pt>
                <c:pt idx="162">
                  <c:v>1.7123722591526938</c:v>
                </c:pt>
                <c:pt idx="163">
                  <c:v>1.6984819922611369</c:v>
                </c:pt>
                <c:pt idx="164">
                  <c:v>1.6835003472566723</c:v>
                </c:pt>
                <c:pt idx="165">
                  <c:v>1.6910407778549459</c:v>
                </c:pt>
                <c:pt idx="166">
                  <c:v>1.6945133445778351</c:v>
                </c:pt>
                <c:pt idx="167">
                  <c:v>1.6736779442405001</c:v>
                </c:pt>
                <c:pt idx="168">
                  <c:v>1.6872705625558089</c:v>
                </c:pt>
                <c:pt idx="169">
                  <c:v>1.6938188312332574</c:v>
                </c:pt>
                <c:pt idx="170">
                  <c:v>1.6791348348050401</c:v>
                </c:pt>
                <c:pt idx="171">
                  <c:v>1.6862784006349836</c:v>
                </c:pt>
              </c:numCache>
            </c:numRef>
          </c:val>
          <c:smooth val="0"/>
          <c:extLst>
            <c:ext xmlns:c16="http://schemas.microsoft.com/office/drawing/2014/chart" uri="{C3380CC4-5D6E-409C-BE32-E72D297353CC}">
              <c16:uniqueId val="{00000015-EDCB-41BA-B659-22F554B7B5DA}"/>
            </c:ext>
          </c:extLst>
        </c:ser>
        <c:ser>
          <c:idx val="26"/>
          <c:order val="18"/>
          <c:tx>
            <c:strRef>
              <c:f>市场中性!$CP$1</c:f>
              <c:strCache>
                <c:ptCount val="1"/>
                <c:pt idx="0">
                  <c:v>申毅多策略量化套利3号</c:v>
                </c:pt>
              </c:strCache>
            </c:strRef>
          </c:tx>
          <c:spPr>
            <a:ln w="28575" cap="rnd">
              <a:solidFill>
                <a:schemeClr val="accent3">
                  <a:lumMod val="60000"/>
                  <a:lumOff val="4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市场中性!$CP$2:$CP$328</c:f>
              <c:numCache>
                <c:formatCode>0.0000_ </c:formatCode>
                <c:ptCount val="327"/>
                <c:pt idx="0">
                  <c:v>1</c:v>
                </c:pt>
                <c:pt idx="1">
                  <c:v>1.0008594112926303</c:v>
                </c:pt>
                <c:pt idx="2">
                  <c:v>1.0008049369466057</c:v>
                </c:pt>
                <c:pt idx="3">
                  <c:v>0.99633306502101782</c:v>
                </c:pt>
                <c:pt idx="4">
                  <c:v>0.99812181379125298</c:v>
                </c:pt>
                <c:pt idx="5">
                  <c:v>0.99812181379125298</c:v>
                </c:pt>
                <c:pt idx="6">
                  <c:v>0.98112870047401834</c:v>
                </c:pt>
                <c:pt idx="7">
                  <c:v>0.98112870047401834</c:v>
                </c:pt>
                <c:pt idx="8">
                  <c:v>0.98738932116984168</c:v>
                </c:pt>
                <c:pt idx="9">
                  <c:v>0.98738932116984168</c:v>
                </c:pt>
                <c:pt idx="10">
                  <c:v>0.99096681871031211</c:v>
                </c:pt>
                <c:pt idx="11">
                  <c:v>0.99275556748054739</c:v>
                </c:pt>
                <c:pt idx="12">
                  <c:v>0.98738932116984168</c:v>
                </c:pt>
                <c:pt idx="13">
                  <c:v>0.9990161881763705</c:v>
                </c:pt>
                <c:pt idx="14">
                  <c:v>0.9990161881763705</c:v>
                </c:pt>
                <c:pt idx="15">
                  <c:v>0.99991056256148825</c:v>
                </c:pt>
                <c:pt idx="16">
                  <c:v>1.0025936857168409</c:v>
                </c:pt>
                <c:pt idx="17">
                  <c:v>1.0061711832573115</c:v>
                </c:pt>
                <c:pt idx="18">
                  <c:v>1.0106430551828993</c:v>
                </c:pt>
                <c:pt idx="19">
                  <c:v>1.0133261783382523</c:v>
                </c:pt>
                <c:pt idx="20">
                  <c:v>1.0169036758787227</c:v>
                </c:pt>
                <c:pt idx="21">
                  <c:v>1.0177980502638402</c:v>
                </c:pt>
                <c:pt idx="22">
                  <c:v>1.0160093014936051</c:v>
                </c:pt>
                <c:pt idx="23">
                  <c:v>1.0186924246489579</c:v>
                </c:pt>
                <c:pt idx="24">
                  <c:v>1.0115374295680171</c:v>
                </c:pt>
                <c:pt idx="25">
                  <c:v>1.0151149271084876</c:v>
                </c:pt>
                <c:pt idx="26">
                  <c:v>1.0151149271084876</c:v>
                </c:pt>
                <c:pt idx="27">
                  <c:v>1.0213755478043107</c:v>
                </c:pt>
                <c:pt idx="28">
                  <c:v>1.0240586709596637</c:v>
                </c:pt>
                <c:pt idx="29">
                  <c:v>1.0213755478043107</c:v>
                </c:pt>
                <c:pt idx="30">
                  <c:v>1.0204811734191932</c:v>
                </c:pt>
                <c:pt idx="31">
                  <c:v>1.0186924246489579</c:v>
                </c:pt>
                <c:pt idx="32">
                  <c:v>1.0160093014936051</c:v>
                </c:pt>
                <c:pt idx="33">
                  <c:v>1.0169036758787227</c:v>
                </c:pt>
                <c:pt idx="34">
                  <c:v>1.0169036758787227</c:v>
                </c:pt>
                <c:pt idx="35">
                  <c:v>1.0169036758787227</c:v>
                </c:pt>
                <c:pt idx="36">
                  <c:v>1.0177980502638402</c:v>
                </c:pt>
                <c:pt idx="37">
                  <c:v>1.0186924246489579</c:v>
                </c:pt>
                <c:pt idx="38">
                  <c:v>1.0177980502638402</c:v>
                </c:pt>
                <c:pt idx="39">
                  <c:v>1.0195867990340755</c:v>
                </c:pt>
                <c:pt idx="40">
                  <c:v>1.0195867990340755</c:v>
                </c:pt>
                <c:pt idx="41">
                  <c:v>1.0222699221894285</c:v>
                </c:pt>
                <c:pt idx="42">
                  <c:v>1.0204811734191932</c:v>
                </c:pt>
                <c:pt idx="43">
                  <c:v>1.0204811734191932</c:v>
                </c:pt>
                <c:pt idx="44">
                  <c:v>1.0204811734191932</c:v>
                </c:pt>
                <c:pt idx="45">
                  <c:v>1.0195867990340755</c:v>
                </c:pt>
                <c:pt idx="46">
                  <c:v>1.023164296574546</c:v>
                </c:pt>
                <c:pt idx="47">
                  <c:v>1.0240586709596637</c:v>
                </c:pt>
                <c:pt idx="48">
                  <c:v>1.0240586709596637</c:v>
                </c:pt>
                <c:pt idx="49">
                  <c:v>1.0249530453447813</c:v>
                </c:pt>
                <c:pt idx="50">
                  <c:v>1.0276361685001341</c:v>
                </c:pt>
                <c:pt idx="51">
                  <c:v>1.0312136660406046</c:v>
                </c:pt>
                <c:pt idx="52">
                  <c:v>1.0330024148108397</c:v>
                </c:pt>
                <c:pt idx="53">
                  <c:v>1.0374742867364277</c:v>
                </c:pt>
                <c:pt idx="54">
                  <c:v>1.0401574098917807</c:v>
                </c:pt>
                <c:pt idx="55">
                  <c:v>1.039263035506663</c:v>
                </c:pt>
                <c:pt idx="56">
                  <c:v>1.039263035506663</c:v>
                </c:pt>
                <c:pt idx="57">
                  <c:v>1.0410517842768983</c:v>
                </c:pt>
                <c:pt idx="58">
                  <c:v>1.039263035506663</c:v>
                </c:pt>
                <c:pt idx="59">
                  <c:v>1.0437349074322511</c:v>
                </c:pt>
                <c:pt idx="60">
                  <c:v>1.0419461586620158</c:v>
                </c:pt>
                <c:pt idx="61">
                  <c:v>1.0473124049727216</c:v>
                </c:pt>
                <c:pt idx="62">
                  <c:v>1.0508899025131919</c:v>
                </c:pt>
                <c:pt idx="63">
                  <c:v>1.0508899025131919</c:v>
                </c:pt>
                <c:pt idx="64">
                  <c:v>1.0526786512834272</c:v>
                </c:pt>
                <c:pt idx="65">
                  <c:v>1.0544674000536625</c:v>
                </c:pt>
                <c:pt idx="66">
                  <c:v>1.0589392719792503</c:v>
                </c:pt>
                <c:pt idx="67">
                  <c:v>1.0580448975941328</c:v>
                </c:pt>
                <c:pt idx="68">
                  <c:v>1.0580448975941328</c:v>
                </c:pt>
                <c:pt idx="69">
                  <c:v>1.0580448975941328</c:v>
                </c:pt>
                <c:pt idx="70">
                  <c:v>1.0669886414453089</c:v>
                </c:pt>
                <c:pt idx="71">
                  <c:v>1.0687773902155442</c:v>
                </c:pt>
                <c:pt idx="72">
                  <c:v>1.0723548877560147</c:v>
                </c:pt>
                <c:pt idx="73">
                  <c:v>1.0732492621411323</c:v>
                </c:pt>
                <c:pt idx="74">
                  <c:v>1.0750380109113673</c:v>
                </c:pt>
                <c:pt idx="75">
                  <c:v>1.0804042572220731</c:v>
                </c:pt>
                <c:pt idx="76">
                  <c:v>1.0786155084518378</c:v>
                </c:pt>
                <c:pt idx="77">
                  <c:v>1.0786155084518378</c:v>
                </c:pt>
                <c:pt idx="78">
                  <c:v>1.0848761291476612</c:v>
                </c:pt>
                <c:pt idx="79">
                  <c:v>1.087559252303014</c:v>
                </c:pt>
                <c:pt idx="80">
                  <c:v>1.0973973705393076</c:v>
                </c:pt>
                <c:pt idx="81">
                  <c:v>1.0929254986137196</c:v>
                </c:pt>
                <c:pt idx="82">
                  <c:v>1.0830873803774259</c:v>
                </c:pt>
                <c:pt idx="83">
                  <c:v>1.0893480010732493</c:v>
                </c:pt>
                <c:pt idx="84">
                  <c:v>1.0902423754583668</c:v>
                </c:pt>
                <c:pt idx="85">
                  <c:v>1.0857705035327787</c:v>
                </c:pt>
                <c:pt idx="86">
                  <c:v>1.0857705035327787</c:v>
                </c:pt>
                <c:pt idx="87">
                  <c:v>1.0884536266881317</c:v>
                </c:pt>
                <c:pt idx="88">
                  <c:v>1.0929254986137196</c:v>
                </c:pt>
                <c:pt idx="89">
                  <c:v>1.0947142473839548</c:v>
                </c:pt>
                <c:pt idx="90">
                  <c:v>1.0947142473839548</c:v>
                </c:pt>
                <c:pt idx="91">
                  <c:v>1.0991861193095429</c:v>
                </c:pt>
                <c:pt idx="92">
                  <c:v>1.0991861193095429</c:v>
                </c:pt>
                <c:pt idx="93">
                  <c:v>1.1000804936946604</c:v>
                </c:pt>
                <c:pt idx="94">
                  <c:v>1.1027636168500135</c:v>
                </c:pt>
                <c:pt idx="95">
                  <c:v>1.1027636168500135</c:v>
                </c:pt>
                <c:pt idx="96">
                  <c:v>1.1027636168500135</c:v>
                </c:pt>
                <c:pt idx="97">
                  <c:v>1.108129863160719</c:v>
                </c:pt>
                <c:pt idx="98">
                  <c:v>1.1090242375458366</c:v>
                </c:pt>
                <c:pt idx="99">
                  <c:v>1.1090242375458366</c:v>
                </c:pt>
                <c:pt idx="100">
                  <c:v>1.1072354887756013</c:v>
                </c:pt>
                <c:pt idx="101">
                  <c:v>1.1126017350863071</c:v>
                </c:pt>
                <c:pt idx="102">
                  <c:v>1.1134961094714246</c:v>
                </c:pt>
                <c:pt idx="103">
                  <c:v>1.1161792326267774</c:v>
                </c:pt>
                <c:pt idx="104">
                  <c:v>1.1143904838565422</c:v>
                </c:pt>
                <c:pt idx="105">
                  <c:v>1.119756730167248</c:v>
                </c:pt>
                <c:pt idx="106">
                  <c:v>1.1179679813970127</c:v>
                </c:pt>
                <c:pt idx="107">
                  <c:v>1.0982917449244252</c:v>
                </c:pt>
                <c:pt idx="108">
                  <c:v>1.1000804936946604</c:v>
                </c:pt>
                <c:pt idx="109">
                  <c:v>1.1117073607011896</c:v>
                </c:pt>
                <c:pt idx="110">
                  <c:v>1.1027636168500135</c:v>
                </c:pt>
                <c:pt idx="111">
                  <c:v>1.1027636168500135</c:v>
                </c:pt>
                <c:pt idx="112">
                  <c:v>1.0580448975941328</c:v>
                </c:pt>
                <c:pt idx="113">
                  <c:v>1.0804042572220731</c:v>
                </c:pt>
                <c:pt idx="114">
                  <c:v>1.0929254986137196</c:v>
                </c:pt>
                <c:pt idx="115">
                  <c:v>1.1072354887756013</c:v>
                </c:pt>
                <c:pt idx="116">
                  <c:v>1.1278060996333064</c:v>
                </c:pt>
                <c:pt idx="117">
                  <c:v>1.1501654592612467</c:v>
                </c:pt>
                <c:pt idx="118">
                  <c:v>1.1537429568017172</c:v>
                </c:pt>
                <c:pt idx="119">
                  <c:v>1.1564260799570698</c:v>
                </c:pt>
                <c:pt idx="120">
                  <c:v>1.1644754494231284</c:v>
                </c:pt>
                <c:pt idx="121">
                  <c:v>1.1707360701189515</c:v>
                </c:pt>
                <c:pt idx="122">
                  <c:v>1.1626867006528931</c:v>
                </c:pt>
                <c:pt idx="123">
                  <c:v>1.1635810750380107</c:v>
                </c:pt>
                <c:pt idx="124">
                  <c:v>1.1734191932743046</c:v>
                </c:pt>
                <c:pt idx="125">
                  <c:v>1.1796798139701277</c:v>
                </c:pt>
                <c:pt idx="126">
                  <c:v>1.1698416957338342</c:v>
                </c:pt>
                <c:pt idx="127">
                  <c:v>1.1796798139701277</c:v>
                </c:pt>
                <c:pt idx="128">
                  <c:v>1.1823629371254807</c:v>
                </c:pt>
                <c:pt idx="129">
                  <c:v>1.1939898041320096</c:v>
                </c:pt>
                <c:pt idx="130">
                  <c:v>1.1930954297468921</c:v>
                </c:pt>
                <c:pt idx="131">
                  <c:v>1.1859404346659512</c:v>
                </c:pt>
                <c:pt idx="132">
                  <c:v>1.1922010553617743</c:v>
                </c:pt>
                <c:pt idx="133">
                  <c:v>1.200250424827833</c:v>
                </c:pt>
                <c:pt idx="134">
                  <c:v>1.1877291834361863</c:v>
                </c:pt>
                <c:pt idx="135">
                  <c:v>1.200250424827833</c:v>
                </c:pt>
                <c:pt idx="136">
                  <c:v>1.2127716662194794</c:v>
                </c:pt>
                <c:pt idx="137">
                  <c:v>1.2145604149897147</c:v>
                </c:pt>
                <c:pt idx="138">
                  <c:v>1.2306591539218315</c:v>
                </c:pt>
                <c:pt idx="139">
                  <c:v>1.2297647795367139</c:v>
                </c:pt>
                <c:pt idx="140">
                  <c:v>1.2306591539218315</c:v>
                </c:pt>
                <c:pt idx="141">
                  <c:v>1.2610678830158302</c:v>
                </c:pt>
                <c:pt idx="142">
                  <c:v>1.268222878096771</c:v>
                </c:pt>
                <c:pt idx="143">
                  <c:v>1.268222878096771</c:v>
                </c:pt>
                <c:pt idx="144">
                  <c:v>1.2709060012521241</c:v>
                </c:pt>
                <c:pt idx="145">
                  <c:v>1.2834272426437707</c:v>
                </c:pt>
                <c:pt idx="146">
                  <c:v>1.2861103657991233</c:v>
                </c:pt>
                <c:pt idx="147">
                  <c:v>1.2914766121098291</c:v>
                </c:pt>
                <c:pt idx="148">
                  <c:v>1.2968428584205347</c:v>
                </c:pt>
                <c:pt idx="149">
                  <c:v>1.2995259815758877</c:v>
                </c:pt>
                <c:pt idx="150">
                  <c:v>1.3093640998121812</c:v>
                </c:pt>
                <c:pt idx="151">
                  <c:v>1.3156247205080047</c:v>
                </c:pt>
                <c:pt idx="152">
                  <c:v>1.316519094893122</c:v>
                </c:pt>
                <c:pt idx="153">
                  <c:v>1.3111528485824164</c:v>
                </c:pt>
                <c:pt idx="154">
                  <c:v>1.2932653608800642</c:v>
                </c:pt>
                <c:pt idx="155">
                  <c:v>1.3174134692782398</c:v>
                </c:pt>
                <c:pt idx="156">
                  <c:v>1.3281459618996512</c:v>
                </c:pt>
                <c:pt idx="157">
                  <c:v>1.3120472229675342</c:v>
                </c:pt>
                <c:pt idx="158">
                  <c:v>1.335300956980592</c:v>
                </c:pt>
                <c:pt idx="159">
                  <c:v>1.3424559520615327</c:v>
                </c:pt>
                <c:pt idx="160">
                  <c:v>1.3200965924335926</c:v>
                </c:pt>
                <c:pt idx="161">
                  <c:v>1.3120472229675342</c:v>
                </c:pt>
                <c:pt idx="162">
                  <c:v>1.3048922278865933</c:v>
                </c:pt>
                <c:pt idx="163">
                  <c:v>1.3093640998121812</c:v>
                </c:pt>
                <c:pt idx="164">
                  <c:v>1.3183078436633573</c:v>
                </c:pt>
                <c:pt idx="165">
                  <c:v>1.3290403362847687</c:v>
                </c:pt>
                <c:pt idx="166">
                  <c:v>1.3370897057508273</c:v>
                </c:pt>
                <c:pt idx="167">
                  <c:v>1.3397728289061801</c:v>
                </c:pt>
                <c:pt idx="168">
                  <c:v>1.3397728289061801</c:v>
                </c:pt>
                <c:pt idx="169">
                  <c:v>1.3424559520615327</c:v>
                </c:pt>
                <c:pt idx="170">
                  <c:v>1.3478221983722385</c:v>
                </c:pt>
                <c:pt idx="171">
                  <c:v>1.3522940702978266</c:v>
                </c:pt>
              </c:numCache>
            </c:numRef>
          </c:val>
          <c:smooth val="0"/>
          <c:extLst>
            <c:ext xmlns:c16="http://schemas.microsoft.com/office/drawing/2014/chart" uri="{C3380CC4-5D6E-409C-BE32-E72D297353CC}">
              <c16:uniqueId val="{00000016-EDCB-41BA-B659-22F554B7B5DA}"/>
            </c:ext>
          </c:extLst>
        </c:ser>
        <c:ser>
          <c:idx val="28"/>
          <c:order val="19"/>
          <c:tx>
            <c:strRef>
              <c:f>市场中性!$CQ$1</c:f>
              <c:strCache>
                <c:ptCount val="1"/>
                <c:pt idx="0">
                  <c:v>玻尔兹曼2号</c:v>
                </c:pt>
              </c:strCache>
            </c:strRef>
          </c:tx>
          <c:spPr>
            <a:ln w="28575" cap="rnd">
              <a:solidFill>
                <a:schemeClr val="accent5">
                  <a:lumMod val="60000"/>
                  <a:lumOff val="4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市场中性!$CQ$2:$CQ$328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1.0009999999999999</c:v>
                </c:pt>
                <c:pt idx="92">
                  <c:v>1.0069999999999999</c:v>
                </c:pt>
                <c:pt idx="93">
                  <c:v>1.0089999999999999</c:v>
                </c:pt>
                <c:pt idx="94">
                  <c:v>1.0129999999999999</c:v>
                </c:pt>
                <c:pt idx="95">
                  <c:v>1.0189999999999999</c:v>
                </c:pt>
                <c:pt idx="96">
                  <c:v>1.0289999999999999</c:v>
                </c:pt>
                <c:pt idx="97">
                  <c:v>1.028</c:v>
                </c:pt>
                <c:pt idx="98">
                  <c:v>1.02</c:v>
                </c:pt>
                <c:pt idx="99">
                  <c:v>1.02</c:v>
                </c:pt>
                <c:pt idx="100">
                  <c:v>1.014</c:v>
                </c:pt>
                <c:pt idx="101">
                  <c:v>1.0009999999999999</c:v>
                </c:pt>
                <c:pt idx="102">
                  <c:v>1.006</c:v>
                </c:pt>
                <c:pt idx="103">
                  <c:v>0.997</c:v>
                </c:pt>
                <c:pt idx="104">
                  <c:v>1.008</c:v>
                </c:pt>
                <c:pt idx="105">
                  <c:v>1.0089999999999999</c:v>
                </c:pt>
                <c:pt idx="106">
                  <c:v>1.016</c:v>
                </c:pt>
                <c:pt idx="107">
                  <c:v>1.0149999999999999</c:v>
                </c:pt>
                <c:pt idx="108">
                  <c:v>1.022</c:v>
                </c:pt>
                <c:pt idx="109">
                  <c:v>1.02</c:v>
                </c:pt>
                <c:pt idx="110">
                  <c:v>1.034</c:v>
                </c:pt>
                <c:pt idx="111">
                  <c:v>1.0429999999999999</c:v>
                </c:pt>
                <c:pt idx="112">
                  <c:v>1.048</c:v>
                </c:pt>
                <c:pt idx="113">
                  <c:v>1.0629999999999999</c:v>
                </c:pt>
                <c:pt idx="114">
                  <c:v>1.0629999999999999</c:v>
                </c:pt>
                <c:pt idx="115">
                  <c:v>1.08</c:v>
                </c:pt>
                <c:pt idx="116">
                  <c:v>1.0720000000000001</c:v>
                </c:pt>
                <c:pt idx="117">
                  <c:v>1.0720000000000001</c:v>
                </c:pt>
                <c:pt idx="118">
                  <c:v>1.0780000000000001</c:v>
                </c:pt>
                <c:pt idx="119">
                  <c:v>1.0840000000000001</c:v>
                </c:pt>
                <c:pt idx="120">
                  <c:v>1.0840000000000001</c:v>
                </c:pt>
                <c:pt idx="121">
                  <c:v>1.0860000000000001</c:v>
                </c:pt>
                <c:pt idx="122">
                  <c:v>1.0840000000000001</c:v>
                </c:pt>
                <c:pt idx="123">
                  <c:v>1.0880000000000001</c:v>
                </c:pt>
                <c:pt idx="124">
                  <c:v>1.085</c:v>
                </c:pt>
                <c:pt idx="125">
                  <c:v>1.0820000000000001</c:v>
                </c:pt>
                <c:pt idx="126">
                  <c:v>1.073</c:v>
                </c:pt>
                <c:pt idx="127">
                  <c:v>1.0760000000000001</c:v>
                </c:pt>
                <c:pt idx="128">
                  <c:v>1.0720000000000001</c:v>
                </c:pt>
                <c:pt idx="129">
                  <c:v>1.0509999999999999</c:v>
                </c:pt>
                <c:pt idx="130">
                  <c:v>1.0660000000000001</c:v>
                </c:pt>
                <c:pt idx="131">
                  <c:v>1.071</c:v>
                </c:pt>
                <c:pt idx="132">
                  <c:v>1.0880000000000001</c:v>
                </c:pt>
                <c:pt idx="133">
                  <c:v>1.0880000000000001</c:v>
                </c:pt>
                <c:pt idx="134">
                  <c:v>1.0920000000000001</c:v>
                </c:pt>
                <c:pt idx="135">
                  <c:v>1.089</c:v>
                </c:pt>
                <c:pt idx="136">
                  <c:v>1.085</c:v>
                </c:pt>
                <c:pt idx="137">
                  <c:v>1.085</c:v>
                </c:pt>
                <c:pt idx="138">
                  <c:v>1.077</c:v>
                </c:pt>
                <c:pt idx="139">
                  <c:v>1.0780000000000001</c:v>
                </c:pt>
                <c:pt idx="140">
                  <c:v>1.0760000000000001</c:v>
                </c:pt>
                <c:pt idx="141">
                  <c:v>1.079</c:v>
                </c:pt>
                <c:pt idx="142">
                  <c:v>1.079</c:v>
                </c:pt>
                <c:pt idx="143">
                  <c:v>1.0649999999999999</c:v>
                </c:pt>
                <c:pt idx="144">
                  <c:v>1.08</c:v>
                </c:pt>
                <c:pt idx="145">
                  <c:v>1.097</c:v>
                </c:pt>
                <c:pt idx="146">
                  <c:v>1.0980000000000001</c:v>
                </c:pt>
                <c:pt idx="147">
                  <c:v>1.0940000000000001</c:v>
                </c:pt>
                <c:pt idx="148">
                  <c:v>1.0860000000000001</c:v>
                </c:pt>
                <c:pt idx="149">
                  <c:v>1.0900000000000001</c:v>
                </c:pt>
                <c:pt idx="150">
                  <c:v>1.1020000000000001</c:v>
                </c:pt>
                <c:pt idx="151">
                  <c:v>1.097</c:v>
                </c:pt>
                <c:pt idx="152">
                  <c:v>1.1020000000000001</c:v>
                </c:pt>
                <c:pt idx="153">
                  <c:v>1.109</c:v>
                </c:pt>
                <c:pt idx="154">
                  <c:v>1.1020000000000001</c:v>
                </c:pt>
                <c:pt idx="155">
                  <c:v>1.119</c:v>
                </c:pt>
                <c:pt idx="156">
                  <c:v>1.1359999999999999</c:v>
                </c:pt>
                <c:pt idx="157">
                  <c:v>1.133</c:v>
                </c:pt>
                <c:pt idx="158">
                  <c:v>1.145</c:v>
                </c:pt>
                <c:pt idx="159">
                  <c:v>1.153</c:v>
                </c:pt>
                <c:pt idx="160">
                  <c:v>1.149</c:v>
                </c:pt>
                <c:pt idx="161">
                  <c:v>1.149</c:v>
                </c:pt>
                <c:pt idx="162">
                  <c:v>1.175</c:v>
                </c:pt>
                <c:pt idx="163">
                  <c:v>1.171</c:v>
                </c:pt>
                <c:pt idx="164">
                  <c:v>1.137</c:v>
                </c:pt>
                <c:pt idx="165">
                  <c:v>1.1379999999999999</c:v>
                </c:pt>
                <c:pt idx="166">
                  <c:v>1.141</c:v>
                </c:pt>
                <c:pt idx="167">
                  <c:v>1.1259999999999999</c:v>
                </c:pt>
                <c:pt idx="168">
                  <c:v>1.121</c:v>
                </c:pt>
                <c:pt idx="169">
                  <c:v>1.115</c:v>
                </c:pt>
                <c:pt idx="170">
                  <c:v>1.1100000000000001</c:v>
                </c:pt>
                <c:pt idx="171">
                  <c:v>1.097</c:v>
                </c:pt>
              </c:numCache>
            </c:numRef>
          </c:val>
          <c:smooth val="0"/>
          <c:extLst>
            <c:ext xmlns:c16="http://schemas.microsoft.com/office/drawing/2014/chart" uri="{C3380CC4-5D6E-409C-BE32-E72D297353CC}">
              <c16:uniqueId val="{00000018-EDCB-41BA-B659-22F554B7B5DA}"/>
            </c:ext>
          </c:extLst>
        </c:ser>
        <c:ser>
          <c:idx val="1"/>
          <c:order val="20"/>
          <c:tx>
            <c:strRef>
              <c:f>市场中性!$CR$1</c:f>
              <c:strCache>
                <c:ptCount val="1"/>
                <c:pt idx="0">
                  <c:v>财掌柜持股宝五号</c:v>
                </c:pt>
              </c:strCache>
            </c:strRef>
          </c:tx>
          <c:spPr>
            <a:ln w="28575" cap="rnd">
              <a:solidFill>
                <a:schemeClr val="accent2"/>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市场中性!$CR$2:$CR$328</c:f>
              <c:numCache>
                <c:formatCode>0.0000_ </c:formatCode>
                <c:ptCount val="327"/>
                <c:pt idx="0">
                  <c:v>1</c:v>
                </c:pt>
                <c:pt idx="1">
                  <c:v>1.0029999999999999</c:v>
                </c:pt>
                <c:pt idx="2">
                  <c:v>1.008</c:v>
                </c:pt>
                <c:pt idx="3">
                  <c:v>1.01</c:v>
                </c:pt>
                <c:pt idx="4">
                  <c:v>1.02</c:v>
                </c:pt>
                <c:pt idx="5">
                  <c:v>1.0329999999999999</c:v>
                </c:pt>
                <c:pt idx="6">
                  <c:v>1.04</c:v>
                </c:pt>
                <c:pt idx="7">
                  <c:v>1.0509999999999999</c:v>
                </c:pt>
                <c:pt idx="8">
                  <c:v>1.0549999999999999</c:v>
                </c:pt>
                <c:pt idx="9">
                  <c:v>1.0589999999999999</c:v>
                </c:pt>
                <c:pt idx="10">
                  <c:v>1.0660000000000001</c:v>
                </c:pt>
                <c:pt idx="11">
                  <c:v>1.07</c:v>
                </c:pt>
                <c:pt idx="12">
                  <c:v>1.0660000000000001</c:v>
                </c:pt>
                <c:pt idx="13">
                  <c:v>1.071</c:v>
                </c:pt>
                <c:pt idx="14">
                  <c:v>1.0740000000000001</c:v>
                </c:pt>
                <c:pt idx="15">
                  <c:v>1.0720000000000001</c:v>
                </c:pt>
                <c:pt idx="16">
                  <c:v>1.081</c:v>
                </c:pt>
                <c:pt idx="17">
                  <c:v>1.0840000000000001</c:v>
                </c:pt>
                <c:pt idx="18">
                  <c:v>1.087</c:v>
                </c:pt>
                <c:pt idx="19">
                  <c:v>1.0880000000000001</c:v>
                </c:pt>
                <c:pt idx="20">
                  <c:v>1.091</c:v>
                </c:pt>
                <c:pt idx="21">
                  <c:v>1.093</c:v>
                </c:pt>
                <c:pt idx="22">
                  <c:v>1.095</c:v>
                </c:pt>
                <c:pt idx="23">
                  <c:v>1.1000000000000001</c:v>
                </c:pt>
                <c:pt idx="24">
                  <c:v>1.1020000000000001</c:v>
                </c:pt>
                <c:pt idx="25">
                  <c:v>1.1060000000000001</c:v>
                </c:pt>
                <c:pt idx="26">
                  <c:v>1.113</c:v>
                </c:pt>
                <c:pt idx="27">
                  <c:v>1.1180000000000001</c:v>
                </c:pt>
                <c:pt idx="28">
                  <c:v>1.127</c:v>
                </c:pt>
                <c:pt idx="29">
                  <c:v>1.1339999999999999</c:v>
                </c:pt>
                <c:pt idx="30">
                  <c:v>1.147</c:v>
                </c:pt>
                <c:pt idx="31">
                  <c:v>1.147</c:v>
                </c:pt>
                <c:pt idx="32">
                  <c:v>1.1519999999999999</c:v>
                </c:pt>
                <c:pt idx="33">
                  <c:v>1.155</c:v>
                </c:pt>
                <c:pt idx="34">
                  <c:v>1.1539999999999999</c:v>
                </c:pt>
                <c:pt idx="35">
                  <c:v>1.155</c:v>
                </c:pt>
                <c:pt idx="36">
                  <c:v>1.155</c:v>
                </c:pt>
                <c:pt idx="37">
                  <c:v>1.157</c:v>
                </c:pt>
                <c:pt idx="38">
                  <c:v>1.159</c:v>
                </c:pt>
                <c:pt idx="39">
                  <c:v>1.1619999999999999</c:v>
                </c:pt>
                <c:pt idx="40">
                  <c:v>1.165</c:v>
                </c:pt>
                <c:pt idx="41">
                  <c:v>1.1719999999999999</c:v>
                </c:pt>
                <c:pt idx="42">
                  <c:v>1.18</c:v>
                </c:pt>
                <c:pt idx="43">
                  <c:v>1.1850000000000001</c:v>
                </c:pt>
                <c:pt idx="44">
                  <c:v>1.1890000000000001</c:v>
                </c:pt>
                <c:pt idx="45">
                  <c:v>1.1910000000000001</c:v>
                </c:pt>
                <c:pt idx="46">
                  <c:v>1.1970000000000001</c:v>
                </c:pt>
                <c:pt idx="47">
                  <c:v>1.202</c:v>
                </c:pt>
                <c:pt idx="48">
                  <c:v>1.2050000000000001</c:v>
                </c:pt>
                <c:pt idx="49">
                  <c:v>1.2070000000000001</c:v>
                </c:pt>
                <c:pt idx="50">
                  <c:v>1.208</c:v>
                </c:pt>
                <c:pt idx="51">
                  <c:v>1.208</c:v>
                </c:pt>
                <c:pt idx="52">
                  <c:v>1.2090000000000001</c:v>
                </c:pt>
                <c:pt idx="53">
                  <c:v>1.2110000000000001</c:v>
                </c:pt>
                <c:pt idx="54">
                  <c:v>1.2110000000000001</c:v>
                </c:pt>
                <c:pt idx="55">
                  <c:v>1.2150000000000001</c:v>
                </c:pt>
                <c:pt idx="56">
                  <c:v>1.2190000000000001</c:v>
                </c:pt>
                <c:pt idx="57">
                  <c:v>1.2190000000000001</c:v>
                </c:pt>
                <c:pt idx="58">
                  <c:v>1.2250000000000001</c:v>
                </c:pt>
                <c:pt idx="59">
                  <c:v>1.2470000000000001</c:v>
                </c:pt>
                <c:pt idx="60">
                  <c:v>1.262</c:v>
                </c:pt>
                <c:pt idx="61">
                  <c:v>1.2809999999999999</c:v>
                </c:pt>
                <c:pt idx="62">
                  <c:v>1.2969999999999999</c:v>
                </c:pt>
                <c:pt idx="63">
                  <c:v>1.3120000000000001</c:v>
                </c:pt>
                <c:pt idx="64">
                  <c:v>1.33</c:v>
                </c:pt>
                <c:pt idx="65">
                  <c:v>1.3260000000000001</c:v>
                </c:pt>
                <c:pt idx="66">
                  <c:v>1.3320000000000001</c:v>
                </c:pt>
                <c:pt idx="67">
                  <c:v>1.347</c:v>
                </c:pt>
                <c:pt idx="68">
                  <c:v>1.347</c:v>
                </c:pt>
                <c:pt idx="69">
                  <c:v>1.3759999999999999</c:v>
                </c:pt>
                <c:pt idx="70">
                  <c:v>1.387</c:v>
                </c:pt>
                <c:pt idx="71">
                  <c:v>1.3959999999999999</c:v>
                </c:pt>
                <c:pt idx="72">
                  <c:v>1.407</c:v>
                </c:pt>
                <c:pt idx="73">
                  <c:v>1.411</c:v>
                </c:pt>
                <c:pt idx="74">
                  <c:v>1.413</c:v>
                </c:pt>
                <c:pt idx="75">
                  <c:v>1.4159999999999999</c:v>
                </c:pt>
                <c:pt idx="76">
                  <c:v>1.421</c:v>
                </c:pt>
                <c:pt idx="77">
                  <c:v>1.4219999999999999</c:v>
                </c:pt>
                <c:pt idx="78">
                  <c:v>1.4219999999999999</c:v>
                </c:pt>
                <c:pt idx="79">
                  <c:v>1.423</c:v>
                </c:pt>
                <c:pt idx="80">
                  <c:v>1.4339999999999999</c:v>
                </c:pt>
                <c:pt idx="81">
                  <c:v>1.4430000000000001</c:v>
                </c:pt>
                <c:pt idx="82">
                  <c:v>1.458</c:v>
                </c:pt>
                <c:pt idx="83">
                  <c:v>1.46</c:v>
                </c:pt>
                <c:pt idx="84">
                  <c:v>1.466</c:v>
                </c:pt>
                <c:pt idx="85">
                  <c:v>1.468</c:v>
                </c:pt>
                <c:pt idx="86">
                  <c:v>1.47</c:v>
                </c:pt>
                <c:pt idx="87">
                  <c:v>1.474</c:v>
                </c:pt>
                <c:pt idx="88">
                  <c:v>1.4770000000000001</c:v>
                </c:pt>
                <c:pt idx="89">
                  <c:v>1.4790000000000001</c:v>
                </c:pt>
                <c:pt idx="90">
                  <c:v>1.4790000000000001</c:v>
                </c:pt>
                <c:pt idx="91">
                  <c:v>1.4850000000000001</c:v>
                </c:pt>
                <c:pt idx="92">
                  <c:v>1.4890000000000001</c:v>
                </c:pt>
                <c:pt idx="93">
                  <c:v>1.4930000000000001</c:v>
                </c:pt>
                <c:pt idx="94">
                  <c:v>1.498</c:v>
                </c:pt>
                <c:pt idx="95">
                  <c:v>1.5009999999999999</c:v>
                </c:pt>
                <c:pt idx="96">
                  <c:v>1.5</c:v>
                </c:pt>
                <c:pt idx="97">
                  <c:v>1.502</c:v>
                </c:pt>
                <c:pt idx="98">
                  <c:v>1.5009999999999999</c:v>
                </c:pt>
                <c:pt idx="99">
                  <c:v>1.502</c:v>
                </c:pt>
                <c:pt idx="100">
                  <c:v>1.5009999999999999</c:v>
                </c:pt>
                <c:pt idx="101">
                  <c:v>1.502</c:v>
                </c:pt>
                <c:pt idx="102">
                  <c:v>1.5049999999999999</c:v>
                </c:pt>
                <c:pt idx="103">
                  <c:v>1.5069999999999999</c:v>
                </c:pt>
                <c:pt idx="104">
                  <c:v>1.5109999999999999</c:v>
                </c:pt>
                <c:pt idx="105">
                  <c:v>1.5129999999999999</c:v>
                </c:pt>
                <c:pt idx="106">
                  <c:v>1.5289999999999999</c:v>
                </c:pt>
                <c:pt idx="107">
                  <c:v>1.5489999999999999</c:v>
                </c:pt>
                <c:pt idx="108">
                  <c:v>1.5760000000000001</c:v>
                </c:pt>
                <c:pt idx="109">
                  <c:v>1.589</c:v>
                </c:pt>
                <c:pt idx="110">
                  <c:v>1.6080000000000001</c:v>
                </c:pt>
                <c:pt idx="111">
                  <c:v>1.621</c:v>
                </c:pt>
                <c:pt idx="112">
                  <c:v>1.6339999999999999</c:v>
                </c:pt>
                <c:pt idx="113">
                  <c:v>1.643</c:v>
                </c:pt>
                <c:pt idx="114">
                  <c:v>1.657</c:v>
                </c:pt>
                <c:pt idx="115">
                  <c:v>1.655</c:v>
                </c:pt>
                <c:pt idx="116">
                  <c:v>1.657</c:v>
                </c:pt>
                <c:pt idx="117">
                  <c:v>1.661</c:v>
                </c:pt>
                <c:pt idx="118">
                  <c:v>1.659</c:v>
                </c:pt>
                <c:pt idx="119">
                  <c:v>1.659</c:v>
                </c:pt>
                <c:pt idx="120">
                  <c:v>1.675</c:v>
                </c:pt>
                <c:pt idx="121">
                  <c:v>1.6839999999999999</c:v>
                </c:pt>
                <c:pt idx="122">
                  <c:v>1.6970000000000001</c:v>
                </c:pt>
                <c:pt idx="123">
                  <c:v>1.6990000000000001</c:v>
                </c:pt>
                <c:pt idx="124">
                  <c:v>1.7070000000000001</c:v>
                </c:pt>
                <c:pt idx="125">
                  <c:v>1.712</c:v>
                </c:pt>
                <c:pt idx="126">
                  <c:v>1.714</c:v>
                </c:pt>
                <c:pt idx="127">
                  <c:v>1.712</c:v>
                </c:pt>
                <c:pt idx="128">
                  <c:v>1.7170000000000001</c:v>
                </c:pt>
                <c:pt idx="129">
                  <c:v>1.742</c:v>
                </c:pt>
                <c:pt idx="130">
                  <c:v>1.758</c:v>
                </c:pt>
                <c:pt idx="131">
                  <c:v>1.7769999999999999</c:v>
                </c:pt>
                <c:pt idx="132">
                  <c:v>1.7849999999999999</c:v>
                </c:pt>
                <c:pt idx="133">
                  <c:v>1.8009999999999999</c:v>
                </c:pt>
                <c:pt idx="134">
                  <c:v>1.806</c:v>
                </c:pt>
                <c:pt idx="135">
                  <c:v>1.8089999999999999</c:v>
                </c:pt>
                <c:pt idx="136">
                  <c:v>1.8120000000000001</c:v>
                </c:pt>
                <c:pt idx="137">
                  <c:v>1.8140000000000001</c:v>
                </c:pt>
                <c:pt idx="138">
                  <c:v>1.8149999999999999</c:v>
                </c:pt>
                <c:pt idx="139">
                  <c:v>1.8169999999999999</c:v>
                </c:pt>
                <c:pt idx="140">
                  <c:v>1.8169999999999999</c:v>
                </c:pt>
                <c:pt idx="141">
                  <c:v>1.8140000000000001</c:v>
                </c:pt>
                <c:pt idx="142">
                  <c:v>1.82</c:v>
                </c:pt>
                <c:pt idx="143">
                  <c:v>1.821</c:v>
                </c:pt>
                <c:pt idx="144">
                  <c:v>1.82</c:v>
                </c:pt>
                <c:pt idx="145">
                  <c:v>1.825</c:v>
                </c:pt>
                <c:pt idx="146">
                  <c:v>1.8280000000000001</c:v>
                </c:pt>
                <c:pt idx="147">
                  <c:v>1.831</c:v>
                </c:pt>
                <c:pt idx="148">
                  <c:v>1.833</c:v>
                </c:pt>
                <c:pt idx="149">
                  <c:v>1.851</c:v>
                </c:pt>
                <c:pt idx="150">
                  <c:v>1.843</c:v>
                </c:pt>
                <c:pt idx="151">
                  <c:v>1.849</c:v>
                </c:pt>
                <c:pt idx="152">
                  <c:v>1.8560000000000001</c:v>
                </c:pt>
                <c:pt idx="153">
                  <c:v>1.8640000000000001</c:v>
                </c:pt>
                <c:pt idx="154">
                  <c:v>1.8879999999999999</c:v>
                </c:pt>
                <c:pt idx="155">
                  <c:v>1.903</c:v>
                </c:pt>
                <c:pt idx="156">
                  <c:v>1.9139999999999999</c:v>
                </c:pt>
                <c:pt idx="157">
                  <c:v>1.9159999999999999</c:v>
                </c:pt>
                <c:pt idx="158">
                  <c:v>1.93</c:v>
                </c:pt>
                <c:pt idx="159">
                  <c:v>1.9450000000000001</c:v>
                </c:pt>
                <c:pt idx="160">
                  <c:v>1.946</c:v>
                </c:pt>
                <c:pt idx="161">
                  <c:v>1.9419999999999999</c:v>
                </c:pt>
                <c:pt idx="162">
                  <c:v>1.9430000000000001</c:v>
                </c:pt>
                <c:pt idx="163">
                  <c:v>1.9450000000000001</c:v>
                </c:pt>
                <c:pt idx="164">
                  <c:v>1.94</c:v>
                </c:pt>
                <c:pt idx="165">
                  <c:v>1.944</c:v>
                </c:pt>
                <c:pt idx="166">
                  <c:v>1.944</c:v>
                </c:pt>
                <c:pt idx="167">
                  <c:v>1.9410000000000001</c:v>
                </c:pt>
                <c:pt idx="168">
                  <c:v>1.946</c:v>
                </c:pt>
                <c:pt idx="169">
                  <c:v>1.9410000000000001</c:v>
                </c:pt>
                <c:pt idx="170">
                  <c:v>1.9370000000000001</c:v>
                </c:pt>
                <c:pt idx="171">
                  <c:v>1.9390000000000001</c:v>
                </c:pt>
              </c:numCache>
            </c:numRef>
          </c:val>
          <c:smooth val="0"/>
          <c:extLst>
            <c:ext xmlns:c16="http://schemas.microsoft.com/office/drawing/2014/chart" uri="{C3380CC4-5D6E-409C-BE32-E72D297353CC}">
              <c16:uniqueId val="{00000019-EDCB-41BA-B659-22F554B7B5DA}"/>
            </c:ext>
          </c:extLst>
        </c:ser>
        <c:ser>
          <c:idx val="29"/>
          <c:order val="21"/>
          <c:tx>
            <c:strRef>
              <c:f>市场中性!$CS$1</c:f>
              <c:strCache>
                <c:ptCount val="1"/>
                <c:pt idx="0">
                  <c:v>鑫绰量化对冲5号</c:v>
                </c:pt>
              </c:strCache>
            </c:strRef>
          </c:tx>
          <c:spPr>
            <a:ln w="28575" cap="rnd">
              <a:solidFill>
                <a:schemeClr val="accent6">
                  <a:lumMod val="60000"/>
                  <a:lumOff val="4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市场中性!$CS$2:$CS$328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1.0009999999999999</c:v>
                </c:pt>
                <c:pt idx="143">
                  <c:v>0.98</c:v>
                </c:pt>
                <c:pt idx="144">
                  <c:v>0.98199999999999998</c:v>
                </c:pt>
                <c:pt idx="145">
                  <c:v>0.97599999999999998</c:v>
                </c:pt>
                <c:pt idx="146">
                  <c:v>0.96399999999999997</c:v>
                </c:pt>
                <c:pt idx="147">
                  <c:v>0.97</c:v>
                </c:pt>
                <c:pt idx="148">
                  <c:v>0.96499999999999997</c:v>
                </c:pt>
                <c:pt idx="149">
                  <c:v>0.94899999999999995</c:v>
                </c:pt>
                <c:pt idx="150">
                  <c:v>0.95699999999999996</c:v>
                </c:pt>
                <c:pt idx="151">
                  <c:v>0.97899999999999998</c:v>
                </c:pt>
                <c:pt idx="152">
                  <c:v>1.008</c:v>
                </c:pt>
                <c:pt idx="153">
                  <c:v>1.0249999999999999</c:v>
                </c:pt>
                <c:pt idx="154">
                  <c:v>1.0740000000000001</c:v>
                </c:pt>
                <c:pt idx="155">
                  <c:v>1.0680000000000001</c:v>
                </c:pt>
                <c:pt idx="156">
                  <c:v>1.0840000000000001</c:v>
                </c:pt>
                <c:pt idx="157">
                  <c:v>1.0760000000000001</c:v>
                </c:pt>
                <c:pt idx="158">
                  <c:v>1.0860000000000001</c:v>
                </c:pt>
                <c:pt idx="159">
                  <c:v>1.0820000000000001</c:v>
                </c:pt>
                <c:pt idx="160">
                  <c:v>1.042</c:v>
                </c:pt>
                <c:pt idx="161">
                  <c:v>1.0109999999999999</c:v>
                </c:pt>
                <c:pt idx="162">
                  <c:v>1.03</c:v>
                </c:pt>
                <c:pt idx="163">
                  <c:v>1.0349999999999999</c:v>
                </c:pt>
                <c:pt idx="164">
                  <c:v>1.0309999999999999</c:v>
                </c:pt>
                <c:pt idx="165">
                  <c:v>1.028</c:v>
                </c:pt>
                <c:pt idx="166">
                  <c:v>1.028</c:v>
                </c:pt>
                <c:pt idx="167">
                  <c:v>1.0229999999999999</c:v>
                </c:pt>
                <c:pt idx="168">
                  <c:v>1.028</c:v>
                </c:pt>
                <c:pt idx="169">
                  <c:v>1.03</c:v>
                </c:pt>
                <c:pt idx="170">
                  <c:v>1.018</c:v>
                </c:pt>
                <c:pt idx="171">
                  <c:v>1.018</c:v>
                </c:pt>
              </c:numCache>
            </c:numRef>
          </c:val>
          <c:smooth val="0"/>
          <c:extLst>
            <c:ext xmlns:c16="http://schemas.microsoft.com/office/drawing/2014/chart" uri="{C3380CC4-5D6E-409C-BE32-E72D297353CC}">
              <c16:uniqueId val="{0000001A-EDCB-41BA-B659-22F554B7B5DA}"/>
            </c:ext>
          </c:extLst>
        </c:ser>
        <c:ser>
          <c:idx val="30"/>
          <c:order val="22"/>
          <c:tx>
            <c:strRef>
              <c:f>市场中性!$CT$1</c:f>
              <c:strCache>
                <c:ptCount val="1"/>
                <c:pt idx="0">
                  <c:v>微丰凯旋9号</c:v>
                </c:pt>
              </c:strCache>
            </c:strRef>
          </c:tx>
          <c:spPr>
            <a:ln w="28575" cap="rnd">
              <a:solidFill>
                <a:schemeClr val="accent1">
                  <a:lumMod val="5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市场中性!$CT$2:$CT$328</c:f>
              <c:numCache>
                <c:formatCode>0.0000_ </c:formatCode>
                <c:ptCount val="327"/>
                <c:pt idx="0">
                  <c:v>1</c:v>
                </c:pt>
                <c:pt idx="1">
                  <c:v>1</c:v>
                </c:pt>
                <c:pt idx="2">
                  <c:v>1.0009950248756221</c:v>
                </c:pt>
                <c:pt idx="3">
                  <c:v>1</c:v>
                </c:pt>
                <c:pt idx="4">
                  <c:v>0.99800995024875627</c:v>
                </c:pt>
                <c:pt idx="5">
                  <c:v>0.99701492537313441</c:v>
                </c:pt>
                <c:pt idx="6">
                  <c:v>0.99004975124378114</c:v>
                </c:pt>
                <c:pt idx="7">
                  <c:v>0.98905472636815928</c:v>
                </c:pt>
                <c:pt idx="8">
                  <c:v>0.99004975124378114</c:v>
                </c:pt>
                <c:pt idx="9">
                  <c:v>0.98606965174129357</c:v>
                </c:pt>
                <c:pt idx="10">
                  <c:v>0.98706467661691555</c:v>
                </c:pt>
                <c:pt idx="11">
                  <c:v>0.98308457711442798</c:v>
                </c:pt>
                <c:pt idx="12">
                  <c:v>0.98308457711442798</c:v>
                </c:pt>
                <c:pt idx="13">
                  <c:v>0.98208955223880612</c:v>
                </c:pt>
                <c:pt idx="14">
                  <c:v>0.97910447761194042</c:v>
                </c:pt>
                <c:pt idx="15">
                  <c:v>0.97711442786069658</c:v>
                </c:pt>
                <c:pt idx="16">
                  <c:v>0.97810945273631855</c:v>
                </c:pt>
                <c:pt idx="17">
                  <c:v>0.97711442786069658</c:v>
                </c:pt>
                <c:pt idx="18">
                  <c:v>0.97412935323383099</c:v>
                </c:pt>
                <c:pt idx="19">
                  <c:v>0.97611940298507471</c:v>
                </c:pt>
                <c:pt idx="20">
                  <c:v>0.97014925373134342</c:v>
                </c:pt>
                <c:pt idx="21">
                  <c:v>0.96815920398009958</c:v>
                </c:pt>
                <c:pt idx="22">
                  <c:v>0.97213930348258715</c:v>
                </c:pt>
                <c:pt idx="23">
                  <c:v>0.97014925373134342</c:v>
                </c:pt>
                <c:pt idx="24">
                  <c:v>0.97114427860696528</c:v>
                </c:pt>
                <c:pt idx="25">
                  <c:v>0.97213930348258715</c:v>
                </c:pt>
                <c:pt idx="26">
                  <c:v>0.97711442786069658</c:v>
                </c:pt>
                <c:pt idx="27">
                  <c:v>0.97910447761194042</c:v>
                </c:pt>
                <c:pt idx="28">
                  <c:v>0.98606965174129357</c:v>
                </c:pt>
                <c:pt idx="29">
                  <c:v>0.97711442786069658</c:v>
                </c:pt>
                <c:pt idx="30">
                  <c:v>0.97910447761194042</c:v>
                </c:pt>
                <c:pt idx="31">
                  <c:v>0.97711442786069658</c:v>
                </c:pt>
                <c:pt idx="32">
                  <c:v>0.98009950248756228</c:v>
                </c:pt>
                <c:pt idx="33">
                  <c:v>0.98109452736318414</c:v>
                </c:pt>
                <c:pt idx="34">
                  <c:v>0.98606965174129357</c:v>
                </c:pt>
                <c:pt idx="35">
                  <c:v>0.98606965174129357</c:v>
                </c:pt>
                <c:pt idx="36">
                  <c:v>0.98805970149253741</c:v>
                </c:pt>
                <c:pt idx="37">
                  <c:v>0.98407960199004985</c:v>
                </c:pt>
                <c:pt idx="38">
                  <c:v>0.97810945273631855</c:v>
                </c:pt>
                <c:pt idx="39">
                  <c:v>0.97711442786069658</c:v>
                </c:pt>
                <c:pt idx="40">
                  <c:v>0.98407960199004985</c:v>
                </c:pt>
                <c:pt idx="41">
                  <c:v>0.98706467661691555</c:v>
                </c:pt>
                <c:pt idx="42">
                  <c:v>0.99104477611940311</c:v>
                </c:pt>
                <c:pt idx="43">
                  <c:v>0.99203980099502498</c:v>
                </c:pt>
                <c:pt idx="44">
                  <c:v>0.98905472636815928</c:v>
                </c:pt>
                <c:pt idx="45">
                  <c:v>0.99303482587064684</c:v>
                </c:pt>
                <c:pt idx="46">
                  <c:v>0.99402985074626871</c:v>
                </c:pt>
                <c:pt idx="47">
                  <c:v>0.99303482587064684</c:v>
                </c:pt>
                <c:pt idx="48">
                  <c:v>0.99203980099502498</c:v>
                </c:pt>
                <c:pt idx="49">
                  <c:v>0.98805970149253741</c:v>
                </c:pt>
                <c:pt idx="50">
                  <c:v>0.98507462686567171</c:v>
                </c:pt>
                <c:pt idx="51">
                  <c:v>0.98407960199004985</c:v>
                </c:pt>
                <c:pt idx="52">
                  <c:v>0.98507462686567171</c:v>
                </c:pt>
                <c:pt idx="53">
                  <c:v>0.99203980099502498</c:v>
                </c:pt>
                <c:pt idx="54">
                  <c:v>0.99601990049751243</c:v>
                </c:pt>
                <c:pt idx="55">
                  <c:v>0.99701492537313441</c:v>
                </c:pt>
                <c:pt idx="56">
                  <c:v>0.99601990049751243</c:v>
                </c:pt>
                <c:pt idx="57">
                  <c:v>0.99601990049751243</c:v>
                </c:pt>
                <c:pt idx="58">
                  <c:v>1.0029850746268658</c:v>
                </c:pt>
                <c:pt idx="59">
                  <c:v>1.0298507462686568</c:v>
                </c:pt>
                <c:pt idx="60">
                  <c:v>1.0666666666666669</c:v>
                </c:pt>
                <c:pt idx="61">
                  <c:v>1.092537313432836</c:v>
                </c:pt>
                <c:pt idx="62">
                  <c:v>1.1114427860696519</c:v>
                </c:pt>
                <c:pt idx="63">
                  <c:v>1.1253731343283584</c:v>
                </c:pt>
                <c:pt idx="64">
                  <c:v>1.1402985074626866</c:v>
                </c:pt>
                <c:pt idx="65">
                  <c:v>1.1601990049751245</c:v>
                </c:pt>
                <c:pt idx="66">
                  <c:v>1.1721393034825871</c:v>
                </c:pt>
                <c:pt idx="67">
                  <c:v>1.1761194029850748</c:v>
                </c:pt>
                <c:pt idx="68">
                  <c:v>1.1810945273631843</c:v>
                </c:pt>
                <c:pt idx="69">
                  <c:v>1.1900497512437811</c:v>
                </c:pt>
                <c:pt idx="70">
                  <c:v>1.1960199004975125</c:v>
                </c:pt>
                <c:pt idx="71">
                  <c:v>1.2029850746268658</c:v>
                </c:pt>
                <c:pt idx="72">
                  <c:v>1.2119402985074628</c:v>
                </c:pt>
                <c:pt idx="73">
                  <c:v>1.2159203980099504</c:v>
                </c:pt>
                <c:pt idx="74">
                  <c:v>1.22089552238806</c:v>
                </c:pt>
                <c:pt idx="75">
                  <c:v>1.2248756218905474</c:v>
                </c:pt>
                <c:pt idx="76">
                  <c:v>1.2368159203980102</c:v>
                </c:pt>
                <c:pt idx="77">
                  <c:v>1.2378109452736319</c:v>
                </c:pt>
                <c:pt idx="78">
                  <c:v>1.2417910447761196</c:v>
                </c:pt>
                <c:pt idx="79">
                  <c:v>1.2437810945273633</c:v>
                </c:pt>
                <c:pt idx="80">
                  <c:v>1.2427860696517414</c:v>
                </c:pt>
                <c:pt idx="81">
                  <c:v>1.2467661691542289</c:v>
                </c:pt>
                <c:pt idx="82">
                  <c:v>1.2945273631840797</c:v>
                </c:pt>
                <c:pt idx="83">
                  <c:v>1.2885572139303483</c:v>
                </c:pt>
                <c:pt idx="84">
                  <c:v>1.2945273631840797</c:v>
                </c:pt>
                <c:pt idx="85">
                  <c:v>1.3004975124378111</c:v>
                </c:pt>
                <c:pt idx="86">
                  <c:v>1.3144278606965174</c:v>
                </c:pt>
                <c:pt idx="87">
                  <c:v>1.3213930348258709</c:v>
                </c:pt>
                <c:pt idx="88">
                  <c:v>1.3223880597014925</c:v>
                </c:pt>
                <c:pt idx="89">
                  <c:v>1.3313432835820898</c:v>
                </c:pt>
                <c:pt idx="90">
                  <c:v>1.3363184079601991</c:v>
                </c:pt>
                <c:pt idx="91">
                  <c:v>1.3323383084577116</c:v>
                </c:pt>
                <c:pt idx="92">
                  <c:v>1.3323383084577116</c:v>
                </c:pt>
                <c:pt idx="93">
                  <c:v>1.3343283582089553</c:v>
                </c:pt>
                <c:pt idx="94">
                  <c:v>1.3383084577114428</c:v>
                </c:pt>
                <c:pt idx="95">
                  <c:v>1.3452736318407963</c:v>
                </c:pt>
                <c:pt idx="96">
                  <c:v>1.3482587064676619</c:v>
                </c:pt>
                <c:pt idx="97">
                  <c:v>1.3542288557213931</c:v>
                </c:pt>
                <c:pt idx="98">
                  <c:v>1.3611940298507466</c:v>
                </c:pt>
                <c:pt idx="99">
                  <c:v>1.3621890547263682</c:v>
                </c:pt>
                <c:pt idx="100">
                  <c:v>1.367164179104478</c:v>
                </c:pt>
                <c:pt idx="101">
                  <c:v>1.374129353233831</c:v>
                </c:pt>
                <c:pt idx="102">
                  <c:v>1.3781094527363185</c:v>
                </c:pt>
                <c:pt idx="103">
                  <c:v>1.3771144278606966</c:v>
                </c:pt>
                <c:pt idx="104">
                  <c:v>1.3840796019900499</c:v>
                </c:pt>
                <c:pt idx="105">
                  <c:v>1.4089552238805971</c:v>
                </c:pt>
                <c:pt idx="106">
                  <c:v>1.4298507462686569</c:v>
                </c:pt>
                <c:pt idx="107">
                  <c:v>1.4537313432835823</c:v>
                </c:pt>
                <c:pt idx="108">
                  <c:v>1.4696517412935326</c:v>
                </c:pt>
                <c:pt idx="109">
                  <c:v>1.4845771144278608</c:v>
                </c:pt>
                <c:pt idx="110">
                  <c:v>1.5184079601990053</c:v>
                </c:pt>
                <c:pt idx="111">
                  <c:v>1.5313432835820897</c:v>
                </c:pt>
                <c:pt idx="112">
                  <c:v>1.5482587064676618</c:v>
                </c:pt>
                <c:pt idx="113">
                  <c:v>1.5582089552238809</c:v>
                </c:pt>
                <c:pt idx="114">
                  <c:v>1.5582089552238809</c:v>
                </c:pt>
                <c:pt idx="115">
                  <c:v>1.5661691542288561</c:v>
                </c:pt>
                <c:pt idx="116">
                  <c:v>1.5671641791044777</c:v>
                </c:pt>
                <c:pt idx="117">
                  <c:v>1.5731343283582091</c:v>
                </c:pt>
                <c:pt idx="118">
                  <c:v>1.5691542288557214</c:v>
                </c:pt>
                <c:pt idx="119">
                  <c:v>1.5691542288557214</c:v>
                </c:pt>
                <c:pt idx="120">
                  <c:v>1.5781094527363186</c:v>
                </c:pt>
                <c:pt idx="121">
                  <c:v>1.5850746268656717</c:v>
                </c:pt>
                <c:pt idx="122">
                  <c:v>1.5950248756218908</c:v>
                </c:pt>
                <c:pt idx="123">
                  <c:v>1.5940298507462689</c:v>
                </c:pt>
                <c:pt idx="124">
                  <c:v>1.5970149253731345</c:v>
                </c:pt>
                <c:pt idx="125">
                  <c:v>1.601990049751244</c:v>
                </c:pt>
                <c:pt idx="126">
                  <c:v>1.6129353233830848</c:v>
                </c:pt>
                <c:pt idx="127">
                  <c:v>1.6129353233830848</c:v>
                </c:pt>
                <c:pt idx="128">
                  <c:v>1.6348258706467664</c:v>
                </c:pt>
                <c:pt idx="129">
                  <c:v>1.7034825870646768</c:v>
                </c:pt>
                <c:pt idx="130">
                  <c:v>1.7492537313432839</c:v>
                </c:pt>
                <c:pt idx="131">
                  <c:v>1.7462686567164181</c:v>
                </c:pt>
                <c:pt idx="132">
                  <c:v>1.7641791044776121</c:v>
                </c:pt>
                <c:pt idx="133">
                  <c:v>1.7960199004975126</c:v>
                </c:pt>
                <c:pt idx="134">
                  <c:v>1.8049751243781098</c:v>
                </c:pt>
                <c:pt idx="135">
                  <c:v>1.8099502487562191</c:v>
                </c:pt>
                <c:pt idx="136">
                  <c:v>1.8119402985074629</c:v>
                </c:pt>
                <c:pt idx="137">
                  <c:v>1.8129353233830849</c:v>
                </c:pt>
                <c:pt idx="138">
                  <c:v>1.8159203980099503</c:v>
                </c:pt>
                <c:pt idx="139">
                  <c:v>1.8208955223880601</c:v>
                </c:pt>
                <c:pt idx="140">
                  <c:v>1.8149253731343287</c:v>
                </c:pt>
                <c:pt idx="141">
                  <c:v>1.8169154228855724</c:v>
                </c:pt>
                <c:pt idx="142">
                  <c:v>1.8169154228855724</c:v>
                </c:pt>
                <c:pt idx="143">
                  <c:v>1.819900497512438</c:v>
                </c:pt>
                <c:pt idx="144">
                  <c:v>1.8368159203980103</c:v>
                </c:pt>
                <c:pt idx="145">
                  <c:v>1.8477611940298508</c:v>
                </c:pt>
                <c:pt idx="146">
                  <c:v>1.8427860696517415</c:v>
                </c:pt>
                <c:pt idx="147">
                  <c:v>1.8388059701492541</c:v>
                </c:pt>
                <c:pt idx="148">
                  <c:v>1.8407960199004978</c:v>
                </c:pt>
                <c:pt idx="149">
                  <c:v>1.8398009950248757</c:v>
                </c:pt>
                <c:pt idx="150">
                  <c:v>1.8398009950248757</c:v>
                </c:pt>
                <c:pt idx="151">
                  <c:v>1.8388059701492541</c:v>
                </c:pt>
                <c:pt idx="152">
                  <c:v>1.8388059701492541</c:v>
                </c:pt>
                <c:pt idx="153">
                  <c:v>1.8338308457711445</c:v>
                </c:pt>
                <c:pt idx="154">
                  <c:v>1.8616915422885574</c:v>
                </c:pt>
                <c:pt idx="155">
                  <c:v>1.8636815920398011</c:v>
                </c:pt>
                <c:pt idx="156">
                  <c:v>1.8606965174129357</c:v>
                </c:pt>
                <c:pt idx="157">
                  <c:v>1.8477611940298508</c:v>
                </c:pt>
                <c:pt idx="158">
                  <c:v>1.855721393034826</c:v>
                </c:pt>
                <c:pt idx="159">
                  <c:v>1.8467661691542292</c:v>
                </c:pt>
                <c:pt idx="160">
                  <c:v>1.8368159203980103</c:v>
                </c:pt>
                <c:pt idx="161">
                  <c:v>1.8427860696517415</c:v>
                </c:pt>
                <c:pt idx="162">
                  <c:v>1.8666666666666667</c:v>
                </c:pt>
                <c:pt idx="163">
                  <c:v>1.8676616915422888</c:v>
                </c:pt>
                <c:pt idx="164">
                  <c:v>1.8736318407960202</c:v>
                </c:pt>
                <c:pt idx="165">
                  <c:v>1.8756218905472639</c:v>
                </c:pt>
                <c:pt idx="166">
                  <c:v>1.8746268656716418</c:v>
                </c:pt>
                <c:pt idx="167">
                  <c:v>1.8885572139303484</c:v>
                </c:pt>
                <c:pt idx="168">
                  <c:v>1.8985074626865672</c:v>
                </c:pt>
                <c:pt idx="169">
                  <c:v>1.9024875621890549</c:v>
                </c:pt>
                <c:pt idx="170">
                  <c:v>1.9024875621890549</c:v>
                </c:pt>
                <c:pt idx="171">
                  <c:v>1.9203980099502489</c:v>
                </c:pt>
              </c:numCache>
            </c:numRef>
          </c:val>
          <c:smooth val="0"/>
          <c:extLst>
            <c:ext xmlns:c16="http://schemas.microsoft.com/office/drawing/2014/chart" uri="{C3380CC4-5D6E-409C-BE32-E72D297353CC}">
              <c16:uniqueId val="{0000001B-EDCB-41BA-B659-22F554B7B5DA}"/>
            </c:ext>
          </c:extLst>
        </c:ser>
        <c:ser>
          <c:idx val="0"/>
          <c:order val="23"/>
          <c:tx>
            <c:strRef>
              <c:f>市场中性!$CU$1</c:f>
              <c:strCache>
                <c:ptCount val="1"/>
                <c:pt idx="0">
                  <c:v>天演6号</c:v>
                </c:pt>
              </c:strCache>
            </c:strRef>
          </c:tx>
          <c:spPr>
            <a:ln w="28575" cap="rnd">
              <a:solidFill>
                <a:schemeClr val="accent1"/>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市场中性!$CU$2:$CU$328</c:f>
              <c:numCache>
                <c:formatCode>0.0000_ </c:formatCode>
                <c:ptCount val="327"/>
                <c:pt idx="0">
                  <c:v>1</c:v>
                </c:pt>
                <c:pt idx="1">
                  <c:v>1.0052770448548813</c:v>
                </c:pt>
                <c:pt idx="2">
                  <c:v>1.0053712777987185</c:v>
                </c:pt>
                <c:pt idx="3">
                  <c:v>1.0146061062947607</c:v>
                </c:pt>
                <c:pt idx="4">
                  <c:v>1.0160196004523183</c:v>
                </c:pt>
                <c:pt idx="5">
                  <c:v>1.0278929513758011</c:v>
                </c:pt>
                <c:pt idx="6">
                  <c:v>1.027233320768941</c:v>
                </c:pt>
                <c:pt idx="7">
                  <c:v>1.0260082924990577</c:v>
                </c:pt>
                <c:pt idx="8">
                  <c:v>1.0264794572182434</c:v>
                </c:pt>
                <c:pt idx="9">
                  <c:v>1.0222389747455711</c:v>
                </c:pt>
                <c:pt idx="10">
                  <c:v>1.0245947983415002</c:v>
                </c:pt>
                <c:pt idx="11">
                  <c:v>1.0256313607237091</c:v>
                </c:pt>
                <c:pt idx="12">
                  <c:v>1.0383528081417266</c:v>
                </c:pt>
                <c:pt idx="13">
                  <c:v>1.0441010177157937</c:v>
                </c:pt>
                <c:pt idx="14">
                  <c:v>1.0441010177157937</c:v>
                </c:pt>
                <c:pt idx="15">
                  <c:v>1.0577647945721826</c:v>
                </c:pt>
                <c:pt idx="16">
                  <c:v>1.0568224651338107</c:v>
                </c:pt>
                <c:pt idx="17">
                  <c:v>1.0591782887297401</c:v>
                </c:pt>
                <c:pt idx="18">
                  <c:v>1.0592725216735772</c:v>
                </c:pt>
                <c:pt idx="19">
                  <c:v>1.0680361854504334</c:v>
                </c:pt>
                <c:pt idx="20">
                  <c:v>1.0698266113833397</c:v>
                </c:pt>
                <c:pt idx="21">
                  <c:v>1.072842065586129</c:v>
                </c:pt>
                <c:pt idx="22">
                  <c:v>1.0825480588013572</c:v>
                </c:pt>
                <c:pt idx="23">
                  <c:v>1.0854692800603092</c:v>
                </c:pt>
                <c:pt idx="24">
                  <c:v>1.0864116094986809</c:v>
                </c:pt>
                <c:pt idx="25">
                  <c:v>1.0889558989822843</c:v>
                </c:pt>
                <c:pt idx="26">
                  <c:v>1.0871654730493781</c:v>
                </c:pt>
                <c:pt idx="27">
                  <c:v>1.0893328307576329</c:v>
                </c:pt>
                <c:pt idx="28">
                  <c:v>1.093856012061817</c:v>
                </c:pt>
                <c:pt idx="29">
                  <c:v>1.0926309837919337</c:v>
                </c:pt>
                <c:pt idx="30">
                  <c:v>1.0937617791179799</c:v>
                </c:pt>
                <c:pt idx="31">
                  <c:v>1.0978137957029779</c:v>
                </c:pt>
                <c:pt idx="32">
                  <c:v>1.1015831134564644</c:v>
                </c:pt>
                <c:pt idx="33">
                  <c:v>1.1013946475687901</c:v>
                </c:pt>
                <c:pt idx="34">
                  <c:v>1.1069543912551829</c:v>
                </c:pt>
                <c:pt idx="35">
                  <c:v>1.0991330569166982</c:v>
                </c:pt>
                <c:pt idx="36">
                  <c:v>1.1023369770071618</c:v>
                </c:pt>
                <c:pt idx="37">
                  <c:v>1.1018658122879759</c:v>
                </c:pt>
                <c:pt idx="38">
                  <c:v>1.100169619298907</c:v>
                </c:pt>
                <c:pt idx="39">
                  <c:v>1.0980964945344893</c:v>
                </c:pt>
                <c:pt idx="40">
                  <c:v>1.1061062947606484</c:v>
                </c:pt>
                <c:pt idx="41">
                  <c:v>1.1077082548058803</c:v>
                </c:pt>
                <c:pt idx="42">
                  <c:v>1.1107237090086697</c:v>
                </c:pt>
                <c:pt idx="43">
                  <c:v>1.1119487372785526</c:v>
                </c:pt>
                <c:pt idx="44">
                  <c:v>1.111571805503204</c:v>
                </c:pt>
                <c:pt idx="45">
                  <c:v>1.1112891066716926</c:v>
                </c:pt>
                <c:pt idx="46">
                  <c:v>1.119581605729363</c:v>
                </c:pt>
                <c:pt idx="47">
                  <c:v>1.1266490765171504</c:v>
                </c:pt>
                <c:pt idx="48">
                  <c:v>1.1328684508104034</c:v>
                </c:pt>
                <c:pt idx="49">
                  <c:v>1.1302299283829629</c:v>
                </c:pt>
                <c:pt idx="50">
                  <c:v>1.1284395024500566</c:v>
                </c:pt>
                <c:pt idx="51">
                  <c:v>1.1281568036185452</c:v>
                </c:pt>
                <c:pt idx="52">
                  <c:v>1.133245382585752</c:v>
                </c:pt>
                <c:pt idx="53">
                  <c:v>1.1326799849227289</c:v>
                </c:pt>
                <c:pt idx="54">
                  <c:v>1.1312664907651715</c:v>
                </c:pt>
                <c:pt idx="55">
                  <c:v>1.1338107802487751</c:v>
                </c:pt>
                <c:pt idx="56">
                  <c:v>1.1243874858650584</c:v>
                </c:pt>
                <c:pt idx="57">
                  <c:v>1.13597813795703</c:v>
                </c:pt>
                <c:pt idx="58">
                  <c:v>1.1340934790802866</c:v>
                </c:pt>
                <c:pt idx="59">
                  <c:v>1.1376743309460988</c:v>
                </c:pt>
                <c:pt idx="60">
                  <c:v>1.1348473426309837</c:v>
                </c:pt>
                <c:pt idx="61">
                  <c:v>1.1710327930644553</c:v>
                </c:pt>
                <c:pt idx="62">
                  <c:v>1.1720693554466644</c:v>
                </c:pt>
                <c:pt idx="63">
                  <c:v>1.1846023369770073</c:v>
                </c:pt>
                <c:pt idx="64">
                  <c:v>1.1810214851111951</c:v>
                </c:pt>
                <c:pt idx="65">
                  <c:v>1.1851677346400302</c:v>
                </c:pt>
                <c:pt idx="66">
                  <c:v>1.1969468526196758</c:v>
                </c:pt>
                <c:pt idx="67">
                  <c:v>1.2001507727101397</c:v>
                </c:pt>
                <c:pt idx="68">
                  <c:v>1.2001507727101397</c:v>
                </c:pt>
                <c:pt idx="69">
                  <c:v>1.2297399170750094</c:v>
                </c:pt>
                <c:pt idx="70">
                  <c:v>1.2359592913682624</c:v>
                </c:pt>
                <c:pt idx="71">
                  <c:v>1.2350169619298907</c:v>
                </c:pt>
                <c:pt idx="72">
                  <c:v>1.2497173011684886</c:v>
                </c:pt>
                <c:pt idx="73">
                  <c:v>1.2416132679984924</c:v>
                </c:pt>
                <c:pt idx="74">
                  <c:v>1.2467018469656992</c:v>
                </c:pt>
                <c:pt idx="75">
                  <c:v>1.2516961929890691</c:v>
                </c:pt>
                <c:pt idx="76">
                  <c:v>1.2561251413494159</c:v>
                </c:pt>
                <c:pt idx="77">
                  <c:v>1.2655484357331324</c:v>
                </c:pt>
                <c:pt idx="78">
                  <c:v>1.2681869581605731</c:v>
                </c:pt>
                <c:pt idx="79">
                  <c:v>1.2688465887674332</c:v>
                </c:pt>
                <c:pt idx="80">
                  <c:v>1.2728986053524314</c:v>
                </c:pt>
                <c:pt idx="81">
                  <c:v>1.2696946852619677</c:v>
                </c:pt>
                <c:pt idx="82">
                  <c:v>1.2642291745194121</c:v>
                </c:pt>
                <c:pt idx="83">
                  <c:v>1.2681869581605731</c:v>
                </c:pt>
                <c:pt idx="84">
                  <c:v>1.2747832642291745</c:v>
                </c:pt>
                <c:pt idx="85">
                  <c:v>1.2753486618921976</c:v>
                </c:pt>
                <c:pt idx="86">
                  <c:v>1.2829815303430079</c:v>
                </c:pt>
                <c:pt idx="87">
                  <c:v>1.2868450810403318</c:v>
                </c:pt>
                <c:pt idx="88">
                  <c:v>1.2942894836034677</c:v>
                </c:pt>
                <c:pt idx="89">
                  <c:v>1.289766302299284</c:v>
                </c:pt>
                <c:pt idx="90">
                  <c:v>1.289766302299284</c:v>
                </c:pt>
                <c:pt idx="91">
                  <c:v>1.2955145118733511</c:v>
                </c:pt>
                <c:pt idx="92">
                  <c:v>1.2991895966830005</c:v>
                </c:pt>
                <c:pt idx="93">
                  <c:v>1.300131926121372</c:v>
                </c:pt>
                <c:pt idx="94">
                  <c:v>1.3043724085940447</c:v>
                </c:pt>
                <c:pt idx="95">
                  <c:v>1.3087071240105541</c:v>
                </c:pt>
                <c:pt idx="96">
                  <c:v>1.3037127779871844</c:v>
                </c:pt>
                <c:pt idx="97">
                  <c:v>1.3065397663022995</c:v>
                </c:pt>
                <c:pt idx="98">
                  <c:v>1.2970222389747457</c:v>
                </c:pt>
                <c:pt idx="99">
                  <c:v>1.3046551074255561</c:v>
                </c:pt>
                <c:pt idx="100">
                  <c:v>1.3067282321899738</c:v>
                </c:pt>
                <c:pt idx="101">
                  <c:v>1.3038070109310216</c:v>
                </c:pt>
                <c:pt idx="102">
                  <c:v>1.3117225782133435</c:v>
                </c:pt>
                <c:pt idx="103">
                  <c:v>1.3132303053147381</c:v>
                </c:pt>
                <c:pt idx="104">
                  <c:v>1.3192612137203166</c:v>
                </c:pt>
                <c:pt idx="105">
                  <c:v>1.3199208443271768</c:v>
                </c:pt>
                <c:pt idx="106">
                  <c:v>1.3221824349792688</c:v>
                </c:pt>
                <c:pt idx="107">
                  <c:v>1.31483226535997</c:v>
                </c:pt>
                <c:pt idx="108">
                  <c:v>1.3180361854504337</c:v>
                </c:pt>
                <c:pt idx="109">
                  <c:v>1.3362231436110064</c:v>
                </c:pt>
                <c:pt idx="110">
                  <c:v>1.3391443648699586</c:v>
                </c:pt>
                <c:pt idx="111">
                  <c:v>1.3591217489634377</c:v>
                </c:pt>
                <c:pt idx="112">
                  <c:v>1.3635506973237845</c:v>
                </c:pt>
                <c:pt idx="113">
                  <c:v>1.3643987938183189</c:v>
                </c:pt>
                <c:pt idx="114">
                  <c:v>1.3676027139087827</c:v>
                </c:pt>
                <c:pt idx="115">
                  <c:v>1.3693931398416888</c:v>
                </c:pt>
                <c:pt idx="116">
                  <c:v>1.3713720316622693</c:v>
                </c:pt>
                <c:pt idx="117">
                  <c:v>1.3751413494157558</c:v>
                </c:pt>
                <c:pt idx="118">
                  <c:v>1.3753298153034301</c:v>
                </c:pt>
                <c:pt idx="119">
                  <c:v>1.3750471164719187</c:v>
                </c:pt>
                <c:pt idx="120">
                  <c:v>1.3794760648322655</c:v>
                </c:pt>
                <c:pt idx="121">
                  <c:v>1.3805126272144743</c:v>
                </c:pt>
                <c:pt idx="122">
                  <c:v>1.3774971730116849</c:v>
                </c:pt>
                <c:pt idx="123">
                  <c:v>1.3897474557105165</c:v>
                </c:pt>
                <c:pt idx="124">
                  <c:v>1.3760836788541275</c:v>
                </c:pt>
                <c:pt idx="125">
                  <c:v>1.3770260082924992</c:v>
                </c:pt>
                <c:pt idx="126">
                  <c:v>1.3690162080663402</c:v>
                </c:pt>
                <c:pt idx="127">
                  <c:v>1.373445156426687</c:v>
                </c:pt>
                <c:pt idx="128">
                  <c:v>1.3809837919336601</c:v>
                </c:pt>
                <c:pt idx="129">
                  <c:v>1.3766490765171506</c:v>
                </c:pt>
                <c:pt idx="130">
                  <c:v>1.4032227666792312</c:v>
                </c:pt>
                <c:pt idx="131">
                  <c:v>1.4341311722578214</c:v>
                </c:pt>
                <c:pt idx="132">
                  <c:v>1.4587259705993216</c:v>
                </c:pt>
                <c:pt idx="133">
                  <c:v>1.4745571051639654</c:v>
                </c:pt>
                <c:pt idx="134">
                  <c:v>1.478986053524312</c:v>
                </c:pt>
                <c:pt idx="135">
                  <c:v>1.4942517904259331</c:v>
                </c:pt>
                <c:pt idx="136">
                  <c:v>1.5254428948360348</c:v>
                </c:pt>
                <c:pt idx="137">
                  <c:v>1.5365623822088204</c:v>
                </c:pt>
                <c:pt idx="138">
                  <c:v>1.5287410478703356</c:v>
                </c:pt>
                <c:pt idx="139">
                  <c:v>1.5348661892197513</c:v>
                </c:pt>
                <c:pt idx="140">
                  <c:v>1.5359969845457973</c:v>
                </c:pt>
                <c:pt idx="141">
                  <c:v>1.5434413871089334</c:v>
                </c:pt>
                <c:pt idx="142">
                  <c:v>1.5679419525065963</c:v>
                </c:pt>
                <c:pt idx="143">
                  <c:v>1.5663399924613646</c:v>
                </c:pt>
                <c:pt idx="144">
                  <c:v>1.5687900490011311</c:v>
                </c:pt>
                <c:pt idx="145">
                  <c:v>1.5505088578967208</c:v>
                </c:pt>
                <c:pt idx="146">
                  <c:v>1.5520165849981156</c:v>
                </c:pt>
                <c:pt idx="147">
                  <c:v>1.5433471541650963</c:v>
                </c:pt>
                <c:pt idx="148">
                  <c:v>1.530154542027893</c:v>
                </c:pt>
                <c:pt idx="149">
                  <c:v>1.5294006784771956</c:v>
                </c:pt>
                <c:pt idx="150">
                  <c:v>1.537598944591029</c:v>
                </c:pt>
                <c:pt idx="151">
                  <c:v>1.5363739163211461</c:v>
                </c:pt>
                <c:pt idx="152">
                  <c:v>1.5347719562759141</c:v>
                </c:pt>
                <c:pt idx="153">
                  <c:v>1.5394836034677724</c:v>
                </c:pt>
                <c:pt idx="154">
                  <c:v>1.5343950245005655</c:v>
                </c:pt>
                <c:pt idx="155">
                  <c:v>1.5447606483226537</c:v>
                </c:pt>
                <c:pt idx="156">
                  <c:v>1.572182434979269</c:v>
                </c:pt>
                <c:pt idx="157">
                  <c:v>1.5629476064832266</c:v>
                </c:pt>
                <c:pt idx="158">
                  <c:v>1.5511684885035808</c:v>
                </c:pt>
                <c:pt idx="159">
                  <c:v>1.5688842819449682</c:v>
                </c:pt>
                <c:pt idx="160">
                  <c:v>1.5749151903505467</c:v>
                </c:pt>
                <c:pt idx="161">
                  <c:v>1.5857519788918208</c:v>
                </c:pt>
                <c:pt idx="162">
                  <c:v>1.5911232566905391</c:v>
                </c:pt>
                <c:pt idx="163">
                  <c:v>1.5941387108933285</c:v>
                </c:pt>
                <c:pt idx="164">
                  <c:v>1.5889558989822843</c:v>
                </c:pt>
                <c:pt idx="165">
                  <c:v>1.5957406709385602</c:v>
                </c:pt>
                <c:pt idx="166">
                  <c:v>1.5968714662646064</c:v>
                </c:pt>
                <c:pt idx="167">
                  <c:v>1.5867885412740295</c:v>
                </c:pt>
                <c:pt idx="168">
                  <c:v>1.6074255559743686</c:v>
                </c:pt>
                <c:pt idx="169">
                  <c:v>1.6269317753486618</c:v>
                </c:pt>
                <c:pt idx="170">
                  <c:v>1.6269317753486618</c:v>
                </c:pt>
                <c:pt idx="171">
                  <c:v>1.6376743309460988</c:v>
                </c:pt>
              </c:numCache>
            </c:numRef>
          </c:val>
          <c:smooth val="0"/>
          <c:extLst>
            <c:ext xmlns:c16="http://schemas.microsoft.com/office/drawing/2014/chart" uri="{C3380CC4-5D6E-409C-BE32-E72D297353CC}">
              <c16:uniqueId val="{0000001C-EDCB-41BA-B659-22F554B7B5DA}"/>
            </c:ext>
          </c:extLst>
        </c:ser>
        <c:ser>
          <c:idx val="15"/>
          <c:order val="24"/>
          <c:tx>
            <c:strRef>
              <c:f>市场中性!$CV$1</c:f>
              <c:strCache>
                <c:ptCount val="1"/>
                <c:pt idx="0">
                  <c:v>衍复水滴中性一号</c:v>
                </c:pt>
              </c:strCache>
            </c:strRef>
          </c:tx>
          <c:spPr>
            <a:ln w="28575" cap="rnd">
              <a:solidFill>
                <a:schemeClr val="accent4">
                  <a:lumMod val="80000"/>
                  <a:lumOff val="2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市场中性!$CV$2:$CV$157</c:f>
              <c:numCache>
                <c:formatCode>0.0000_ </c:formatCode>
                <c:ptCount val="15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1.0001</c:v>
                </c:pt>
                <c:pt idx="116">
                  <c:v>1.0001</c:v>
                </c:pt>
                <c:pt idx="117">
                  <c:v>1.0001</c:v>
                </c:pt>
                <c:pt idx="118">
                  <c:v>1.0003</c:v>
                </c:pt>
                <c:pt idx="119">
                  <c:v>0.99990000000000001</c:v>
                </c:pt>
                <c:pt idx="120">
                  <c:v>1.0047999999999999</c:v>
                </c:pt>
                <c:pt idx="121">
                  <c:v>1.0027999999999999</c:v>
                </c:pt>
                <c:pt idx="122">
                  <c:v>0.99819999999999998</c:v>
                </c:pt>
                <c:pt idx="123">
                  <c:v>1.0112000000000001</c:v>
                </c:pt>
                <c:pt idx="124">
                  <c:v>1.0111000000000001</c:v>
                </c:pt>
                <c:pt idx="125">
                  <c:v>1.0117</c:v>
                </c:pt>
                <c:pt idx="126">
                  <c:v>1.0085</c:v>
                </c:pt>
                <c:pt idx="127">
                  <c:v>1.0134000000000001</c:v>
                </c:pt>
                <c:pt idx="128">
                  <c:v>1.0139</c:v>
                </c:pt>
                <c:pt idx="129">
                  <c:v>1.0165</c:v>
                </c:pt>
                <c:pt idx="130">
                  <c:v>1.0291999999999999</c:v>
                </c:pt>
                <c:pt idx="131">
                  <c:v>1.0456000000000001</c:v>
                </c:pt>
                <c:pt idx="132">
                  <c:v>1.0626</c:v>
                </c:pt>
                <c:pt idx="133">
                  <c:v>1.0718000000000001</c:v>
                </c:pt>
                <c:pt idx="134">
                  <c:v>1.0693999999999999</c:v>
                </c:pt>
                <c:pt idx="135">
                  <c:v>1.0781000000000001</c:v>
                </c:pt>
                <c:pt idx="136">
                  <c:v>1.0825</c:v>
                </c:pt>
                <c:pt idx="137">
                  <c:v>1.0891999999999999</c:v>
                </c:pt>
                <c:pt idx="138">
                  <c:v>1.0911</c:v>
                </c:pt>
                <c:pt idx="139">
                  <c:v>1.0860000000000001</c:v>
                </c:pt>
                <c:pt idx="140">
                  <c:v>1.081</c:v>
                </c:pt>
                <c:pt idx="141">
                  <c:v>1.0828</c:v>
                </c:pt>
                <c:pt idx="142">
                  <c:v>1.0876999999999999</c:v>
                </c:pt>
                <c:pt idx="143">
                  <c:v>1.0876999999999999</c:v>
                </c:pt>
                <c:pt idx="144">
                  <c:v>1.0953999999999999</c:v>
                </c:pt>
                <c:pt idx="145">
                  <c:v>1.1041000000000001</c:v>
                </c:pt>
                <c:pt idx="146">
                  <c:v>1.1069</c:v>
                </c:pt>
                <c:pt idx="147">
                  <c:v>1.0972999999999999</c:v>
                </c:pt>
                <c:pt idx="148">
                  <c:v>1.0938000000000001</c:v>
                </c:pt>
                <c:pt idx="149">
                  <c:v>1.0892999999999999</c:v>
                </c:pt>
                <c:pt idx="150">
                  <c:v>1.0939000000000001</c:v>
                </c:pt>
                <c:pt idx="151">
                  <c:v>1.0984</c:v>
                </c:pt>
                <c:pt idx="152">
                  <c:v>1.1027</c:v>
                </c:pt>
                <c:pt idx="153">
                  <c:v>1.1073999999999999</c:v>
                </c:pt>
                <c:pt idx="154">
                  <c:v>1.1052999999999999</c:v>
                </c:pt>
                <c:pt idx="155">
                  <c:v>1.1107</c:v>
                </c:pt>
              </c:numCache>
            </c:numRef>
          </c:val>
          <c:smooth val="0"/>
          <c:extLst>
            <c:ext xmlns:c16="http://schemas.microsoft.com/office/drawing/2014/chart" uri="{C3380CC4-5D6E-409C-BE32-E72D297353CC}">
              <c16:uniqueId val="{00000000-C577-458B-BF06-B4082FDEBE6E}"/>
            </c:ext>
          </c:extLst>
        </c:ser>
        <c:ser>
          <c:idx val="14"/>
          <c:order val="25"/>
          <c:tx>
            <c:strRef>
              <c:f>市场中性!$CW$1</c:f>
              <c:strCache>
                <c:ptCount val="1"/>
                <c:pt idx="0">
                  <c:v>诚奇对冲精选</c:v>
                </c:pt>
              </c:strCache>
            </c:strRef>
          </c:tx>
          <c:spPr>
            <a:ln w="28575" cap="rnd">
              <a:solidFill>
                <a:schemeClr val="accent3">
                  <a:lumMod val="80000"/>
                  <a:lumOff val="20000"/>
                </a:schemeClr>
              </a:solidFill>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市场中性!$CW$2:$CW$237</c:f>
              <c:numCache>
                <c:formatCode>0.0000_ </c:formatCode>
                <c:ptCount val="23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1.0006999999999999</c:v>
                </c:pt>
                <c:pt idx="99">
                  <c:v>1.0024999999999999</c:v>
                </c:pt>
                <c:pt idx="100">
                  <c:v>1.0013000000000001</c:v>
                </c:pt>
                <c:pt idx="101">
                  <c:v>0.99129999999999996</c:v>
                </c:pt>
                <c:pt idx="102">
                  <c:v>1.0015000000000001</c:v>
                </c:pt>
                <c:pt idx="103">
                  <c:v>1.0025999999999999</c:v>
                </c:pt>
                <c:pt idx="104">
                  <c:v>1.0108999999999999</c:v>
                </c:pt>
                <c:pt idx="105">
                  <c:v>1.0138</c:v>
                </c:pt>
                <c:pt idx="106">
                  <c:v>1.0203</c:v>
                </c:pt>
                <c:pt idx="107">
                  <c:v>1.0186999999999999</c:v>
                </c:pt>
                <c:pt idx="108">
                  <c:v>1.0323</c:v>
                </c:pt>
                <c:pt idx="109">
                  <c:v>1.0474000000000001</c:v>
                </c:pt>
                <c:pt idx="110">
                  <c:v>1.0479000000000001</c:v>
                </c:pt>
                <c:pt idx="111">
                  <c:v>1.0643</c:v>
                </c:pt>
                <c:pt idx="112">
                  <c:v>1.0589999999999999</c:v>
                </c:pt>
                <c:pt idx="113">
                  <c:v>1.056</c:v>
                </c:pt>
                <c:pt idx="114">
                  <c:v>1.0571999999999999</c:v>
                </c:pt>
                <c:pt idx="115">
                  <c:v>1.0711999999999999</c:v>
                </c:pt>
                <c:pt idx="116">
                  <c:v>1.07</c:v>
                </c:pt>
                <c:pt idx="117">
                  <c:v>1.0789</c:v>
                </c:pt>
                <c:pt idx="118">
                  <c:v>1.0858000000000001</c:v>
                </c:pt>
                <c:pt idx="119">
                  <c:v>1.0858000000000001</c:v>
                </c:pt>
                <c:pt idx="120">
                  <c:v>1.0858000000000001</c:v>
                </c:pt>
                <c:pt idx="121">
                  <c:v>1.0858000000000001</c:v>
                </c:pt>
                <c:pt idx="122">
                  <c:v>1.0941000000000001</c:v>
                </c:pt>
                <c:pt idx="123">
                  <c:v>1.1076999999999999</c:v>
                </c:pt>
                <c:pt idx="124">
                  <c:v>1.1146</c:v>
                </c:pt>
                <c:pt idx="125">
                  <c:v>1.1233</c:v>
                </c:pt>
                <c:pt idx="126">
                  <c:v>1.1233</c:v>
                </c:pt>
                <c:pt idx="127">
                  <c:v>1.139</c:v>
                </c:pt>
                <c:pt idx="128">
                  <c:v>1.139</c:v>
                </c:pt>
                <c:pt idx="129">
                  <c:v>1.1373</c:v>
                </c:pt>
                <c:pt idx="130">
                  <c:v>1.1674</c:v>
                </c:pt>
                <c:pt idx="131">
                  <c:v>1.1879999999999999</c:v>
                </c:pt>
                <c:pt idx="132">
                  <c:v>1.2091000000000001</c:v>
                </c:pt>
                <c:pt idx="133">
                  <c:v>1.2290000000000001</c:v>
                </c:pt>
                <c:pt idx="134">
                  <c:v>1.2246999999999999</c:v>
                </c:pt>
                <c:pt idx="135">
                  <c:v>1.2246999999999999</c:v>
                </c:pt>
                <c:pt idx="136">
                  <c:v>1.2246999999999999</c:v>
                </c:pt>
                <c:pt idx="137">
                  <c:v>1.2246999999999999</c:v>
                </c:pt>
                <c:pt idx="138">
                  <c:v>1.2246999999999999</c:v>
                </c:pt>
                <c:pt idx="139">
                  <c:v>1.2246999999999999</c:v>
                </c:pt>
                <c:pt idx="140">
                  <c:v>1.2246999999999999</c:v>
                </c:pt>
                <c:pt idx="141">
                  <c:v>1.244</c:v>
                </c:pt>
                <c:pt idx="142">
                  <c:v>1.2513000000000001</c:v>
                </c:pt>
                <c:pt idx="143">
                  <c:v>1.2427999999999999</c:v>
                </c:pt>
                <c:pt idx="144">
                  <c:v>1.2549999999999999</c:v>
                </c:pt>
                <c:pt idx="145">
                  <c:v>1.2679</c:v>
                </c:pt>
                <c:pt idx="146">
                  <c:v>1.2732000000000001</c:v>
                </c:pt>
                <c:pt idx="147">
                  <c:v>1.2638</c:v>
                </c:pt>
                <c:pt idx="148">
                  <c:v>1.2584</c:v>
                </c:pt>
                <c:pt idx="149">
                  <c:v>1.2617</c:v>
                </c:pt>
                <c:pt idx="150">
                  <c:v>1.2656000000000001</c:v>
                </c:pt>
                <c:pt idx="151">
                  <c:v>1.2712000000000001</c:v>
                </c:pt>
                <c:pt idx="152">
                  <c:v>1.2844</c:v>
                </c:pt>
                <c:pt idx="153">
                  <c:v>1.2943</c:v>
                </c:pt>
                <c:pt idx="154">
                  <c:v>1.3004</c:v>
                </c:pt>
                <c:pt idx="155">
                  <c:v>1.3045</c:v>
                </c:pt>
                <c:pt idx="156">
                  <c:v>1.3239000000000001</c:v>
                </c:pt>
                <c:pt idx="157">
                  <c:v>1.3205</c:v>
                </c:pt>
                <c:pt idx="158">
                  <c:v>1.3254999999999999</c:v>
                </c:pt>
                <c:pt idx="159">
                  <c:v>1.3242</c:v>
                </c:pt>
                <c:pt idx="160">
                  <c:v>1.3109</c:v>
                </c:pt>
                <c:pt idx="161">
                  <c:v>1.3160000000000001</c:v>
                </c:pt>
                <c:pt idx="162">
                  <c:v>1.3337000000000001</c:v>
                </c:pt>
                <c:pt idx="163">
                  <c:v>1.3293999999999999</c:v>
                </c:pt>
                <c:pt idx="164">
                  <c:v>1.3109999999999999</c:v>
                </c:pt>
                <c:pt idx="165">
                  <c:v>1.3214999999999999</c:v>
                </c:pt>
                <c:pt idx="166">
                  <c:v>1.3250999999999999</c:v>
                </c:pt>
                <c:pt idx="167">
                  <c:v>1.3055000000000001</c:v>
                </c:pt>
                <c:pt idx="168">
                  <c:v>1.3124</c:v>
                </c:pt>
                <c:pt idx="169">
                  <c:v>1.3118000000000001</c:v>
                </c:pt>
                <c:pt idx="170">
                  <c:v>1.3062</c:v>
                </c:pt>
                <c:pt idx="171">
                  <c:v>1.2998000000000001</c:v>
                </c:pt>
              </c:numCache>
            </c:numRef>
          </c:val>
          <c:smooth val="0"/>
          <c:extLst>
            <c:ext xmlns:c16="http://schemas.microsoft.com/office/drawing/2014/chart" uri="{C3380CC4-5D6E-409C-BE32-E72D297353CC}">
              <c16:uniqueId val="{00000000-BE30-499F-AB1D-DB183C435E5D}"/>
            </c:ext>
          </c:extLst>
        </c:ser>
        <c:ser>
          <c:idx val="13"/>
          <c:order val="26"/>
          <c:tx>
            <c:strRef>
              <c:f>市场中性!$CX$1</c:f>
              <c:strCache>
                <c:ptCount val="1"/>
                <c:pt idx="0">
                  <c:v>指数净值</c:v>
                </c:pt>
              </c:strCache>
            </c:strRef>
          </c:tx>
          <c:spPr>
            <a:ln w="28575" cap="rnd">
              <a:solidFill>
                <a:srgbClr val="FF0000"/>
              </a:solidFill>
              <a:prstDash val="dashDot"/>
              <a:round/>
            </a:ln>
            <a:effectLst/>
          </c:spPr>
          <c:marker>
            <c:symbol val="none"/>
          </c:marker>
          <c:cat>
            <c:numRef>
              <c:f>市场中性!$BW$2:$BW$173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市场中性!$CX$2:$CX$328</c:f>
              <c:numCache>
                <c:formatCode>0.0000_ </c:formatCode>
                <c:ptCount val="327"/>
                <c:pt idx="0">
                  <c:v>1</c:v>
                </c:pt>
                <c:pt idx="1">
                  <c:v>1.0030189225415109</c:v>
                </c:pt>
                <c:pt idx="2">
                  <c:v>1.0036356013929677</c:v>
                </c:pt>
                <c:pt idx="3">
                  <c:v>1.0046284952804521</c:v>
                </c:pt>
                <c:pt idx="4">
                  <c:v>1.0044138424843325</c:v>
                </c:pt>
                <c:pt idx="5">
                  <c:v>1.0099141923965911</c:v>
                </c:pt>
                <c:pt idx="6">
                  <c:v>1.0053890535458272</c:v>
                </c:pt>
                <c:pt idx="7">
                  <c:v>1.0156839094638654</c:v>
                </c:pt>
                <c:pt idx="8">
                  <c:v>1.0233676260270139</c:v>
                </c:pt>
                <c:pt idx="9">
                  <c:v>1.031000605206428</c:v>
                </c:pt>
                <c:pt idx="10">
                  <c:v>1.0366048209733194</c:v>
                </c:pt>
                <c:pt idx="11">
                  <c:v>1.0392125606615843</c:v>
                </c:pt>
                <c:pt idx="12">
                  <c:v>1.0415392069918905</c:v>
                </c:pt>
                <c:pt idx="13">
                  <c:v>1.0555469211386903</c:v>
                </c:pt>
                <c:pt idx="14">
                  <c:v>1.0574446118811571</c:v>
                </c:pt>
                <c:pt idx="15">
                  <c:v>1.0600404225487889</c:v>
                </c:pt>
                <c:pt idx="16">
                  <c:v>1.0584165355981363</c:v>
                </c:pt>
                <c:pt idx="17">
                  <c:v>1.060794563722</c:v>
                </c:pt>
                <c:pt idx="18">
                  <c:v>1.0642591260228613</c:v>
                </c:pt>
                <c:pt idx="19">
                  <c:v>1.0703808481641326</c:v>
                </c:pt>
                <c:pt idx="20">
                  <c:v>1.0751082189462766</c:v>
                </c:pt>
                <c:pt idx="21">
                  <c:v>1.0737067815287749</c:v>
                </c:pt>
                <c:pt idx="22">
                  <c:v>1.0723638556009347</c:v>
                </c:pt>
                <c:pt idx="23">
                  <c:v>1.0770132795294418</c:v>
                </c:pt>
                <c:pt idx="24">
                  <c:v>1.069642763990416</c:v>
                </c:pt>
                <c:pt idx="25">
                  <c:v>1.0735759256992663</c:v>
                </c:pt>
                <c:pt idx="26">
                  <c:v>1.0818172369570507</c:v>
                </c:pt>
                <c:pt idx="27">
                  <c:v>1.0819586410347066</c:v>
                </c:pt>
                <c:pt idx="28">
                  <c:v>1.0918500978982868</c:v>
                </c:pt>
                <c:pt idx="29">
                  <c:v>1.0875691156851006</c:v>
                </c:pt>
                <c:pt idx="30">
                  <c:v>1.088703264944245</c:v>
                </c:pt>
                <c:pt idx="31">
                  <c:v>1.0817131970334239</c:v>
                </c:pt>
                <c:pt idx="32">
                  <c:v>1.0845185750476409</c:v>
                </c:pt>
                <c:pt idx="33">
                  <c:v>1.0808012526796766</c:v>
                </c:pt>
                <c:pt idx="34">
                  <c:v>1.0883351352203832</c:v>
                </c:pt>
                <c:pt idx="35">
                  <c:v>1.0888708321864993</c:v>
                </c:pt>
                <c:pt idx="36">
                  <c:v>1.0901928108624999</c:v>
                </c:pt>
                <c:pt idx="37">
                  <c:v>1.0885600388684837</c:v>
                </c:pt>
                <c:pt idx="38">
                  <c:v>1.0907877479115633</c:v>
                </c:pt>
                <c:pt idx="39">
                  <c:v>1.091376666370373</c:v>
                </c:pt>
                <c:pt idx="40">
                  <c:v>1.0987936814513746</c:v>
                </c:pt>
                <c:pt idx="41">
                  <c:v>1.1017969783990602</c:v>
                </c:pt>
                <c:pt idx="42">
                  <c:v>1.1081356347952886</c:v>
                </c:pt>
                <c:pt idx="43">
                  <c:v>1.1142440942421197</c:v>
                </c:pt>
                <c:pt idx="44">
                  <c:v>1.1199362971146203</c:v>
                </c:pt>
                <c:pt idx="45">
                  <c:v>1.1251833078919808</c:v>
                </c:pt>
                <c:pt idx="46">
                  <c:v>1.1311919443861167</c:v>
                </c:pt>
                <c:pt idx="47">
                  <c:v>1.133507251897067</c:v>
                </c:pt>
                <c:pt idx="48">
                  <c:v>1.1377440733678159</c:v>
                </c:pt>
                <c:pt idx="49">
                  <c:v>1.1336305857186031</c:v>
                </c:pt>
                <c:pt idx="50">
                  <c:v>1.1325975642467934</c:v>
                </c:pt>
                <c:pt idx="51">
                  <c:v>1.134266675671121</c:v>
                </c:pt>
                <c:pt idx="52">
                  <c:v>1.1354043438439736</c:v>
                </c:pt>
                <c:pt idx="53">
                  <c:v>1.1418012765700405</c:v>
                </c:pt>
                <c:pt idx="54">
                  <c:v>1.1393787792982109</c:v>
                </c:pt>
                <c:pt idx="55">
                  <c:v>1.1429950518056071</c:v>
                </c:pt>
                <c:pt idx="56">
                  <c:v>1.1371337232834389</c:v>
                </c:pt>
                <c:pt idx="57">
                  <c:v>1.1553433804894049</c:v>
                </c:pt>
                <c:pt idx="58">
                  <c:v>1.1633571049303419</c:v>
                </c:pt>
                <c:pt idx="59">
                  <c:v>1.1780821679752478</c:v>
                </c:pt>
                <c:pt idx="60">
                  <c:v>1.1871516161296831</c:v>
                </c:pt>
                <c:pt idx="61">
                  <c:v>1.2229102305782182</c:v>
                </c:pt>
                <c:pt idx="62">
                  <c:v>1.2283086605479698</c:v>
                </c:pt>
                <c:pt idx="63">
                  <c:v>1.2387310478482858</c:v>
                </c:pt>
                <c:pt idx="64">
                  <c:v>1.2481121980268342</c:v>
                </c:pt>
                <c:pt idx="65">
                  <c:v>1.2605242050137238</c:v>
                </c:pt>
                <c:pt idx="66">
                  <c:v>1.2736437653777579</c:v>
                </c:pt>
                <c:pt idx="67">
                  <c:v>1.2680282204209112</c:v>
                </c:pt>
                <c:pt idx="68">
                  <c:v>1.2743984005440123</c:v>
                </c:pt>
                <c:pt idx="69">
                  <c:v>1.2917504152131356</c:v>
                </c:pt>
                <c:pt idx="70">
                  <c:v>1.2977312372817644</c:v>
                </c:pt>
                <c:pt idx="71">
                  <c:v>1.2937474165473712</c:v>
                </c:pt>
                <c:pt idx="72">
                  <c:v>1.3140767531037991</c:v>
                </c:pt>
                <c:pt idx="73">
                  <c:v>1.3014150099184538</c:v>
                </c:pt>
                <c:pt idx="74">
                  <c:v>1.3097542834261489</c:v>
                </c:pt>
                <c:pt idx="75">
                  <c:v>1.3115037126203948</c:v>
                </c:pt>
                <c:pt idx="76">
                  <c:v>1.3133565918110524</c:v>
                </c:pt>
                <c:pt idx="77">
                  <c:v>1.3151699407128055</c:v>
                </c:pt>
                <c:pt idx="78">
                  <c:v>1.3191364929202851</c:v>
                </c:pt>
                <c:pt idx="79">
                  <c:v>1.3183337037930669</c:v>
                </c:pt>
                <c:pt idx="80">
                  <c:v>1.3225330757731391</c:v>
                </c:pt>
                <c:pt idx="81">
                  <c:v>1.3186973340692059</c:v>
                </c:pt>
                <c:pt idx="82">
                  <c:v>1.3255460429511825</c:v>
                </c:pt>
                <c:pt idx="83">
                  <c:v>1.3277408163523792</c:v>
                </c:pt>
                <c:pt idx="84">
                  <c:v>1.3314831121961284</c:v>
                </c:pt>
                <c:pt idx="85">
                  <c:v>1.3328754975822632</c:v>
                </c:pt>
                <c:pt idx="86">
                  <c:v>1.3363385682879998</c:v>
                </c:pt>
                <c:pt idx="87">
                  <c:v>1.3387211616992754</c:v>
                </c:pt>
                <c:pt idx="88">
                  <c:v>1.3452587904244404</c:v>
                </c:pt>
                <c:pt idx="89">
                  <c:v>1.3409286088830477</c:v>
                </c:pt>
                <c:pt idx="90">
                  <c:v>1.3401915554844224</c:v>
                </c:pt>
                <c:pt idx="91">
                  <c:v>1.3455339806145761</c:v>
                </c:pt>
                <c:pt idx="92">
                  <c:v>1.3509838037821946</c:v>
                </c:pt>
                <c:pt idx="93">
                  <c:v>1.3474019711637588</c:v>
                </c:pt>
                <c:pt idx="94">
                  <c:v>1.3512408944845251</c:v>
                </c:pt>
                <c:pt idx="95">
                  <c:v>1.3547906119626727</c:v>
                </c:pt>
                <c:pt idx="96">
                  <c:v>1.3554669196951599</c:v>
                </c:pt>
                <c:pt idx="97">
                  <c:v>1.3546364139384086</c:v>
                </c:pt>
                <c:pt idx="98">
                  <c:v>1.3429546493018798</c:v>
                </c:pt>
                <c:pt idx="99">
                  <c:v>1.3448023399264004</c:v>
                </c:pt>
                <c:pt idx="100">
                  <c:v>1.3446044180798578</c:v>
                </c:pt>
                <c:pt idx="101">
                  <c:v>1.3400622805384255</c:v>
                </c:pt>
                <c:pt idx="102">
                  <c:v>1.3518692824182521</c:v>
                </c:pt>
                <c:pt idx="103">
                  <c:v>1.3522712562505224</c:v>
                </c:pt>
                <c:pt idx="104">
                  <c:v>1.3627810916630483</c:v>
                </c:pt>
                <c:pt idx="105">
                  <c:v>1.364362987600485</c:v>
                </c:pt>
                <c:pt idx="106">
                  <c:v>1.365684989146815</c:v>
                </c:pt>
                <c:pt idx="107">
                  <c:v>1.3671091888674127</c:v>
                </c:pt>
                <c:pt idx="108">
                  <c:v>1.3751087608236976</c:v>
                </c:pt>
                <c:pt idx="109">
                  <c:v>1.3985575433216466</c:v>
                </c:pt>
                <c:pt idx="110">
                  <c:v>1.4025517215100805</c:v>
                </c:pt>
                <c:pt idx="111">
                  <c:v>1.4318023437085869</c:v>
                </c:pt>
                <c:pt idx="112">
                  <c:v>1.4286706892172809</c:v>
                </c:pt>
                <c:pt idx="113">
                  <c:v>1.4338840776170811</c:v>
                </c:pt>
                <c:pt idx="114">
                  <c:v>1.4345001751107802</c:v>
                </c:pt>
                <c:pt idx="115">
                  <c:v>1.441698403893735</c:v>
                </c:pt>
                <c:pt idx="116">
                  <c:v>1.44470876578522</c:v>
                </c:pt>
                <c:pt idx="117">
                  <c:v>1.4473871600394563</c:v>
                </c:pt>
                <c:pt idx="118">
                  <c:v>1.4521274212166377</c:v>
                </c:pt>
                <c:pt idx="119">
                  <c:v>1.4455706789698972</c:v>
                </c:pt>
                <c:pt idx="120">
                  <c:v>1.4554434433773331</c:v>
                </c:pt>
                <c:pt idx="121">
                  <c:v>1.4576777497574522</c:v>
                </c:pt>
                <c:pt idx="122">
                  <c:v>1.4535898330452608</c:v>
                </c:pt>
                <c:pt idx="123">
                  <c:v>1.4699086115985367</c:v>
                </c:pt>
                <c:pt idx="124">
                  <c:v>1.4747075359194119</c:v>
                </c:pt>
                <c:pt idx="125">
                  <c:v>1.4798272082666868</c:v>
                </c:pt>
                <c:pt idx="126">
                  <c:v>1.479238358560822</c:v>
                </c:pt>
                <c:pt idx="127">
                  <c:v>1.4863242653849114</c:v>
                </c:pt>
                <c:pt idx="128">
                  <c:v>1.4832020690380543</c:v>
                </c:pt>
                <c:pt idx="129">
                  <c:v>1.4921358955114972</c:v>
                </c:pt>
                <c:pt idx="130">
                  <c:v>1.4982036035511455</c:v>
                </c:pt>
                <c:pt idx="131">
                  <c:v>1.5116575611423408</c:v>
                </c:pt>
                <c:pt idx="132">
                  <c:v>1.5283165146486029</c:v>
                </c:pt>
                <c:pt idx="133">
                  <c:v>1.5359305008165194</c:v>
                </c:pt>
                <c:pt idx="134">
                  <c:v>1.5341686922064541</c:v>
                </c:pt>
                <c:pt idx="135">
                  <c:v>1.5435407955600118</c:v>
                </c:pt>
                <c:pt idx="136">
                  <c:v>1.549032963865282</c:v>
                </c:pt>
                <c:pt idx="137">
                  <c:v>1.5552164996854649</c:v>
                </c:pt>
                <c:pt idx="138">
                  <c:v>1.5429176548255639</c:v>
                </c:pt>
                <c:pt idx="139">
                  <c:v>1.5442218288381699</c:v>
                </c:pt>
                <c:pt idx="140">
                  <c:v>1.5399200250043799</c:v>
                </c:pt>
                <c:pt idx="141">
                  <c:v>1.549722858682794</c:v>
                </c:pt>
                <c:pt idx="142">
                  <c:v>1.5598234774469248</c:v>
                </c:pt>
                <c:pt idx="143">
                  <c:v>1.5514068362973439</c:v>
                </c:pt>
                <c:pt idx="144">
                  <c:v>1.5610680583419696</c:v>
                </c:pt>
                <c:pt idx="145">
                  <c:v>1.5666708287284874</c:v>
                </c:pt>
                <c:pt idx="146">
                  <c:v>1.5640292272581129</c:v>
                </c:pt>
                <c:pt idx="147">
                  <c:v>1.556722260578288</c:v>
                </c:pt>
                <c:pt idx="148">
                  <c:v>1.5473836395000073</c:v>
                </c:pt>
                <c:pt idx="149">
                  <c:v>1.5516116219572065</c:v>
                </c:pt>
                <c:pt idx="150">
                  <c:v>1.5602318813271931</c:v>
                </c:pt>
                <c:pt idx="151">
                  <c:v>1.5652843967288304</c:v>
                </c:pt>
                <c:pt idx="152">
                  <c:v>1.5699137730887303</c:v>
                </c:pt>
                <c:pt idx="153">
                  <c:v>1.578628850539773</c:v>
                </c:pt>
                <c:pt idx="154">
                  <c:v>1.5726372428536846</c:v>
                </c:pt>
                <c:pt idx="155">
                  <c:v>1.5793447128289553</c:v>
                </c:pt>
                <c:pt idx="156">
                  <c:v>1.6017663498008232</c:v>
                </c:pt>
                <c:pt idx="157">
                  <c:v>1.5887120394143295</c:v>
                </c:pt>
                <c:pt idx="158">
                  <c:v>1.5841255066831519</c:v>
                </c:pt>
                <c:pt idx="159">
                  <c:v>1.602997396191493</c:v>
                </c:pt>
                <c:pt idx="160">
                  <c:v>1.5928908601637988</c:v>
                </c:pt>
                <c:pt idx="161">
                  <c:v>1.591596299703302</c:v>
                </c:pt>
                <c:pt idx="162">
                  <c:v>1.6003042117864656</c:v>
                </c:pt>
                <c:pt idx="163">
                  <c:v>1.5988381044939097</c:v>
                </c:pt>
                <c:pt idx="164">
                  <c:v>1.5897814271924358</c:v>
                </c:pt>
                <c:pt idx="165">
                  <c:v>1.5997160968192941</c:v>
                </c:pt>
                <c:pt idx="166">
                  <c:v>1.6032884982371467</c:v>
                </c:pt>
                <c:pt idx="167">
                  <c:v>1.5926941413562015</c:v>
                </c:pt>
                <c:pt idx="168">
                  <c:v>1.6018018831087952</c:v>
                </c:pt>
                <c:pt idx="169">
                  <c:v>1.6020993626058091</c:v>
                </c:pt>
                <c:pt idx="170">
                  <c:v>1.596916171656116</c:v>
                </c:pt>
                <c:pt idx="171">
                  <c:v>1.6018683846938666</c:v>
                </c:pt>
              </c:numCache>
            </c:numRef>
          </c:val>
          <c:smooth val="0"/>
          <c:extLst>
            <c:ext xmlns:c16="http://schemas.microsoft.com/office/drawing/2014/chart" uri="{C3380CC4-5D6E-409C-BE32-E72D297353CC}">
              <c16:uniqueId val="{00000000-6C07-476C-B2F0-AE529D3556B6}"/>
            </c:ext>
          </c:extLst>
        </c:ser>
        <c:dLbls>
          <c:showLegendKey val="0"/>
          <c:showVal val="0"/>
          <c:showCatName val="0"/>
          <c:showSerName val="0"/>
          <c:showPercent val="0"/>
          <c:showBubbleSize val="0"/>
        </c:dLbls>
        <c:smooth val="0"/>
        <c:axId val="-324565792"/>
        <c:axId val="-324560352"/>
      </c:lineChart>
      <c:dateAx>
        <c:axId val="-324565792"/>
        <c:scaling>
          <c:orientation val="minMax"/>
        </c:scaling>
        <c:delete val="0"/>
        <c:axPos val="b"/>
        <c:numFmt formatCode="m/d/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24560352"/>
        <c:crosses val="autoZero"/>
        <c:auto val="1"/>
        <c:lblOffset val="100"/>
        <c:baseTimeUnit val="days"/>
      </c:dateAx>
      <c:valAx>
        <c:axId val="-324560352"/>
        <c:scaling>
          <c:orientation val="minMax"/>
          <c:min val="0.9"/>
        </c:scaling>
        <c:delete val="0"/>
        <c:axPos val="l"/>
        <c:majorGridlines>
          <c:spPr>
            <a:ln w="9525" cap="flat" cmpd="sng" algn="ctr">
              <a:solidFill>
                <a:schemeClr val="tx1">
                  <a:lumMod val="15000"/>
                  <a:lumOff val="85000"/>
                </a:schemeClr>
              </a:solidFill>
              <a:round/>
            </a:ln>
            <a:effectLst/>
          </c:spPr>
        </c:majorGridlines>
        <c:numFmt formatCode="0.0000_ "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chemeClr val="tx1"/>
                </a:solidFill>
                <a:latin typeface="+mn-lt"/>
                <a:ea typeface="+mn-ea"/>
                <a:cs typeface="+mn-cs"/>
              </a:defRPr>
            </a:pPr>
            <a:endParaRPr lang="zh-CN"/>
          </a:p>
        </c:txPr>
        <c:crossAx val="-324565792"/>
        <c:crosses val="autoZero"/>
        <c:crossBetween val="between"/>
      </c:valAx>
      <c:spPr>
        <a:noFill/>
        <a:ln>
          <a:noFill/>
        </a:ln>
        <a:effectLst/>
      </c:spPr>
    </c:plotArea>
    <c:legend>
      <c:legendPos val="b"/>
      <c:layout>
        <c:manualLayout>
          <c:xMode val="edge"/>
          <c:yMode val="edge"/>
          <c:x val="0.79440794830355699"/>
          <c:y val="1.40166310986828E-2"/>
          <c:w val="0.20559205515207088"/>
          <c:h val="0.97397101941610154"/>
        </c:manualLayout>
      </c:layout>
      <c:overlay val="0"/>
      <c:spPr>
        <a:noFill/>
        <a:ln>
          <a:noFill/>
        </a:ln>
        <a:effectLst/>
      </c:spPr>
      <c:txPr>
        <a:bodyPr rot="0" spcFirstLastPara="1"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158222832283803E-2"/>
          <c:y val="2.5879999265826001E-2"/>
          <c:w val="0.76118335406860504"/>
          <c:h val="0.83163372061009899"/>
        </c:manualLayout>
      </c:layout>
      <c:lineChart>
        <c:grouping val="standard"/>
        <c:varyColors val="0"/>
        <c:ser>
          <c:idx val="0"/>
          <c:order val="0"/>
          <c:tx>
            <c:strRef>
              <c:f>套利!$BJ$1</c:f>
              <c:strCache>
                <c:ptCount val="1"/>
                <c:pt idx="0">
                  <c:v>格量套利2号</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套利!$BJ$2:$BJ$328</c:f>
              <c:numCache>
                <c:formatCode>0.0000_ </c:formatCode>
                <c:ptCount val="327"/>
                <c:pt idx="0">
                  <c:v>1</c:v>
                </c:pt>
                <c:pt idx="1">
                  <c:v>1</c:v>
                </c:pt>
                <c:pt idx="2">
                  <c:v>1</c:v>
                </c:pt>
                <c:pt idx="3">
                  <c:v>1.0009999999999999</c:v>
                </c:pt>
                <c:pt idx="4">
                  <c:v>0.999</c:v>
                </c:pt>
                <c:pt idx="5">
                  <c:v>1.0009999999999999</c:v>
                </c:pt>
                <c:pt idx="6">
                  <c:v>1.0049999999999999</c:v>
                </c:pt>
                <c:pt idx="7">
                  <c:v>1.01</c:v>
                </c:pt>
                <c:pt idx="8">
                  <c:v>1.0109999999999999</c:v>
                </c:pt>
                <c:pt idx="9">
                  <c:v>1.0169999999999999</c:v>
                </c:pt>
                <c:pt idx="10">
                  <c:v>1.02</c:v>
                </c:pt>
                <c:pt idx="11">
                  <c:v>1.03</c:v>
                </c:pt>
                <c:pt idx="12">
                  <c:v>1.0349999999999999</c:v>
                </c:pt>
                <c:pt idx="13">
                  <c:v>1.0389999999999999</c:v>
                </c:pt>
                <c:pt idx="14">
                  <c:v>1.04</c:v>
                </c:pt>
                <c:pt idx="15">
                  <c:v>1.042</c:v>
                </c:pt>
                <c:pt idx="16">
                  <c:v>1.048</c:v>
                </c:pt>
                <c:pt idx="17">
                  <c:v>1.042</c:v>
                </c:pt>
                <c:pt idx="18">
                  <c:v>1.0389999999999999</c:v>
                </c:pt>
                <c:pt idx="19">
                  <c:v>1.0429999999999999</c:v>
                </c:pt>
                <c:pt idx="20">
                  <c:v>1.0429999999999999</c:v>
                </c:pt>
                <c:pt idx="21">
                  <c:v>1.0449999999999999</c:v>
                </c:pt>
                <c:pt idx="22">
                  <c:v>1.048</c:v>
                </c:pt>
                <c:pt idx="23">
                  <c:v>1.046</c:v>
                </c:pt>
                <c:pt idx="24">
                  <c:v>1.056</c:v>
                </c:pt>
                <c:pt idx="25">
                  <c:v>1.0660000000000001</c:v>
                </c:pt>
                <c:pt idx="26">
                  <c:v>1.069</c:v>
                </c:pt>
                <c:pt idx="27">
                  <c:v>1.069</c:v>
                </c:pt>
                <c:pt idx="28">
                  <c:v>1.0720000000000001</c:v>
                </c:pt>
                <c:pt idx="29">
                  <c:v>1.08</c:v>
                </c:pt>
                <c:pt idx="30">
                  <c:v>1.077</c:v>
                </c:pt>
                <c:pt idx="31">
                  <c:v>1.0760000000000001</c:v>
                </c:pt>
                <c:pt idx="32">
                  <c:v>1.077</c:v>
                </c:pt>
                <c:pt idx="33">
                  <c:v>1.0760000000000001</c:v>
                </c:pt>
                <c:pt idx="34">
                  <c:v>1.077</c:v>
                </c:pt>
                <c:pt idx="35">
                  <c:v>1.0820000000000001</c:v>
                </c:pt>
                <c:pt idx="36">
                  <c:v>1.085</c:v>
                </c:pt>
                <c:pt idx="37">
                  <c:v>1.0840000000000001</c:v>
                </c:pt>
                <c:pt idx="38">
                  <c:v>1.0760000000000001</c:v>
                </c:pt>
                <c:pt idx="39">
                  <c:v>1.079</c:v>
                </c:pt>
                <c:pt idx="40">
                  <c:v>1.0760000000000001</c:v>
                </c:pt>
                <c:pt idx="41">
                  <c:v>1.0780000000000001</c:v>
                </c:pt>
                <c:pt idx="42">
                  <c:v>1.0840000000000001</c:v>
                </c:pt>
                <c:pt idx="43">
                  <c:v>1.085</c:v>
                </c:pt>
                <c:pt idx="44">
                  <c:v>1.087</c:v>
                </c:pt>
                <c:pt idx="45">
                  <c:v>1.0860000000000001</c:v>
                </c:pt>
                <c:pt idx="46">
                  <c:v>1.0900000000000001</c:v>
                </c:pt>
                <c:pt idx="47">
                  <c:v>1.095</c:v>
                </c:pt>
                <c:pt idx="48">
                  <c:v>1.0960000000000001</c:v>
                </c:pt>
                <c:pt idx="49">
                  <c:v>1.097</c:v>
                </c:pt>
                <c:pt idx="50">
                  <c:v>1.101</c:v>
                </c:pt>
                <c:pt idx="51">
                  <c:v>1.101</c:v>
                </c:pt>
                <c:pt idx="52">
                  <c:v>1.1000000000000001</c:v>
                </c:pt>
                <c:pt idx="53">
                  <c:v>1.1020000000000001</c:v>
                </c:pt>
                <c:pt idx="54">
                  <c:v>1.1000000000000001</c:v>
                </c:pt>
                <c:pt idx="55">
                  <c:v>1.1000000000000001</c:v>
                </c:pt>
                <c:pt idx="56">
                  <c:v>1.101</c:v>
                </c:pt>
                <c:pt idx="57">
                  <c:v>1.1020000000000001</c:v>
                </c:pt>
                <c:pt idx="58">
                  <c:v>1.1040000000000001</c:v>
                </c:pt>
                <c:pt idx="59">
                  <c:v>1.1120000000000001</c:v>
                </c:pt>
                <c:pt idx="60">
                  <c:v>1.1419999999999999</c:v>
                </c:pt>
                <c:pt idx="61">
                  <c:v>1.1850000000000001</c:v>
                </c:pt>
                <c:pt idx="62">
                  <c:v>1.196</c:v>
                </c:pt>
                <c:pt idx="63">
                  <c:v>1.2090000000000001</c:v>
                </c:pt>
                <c:pt idx="64">
                  <c:v>1.2090000000000001</c:v>
                </c:pt>
                <c:pt idx="65">
                  <c:v>1.234</c:v>
                </c:pt>
                <c:pt idx="66">
                  <c:v>1.2589999999999999</c:v>
                </c:pt>
                <c:pt idx="67">
                  <c:v>1.256</c:v>
                </c:pt>
                <c:pt idx="68">
                  <c:v>1.2609999999999999</c:v>
                </c:pt>
                <c:pt idx="69">
                  <c:v>1.272</c:v>
                </c:pt>
                <c:pt idx="70">
                  <c:v>1.2789999999999999</c:v>
                </c:pt>
                <c:pt idx="71">
                  <c:v>1.2789999999999999</c:v>
                </c:pt>
                <c:pt idx="72">
                  <c:v>1.2809999999999999</c:v>
                </c:pt>
                <c:pt idx="73">
                  <c:v>1.2829999999999999</c:v>
                </c:pt>
                <c:pt idx="74">
                  <c:v>1.2889999999999999</c:v>
                </c:pt>
                <c:pt idx="75">
                  <c:v>1.294</c:v>
                </c:pt>
                <c:pt idx="76">
                  <c:v>1.298</c:v>
                </c:pt>
                <c:pt idx="77">
                  <c:v>1.298</c:v>
                </c:pt>
                <c:pt idx="78">
                  <c:v>1.304</c:v>
                </c:pt>
                <c:pt idx="79">
                  <c:v>1.3080000000000001</c:v>
                </c:pt>
                <c:pt idx="80">
                  <c:v>1.31</c:v>
                </c:pt>
                <c:pt idx="81">
                  <c:v>1.3109999999999999</c:v>
                </c:pt>
                <c:pt idx="82">
                  <c:v>1.3162</c:v>
                </c:pt>
                <c:pt idx="83">
                  <c:v>1.3227</c:v>
                </c:pt>
                <c:pt idx="84">
                  <c:v>1.3240000000000001</c:v>
                </c:pt>
                <c:pt idx="85">
                  <c:v>1.3227</c:v>
                </c:pt>
                <c:pt idx="86">
                  <c:v>1.3240000000000001</c:v>
                </c:pt>
                <c:pt idx="87">
                  <c:v>1.3213999999999999</c:v>
                </c:pt>
                <c:pt idx="88">
                  <c:v>1.3279000000000001</c:v>
                </c:pt>
                <c:pt idx="89">
                  <c:v>1.3291999999999999</c:v>
                </c:pt>
                <c:pt idx="90">
                  <c:v>1.3291999999999999</c:v>
                </c:pt>
                <c:pt idx="91">
                  <c:v>1.3317000000000001</c:v>
                </c:pt>
                <c:pt idx="92">
                  <c:v>1.3317000000000001</c:v>
                </c:pt>
                <c:pt idx="93">
                  <c:v>1.3369</c:v>
                </c:pt>
                <c:pt idx="94">
                  <c:v>1.3421000000000001</c:v>
                </c:pt>
                <c:pt idx="95">
                  <c:v>1.3433999999999999</c:v>
                </c:pt>
                <c:pt idx="96">
                  <c:v>1.3512</c:v>
                </c:pt>
                <c:pt idx="97">
                  <c:v>1.3472999999999999</c:v>
                </c:pt>
                <c:pt idx="98">
                  <c:v>1.3472999999999999</c:v>
                </c:pt>
                <c:pt idx="99">
                  <c:v>1.3447</c:v>
                </c:pt>
                <c:pt idx="100">
                  <c:v>1.3433999999999999</c:v>
                </c:pt>
                <c:pt idx="101">
                  <c:v>1.3317000000000001</c:v>
                </c:pt>
                <c:pt idx="102">
                  <c:v>1.3394999999999999</c:v>
                </c:pt>
                <c:pt idx="103">
                  <c:v>1.3433999999999999</c:v>
                </c:pt>
                <c:pt idx="104">
                  <c:v>1.3447</c:v>
                </c:pt>
                <c:pt idx="105">
                  <c:v>1.3460000000000001</c:v>
                </c:pt>
                <c:pt idx="106">
                  <c:v>1.3512</c:v>
                </c:pt>
                <c:pt idx="107">
                  <c:v>1.3564000000000001</c:v>
                </c:pt>
                <c:pt idx="108">
                  <c:v>1.3615999999999999</c:v>
                </c:pt>
                <c:pt idx="109">
                  <c:v>1.3642000000000001</c:v>
                </c:pt>
                <c:pt idx="110">
                  <c:v>1.3784000000000001</c:v>
                </c:pt>
                <c:pt idx="111">
                  <c:v>1.3835999999999999</c:v>
                </c:pt>
                <c:pt idx="112">
                  <c:v>1.3900999999999999</c:v>
                </c:pt>
                <c:pt idx="113">
                  <c:v>1.4005000000000001</c:v>
                </c:pt>
                <c:pt idx="114">
                  <c:v>1.4017999999999999</c:v>
                </c:pt>
                <c:pt idx="115">
                  <c:v>1.4017999999999999</c:v>
                </c:pt>
                <c:pt idx="116">
                  <c:v>1.4043000000000001</c:v>
                </c:pt>
                <c:pt idx="117">
                  <c:v>1.407</c:v>
                </c:pt>
                <c:pt idx="118">
                  <c:v>1.407</c:v>
                </c:pt>
                <c:pt idx="119">
                  <c:v>1.4043000000000001</c:v>
                </c:pt>
                <c:pt idx="120">
                  <c:v>1.4081999999999999</c:v>
                </c:pt>
                <c:pt idx="121">
                  <c:v>1.4120999999999999</c:v>
                </c:pt>
                <c:pt idx="122">
                  <c:v>1.4108000000000001</c:v>
                </c:pt>
                <c:pt idx="123">
                  <c:v>1.4147000000000001</c:v>
                </c:pt>
                <c:pt idx="124">
                  <c:v>1.4198999999999999</c:v>
                </c:pt>
                <c:pt idx="125">
                  <c:v>1.4198999999999999</c:v>
                </c:pt>
                <c:pt idx="126">
                  <c:v>1.4043000000000001</c:v>
                </c:pt>
                <c:pt idx="127">
                  <c:v>1.3938999999999999</c:v>
                </c:pt>
                <c:pt idx="128">
                  <c:v>1.3913</c:v>
                </c:pt>
                <c:pt idx="129">
                  <c:v>1.3952</c:v>
                </c:pt>
                <c:pt idx="130">
                  <c:v>1.4031</c:v>
                </c:pt>
                <c:pt idx="131">
                  <c:v>1.403</c:v>
                </c:pt>
                <c:pt idx="132">
                  <c:v>1.4056</c:v>
                </c:pt>
                <c:pt idx="133">
                  <c:v>1.4056</c:v>
                </c:pt>
                <c:pt idx="134">
                  <c:v>1.4069</c:v>
                </c:pt>
                <c:pt idx="135">
                  <c:v>1.4095</c:v>
                </c:pt>
                <c:pt idx="136">
                  <c:v>1.4108000000000001</c:v>
                </c:pt>
                <c:pt idx="137">
                  <c:v>1.4108000000000001</c:v>
                </c:pt>
                <c:pt idx="138">
                  <c:v>1.4108000000000001</c:v>
                </c:pt>
                <c:pt idx="139">
                  <c:v>1.4095</c:v>
                </c:pt>
                <c:pt idx="140">
                  <c:v>1.4108000000000001</c:v>
                </c:pt>
                <c:pt idx="141">
                  <c:v>1.4134</c:v>
                </c:pt>
                <c:pt idx="142">
                  <c:v>1.4159999999999999</c:v>
                </c:pt>
                <c:pt idx="143">
                  <c:v>1.4159999999999999</c:v>
                </c:pt>
                <c:pt idx="144">
                  <c:v>1.4134</c:v>
                </c:pt>
                <c:pt idx="145">
                  <c:v>1.4186000000000001</c:v>
                </c:pt>
                <c:pt idx="146">
                  <c:v>1.4081999999999999</c:v>
                </c:pt>
                <c:pt idx="147">
                  <c:v>1.4120999999999999</c:v>
                </c:pt>
                <c:pt idx="148">
                  <c:v>1.4069</c:v>
                </c:pt>
                <c:pt idx="149">
                  <c:v>1.4081999999999999</c:v>
                </c:pt>
                <c:pt idx="150">
                  <c:v>1.4081999999999999</c:v>
                </c:pt>
                <c:pt idx="151">
                  <c:v>1.4095</c:v>
                </c:pt>
                <c:pt idx="152">
                  <c:v>1.4080999999999999</c:v>
                </c:pt>
                <c:pt idx="153">
                  <c:v>1.4067000000000001</c:v>
                </c:pt>
                <c:pt idx="154">
                  <c:v>1.4109</c:v>
                </c:pt>
                <c:pt idx="155">
                  <c:v>1.4164000000000001</c:v>
                </c:pt>
                <c:pt idx="156">
                  <c:v>1.4206000000000001</c:v>
                </c:pt>
                <c:pt idx="157">
                  <c:v>1.4247000000000001</c:v>
                </c:pt>
                <c:pt idx="158">
                  <c:v>1.4302999999999999</c:v>
                </c:pt>
                <c:pt idx="159">
                  <c:v>1.4372</c:v>
                </c:pt>
                <c:pt idx="160">
                  <c:v>1.4414</c:v>
                </c:pt>
                <c:pt idx="161">
                  <c:v>1.4428000000000001</c:v>
                </c:pt>
                <c:pt idx="162">
                  <c:v>1.4414</c:v>
                </c:pt>
                <c:pt idx="163">
                  <c:v>1.44</c:v>
                </c:pt>
                <c:pt idx="164">
                  <c:v>1.4386000000000001</c:v>
                </c:pt>
                <c:pt idx="165">
                  <c:v>1.4497</c:v>
                </c:pt>
                <c:pt idx="166">
                  <c:v>1.4539</c:v>
                </c:pt>
                <c:pt idx="167">
                  <c:v>1.4539</c:v>
                </c:pt>
                <c:pt idx="168">
                  <c:v>1.4567000000000001</c:v>
                </c:pt>
                <c:pt idx="169">
                  <c:v>1.4567000000000001</c:v>
                </c:pt>
                <c:pt idx="170">
                  <c:v>1.4594</c:v>
                </c:pt>
                <c:pt idx="171">
                  <c:v>1.4553</c:v>
                </c:pt>
              </c:numCache>
            </c:numRef>
          </c:val>
          <c:smooth val="0"/>
          <c:extLst>
            <c:ext xmlns:c16="http://schemas.microsoft.com/office/drawing/2014/chart" uri="{C3380CC4-5D6E-409C-BE32-E72D297353CC}">
              <c16:uniqueId val="{00000000-3920-40ED-83E2-EF4FF07907B8}"/>
            </c:ext>
          </c:extLst>
        </c:ser>
        <c:ser>
          <c:idx val="1"/>
          <c:order val="1"/>
          <c:tx>
            <c:strRef>
              <c:f>套利!$BK$1</c:f>
              <c:strCache>
                <c:ptCount val="1"/>
                <c:pt idx="0">
                  <c:v>展弘稳进1号7期</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套利!$BK$2:$BK$328</c:f>
              <c:numCache>
                <c:formatCode>0.0000_ </c:formatCode>
                <c:ptCount val="327"/>
                <c:pt idx="0">
                  <c:v>1</c:v>
                </c:pt>
                <c:pt idx="1">
                  <c:v>1</c:v>
                </c:pt>
                <c:pt idx="2">
                  <c:v>1</c:v>
                </c:pt>
                <c:pt idx="3">
                  <c:v>1</c:v>
                </c:pt>
                <c:pt idx="4">
                  <c:v>1.0129999999999999</c:v>
                </c:pt>
                <c:pt idx="5">
                  <c:v>1.016</c:v>
                </c:pt>
                <c:pt idx="6">
                  <c:v>1.0189999999999999</c:v>
                </c:pt>
                <c:pt idx="7">
                  <c:v>1.0349999999999999</c:v>
                </c:pt>
                <c:pt idx="8">
                  <c:v>1.0249999999999999</c:v>
                </c:pt>
                <c:pt idx="9">
                  <c:v>1.028</c:v>
                </c:pt>
                <c:pt idx="10">
                  <c:v>1.03</c:v>
                </c:pt>
                <c:pt idx="11">
                  <c:v>1.0309999999999999</c:v>
                </c:pt>
                <c:pt idx="12">
                  <c:v>1.038</c:v>
                </c:pt>
                <c:pt idx="13">
                  <c:v>1.0409999999999999</c:v>
                </c:pt>
                <c:pt idx="14">
                  <c:v>1.042</c:v>
                </c:pt>
                <c:pt idx="15">
                  <c:v>1.0429999999999999</c:v>
                </c:pt>
                <c:pt idx="16">
                  <c:v>1.0449999999999999</c:v>
                </c:pt>
                <c:pt idx="17">
                  <c:v>1.046</c:v>
                </c:pt>
                <c:pt idx="18">
                  <c:v>1.0489999999999999</c:v>
                </c:pt>
                <c:pt idx="19">
                  <c:v>1.0489999999999999</c:v>
                </c:pt>
                <c:pt idx="20">
                  <c:v>1.0509999999999999</c:v>
                </c:pt>
                <c:pt idx="21">
                  <c:v>1.054</c:v>
                </c:pt>
                <c:pt idx="22">
                  <c:v>1.0569999999999999</c:v>
                </c:pt>
                <c:pt idx="23">
                  <c:v>1.0620000000000001</c:v>
                </c:pt>
                <c:pt idx="24">
                  <c:v>1.0620000000000001</c:v>
                </c:pt>
                <c:pt idx="25">
                  <c:v>1.0609999999999999</c:v>
                </c:pt>
                <c:pt idx="26">
                  <c:v>1.0649999999999999</c:v>
                </c:pt>
                <c:pt idx="27">
                  <c:v>1.0713999999999999</c:v>
                </c:pt>
                <c:pt idx="28">
                  <c:v>1.0703</c:v>
                </c:pt>
                <c:pt idx="29">
                  <c:v>1.0713999999999999</c:v>
                </c:pt>
                <c:pt idx="30">
                  <c:v>1.0746</c:v>
                </c:pt>
                <c:pt idx="31">
                  <c:v>1.0788</c:v>
                </c:pt>
                <c:pt idx="32">
                  <c:v>1.0820000000000001</c:v>
                </c:pt>
                <c:pt idx="33">
                  <c:v>1.0863</c:v>
                </c:pt>
                <c:pt idx="34">
                  <c:v>1.097</c:v>
                </c:pt>
                <c:pt idx="35">
                  <c:v>1.0991</c:v>
                </c:pt>
                <c:pt idx="36">
                  <c:v>1.1032999999999999</c:v>
                </c:pt>
                <c:pt idx="37">
                  <c:v>1.1032999999999999</c:v>
                </c:pt>
                <c:pt idx="38">
                  <c:v>1.1054999999999999</c:v>
                </c:pt>
                <c:pt idx="39">
                  <c:v>1.1065</c:v>
                </c:pt>
                <c:pt idx="40">
                  <c:v>1.1075999999999999</c:v>
                </c:pt>
                <c:pt idx="41">
                  <c:v>1.1087</c:v>
                </c:pt>
                <c:pt idx="42">
                  <c:v>1.1132</c:v>
                </c:pt>
                <c:pt idx="43">
                  <c:v>1.1153999999999999</c:v>
                </c:pt>
                <c:pt idx="44">
                  <c:v>1.1187</c:v>
                </c:pt>
                <c:pt idx="45">
                  <c:v>1.1231</c:v>
                </c:pt>
                <c:pt idx="46">
                  <c:v>1.1231</c:v>
                </c:pt>
                <c:pt idx="47">
                  <c:v>1.1265000000000001</c:v>
                </c:pt>
                <c:pt idx="48">
                  <c:v>1.1297999999999999</c:v>
                </c:pt>
                <c:pt idx="49">
                  <c:v>1.1231</c:v>
                </c:pt>
                <c:pt idx="50">
                  <c:v>1.1342000000000001</c:v>
                </c:pt>
                <c:pt idx="51">
                  <c:v>1.1386000000000001</c:v>
                </c:pt>
                <c:pt idx="52">
                  <c:v>1.1386000000000001</c:v>
                </c:pt>
                <c:pt idx="53">
                  <c:v>1.1432</c:v>
                </c:pt>
                <c:pt idx="54">
                  <c:v>1.1499999999999999</c:v>
                </c:pt>
                <c:pt idx="55">
                  <c:v>1.1523000000000001</c:v>
                </c:pt>
                <c:pt idx="56">
                  <c:v>1.1546000000000001</c:v>
                </c:pt>
                <c:pt idx="57">
                  <c:v>1.1569</c:v>
                </c:pt>
                <c:pt idx="58">
                  <c:v>1.1614</c:v>
                </c:pt>
                <c:pt idx="59">
                  <c:v>1.1648000000000001</c:v>
                </c:pt>
                <c:pt idx="60">
                  <c:v>1.1705000000000001</c:v>
                </c:pt>
                <c:pt idx="61">
                  <c:v>1.1751</c:v>
                </c:pt>
                <c:pt idx="62">
                  <c:v>1.1785000000000001</c:v>
                </c:pt>
                <c:pt idx="63">
                  <c:v>1.1774</c:v>
                </c:pt>
                <c:pt idx="64">
                  <c:v>1.1797</c:v>
                </c:pt>
                <c:pt idx="65">
                  <c:v>1.1833</c:v>
                </c:pt>
                <c:pt idx="66">
                  <c:v>1.1856</c:v>
                </c:pt>
                <c:pt idx="67">
                  <c:v>1.1856</c:v>
                </c:pt>
                <c:pt idx="68">
                  <c:v>1.1843999999999999</c:v>
                </c:pt>
                <c:pt idx="69">
                  <c:v>1.1879999999999999</c:v>
                </c:pt>
                <c:pt idx="70">
                  <c:v>1.1892</c:v>
                </c:pt>
                <c:pt idx="71">
                  <c:v>1.1902999999999999</c:v>
                </c:pt>
                <c:pt idx="72">
                  <c:v>1.1902999999999999</c:v>
                </c:pt>
                <c:pt idx="73">
                  <c:v>1.1939</c:v>
                </c:pt>
                <c:pt idx="74">
                  <c:v>1.1974</c:v>
                </c:pt>
                <c:pt idx="75">
                  <c:v>1.2020999999999999</c:v>
                </c:pt>
                <c:pt idx="76">
                  <c:v>1.208</c:v>
                </c:pt>
                <c:pt idx="77">
                  <c:v>1.2115</c:v>
                </c:pt>
                <c:pt idx="78">
                  <c:v>1.2139</c:v>
                </c:pt>
                <c:pt idx="79">
                  <c:v>1.2174</c:v>
                </c:pt>
                <c:pt idx="80">
                  <c:v>1.2198</c:v>
                </c:pt>
                <c:pt idx="81">
                  <c:v>1.2174</c:v>
                </c:pt>
                <c:pt idx="82">
                  <c:v>1.2257</c:v>
                </c:pt>
                <c:pt idx="83">
                  <c:v>1.2244999999999999</c:v>
                </c:pt>
                <c:pt idx="84">
                  <c:v>1.2292000000000001</c:v>
                </c:pt>
                <c:pt idx="85">
                  <c:v>1.2267999999999999</c:v>
                </c:pt>
                <c:pt idx="86">
                  <c:v>1.2315</c:v>
                </c:pt>
                <c:pt idx="87">
                  <c:v>1.2339</c:v>
                </c:pt>
                <c:pt idx="88">
                  <c:v>1.2351000000000001</c:v>
                </c:pt>
                <c:pt idx="89">
                  <c:v>1.2374000000000001</c:v>
                </c:pt>
                <c:pt idx="90">
                  <c:v>1.2410000000000001</c:v>
                </c:pt>
                <c:pt idx="91">
                  <c:v>1.2385999999999999</c:v>
                </c:pt>
                <c:pt idx="92">
                  <c:v>1.2410000000000001</c:v>
                </c:pt>
                <c:pt idx="93">
                  <c:v>1.2444999999999999</c:v>
                </c:pt>
                <c:pt idx="94">
                  <c:v>1.248</c:v>
                </c:pt>
                <c:pt idx="95">
                  <c:v>1.2516</c:v>
                </c:pt>
                <c:pt idx="96">
                  <c:v>1.2539</c:v>
                </c:pt>
                <c:pt idx="97">
                  <c:v>1.2516</c:v>
                </c:pt>
                <c:pt idx="98">
                  <c:v>1.2563</c:v>
                </c:pt>
                <c:pt idx="99">
                  <c:v>1.2539</c:v>
                </c:pt>
                <c:pt idx="100">
                  <c:v>1.2551000000000001</c:v>
                </c:pt>
                <c:pt idx="101">
                  <c:v>1.2574000000000001</c:v>
                </c:pt>
                <c:pt idx="102">
                  <c:v>1.2598</c:v>
                </c:pt>
                <c:pt idx="103">
                  <c:v>1.2611000000000001</c:v>
                </c:pt>
                <c:pt idx="104">
                  <c:v>1.2661</c:v>
                </c:pt>
                <c:pt idx="105">
                  <c:v>1.2685999999999999</c:v>
                </c:pt>
                <c:pt idx="106">
                  <c:v>1.2748999999999999</c:v>
                </c:pt>
                <c:pt idx="107">
                  <c:v>1.2748999999999999</c:v>
                </c:pt>
                <c:pt idx="108">
                  <c:v>1.28</c:v>
                </c:pt>
                <c:pt idx="109">
                  <c:v>1.2863</c:v>
                </c:pt>
                <c:pt idx="110">
                  <c:v>1.29</c:v>
                </c:pt>
                <c:pt idx="111">
                  <c:v>1.2950999999999999</c:v>
                </c:pt>
                <c:pt idx="112">
                  <c:v>1.2938000000000001</c:v>
                </c:pt>
                <c:pt idx="113">
                  <c:v>1.2875000000000001</c:v>
                </c:pt>
                <c:pt idx="114">
                  <c:v>1.2887999999999999</c:v>
                </c:pt>
                <c:pt idx="115">
                  <c:v>1.2963</c:v>
                </c:pt>
                <c:pt idx="116">
                  <c:v>1.2976000000000001</c:v>
                </c:pt>
                <c:pt idx="117">
                  <c:v>1.3013999999999999</c:v>
                </c:pt>
                <c:pt idx="118">
                  <c:v>1.3089</c:v>
                </c:pt>
                <c:pt idx="119">
                  <c:v>1.3140000000000001</c:v>
                </c:pt>
                <c:pt idx="120">
                  <c:v>1.3140000000000001</c:v>
                </c:pt>
                <c:pt idx="121">
                  <c:v>1.3177000000000001</c:v>
                </c:pt>
                <c:pt idx="122">
                  <c:v>1.319</c:v>
                </c:pt>
                <c:pt idx="123">
                  <c:v>1.3228</c:v>
                </c:pt>
                <c:pt idx="124">
                  <c:v>1.3266</c:v>
                </c:pt>
                <c:pt idx="125">
                  <c:v>1.3290999999999999</c:v>
                </c:pt>
                <c:pt idx="126">
                  <c:v>1.3303</c:v>
                </c:pt>
                <c:pt idx="127">
                  <c:v>1.3314999999999999</c:v>
                </c:pt>
                <c:pt idx="128">
                  <c:v>1.3391</c:v>
                </c:pt>
                <c:pt idx="129">
                  <c:v>1.3352999999999999</c:v>
                </c:pt>
                <c:pt idx="130">
                  <c:v>1.3492</c:v>
                </c:pt>
                <c:pt idx="131">
                  <c:v>1.3554999999999999</c:v>
                </c:pt>
                <c:pt idx="132">
                  <c:v>1.3568</c:v>
                </c:pt>
                <c:pt idx="133">
                  <c:v>1.3643000000000001</c:v>
                </c:pt>
                <c:pt idx="134">
                  <c:v>1.3681000000000001</c:v>
                </c:pt>
                <c:pt idx="135">
                  <c:v>1.3655999999999999</c:v>
                </c:pt>
                <c:pt idx="136">
                  <c:v>1.3718999999999999</c:v>
                </c:pt>
                <c:pt idx="137">
                  <c:v>1.3782000000000001</c:v>
                </c:pt>
                <c:pt idx="138">
                  <c:v>1.3832</c:v>
                </c:pt>
                <c:pt idx="139">
                  <c:v>1.3857999999999999</c:v>
                </c:pt>
                <c:pt idx="140">
                  <c:v>1.3819999999999999</c:v>
                </c:pt>
                <c:pt idx="141">
                  <c:v>1.3832</c:v>
                </c:pt>
                <c:pt idx="142">
                  <c:v>1.3857999999999999</c:v>
                </c:pt>
                <c:pt idx="143">
                  <c:v>1.3883000000000001</c:v>
                </c:pt>
                <c:pt idx="144">
                  <c:v>1.387</c:v>
                </c:pt>
                <c:pt idx="145">
                  <c:v>1.3895</c:v>
                </c:pt>
                <c:pt idx="146">
                  <c:v>1.3908</c:v>
                </c:pt>
                <c:pt idx="147">
                  <c:v>1.3946000000000001</c:v>
                </c:pt>
                <c:pt idx="148">
                  <c:v>1.3895</c:v>
                </c:pt>
                <c:pt idx="149">
                  <c:v>1.3957999999999999</c:v>
                </c:pt>
                <c:pt idx="150">
                  <c:v>1.3957999999999999</c:v>
                </c:pt>
                <c:pt idx="151">
                  <c:v>1.3996</c:v>
                </c:pt>
                <c:pt idx="152">
                  <c:v>1.3996</c:v>
                </c:pt>
                <c:pt idx="153">
                  <c:v>1.4020999999999999</c:v>
                </c:pt>
                <c:pt idx="154">
                  <c:v>1.4077999999999999</c:v>
                </c:pt>
                <c:pt idx="155">
                  <c:v>1.4106000000000001</c:v>
                </c:pt>
                <c:pt idx="156">
                  <c:v>1.4148000000000001</c:v>
                </c:pt>
                <c:pt idx="157">
                  <c:v>1.4161999999999999</c:v>
                </c:pt>
                <c:pt idx="158">
                  <c:v>1.4176</c:v>
                </c:pt>
                <c:pt idx="159">
                  <c:v>1.4218</c:v>
                </c:pt>
                <c:pt idx="160">
                  <c:v>1.4204000000000001</c:v>
                </c:pt>
                <c:pt idx="161">
                  <c:v>1.4259999999999999</c:v>
                </c:pt>
                <c:pt idx="162">
                  <c:v>1.4274</c:v>
                </c:pt>
                <c:pt idx="163">
                  <c:v>1.4316</c:v>
                </c:pt>
                <c:pt idx="164">
                  <c:v>1.4343999999999999</c:v>
                </c:pt>
                <c:pt idx="165">
                  <c:v>1.4386000000000001</c:v>
                </c:pt>
                <c:pt idx="166">
                  <c:v>1.4414</c:v>
                </c:pt>
                <c:pt idx="167">
                  <c:v>1.4441999999999999</c:v>
                </c:pt>
                <c:pt idx="168">
                  <c:v>1.4415</c:v>
                </c:pt>
                <c:pt idx="169">
                  <c:v>1.4429000000000001</c:v>
                </c:pt>
                <c:pt idx="170">
                  <c:v>1.4387000000000001</c:v>
                </c:pt>
                <c:pt idx="171">
                  <c:v>1.4429000000000001</c:v>
                </c:pt>
              </c:numCache>
            </c:numRef>
          </c:val>
          <c:smooth val="0"/>
          <c:extLst>
            <c:ext xmlns:c16="http://schemas.microsoft.com/office/drawing/2014/chart" uri="{C3380CC4-5D6E-409C-BE32-E72D297353CC}">
              <c16:uniqueId val="{00000001-3920-40ED-83E2-EF4FF07907B8}"/>
            </c:ext>
          </c:extLst>
        </c:ser>
        <c:ser>
          <c:idx val="2"/>
          <c:order val="2"/>
          <c:tx>
            <c:strRef>
              <c:f>套利!$BL$1</c:f>
              <c:strCache>
                <c:ptCount val="1"/>
                <c:pt idx="0">
                  <c:v>东兆长泰CTA一号</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套利!$BL$2:$BL$328</c:f>
              <c:numCache>
                <c:formatCode>0.0000_ </c:formatCode>
                <c:ptCount val="327"/>
                <c:pt idx="0">
                  <c:v>1</c:v>
                </c:pt>
                <c:pt idx="1">
                  <c:v>1.0042519529318699</c:v>
                </c:pt>
                <c:pt idx="2">
                  <c:v>1.0061307228319984</c:v>
                </c:pt>
                <c:pt idx="3">
                  <c:v>1.0089983189953524</c:v>
                </c:pt>
                <c:pt idx="4">
                  <c:v>1.0070206664689012</c:v>
                </c:pt>
                <c:pt idx="5">
                  <c:v>1.0070206664689012</c:v>
                </c:pt>
                <c:pt idx="6">
                  <c:v>1.0084050232374171</c:v>
                </c:pt>
                <c:pt idx="7">
                  <c:v>1.0085039058637397</c:v>
                </c:pt>
                <c:pt idx="8">
                  <c:v>1.0087016711163848</c:v>
                </c:pt>
                <c:pt idx="9">
                  <c:v>1.0105804410165133</c:v>
                </c:pt>
                <c:pt idx="10">
                  <c:v>1.0175022248590921</c:v>
                </c:pt>
                <c:pt idx="11">
                  <c:v>1.0264016612281222</c:v>
                </c:pt>
                <c:pt idx="12">
                  <c:v>1.0362899238603778</c:v>
                </c:pt>
                <c:pt idx="13">
                  <c:v>1.0501334915455354</c:v>
                </c:pt>
                <c:pt idx="14">
                  <c:v>1.0442005339661822</c:v>
                </c:pt>
                <c:pt idx="15">
                  <c:v>1.0442005339661822</c:v>
                </c:pt>
                <c:pt idx="16">
                  <c:v>1.0540887965984376</c:v>
                </c:pt>
                <c:pt idx="17">
                  <c:v>1.0610105804410164</c:v>
                </c:pt>
                <c:pt idx="18">
                  <c:v>1.0669435380203698</c:v>
                </c:pt>
                <c:pt idx="19">
                  <c:v>1.0768318006526252</c:v>
                </c:pt>
                <c:pt idx="20">
                  <c:v>1.0768318006526252</c:v>
                </c:pt>
                <c:pt idx="21">
                  <c:v>1.0807871057055274</c:v>
                </c:pt>
                <c:pt idx="22">
                  <c:v>1.0837535844952042</c:v>
                </c:pt>
                <c:pt idx="23">
                  <c:v>1.1015524572332642</c:v>
                </c:pt>
                <c:pt idx="24">
                  <c:v>1.110451893602294</c:v>
                </c:pt>
                <c:pt idx="25">
                  <c:v>1.0966083259171362</c:v>
                </c:pt>
                <c:pt idx="26">
                  <c:v>1.0975971521803618</c:v>
                </c:pt>
                <c:pt idx="27">
                  <c:v>1.1045189360229406</c:v>
                </c:pt>
                <c:pt idx="28">
                  <c:v>1.1045189360229406</c:v>
                </c:pt>
                <c:pt idx="29">
                  <c:v>1.1064965885493918</c:v>
                </c:pt>
                <c:pt idx="30">
                  <c:v>1.1074854148126174</c:v>
                </c:pt>
                <c:pt idx="31">
                  <c:v>1.1144071986551962</c:v>
                </c:pt>
                <c:pt idx="32">
                  <c:v>1.1173736774448728</c:v>
                </c:pt>
                <c:pt idx="33">
                  <c:v>1.1223178087610006</c:v>
                </c:pt>
                <c:pt idx="34">
                  <c:v>1.1252842875506772</c:v>
                </c:pt>
                <c:pt idx="35">
                  <c:v>1.1262731138139028</c:v>
                </c:pt>
                <c:pt idx="36">
                  <c:v>1.1282507663403538</c:v>
                </c:pt>
                <c:pt idx="37">
                  <c:v>1.132206071393256</c:v>
                </c:pt>
                <c:pt idx="38">
                  <c:v>1.132206071393256</c:v>
                </c:pt>
                <c:pt idx="39">
                  <c:v>1.1371502027093838</c:v>
                </c:pt>
                <c:pt idx="40">
                  <c:v>1.1401166814990606</c:v>
                </c:pt>
                <c:pt idx="41">
                  <c:v>1.1420943340255116</c:v>
                </c:pt>
                <c:pt idx="42">
                  <c:v>1.1440719865519628</c:v>
                </c:pt>
                <c:pt idx="43">
                  <c:v>1.1460496390784138</c:v>
                </c:pt>
                <c:pt idx="44">
                  <c:v>1.1460496390784138</c:v>
                </c:pt>
                <c:pt idx="45">
                  <c:v>1.1470384653416392</c:v>
                </c:pt>
                <c:pt idx="46">
                  <c:v>1.150004944131316</c:v>
                </c:pt>
                <c:pt idx="47">
                  <c:v>1.1509937703945414</c:v>
                </c:pt>
                <c:pt idx="48">
                  <c:v>1.1539602491842182</c:v>
                </c:pt>
                <c:pt idx="49">
                  <c:v>1.1549490754474436</c:v>
                </c:pt>
                <c:pt idx="50">
                  <c:v>1.1569267279738948</c:v>
                </c:pt>
                <c:pt idx="51">
                  <c:v>1.1579155542371204</c:v>
                </c:pt>
                <c:pt idx="52">
                  <c:v>1.1589043805003458</c:v>
                </c:pt>
                <c:pt idx="53">
                  <c:v>1.160882033026797</c:v>
                </c:pt>
                <c:pt idx="54">
                  <c:v>1.1598932067635717</c:v>
                </c:pt>
                <c:pt idx="55">
                  <c:v>1.1610797982794421</c:v>
                </c:pt>
                <c:pt idx="56">
                  <c:v>1.1633540986848612</c:v>
                </c:pt>
                <c:pt idx="57">
                  <c:v>1.1645406902007316</c:v>
                </c:pt>
                <c:pt idx="58">
                  <c:v>1.1668149906061502</c:v>
                </c:pt>
                <c:pt idx="59">
                  <c:v>1.1702758825274397</c:v>
                </c:pt>
                <c:pt idx="60">
                  <c:v>1.1691881736378915</c:v>
                </c:pt>
                <c:pt idx="61">
                  <c:v>1.1621675071689903</c:v>
                </c:pt>
                <c:pt idx="62">
                  <c:v>1.1738356570750519</c:v>
                </c:pt>
                <c:pt idx="63">
                  <c:v>1.1842183328389202</c:v>
                </c:pt>
                <c:pt idx="64">
                  <c:v>1.1888658162760801</c:v>
                </c:pt>
                <c:pt idx="65">
                  <c:v>1.1923267081973696</c:v>
                </c:pt>
                <c:pt idx="66">
                  <c:v>1.1946010086027883</c:v>
                </c:pt>
                <c:pt idx="67">
                  <c:v>1.1957876001186591</c:v>
                </c:pt>
                <c:pt idx="68">
                  <c:v>1.1969741916345296</c:v>
                </c:pt>
                <c:pt idx="69">
                  <c:v>1.1992484920399487</c:v>
                </c:pt>
                <c:pt idx="70">
                  <c:v>1.2016216750716899</c:v>
                </c:pt>
                <c:pt idx="71">
                  <c:v>1.2050825669929792</c:v>
                </c:pt>
                <c:pt idx="72">
                  <c:v>1.2073568673983981</c:v>
                </c:pt>
                <c:pt idx="73">
                  <c:v>1.2096311678038167</c:v>
                </c:pt>
                <c:pt idx="74">
                  <c:v>1.2096311678038167</c:v>
                </c:pt>
                <c:pt idx="75">
                  <c:v>1.2073568673983981</c:v>
                </c:pt>
                <c:pt idx="76">
                  <c:v>1.2189261346781368</c:v>
                </c:pt>
                <c:pt idx="77">
                  <c:v>1.2201127261940077</c:v>
                </c:pt>
                <c:pt idx="78">
                  <c:v>1.2201127261940077</c:v>
                </c:pt>
                <c:pt idx="79">
                  <c:v>1.2235736181152972</c:v>
                </c:pt>
                <c:pt idx="80">
                  <c:v>1.2282211015524571</c:v>
                </c:pt>
                <c:pt idx="81">
                  <c:v>1.2316819934737466</c:v>
                </c:pt>
                <c:pt idx="82">
                  <c:v>1.2351428853950361</c:v>
                </c:pt>
                <c:pt idx="83">
                  <c:v>1.2363294769109066</c:v>
                </c:pt>
                <c:pt idx="84">
                  <c:v>1.2420646692376149</c:v>
                </c:pt>
                <c:pt idx="85">
                  <c:v>1.2432512607534856</c:v>
                </c:pt>
                <c:pt idx="86">
                  <c:v>1.2444378522693562</c:v>
                </c:pt>
                <c:pt idx="87">
                  <c:v>1.2455255611589042</c:v>
                </c:pt>
                <c:pt idx="88">
                  <c:v>1.2478987441906455</c:v>
                </c:pt>
                <c:pt idx="89">
                  <c:v>1.2467121526747749</c:v>
                </c:pt>
                <c:pt idx="90">
                  <c:v>1.2467121526747749</c:v>
                </c:pt>
                <c:pt idx="91">
                  <c:v>1.2455255611589042</c:v>
                </c:pt>
                <c:pt idx="92">
                  <c:v>1.2490853357065164</c:v>
                </c:pt>
                <c:pt idx="93">
                  <c:v>1.251359636111935</c:v>
                </c:pt>
                <c:pt idx="94">
                  <c:v>1.2560071195490952</c:v>
                </c:pt>
                <c:pt idx="95">
                  <c:v>1.2570948284386434</c:v>
                </c:pt>
                <c:pt idx="96">
                  <c:v>1.2570948284386434</c:v>
                </c:pt>
                <c:pt idx="97">
                  <c:v>1.2560071195490952</c:v>
                </c:pt>
                <c:pt idx="98">
                  <c:v>1.2687629783447045</c:v>
                </c:pt>
                <c:pt idx="99">
                  <c:v>1.2698506872342528</c:v>
                </c:pt>
                <c:pt idx="100">
                  <c:v>1.2767724710768316</c:v>
                </c:pt>
                <c:pt idx="101">
                  <c:v>1.2791456541085731</c:v>
                </c:pt>
                <c:pt idx="102">
                  <c:v>1.2941758133096013</c:v>
                </c:pt>
                <c:pt idx="103">
                  <c:v>1.2919015129041826</c:v>
                </c:pt>
                <c:pt idx="104">
                  <c:v>1.3010975971521803</c:v>
                </c:pt>
                <c:pt idx="105">
                  <c:v>1.3010975971521803</c:v>
                </c:pt>
                <c:pt idx="106">
                  <c:v>1.3034707801839216</c:v>
                </c:pt>
                <c:pt idx="107">
                  <c:v>1.2929892217937309</c:v>
                </c:pt>
                <c:pt idx="108">
                  <c:v>1.2929892217937309</c:v>
                </c:pt>
                <c:pt idx="109">
                  <c:v>1.2964501137150202</c:v>
                </c:pt>
                <c:pt idx="110">
                  <c:v>1.3092059725106298</c:v>
                </c:pt>
                <c:pt idx="111">
                  <c:v>1.3185009393849498</c:v>
                </c:pt>
                <c:pt idx="112">
                  <c:v>1.341639473944428</c:v>
                </c:pt>
                <c:pt idx="113">
                  <c:v>1.363591416988035</c:v>
                </c:pt>
                <c:pt idx="114">
                  <c:v>1.3716997923464846</c:v>
                </c:pt>
                <c:pt idx="115">
                  <c:v>1.3706120834569366</c:v>
                </c:pt>
                <c:pt idx="116">
                  <c:v>1.3590428161771977</c:v>
                </c:pt>
                <c:pt idx="117">
                  <c:v>1.3428260654602986</c:v>
                </c:pt>
                <c:pt idx="118">
                  <c:v>1.341639473944428</c:v>
                </c:pt>
                <c:pt idx="119">
                  <c:v>1.3439137743498466</c:v>
                </c:pt>
                <c:pt idx="120">
                  <c:v>1.352022149708296</c:v>
                </c:pt>
                <c:pt idx="121">
                  <c:v>1.3493523187975871</c:v>
                </c:pt>
                <c:pt idx="122">
                  <c:v>1.3493523187975871</c:v>
                </c:pt>
                <c:pt idx="123">
                  <c:v>1.352022149708296</c:v>
                </c:pt>
                <c:pt idx="124">
                  <c:v>1.3426283002076533</c:v>
                </c:pt>
                <c:pt idx="125">
                  <c:v>1.3359042816177196</c:v>
                </c:pt>
                <c:pt idx="126">
                  <c:v>1.3317512113121723</c:v>
                </c:pt>
                <c:pt idx="127">
                  <c:v>1.3276970236329475</c:v>
                </c:pt>
                <c:pt idx="128">
                  <c:v>1.3264115494907542</c:v>
                </c:pt>
                <c:pt idx="129">
                  <c:v>1.3358053989913972</c:v>
                </c:pt>
                <c:pt idx="130">
                  <c:v>1.350736675566103</c:v>
                </c:pt>
                <c:pt idx="131">
                  <c:v>1.35874616829823</c:v>
                </c:pt>
                <c:pt idx="132">
                  <c:v>1.3628003559774546</c:v>
                </c:pt>
                <c:pt idx="133">
                  <c:v>1.3668545436566795</c:v>
                </c:pt>
                <c:pt idx="134">
                  <c:v>1.3721942054780973</c:v>
                </c:pt>
                <c:pt idx="135">
                  <c:v>1.3709087313359043</c:v>
                </c:pt>
                <c:pt idx="136">
                  <c:v>1.3721942054780973</c:v>
                </c:pt>
                <c:pt idx="137">
                  <c:v>1.3762483931573222</c:v>
                </c:pt>
                <c:pt idx="138">
                  <c:v>1.3829724117472559</c:v>
                </c:pt>
                <c:pt idx="139">
                  <c:v>1.3789182240680311</c:v>
                </c:pt>
                <c:pt idx="140">
                  <c:v>1.3762483931573222</c:v>
                </c:pt>
                <c:pt idx="141">
                  <c:v>1.3681400177988725</c:v>
                </c:pt>
                <c:pt idx="142">
                  <c:v>1.3709087313359043</c:v>
                </c:pt>
                <c:pt idx="143">
                  <c:v>1.3721942054780973</c:v>
                </c:pt>
                <c:pt idx="144">
                  <c:v>1.3721942054780973</c:v>
                </c:pt>
                <c:pt idx="145">
                  <c:v>1.3628003559774546</c:v>
                </c:pt>
                <c:pt idx="146">
                  <c:v>1.3601305250667457</c:v>
                </c:pt>
                <c:pt idx="147">
                  <c:v>1.3654701868881636</c:v>
                </c:pt>
                <c:pt idx="148">
                  <c:v>1.3695243745673884</c:v>
                </c:pt>
                <c:pt idx="149">
                  <c:v>1.3789182240680311</c:v>
                </c:pt>
                <c:pt idx="150">
                  <c:v>1.3857411252842875</c:v>
                </c:pt>
                <c:pt idx="151">
                  <c:v>1.3829724117472559</c:v>
                </c:pt>
                <c:pt idx="152">
                  <c:v>1.3816869376050627</c:v>
                </c:pt>
                <c:pt idx="153">
                  <c:v>1.3776327499258378</c:v>
                </c:pt>
                <c:pt idx="154">
                  <c:v>1.3709087313359043</c:v>
                </c:pt>
                <c:pt idx="155">
                  <c:v>1.3668545436566795</c:v>
                </c:pt>
                <c:pt idx="156">
                  <c:v>1.3735785622466132</c:v>
                </c:pt>
                <c:pt idx="157">
                  <c:v>1.3749629190151289</c:v>
                </c:pt>
                <c:pt idx="158">
                  <c:v>1.3749629190151289</c:v>
                </c:pt>
                <c:pt idx="159">
                  <c:v>1.3776327499258378</c:v>
                </c:pt>
                <c:pt idx="160">
                  <c:v>1.3735785622466132</c:v>
                </c:pt>
                <c:pt idx="161">
                  <c:v>1.3749629190151289</c:v>
                </c:pt>
                <c:pt idx="162">
                  <c:v>1.3857411252842875</c:v>
                </c:pt>
                <c:pt idx="163">
                  <c:v>1.4099673687333134</c:v>
                </c:pt>
                <c:pt idx="164">
                  <c:v>1.4059131810540886</c:v>
                </c:pt>
                <c:pt idx="165">
                  <c:v>1.399189162464155</c:v>
                </c:pt>
                <c:pt idx="166">
                  <c:v>1.3816869376050627</c:v>
                </c:pt>
                <c:pt idx="167">
                  <c:v>1.3304657371699791</c:v>
                </c:pt>
                <c:pt idx="168">
                  <c:v>1.3439137743498466</c:v>
                </c:pt>
                <c:pt idx="169">
                  <c:v>1.3251260753485612</c:v>
                </c:pt>
                <c:pt idx="170">
                  <c:v>1.3237417185800453</c:v>
                </c:pt>
                <c:pt idx="171">
                  <c:v>1.3264115494907542</c:v>
                </c:pt>
              </c:numCache>
            </c:numRef>
          </c:val>
          <c:smooth val="0"/>
          <c:extLst>
            <c:ext xmlns:c16="http://schemas.microsoft.com/office/drawing/2014/chart" uri="{C3380CC4-5D6E-409C-BE32-E72D297353CC}">
              <c16:uniqueId val="{00000002-3920-40ED-83E2-EF4FF07907B8}"/>
            </c:ext>
          </c:extLst>
        </c:ser>
        <c:ser>
          <c:idx val="4"/>
          <c:order val="3"/>
          <c:tx>
            <c:strRef>
              <c:f>套利!$BM$1</c:f>
              <c:strCache>
                <c:ptCount val="1"/>
                <c:pt idx="0">
                  <c:v>爱凡哲套利策略</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套利!$BM$2:$BM$328</c:f>
              <c:numCache>
                <c:formatCode>0.0000_ </c:formatCode>
                <c:ptCount val="327"/>
                <c:pt idx="0">
                  <c:v>1</c:v>
                </c:pt>
                <c:pt idx="1">
                  <c:v>1</c:v>
                </c:pt>
                <c:pt idx="2">
                  <c:v>1</c:v>
                </c:pt>
                <c:pt idx="3">
                  <c:v>1</c:v>
                </c:pt>
                <c:pt idx="4">
                  <c:v>1</c:v>
                </c:pt>
                <c:pt idx="5">
                  <c:v>1</c:v>
                </c:pt>
                <c:pt idx="6">
                  <c:v>1</c:v>
                </c:pt>
                <c:pt idx="7">
                  <c:v>1</c:v>
                </c:pt>
                <c:pt idx="8">
                  <c:v>1.0009999999999999</c:v>
                </c:pt>
                <c:pt idx="9">
                  <c:v>1.0029999999999999</c:v>
                </c:pt>
                <c:pt idx="10">
                  <c:v>1.0089999999999999</c:v>
                </c:pt>
                <c:pt idx="11">
                  <c:v>1.018</c:v>
                </c:pt>
                <c:pt idx="12">
                  <c:v>1.0289999999999999</c:v>
                </c:pt>
                <c:pt idx="13">
                  <c:v>1.03</c:v>
                </c:pt>
                <c:pt idx="14">
                  <c:v>1.03</c:v>
                </c:pt>
                <c:pt idx="15">
                  <c:v>1.042</c:v>
                </c:pt>
                <c:pt idx="16">
                  <c:v>1.0389999999999999</c:v>
                </c:pt>
                <c:pt idx="17">
                  <c:v>1.0269999999999999</c:v>
                </c:pt>
                <c:pt idx="18">
                  <c:v>1.0289999999999999</c:v>
                </c:pt>
                <c:pt idx="19">
                  <c:v>1.028</c:v>
                </c:pt>
                <c:pt idx="20">
                  <c:v>1.032</c:v>
                </c:pt>
                <c:pt idx="21">
                  <c:v>1.0249999999999999</c:v>
                </c:pt>
                <c:pt idx="22">
                  <c:v>1.0229999999999999</c:v>
                </c:pt>
                <c:pt idx="23">
                  <c:v>1.026</c:v>
                </c:pt>
                <c:pt idx="24">
                  <c:v>1.0269999999999999</c:v>
                </c:pt>
                <c:pt idx="25">
                  <c:v>1.032</c:v>
                </c:pt>
                <c:pt idx="26">
                  <c:v>1.04</c:v>
                </c:pt>
                <c:pt idx="27">
                  <c:v>1.042</c:v>
                </c:pt>
                <c:pt idx="28">
                  <c:v>1.046</c:v>
                </c:pt>
                <c:pt idx="29">
                  <c:v>1.0629999999999999</c:v>
                </c:pt>
                <c:pt idx="30">
                  <c:v>1.0680000000000001</c:v>
                </c:pt>
                <c:pt idx="31">
                  <c:v>1.079</c:v>
                </c:pt>
                <c:pt idx="32">
                  <c:v>1.0780000000000001</c:v>
                </c:pt>
                <c:pt idx="33">
                  <c:v>1.0820000000000001</c:v>
                </c:pt>
                <c:pt idx="34">
                  <c:v>1.075</c:v>
                </c:pt>
                <c:pt idx="35">
                  <c:v>1.0780000000000001</c:v>
                </c:pt>
                <c:pt idx="36">
                  <c:v>1.083</c:v>
                </c:pt>
                <c:pt idx="37">
                  <c:v>1.0880000000000001</c:v>
                </c:pt>
                <c:pt idx="38">
                  <c:v>1.095</c:v>
                </c:pt>
                <c:pt idx="39">
                  <c:v>1.1000000000000001</c:v>
                </c:pt>
                <c:pt idx="40">
                  <c:v>1.1140000000000001</c:v>
                </c:pt>
                <c:pt idx="41">
                  <c:v>1.123</c:v>
                </c:pt>
                <c:pt idx="42">
                  <c:v>1.1220000000000001</c:v>
                </c:pt>
                <c:pt idx="43">
                  <c:v>1.119</c:v>
                </c:pt>
                <c:pt idx="44">
                  <c:v>1.1299999999999999</c:v>
                </c:pt>
                <c:pt idx="45">
                  <c:v>1.1359999999999999</c:v>
                </c:pt>
                <c:pt idx="46">
                  <c:v>1.1379999999999999</c:v>
                </c:pt>
                <c:pt idx="47">
                  <c:v>1.1399999999999999</c:v>
                </c:pt>
                <c:pt idx="48">
                  <c:v>1.1539999999999999</c:v>
                </c:pt>
                <c:pt idx="49">
                  <c:v>1.1559999999999999</c:v>
                </c:pt>
                <c:pt idx="50">
                  <c:v>1.155</c:v>
                </c:pt>
                <c:pt idx="51">
                  <c:v>1.1579999999999999</c:v>
                </c:pt>
                <c:pt idx="52">
                  <c:v>1.163</c:v>
                </c:pt>
                <c:pt idx="53">
                  <c:v>1.167</c:v>
                </c:pt>
                <c:pt idx="54">
                  <c:v>1.165</c:v>
                </c:pt>
                <c:pt idx="55">
                  <c:v>1.169</c:v>
                </c:pt>
                <c:pt idx="56">
                  <c:v>1.1639999999999999</c:v>
                </c:pt>
                <c:pt idx="57">
                  <c:v>1.165</c:v>
                </c:pt>
                <c:pt idx="58">
                  <c:v>1.163</c:v>
                </c:pt>
                <c:pt idx="59">
                  <c:v>1.165</c:v>
                </c:pt>
                <c:pt idx="60">
                  <c:v>1.151</c:v>
                </c:pt>
                <c:pt idx="61">
                  <c:v>1.159</c:v>
                </c:pt>
                <c:pt idx="62">
                  <c:v>1.181</c:v>
                </c:pt>
                <c:pt idx="63">
                  <c:v>1.1779999999999999</c:v>
                </c:pt>
                <c:pt idx="64">
                  <c:v>1.1890000000000001</c:v>
                </c:pt>
                <c:pt idx="65">
                  <c:v>1.196</c:v>
                </c:pt>
                <c:pt idx="66">
                  <c:v>1.1919999999999999</c:v>
                </c:pt>
                <c:pt idx="67">
                  <c:v>1.1870000000000001</c:v>
                </c:pt>
                <c:pt idx="68">
                  <c:v>1.1879999999999999</c:v>
                </c:pt>
                <c:pt idx="69">
                  <c:v>1.1850000000000001</c:v>
                </c:pt>
                <c:pt idx="70">
                  <c:v>1.1859999999999999</c:v>
                </c:pt>
                <c:pt idx="71">
                  <c:v>1.1930000000000001</c:v>
                </c:pt>
                <c:pt idx="72">
                  <c:v>1.2</c:v>
                </c:pt>
                <c:pt idx="73">
                  <c:v>1.212</c:v>
                </c:pt>
                <c:pt idx="74">
                  <c:v>1.222</c:v>
                </c:pt>
                <c:pt idx="75">
                  <c:v>1.218</c:v>
                </c:pt>
                <c:pt idx="76">
                  <c:v>1.2569999999999999</c:v>
                </c:pt>
                <c:pt idx="77">
                  <c:v>1.254</c:v>
                </c:pt>
                <c:pt idx="78">
                  <c:v>1.254</c:v>
                </c:pt>
                <c:pt idx="79">
                  <c:v>1.2569999999999999</c:v>
                </c:pt>
                <c:pt idx="80">
                  <c:v>1.256</c:v>
                </c:pt>
                <c:pt idx="81">
                  <c:v>1.2589999999999999</c:v>
                </c:pt>
                <c:pt idx="82">
                  <c:v>1.264</c:v>
                </c:pt>
                <c:pt idx="83">
                  <c:v>1.272</c:v>
                </c:pt>
                <c:pt idx="84">
                  <c:v>1.2769999999999999</c:v>
                </c:pt>
                <c:pt idx="85">
                  <c:v>1.2829999999999999</c:v>
                </c:pt>
                <c:pt idx="86">
                  <c:v>1.2849999999999999</c:v>
                </c:pt>
                <c:pt idx="87">
                  <c:v>1.2889999999999999</c:v>
                </c:pt>
                <c:pt idx="88">
                  <c:v>1.2869999999999999</c:v>
                </c:pt>
                <c:pt idx="89">
                  <c:v>1.2929999999999999</c:v>
                </c:pt>
                <c:pt idx="90">
                  <c:v>1.292</c:v>
                </c:pt>
                <c:pt idx="91">
                  <c:v>1.294</c:v>
                </c:pt>
                <c:pt idx="92">
                  <c:v>1.288</c:v>
                </c:pt>
                <c:pt idx="93">
                  <c:v>1.292</c:v>
                </c:pt>
                <c:pt idx="94">
                  <c:v>1.296</c:v>
                </c:pt>
                <c:pt idx="95">
                  <c:v>1.2949999999999999</c:v>
                </c:pt>
                <c:pt idx="96">
                  <c:v>1.2889999999999999</c:v>
                </c:pt>
                <c:pt idx="97">
                  <c:v>1.304</c:v>
                </c:pt>
                <c:pt idx="98">
                  <c:v>1.3109999999999999</c:v>
                </c:pt>
                <c:pt idx="99">
                  <c:v>1.306</c:v>
                </c:pt>
                <c:pt idx="100">
                  <c:v>1.3169999999999999</c:v>
                </c:pt>
                <c:pt idx="101">
                  <c:v>1.327</c:v>
                </c:pt>
                <c:pt idx="102">
                  <c:v>1.3260000000000001</c:v>
                </c:pt>
                <c:pt idx="103">
                  <c:v>1.323</c:v>
                </c:pt>
                <c:pt idx="104">
                  <c:v>1.3240000000000001</c:v>
                </c:pt>
                <c:pt idx="105">
                  <c:v>1.3280000000000001</c:v>
                </c:pt>
                <c:pt idx="106">
                  <c:v>1.33</c:v>
                </c:pt>
                <c:pt idx="107">
                  <c:v>1.3280000000000001</c:v>
                </c:pt>
                <c:pt idx="108">
                  <c:v>1.327</c:v>
                </c:pt>
                <c:pt idx="109">
                  <c:v>1.33</c:v>
                </c:pt>
                <c:pt idx="110">
                  <c:v>1.327</c:v>
                </c:pt>
                <c:pt idx="111">
                  <c:v>1.331</c:v>
                </c:pt>
                <c:pt idx="112">
                  <c:v>1.347</c:v>
                </c:pt>
                <c:pt idx="113">
                  <c:v>1.355</c:v>
                </c:pt>
                <c:pt idx="114">
                  <c:v>1.3620000000000001</c:v>
                </c:pt>
                <c:pt idx="115">
                  <c:v>1.3620000000000001</c:v>
                </c:pt>
                <c:pt idx="116">
                  <c:v>1.367</c:v>
                </c:pt>
                <c:pt idx="117">
                  <c:v>1.369</c:v>
                </c:pt>
                <c:pt idx="118">
                  <c:v>1.38</c:v>
                </c:pt>
                <c:pt idx="119">
                  <c:v>1.3759999999999999</c:v>
                </c:pt>
                <c:pt idx="120">
                  <c:v>1.383</c:v>
                </c:pt>
                <c:pt idx="121">
                  <c:v>1.387</c:v>
                </c:pt>
                <c:pt idx="122">
                  <c:v>1.3859999999999999</c:v>
                </c:pt>
                <c:pt idx="123">
                  <c:v>1.3859999999999999</c:v>
                </c:pt>
                <c:pt idx="124">
                  <c:v>1.391</c:v>
                </c:pt>
                <c:pt idx="125">
                  <c:v>1.3919999999999999</c:v>
                </c:pt>
                <c:pt idx="126">
                  <c:v>1.393</c:v>
                </c:pt>
                <c:pt idx="127">
                  <c:v>1.399</c:v>
                </c:pt>
                <c:pt idx="128">
                  <c:v>1.399</c:v>
                </c:pt>
                <c:pt idx="129">
                  <c:v>1.415</c:v>
                </c:pt>
                <c:pt idx="130">
                  <c:v>1.42</c:v>
                </c:pt>
                <c:pt idx="131">
                  <c:v>1.42</c:v>
                </c:pt>
                <c:pt idx="132">
                  <c:v>1.42</c:v>
                </c:pt>
                <c:pt idx="133">
                  <c:v>1.4179999999999999</c:v>
                </c:pt>
                <c:pt idx="134">
                  <c:v>1.423</c:v>
                </c:pt>
                <c:pt idx="135">
                  <c:v>1.421</c:v>
                </c:pt>
                <c:pt idx="136">
                  <c:v>1.423</c:v>
                </c:pt>
                <c:pt idx="137">
                  <c:v>1.4259999999999999</c:v>
                </c:pt>
                <c:pt idx="138">
                  <c:v>1.4330000000000001</c:v>
                </c:pt>
                <c:pt idx="139">
                  <c:v>1.4350000000000001</c:v>
                </c:pt>
                <c:pt idx="140">
                  <c:v>1.4319999999999999</c:v>
                </c:pt>
                <c:pt idx="141">
                  <c:v>1.4319999999999999</c:v>
                </c:pt>
                <c:pt idx="142">
                  <c:v>1.4379999999999999</c:v>
                </c:pt>
                <c:pt idx="143">
                  <c:v>1.4390000000000001</c:v>
                </c:pt>
                <c:pt idx="144">
                  <c:v>1.4370000000000001</c:v>
                </c:pt>
                <c:pt idx="145">
                  <c:v>1.4419999999999999</c:v>
                </c:pt>
                <c:pt idx="146">
                  <c:v>1.4570000000000001</c:v>
                </c:pt>
                <c:pt idx="147">
                  <c:v>1.464</c:v>
                </c:pt>
                <c:pt idx="148">
                  <c:v>1.474</c:v>
                </c:pt>
                <c:pt idx="149">
                  <c:v>1.4770000000000001</c:v>
                </c:pt>
                <c:pt idx="150">
                  <c:v>1.486</c:v>
                </c:pt>
                <c:pt idx="151">
                  <c:v>1.504</c:v>
                </c:pt>
                <c:pt idx="152">
                  <c:v>1.5109999999999999</c:v>
                </c:pt>
                <c:pt idx="153">
                  <c:v>1.508</c:v>
                </c:pt>
                <c:pt idx="154">
                  <c:v>1.498</c:v>
                </c:pt>
                <c:pt idx="155">
                  <c:v>1.512</c:v>
                </c:pt>
                <c:pt idx="156">
                  <c:v>1.524</c:v>
                </c:pt>
                <c:pt idx="157">
                  <c:v>1.526</c:v>
                </c:pt>
                <c:pt idx="158">
                  <c:v>1.5249999999999999</c:v>
                </c:pt>
                <c:pt idx="159">
                  <c:v>1.524</c:v>
                </c:pt>
                <c:pt idx="160">
                  <c:v>1.5269999999999999</c:v>
                </c:pt>
                <c:pt idx="161">
                  <c:v>1.528</c:v>
                </c:pt>
                <c:pt idx="162">
                  <c:v>1.534</c:v>
                </c:pt>
                <c:pt idx="163">
                  <c:v>1.534</c:v>
                </c:pt>
                <c:pt idx="164">
                  <c:v>1.5289999999999999</c:v>
                </c:pt>
                <c:pt idx="165">
                  <c:v>1.53</c:v>
                </c:pt>
                <c:pt idx="166">
                  <c:v>1.524</c:v>
                </c:pt>
                <c:pt idx="167">
                  <c:v>1.516</c:v>
                </c:pt>
                <c:pt idx="168">
                  <c:v>1.5209999999999999</c:v>
                </c:pt>
                <c:pt idx="169">
                  <c:v>1.5229999999999999</c:v>
                </c:pt>
                <c:pt idx="170">
                  <c:v>1.5389999999999999</c:v>
                </c:pt>
                <c:pt idx="171">
                  <c:v>1.5449999999999999</c:v>
                </c:pt>
              </c:numCache>
            </c:numRef>
          </c:val>
          <c:smooth val="0"/>
          <c:extLst>
            <c:ext xmlns:c16="http://schemas.microsoft.com/office/drawing/2014/chart" uri="{C3380CC4-5D6E-409C-BE32-E72D297353CC}">
              <c16:uniqueId val="{00000003-3920-40ED-83E2-EF4FF07907B8}"/>
            </c:ext>
          </c:extLst>
        </c:ser>
        <c:ser>
          <c:idx val="5"/>
          <c:order val="4"/>
          <c:tx>
            <c:strRef>
              <c:f>套利!$BN$1</c:f>
              <c:strCache>
                <c:ptCount val="1"/>
                <c:pt idx="0">
                  <c:v>狮王套利2号</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套利!$BN$2:$BN$328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1.0009513234499701</c:v>
                </c:pt>
                <c:pt idx="95">
                  <c:v>1.0013127467766001</c:v>
                </c:pt>
                <c:pt idx="96">
                  <c:v>0.99939340019434197</c:v>
                </c:pt>
                <c:pt idx="97">
                  <c:v>0.99937795964083098</c:v>
                </c:pt>
                <c:pt idx="98">
                  <c:v>1.0022383845148699</c:v>
                </c:pt>
                <c:pt idx="99">
                  <c:v>1.0071270459164301</c:v>
                </c:pt>
                <c:pt idx="100">
                  <c:v>1.0143141514506899</c:v>
                </c:pt>
                <c:pt idx="101">
                  <c:v>1.01677217303845</c:v>
                </c:pt>
                <c:pt idx="102">
                  <c:v>1.02220792624377</c:v>
                </c:pt>
                <c:pt idx="103">
                  <c:v>1.0157135285666199</c:v>
                </c:pt>
                <c:pt idx="104">
                  <c:v>1.02145265645245</c:v>
                </c:pt>
                <c:pt idx="105">
                  <c:v>1.0230787126043299</c:v>
                </c:pt>
                <c:pt idx="106">
                  <c:v>1.0270132951948301</c:v>
                </c:pt>
                <c:pt idx="107">
                  <c:v>1.03264713454098</c:v>
                </c:pt>
                <c:pt idx="108">
                  <c:v>1.0271528777159999</c:v>
                </c:pt>
                <c:pt idx="109">
                  <c:v>1.0327395879062999</c:v>
                </c:pt>
                <c:pt idx="110">
                  <c:v>1.0277799963133001</c:v>
                </c:pt>
                <c:pt idx="111">
                  <c:v>1.04008852742646</c:v>
                </c:pt>
                <c:pt idx="112">
                  <c:v>1.0443014728609099</c:v>
                </c:pt>
                <c:pt idx="113">
                  <c:v>1.05983464098271</c:v>
                </c:pt>
                <c:pt idx="114">
                  <c:v>1.05325621302342</c:v>
                </c:pt>
                <c:pt idx="115">
                  <c:v>1.0487350228547001</c:v>
                </c:pt>
                <c:pt idx="116">
                  <c:v>1.05272736372982</c:v>
                </c:pt>
                <c:pt idx="117">
                  <c:v>1.0420448887685401</c:v>
                </c:pt>
                <c:pt idx="118">
                  <c:v>1.04418936563485</c:v>
                </c:pt>
                <c:pt idx="119">
                  <c:v>1.0453359076945801</c:v>
                </c:pt>
                <c:pt idx="120">
                  <c:v>1.0499730155317499</c:v>
                </c:pt>
                <c:pt idx="121">
                  <c:v>1.0557648879622299</c:v>
                </c:pt>
                <c:pt idx="122">
                  <c:v>1.0665702998279301</c:v>
                </c:pt>
                <c:pt idx="123">
                  <c:v>1.0749745313401</c:v>
                </c:pt>
                <c:pt idx="124">
                  <c:v>1.0757396280617899</c:v>
                </c:pt>
                <c:pt idx="125">
                  <c:v>1.07764966244641</c:v>
                </c:pt>
                <c:pt idx="126">
                  <c:v>1.07769458555667</c:v>
                </c:pt>
                <c:pt idx="127">
                  <c:v>1.07895584198725</c:v>
                </c:pt>
                <c:pt idx="128">
                  <c:v>1.08713164750572</c:v>
                </c:pt>
                <c:pt idx="129">
                  <c:v>1.0871380650928999</c:v>
                </c:pt>
                <c:pt idx="130">
                  <c:v>1.0876079528042799</c:v>
                </c:pt>
                <c:pt idx="131">
                  <c:v>1.0948441834495799</c:v>
                </c:pt>
                <c:pt idx="132">
                  <c:v>1.0933242180357801</c:v>
                </c:pt>
                <c:pt idx="133">
                  <c:v>1.09405843011916</c:v>
                </c:pt>
                <c:pt idx="134">
                  <c:v>1.0998819893863363</c:v>
                </c:pt>
                <c:pt idx="135">
                  <c:v>1.1013630481778551</c:v>
                </c:pt>
                <c:pt idx="136">
                  <c:v>1.1117884185527098</c:v>
                </c:pt>
                <c:pt idx="137">
                  <c:v>1.1176775575388904</c:v>
                </c:pt>
                <c:pt idx="138">
                  <c:v>1.105</c:v>
                </c:pt>
                <c:pt idx="139">
                  <c:v>1.107</c:v>
                </c:pt>
                <c:pt idx="140">
                  <c:v>1.111</c:v>
                </c:pt>
                <c:pt idx="141">
                  <c:v>1.1140000000000001</c:v>
                </c:pt>
                <c:pt idx="142">
                  <c:v>1.103</c:v>
                </c:pt>
                <c:pt idx="143">
                  <c:v>1.095</c:v>
                </c:pt>
                <c:pt idx="144">
                  <c:v>1.093</c:v>
                </c:pt>
                <c:pt idx="145">
                  <c:v>1.093</c:v>
                </c:pt>
                <c:pt idx="146">
                  <c:v>1.0940000000000001</c:v>
                </c:pt>
                <c:pt idx="147">
                  <c:v>1.0940000000000001</c:v>
                </c:pt>
                <c:pt idx="148">
                  <c:v>1.0960000000000001</c:v>
                </c:pt>
                <c:pt idx="149">
                  <c:v>1.0960000000000001</c:v>
                </c:pt>
                <c:pt idx="150">
                  <c:v>1.0920000000000001</c:v>
                </c:pt>
                <c:pt idx="151">
                  <c:v>1.091</c:v>
                </c:pt>
                <c:pt idx="152">
                  <c:v>1.0960000000000001</c:v>
                </c:pt>
                <c:pt idx="153">
                  <c:v>1.1011</c:v>
                </c:pt>
                <c:pt idx="154">
                  <c:v>1.1022000000000001</c:v>
                </c:pt>
                <c:pt idx="155">
                  <c:v>1.1011</c:v>
                </c:pt>
                <c:pt idx="156">
                  <c:v>1.0980000000000001</c:v>
                </c:pt>
                <c:pt idx="157">
                  <c:v>1.0920000000000001</c:v>
                </c:pt>
                <c:pt idx="158">
                  <c:v>1.0940000000000001</c:v>
                </c:pt>
                <c:pt idx="159">
                  <c:v>1.091</c:v>
                </c:pt>
                <c:pt idx="160">
                  <c:v>1.1040000000000001</c:v>
                </c:pt>
                <c:pt idx="161">
                  <c:v>1.109</c:v>
                </c:pt>
                <c:pt idx="162">
                  <c:v>1.107</c:v>
                </c:pt>
                <c:pt idx="163">
                  <c:v>1.111</c:v>
                </c:pt>
                <c:pt idx="164">
                  <c:v>1.1120000000000001</c:v>
                </c:pt>
                <c:pt idx="165">
                  <c:v>1.113</c:v>
                </c:pt>
                <c:pt idx="166">
                  <c:v>1.1180000000000001</c:v>
                </c:pt>
                <c:pt idx="167">
                  <c:v>1.119</c:v>
                </c:pt>
                <c:pt idx="168">
                  <c:v>1.1200000000000001</c:v>
                </c:pt>
                <c:pt idx="169">
                  <c:v>1.123</c:v>
                </c:pt>
                <c:pt idx="170">
                  <c:v>1.119</c:v>
                </c:pt>
                <c:pt idx="171">
                  <c:v>1.129</c:v>
                </c:pt>
              </c:numCache>
            </c:numRef>
          </c:val>
          <c:smooth val="0"/>
          <c:extLst>
            <c:ext xmlns:c16="http://schemas.microsoft.com/office/drawing/2014/chart" uri="{C3380CC4-5D6E-409C-BE32-E72D297353CC}">
              <c16:uniqueId val="{00000004-3920-40ED-83E2-EF4FF07907B8}"/>
            </c:ext>
          </c:extLst>
        </c:ser>
        <c:ser>
          <c:idx val="6"/>
          <c:order val="5"/>
          <c:tx>
            <c:strRef>
              <c:f>套利!$BO$1</c:f>
              <c:strCache>
                <c:ptCount val="1"/>
                <c:pt idx="0">
                  <c:v>盛冠达崇盛套利2号</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套利!$BO$2:$BO$328</c:f>
              <c:numCache>
                <c:formatCode>0.0000_ </c:formatCode>
                <c:ptCount val="327"/>
                <c:pt idx="0">
                  <c:v>1</c:v>
                </c:pt>
                <c:pt idx="1">
                  <c:v>1.0029556650246307</c:v>
                </c:pt>
                <c:pt idx="2">
                  <c:v>1.0049261083743843</c:v>
                </c:pt>
                <c:pt idx="3">
                  <c:v>1.0187192118226602</c:v>
                </c:pt>
                <c:pt idx="4">
                  <c:v>1.0187192118226602</c:v>
                </c:pt>
                <c:pt idx="5">
                  <c:v>1.0305418719211823</c:v>
                </c:pt>
                <c:pt idx="6">
                  <c:v>1.0334975369458128</c:v>
                </c:pt>
                <c:pt idx="7">
                  <c:v>1.0305418719211823</c:v>
                </c:pt>
                <c:pt idx="8">
                  <c:v>1.0384236453201972</c:v>
                </c:pt>
                <c:pt idx="9">
                  <c:v>1.0482758620689656</c:v>
                </c:pt>
                <c:pt idx="10">
                  <c:v>1.0285714285714287</c:v>
                </c:pt>
                <c:pt idx="11">
                  <c:v>1.0315270935960592</c:v>
                </c:pt>
                <c:pt idx="12">
                  <c:v>1.0216748768472907</c:v>
                </c:pt>
                <c:pt idx="13">
                  <c:v>1.0394088669950738</c:v>
                </c:pt>
                <c:pt idx="14">
                  <c:v>1.0334975369458128</c:v>
                </c:pt>
                <c:pt idx="15">
                  <c:v>1.0246305418719213</c:v>
                </c:pt>
                <c:pt idx="16">
                  <c:v>1.0157635467980295</c:v>
                </c:pt>
                <c:pt idx="17">
                  <c:v>1.0384236453201972</c:v>
                </c:pt>
                <c:pt idx="18">
                  <c:v>1.0423645320197046</c:v>
                </c:pt>
                <c:pt idx="19">
                  <c:v>1.046305418719212</c:v>
                </c:pt>
                <c:pt idx="20">
                  <c:v>1.040394088669951</c:v>
                </c:pt>
                <c:pt idx="21">
                  <c:v>1.0413793103448277</c:v>
                </c:pt>
                <c:pt idx="22">
                  <c:v>1.0453201970443351</c:v>
                </c:pt>
                <c:pt idx="23">
                  <c:v>1.0325123152709361</c:v>
                </c:pt>
                <c:pt idx="24">
                  <c:v>1.0551724137931036</c:v>
                </c:pt>
                <c:pt idx="25">
                  <c:v>1.0768472906403941</c:v>
                </c:pt>
                <c:pt idx="26">
                  <c:v>1.0758620689655174</c:v>
                </c:pt>
                <c:pt idx="27">
                  <c:v>1.0748768472906405</c:v>
                </c:pt>
                <c:pt idx="28">
                  <c:v>1.0985221674876848</c:v>
                </c:pt>
                <c:pt idx="29">
                  <c:v>1.0995073891625617</c:v>
                </c:pt>
                <c:pt idx="30">
                  <c:v>1.1014778325123156</c:v>
                </c:pt>
                <c:pt idx="31">
                  <c:v>1.1211822660098523</c:v>
                </c:pt>
                <c:pt idx="32">
                  <c:v>1.1172413793103448</c:v>
                </c:pt>
                <c:pt idx="33">
                  <c:v>1.1674876847290643</c:v>
                </c:pt>
                <c:pt idx="34">
                  <c:v>1.1862068965517243</c:v>
                </c:pt>
                <c:pt idx="35">
                  <c:v>1.1783251231527094</c:v>
                </c:pt>
                <c:pt idx="36">
                  <c:v>1.1783251231527094</c:v>
                </c:pt>
                <c:pt idx="37">
                  <c:v>1.1783251231527094</c:v>
                </c:pt>
                <c:pt idx="38">
                  <c:v>1.1832512315270938</c:v>
                </c:pt>
                <c:pt idx="39">
                  <c:v>1.1714285714285717</c:v>
                </c:pt>
                <c:pt idx="40">
                  <c:v>1.2049261083743845</c:v>
                </c:pt>
                <c:pt idx="41">
                  <c:v>1.1980295566502464</c:v>
                </c:pt>
                <c:pt idx="42">
                  <c:v>1.2009852216748771</c:v>
                </c:pt>
                <c:pt idx="43">
                  <c:v>1.1842364532019705</c:v>
                </c:pt>
                <c:pt idx="44">
                  <c:v>1.1773399014778327</c:v>
                </c:pt>
                <c:pt idx="45">
                  <c:v>1.1763546798029558</c:v>
                </c:pt>
                <c:pt idx="46">
                  <c:v>1.1625615763546799</c:v>
                </c:pt>
                <c:pt idx="47">
                  <c:v>1.1527093596059115</c:v>
                </c:pt>
                <c:pt idx="48">
                  <c:v>1.1901477832512315</c:v>
                </c:pt>
                <c:pt idx="49">
                  <c:v>1.2000000000000002</c:v>
                </c:pt>
                <c:pt idx="50">
                  <c:v>1.2029556650246307</c:v>
                </c:pt>
                <c:pt idx="51">
                  <c:v>1.1990147783251233</c:v>
                </c:pt>
                <c:pt idx="52">
                  <c:v>1.1852216748768474</c:v>
                </c:pt>
                <c:pt idx="53">
                  <c:v>1.1950738916256161</c:v>
                </c:pt>
                <c:pt idx="54">
                  <c:v>1.2167487684729066</c:v>
                </c:pt>
                <c:pt idx="55">
                  <c:v>1.226600985221675</c:v>
                </c:pt>
                <c:pt idx="56">
                  <c:v>1.2132019704433499</c:v>
                </c:pt>
                <c:pt idx="57">
                  <c:v>1.1961576354679804</c:v>
                </c:pt>
                <c:pt idx="58">
                  <c:v>1.1887684729064039</c:v>
                </c:pt>
                <c:pt idx="59">
                  <c:v>1.202167487684729</c:v>
                </c:pt>
                <c:pt idx="60">
                  <c:v>1.214384236453202</c:v>
                </c:pt>
                <c:pt idx="61">
                  <c:v>1.2533990147783252</c:v>
                </c:pt>
                <c:pt idx="62">
                  <c:v>1.2583251231527093</c:v>
                </c:pt>
                <c:pt idx="63">
                  <c:v>1.2765517241379312</c:v>
                </c:pt>
                <c:pt idx="64">
                  <c:v>1.2839408866995075</c:v>
                </c:pt>
                <c:pt idx="65">
                  <c:v>1.3034482758620691</c:v>
                </c:pt>
                <c:pt idx="66">
                  <c:v>1.2875862068965518</c:v>
                </c:pt>
                <c:pt idx="67">
                  <c:v>1.2948768472906405</c:v>
                </c:pt>
                <c:pt idx="68">
                  <c:v>1.31192118226601</c:v>
                </c:pt>
                <c:pt idx="69">
                  <c:v>1.3058128078817735</c:v>
                </c:pt>
                <c:pt idx="70">
                  <c:v>1.3082758620689656</c:v>
                </c:pt>
                <c:pt idx="71">
                  <c:v>1.3168472906403943</c:v>
                </c:pt>
                <c:pt idx="72">
                  <c:v>1.31192118226601</c:v>
                </c:pt>
                <c:pt idx="73">
                  <c:v>1.3034482758620691</c:v>
                </c:pt>
                <c:pt idx="74">
                  <c:v>1.3193103448275862</c:v>
                </c:pt>
                <c:pt idx="75">
                  <c:v>1.3253201970443351</c:v>
                </c:pt>
                <c:pt idx="76">
                  <c:v>1.3461083743842366</c:v>
                </c:pt>
                <c:pt idx="77">
                  <c:v>1.3485714285714288</c:v>
                </c:pt>
                <c:pt idx="78">
                  <c:v>1.3704433497536948</c:v>
                </c:pt>
                <c:pt idx="79">
                  <c:v>1.3704433497536948</c:v>
                </c:pt>
                <c:pt idx="80">
                  <c:v>1.3643349753694582</c:v>
                </c:pt>
                <c:pt idx="81">
                  <c:v>1.3631527093596061</c:v>
                </c:pt>
                <c:pt idx="82">
                  <c:v>1.3448275862068966</c:v>
                </c:pt>
                <c:pt idx="83">
                  <c:v>1.3472906403940887</c:v>
                </c:pt>
                <c:pt idx="84">
                  <c:v>1.3485714285714288</c:v>
                </c:pt>
                <c:pt idx="85">
                  <c:v>1.3436453201970444</c:v>
                </c:pt>
                <c:pt idx="86">
                  <c:v>1.3411822660098522</c:v>
                </c:pt>
                <c:pt idx="87">
                  <c:v>1.3424630541871923</c:v>
                </c:pt>
                <c:pt idx="88">
                  <c:v>1.324137931034483</c:v>
                </c:pt>
                <c:pt idx="89">
                  <c:v>1.3363546798029557</c:v>
                </c:pt>
                <c:pt idx="90">
                  <c:v>1.3363546798029557</c:v>
                </c:pt>
                <c:pt idx="91">
                  <c:v>1.3327093596059114</c:v>
                </c:pt>
                <c:pt idx="92">
                  <c:v>1.3363546798029557</c:v>
                </c:pt>
                <c:pt idx="93">
                  <c:v>1.3533990147783252</c:v>
                </c:pt>
                <c:pt idx="94">
                  <c:v>1.3595073891625615</c:v>
                </c:pt>
                <c:pt idx="95">
                  <c:v>1.3631527093596061</c:v>
                </c:pt>
                <c:pt idx="96">
                  <c:v>1.3680788177339904</c:v>
                </c:pt>
                <c:pt idx="97">
                  <c:v>1.3570443349753696</c:v>
                </c:pt>
                <c:pt idx="98">
                  <c:v>1.3631527093596061</c:v>
                </c:pt>
                <c:pt idx="99">
                  <c:v>1.3606896551724139</c:v>
                </c:pt>
                <c:pt idx="100">
                  <c:v>1.3656157635467983</c:v>
                </c:pt>
                <c:pt idx="101">
                  <c:v>1.3595073891625615</c:v>
                </c:pt>
                <c:pt idx="102">
                  <c:v>1.3533990147783252</c:v>
                </c:pt>
                <c:pt idx="103">
                  <c:v>1.3595073891625615</c:v>
                </c:pt>
                <c:pt idx="104">
                  <c:v>1.3676847290640397</c:v>
                </c:pt>
                <c:pt idx="105">
                  <c:v>1.350049261083744</c:v>
                </c:pt>
                <c:pt idx="106">
                  <c:v>1.3404926108374386</c:v>
                </c:pt>
                <c:pt idx="107">
                  <c:v>1.3296551724137931</c:v>
                </c:pt>
                <c:pt idx="108">
                  <c:v>1.3296551724137931</c:v>
                </c:pt>
                <c:pt idx="109">
                  <c:v>1.3174384236453203</c:v>
                </c:pt>
                <c:pt idx="110">
                  <c:v>1.3540886699507391</c:v>
                </c:pt>
                <c:pt idx="111">
                  <c:v>1.38935960591133</c:v>
                </c:pt>
                <c:pt idx="112">
                  <c:v>1.4557635467980297</c:v>
                </c:pt>
                <c:pt idx="113">
                  <c:v>1.5059113300492613</c:v>
                </c:pt>
                <c:pt idx="114">
                  <c:v>1.5330049261083747</c:v>
                </c:pt>
                <c:pt idx="115">
                  <c:v>1.5221674876847291</c:v>
                </c:pt>
                <c:pt idx="116">
                  <c:v>1.5175369458128081</c:v>
                </c:pt>
                <c:pt idx="117">
                  <c:v>1.5083743842364532</c:v>
                </c:pt>
                <c:pt idx="118">
                  <c:v>1.5099507389162563</c:v>
                </c:pt>
                <c:pt idx="119">
                  <c:v>1.5037438423645322</c:v>
                </c:pt>
                <c:pt idx="120">
                  <c:v>1.5144827586206897</c:v>
                </c:pt>
                <c:pt idx="121">
                  <c:v>1.5144827586206897</c:v>
                </c:pt>
                <c:pt idx="122">
                  <c:v>1.5267980295566506</c:v>
                </c:pt>
                <c:pt idx="123">
                  <c:v>1.5666009852216751</c:v>
                </c:pt>
                <c:pt idx="124">
                  <c:v>1.5849261083743844</c:v>
                </c:pt>
                <c:pt idx="125">
                  <c:v>1.6125123152709362</c:v>
                </c:pt>
                <c:pt idx="126">
                  <c:v>1.6292610837438424</c:v>
                </c:pt>
                <c:pt idx="127">
                  <c:v>1.6354679802955665</c:v>
                </c:pt>
                <c:pt idx="128">
                  <c:v>1.6462068965517243</c:v>
                </c:pt>
                <c:pt idx="129">
                  <c:v>1.6997044334975371</c:v>
                </c:pt>
                <c:pt idx="130">
                  <c:v>1.7396059113300495</c:v>
                </c:pt>
                <c:pt idx="131">
                  <c:v>1.7886699507389163</c:v>
                </c:pt>
                <c:pt idx="132">
                  <c:v>1.8070935960591135</c:v>
                </c:pt>
                <c:pt idx="133">
                  <c:v>1.8147783251231531</c:v>
                </c:pt>
                <c:pt idx="134">
                  <c:v>1.8162561576354681</c:v>
                </c:pt>
                <c:pt idx="135">
                  <c:v>1.8101477832512316</c:v>
                </c:pt>
                <c:pt idx="136">
                  <c:v>1.8040394088669951</c:v>
                </c:pt>
                <c:pt idx="137">
                  <c:v>1.7994088669950741</c:v>
                </c:pt>
                <c:pt idx="138">
                  <c:v>1.7763546798029557</c:v>
                </c:pt>
                <c:pt idx="139">
                  <c:v>1.7840394088669953</c:v>
                </c:pt>
                <c:pt idx="140">
                  <c:v>1.7902463054187194</c:v>
                </c:pt>
                <c:pt idx="141">
                  <c:v>1.7870935960591134</c:v>
                </c:pt>
                <c:pt idx="142">
                  <c:v>1.7795073891625617</c:v>
                </c:pt>
                <c:pt idx="143">
                  <c:v>1.7825615763546798</c:v>
                </c:pt>
                <c:pt idx="144">
                  <c:v>1.8316256157635469</c:v>
                </c:pt>
                <c:pt idx="145">
                  <c:v>1.8454187192118228</c:v>
                </c:pt>
                <c:pt idx="146">
                  <c:v>1.8346798029556652</c:v>
                </c:pt>
                <c:pt idx="147">
                  <c:v>1.8423645320197046</c:v>
                </c:pt>
                <c:pt idx="148">
                  <c:v>1.850049261083744</c:v>
                </c:pt>
                <c:pt idx="149">
                  <c:v>1.8561576354679803</c:v>
                </c:pt>
                <c:pt idx="150">
                  <c:v>1.8776354679802958</c:v>
                </c:pt>
                <c:pt idx="151">
                  <c:v>1.8976354679802956</c:v>
                </c:pt>
                <c:pt idx="152">
                  <c:v>1.8853201970443352</c:v>
                </c:pt>
                <c:pt idx="153">
                  <c:v>1.850049261083744</c:v>
                </c:pt>
                <c:pt idx="154">
                  <c:v>1.8285714285714287</c:v>
                </c:pt>
                <c:pt idx="155">
                  <c:v>1.8193103448275865</c:v>
                </c:pt>
                <c:pt idx="156">
                  <c:v>1.7963546798029557</c:v>
                </c:pt>
                <c:pt idx="157">
                  <c:v>1.7870935960591134</c:v>
                </c:pt>
                <c:pt idx="158">
                  <c:v>1.7779310344827588</c:v>
                </c:pt>
                <c:pt idx="159">
                  <c:v>1.8193103448275865</c:v>
                </c:pt>
                <c:pt idx="160">
                  <c:v>1.8239408866995075</c:v>
                </c:pt>
                <c:pt idx="161">
                  <c:v>1.8285714285714287</c:v>
                </c:pt>
                <c:pt idx="162">
                  <c:v>1.8101477832512316</c:v>
                </c:pt>
                <c:pt idx="163">
                  <c:v>1.7978325123152712</c:v>
                </c:pt>
                <c:pt idx="164">
                  <c:v>1.7947783251231531</c:v>
                </c:pt>
                <c:pt idx="165">
                  <c:v>1.7962561576354681</c:v>
                </c:pt>
                <c:pt idx="166">
                  <c:v>1.7748768472906407</c:v>
                </c:pt>
                <c:pt idx="167">
                  <c:v>1.7932019704433499</c:v>
                </c:pt>
                <c:pt idx="168">
                  <c:v>1.8115270935960592</c:v>
                </c:pt>
                <c:pt idx="169">
                  <c:v>1.7962561576354681</c:v>
                </c:pt>
                <c:pt idx="170">
                  <c:v>1.8392118226600986</c:v>
                </c:pt>
                <c:pt idx="171">
                  <c:v>1.859113300492611</c:v>
                </c:pt>
              </c:numCache>
            </c:numRef>
          </c:val>
          <c:smooth val="0"/>
          <c:extLst>
            <c:ext xmlns:c16="http://schemas.microsoft.com/office/drawing/2014/chart" uri="{C3380CC4-5D6E-409C-BE32-E72D297353CC}">
              <c16:uniqueId val="{00000005-3920-40ED-83E2-EF4FF07907B8}"/>
            </c:ext>
          </c:extLst>
        </c:ser>
        <c:ser>
          <c:idx val="7"/>
          <c:order val="6"/>
          <c:tx>
            <c:strRef>
              <c:f>套利!$BP$1</c:f>
              <c:strCache>
                <c:ptCount val="1"/>
                <c:pt idx="0">
                  <c:v>外贸信托-九坤统计套利A</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套利!$BP$2:$BP$328</c:f>
              <c:numCache>
                <c:formatCode>0.0000_ </c:formatCode>
                <c:ptCount val="327"/>
                <c:pt idx="0">
                  <c:v>1</c:v>
                </c:pt>
                <c:pt idx="1">
                  <c:v>1.0011371174073724</c:v>
                </c:pt>
                <c:pt idx="2">
                  <c:v>1.00369563157396</c:v>
                </c:pt>
                <c:pt idx="3">
                  <c:v>1.0113711740737232</c:v>
                </c:pt>
                <c:pt idx="4">
                  <c:v>1.0030323130863263</c:v>
                </c:pt>
                <c:pt idx="5">
                  <c:v>1.0132663697526769</c:v>
                </c:pt>
                <c:pt idx="6">
                  <c:v>1.0145930067279447</c:v>
                </c:pt>
                <c:pt idx="7">
                  <c:v>1.0227423481474462</c:v>
                </c:pt>
                <c:pt idx="8">
                  <c:v>1.0293755330237848</c:v>
                </c:pt>
                <c:pt idx="9">
                  <c:v>1.0323130863261631</c:v>
                </c:pt>
                <c:pt idx="10">
                  <c:v>1.0414100255851417</c:v>
                </c:pt>
                <c:pt idx="11">
                  <c:v>1.0367667961717049</c:v>
                </c:pt>
                <c:pt idx="12">
                  <c:v>1.047190372405951</c:v>
                </c:pt>
                <c:pt idx="13">
                  <c:v>1.0757130673742066</c:v>
                </c:pt>
                <c:pt idx="14">
                  <c:v>1.081682933762911</c:v>
                </c:pt>
                <c:pt idx="15">
                  <c:v>1.0813986544110681</c:v>
                </c:pt>
                <c:pt idx="16">
                  <c:v>1.0716383966644558</c:v>
                </c:pt>
                <c:pt idx="17">
                  <c:v>1.0712593575286651</c:v>
                </c:pt>
                <c:pt idx="18">
                  <c:v>1.0773239837013173</c:v>
                </c:pt>
                <c:pt idx="19">
                  <c:v>1.0800720174358003</c:v>
                </c:pt>
                <c:pt idx="20">
                  <c:v>1.0817776935468588</c:v>
                </c:pt>
                <c:pt idx="21">
                  <c:v>1.0777030228371081</c:v>
                </c:pt>
                <c:pt idx="22">
                  <c:v>1.0825357718184405</c:v>
                </c:pt>
                <c:pt idx="23">
                  <c:v>1.0930541078366343</c:v>
                </c:pt>
                <c:pt idx="24">
                  <c:v>1.0827252913863359</c:v>
                </c:pt>
                <c:pt idx="25">
                  <c:v>1.0877475599355633</c:v>
                </c:pt>
                <c:pt idx="26">
                  <c:v>1.0994977731450775</c:v>
                </c:pt>
                <c:pt idx="27">
                  <c:v>1.0926750687008435</c:v>
                </c:pt>
                <c:pt idx="28">
                  <c:v>1.1074575949966836</c:v>
                </c:pt>
                <c:pt idx="29">
                  <c:v>1.0976973372500713</c:v>
                </c:pt>
                <c:pt idx="30">
                  <c:v>1.0912536719416279</c:v>
                </c:pt>
                <c:pt idx="31">
                  <c:v>1.0903060741021513</c:v>
                </c:pt>
                <c:pt idx="32">
                  <c:v>1.0937174263242679</c:v>
                </c:pt>
                <c:pt idx="33">
                  <c:v>1.0868947218800342</c:v>
                </c:pt>
                <c:pt idx="34">
                  <c:v>1.0891689566947789</c:v>
                </c:pt>
                <c:pt idx="35">
                  <c:v>1.0870842414479296</c:v>
                </c:pt>
                <c:pt idx="36">
                  <c:v>1.0874632805837203</c:v>
                </c:pt>
                <c:pt idx="37">
                  <c:v>1.0813038946271203</c:v>
                </c:pt>
                <c:pt idx="38">
                  <c:v>1.0788401402444805</c:v>
                </c:pt>
                <c:pt idx="39">
                  <c:v>1.0801667772197479</c:v>
                </c:pt>
                <c:pt idx="40">
                  <c:v>1.0737231119113049</c:v>
                </c:pt>
                <c:pt idx="41">
                  <c:v>1.0743864303989388</c:v>
                </c:pt>
                <c:pt idx="42">
                  <c:v>1.0692694020657634</c:v>
                </c:pt>
                <c:pt idx="43">
                  <c:v>1.0682270444423387</c:v>
                </c:pt>
                <c:pt idx="44">
                  <c:v>1.069079882497868</c:v>
                </c:pt>
                <c:pt idx="45">
                  <c:v>1.0764711456457878</c:v>
                </c:pt>
                <c:pt idx="46">
                  <c:v>1.0770397043494742</c:v>
                </c:pt>
                <c:pt idx="47">
                  <c:v>1.0812091348431727</c:v>
                </c:pt>
                <c:pt idx="48">
                  <c:v>1.0806405761394866</c:v>
                </c:pt>
                <c:pt idx="49">
                  <c:v>1.0792191793802712</c:v>
                </c:pt>
                <c:pt idx="50">
                  <c:v>1.0768501847815788</c:v>
                </c:pt>
                <c:pt idx="51">
                  <c:v>1.0762816260778925</c:v>
                </c:pt>
                <c:pt idx="52">
                  <c:v>1.072775514071828</c:v>
                </c:pt>
                <c:pt idx="53">
                  <c:v>1.0734388325594619</c:v>
                </c:pt>
                <c:pt idx="54">
                  <c:v>1.0679427650904958</c:v>
                </c:pt>
                <c:pt idx="55">
                  <c:v>1.0676584857386526</c:v>
                </c:pt>
                <c:pt idx="56">
                  <c:v>1.0631100161091633</c:v>
                </c:pt>
                <c:pt idx="57">
                  <c:v>1.0775135032692127</c:v>
                </c:pt>
                <c:pt idx="58">
                  <c:v>1.083293850090022</c:v>
                </c:pt>
                <c:pt idx="59">
                  <c:v>1.0911589121576803</c:v>
                </c:pt>
                <c:pt idx="60">
                  <c:v>1.0968444991945419</c:v>
                </c:pt>
                <c:pt idx="61">
                  <c:v>1.1246091158912159</c:v>
                </c:pt>
                <c:pt idx="62">
                  <c:v>1.128304747465176</c:v>
                </c:pt>
                <c:pt idx="63">
                  <c:v>1.1341798540699328</c:v>
                </c:pt>
                <c:pt idx="64">
                  <c:v>1.1358855301809914</c:v>
                </c:pt>
                <c:pt idx="65">
                  <c:v>1.1476357433905053</c:v>
                </c:pt>
                <c:pt idx="66">
                  <c:v>1.1525632521557851</c:v>
                </c:pt>
                <c:pt idx="67">
                  <c:v>1.1515208945323607</c:v>
                </c:pt>
                <c:pt idx="68">
                  <c:v>1.1563536435136927</c:v>
                </c:pt>
                <c:pt idx="69">
                  <c:v>1.1688619349947884</c:v>
                </c:pt>
                <c:pt idx="70">
                  <c:v>1.1668719795318869</c:v>
                </c:pt>
                <c:pt idx="71">
                  <c:v>1.1627025490381884</c:v>
                </c:pt>
                <c:pt idx="72">
                  <c:v>1.1811807069079883</c:v>
                </c:pt>
                <c:pt idx="73">
                  <c:v>1.1745475220316499</c:v>
                </c:pt>
                <c:pt idx="74">
                  <c:v>1.1813702264758836</c:v>
                </c:pt>
                <c:pt idx="75">
                  <c:v>1.181559746043779</c:v>
                </c:pt>
                <c:pt idx="76">
                  <c:v>1.1786221927414007</c:v>
                </c:pt>
                <c:pt idx="77">
                  <c:v>1.1823178243153607</c:v>
                </c:pt>
                <c:pt idx="78">
                  <c:v>1.1881929309201176</c:v>
                </c:pt>
                <c:pt idx="79">
                  <c:v>1.1822230645314131</c:v>
                </c:pt>
                <c:pt idx="80">
                  <c:v>1.1837392210745761</c:v>
                </c:pt>
                <c:pt idx="81">
                  <c:v>1.1756846394390221</c:v>
                </c:pt>
                <c:pt idx="82">
                  <c:v>1.170567611105847</c:v>
                </c:pt>
                <c:pt idx="83">
                  <c:v>1.1682933762911023</c:v>
                </c:pt>
                <c:pt idx="84">
                  <c:v>1.1755898796550743</c:v>
                </c:pt>
                <c:pt idx="85">
                  <c:v>1.1760636785748131</c:v>
                </c:pt>
                <c:pt idx="86">
                  <c:v>1.1746422818155975</c:v>
                </c:pt>
                <c:pt idx="87">
                  <c:v>1.1772007959821853</c:v>
                </c:pt>
                <c:pt idx="88">
                  <c:v>1.1832654221548375</c:v>
                </c:pt>
                <c:pt idx="89">
                  <c:v>1.1743580024637545</c:v>
                </c:pt>
                <c:pt idx="90">
                  <c:v>1.1731261252724345</c:v>
                </c:pt>
                <c:pt idx="91">
                  <c:v>1.1791907514450868</c:v>
                </c:pt>
                <c:pt idx="92">
                  <c:v>1.1849710982658961</c:v>
                </c:pt>
                <c:pt idx="93">
                  <c:v>1.1835497015066807</c:v>
                </c:pt>
                <c:pt idx="94">
                  <c:v>1.1822230645314131</c:v>
                </c:pt>
                <c:pt idx="95">
                  <c:v>1.1769165166303421</c:v>
                </c:pt>
                <c:pt idx="96">
                  <c:v>1.1648820240689852</c:v>
                </c:pt>
                <c:pt idx="97">
                  <c:v>1.1673457784516252</c:v>
                </c:pt>
                <c:pt idx="98">
                  <c:v>1.1601440348716006</c:v>
                </c:pt>
                <c:pt idx="99">
                  <c:v>1.158817397896333</c:v>
                </c:pt>
                <c:pt idx="100">
                  <c:v>1.1515208945323607</c:v>
                </c:pt>
                <c:pt idx="101">
                  <c:v>1.1472567042547146</c:v>
                </c:pt>
                <c:pt idx="102">
                  <c:v>1.1568274424334315</c:v>
                </c:pt>
                <c:pt idx="103">
                  <c:v>1.1583435989765944</c:v>
                </c:pt>
                <c:pt idx="104">
                  <c:v>1.168672415426893</c:v>
                </c:pt>
                <c:pt idx="105">
                  <c:v>1.1692409741305791</c:v>
                </c:pt>
                <c:pt idx="106">
                  <c:v>1.1717994882971667</c:v>
                </c:pt>
                <c:pt idx="107">
                  <c:v>1.1698095328342653</c:v>
                </c:pt>
                <c:pt idx="108">
                  <c:v>1.1713256893774282</c:v>
                </c:pt>
                <c:pt idx="109">
                  <c:v>1.1757793992229697</c:v>
                </c:pt>
                <c:pt idx="110">
                  <c:v>1.1772007959821853</c:v>
                </c:pt>
                <c:pt idx="111">
                  <c:v>1.1998483843456837</c:v>
                </c:pt>
                <c:pt idx="112">
                  <c:v>1.194541836444613</c:v>
                </c:pt>
                <c:pt idx="113">
                  <c:v>1.1946365962285606</c:v>
                </c:pt>
                <c:pt idx="114">
                  <c:v>1.1952051549322469</c:v>
                </c:pt>
                <c:pt idx="115">
                  <c:v>1.2005117028333177</c:v>
                </c:pt>
                <c:pt idx="116">
                  <c:v>1.1995641049938408</c:v>
                </c:pt>
                <c:pt idx="117">
                  <c:v>1.1989007865062069</c:v>
                </c:pt>
                <c:pt idx="118">
                  <c:v>1.2001326636975269</c:v>
                </c:pt>
                <c:pt idx="119">
                  <c:v>1.188951009191699</c:v>
                </c:pt>
                <c:pt idx="120">
                  <c:v>1.1964370321235669</c:v>
                </c:pt>
                <c:pt idx="121">
                  <c:v>1.1959632332038284</c:v>
                </c:pt>
                <c:pt idx="122">
                  <c:v>1.1879086515682746</c:v>
                </c:pt>
                <c:pt idx="123">
                  <c:v>1.1992798256419976</c:v>
                </c:pt>
                <c:pt idx="124">
                  <c:v>1.2078082061972899</c:v>
                </c:pt>
                <c:pt idx="125">
                  <c:v>1.2122619160428316</c:v>
                </c:pt>
                <c:pt idx="126">
                  <c:v>1.2085662844688716</c:v>
                </c:pt>
                <c:pt idx="127">
                  <c:v>1.212451435610727</c:v>
                </c:pt>
                <c:pt idx="128">
                  <c:v>1.2061972898701792</c:v>
                </c:pt>
                <c:pt idx="129">
                  <c:v>1.2062920496541267</c:v>
                </c:pt>
                <c:pt idx="130">
                  <c:v>1.225338766227613</c:v>
                </c:pt>
                <c:pt idx="131">
                  <c:v>1.2414479294987208</c:v>
                </c:pt>
                <c:pt idx="132">
                  <c:v>1.2528191035724441</c:v>
                </c:pt>
                <c:pt idx="133">
                  <c:v>1.2607789254240502</c:v>
                </c:pt>
                <c:pt idx="134">
                  <c:v>1.2643797972140625</c:v>
                </c:pt>
                <c:pt idx="135">
                  <c:v>1.2658959537572256</c:v>
                </c:pt>
                <c:pt idx="136">
                  <c:v>1.2797308822135887</c:v>
                </c:pt>
                <c:pt idx="137">
                  <c:v>1.2835212735714965</c:v>
                </c:pt>
                <c:pt idx="138">
                  <c:v>1.2768880886951579</c:v>
                </c:pt>
                <c:pt idx="139">
                  <c:v>1.2775514071827918</c:v>
                </c:pt>
                <c:pt idx="140">
                  <c:v>1.2779304463185825</c:v>
                </c:pt>
                <c:pt idx="141">
                  <c:v>1.2850374301146594</c:v>
                </c:pt>
                <c:pt idx="142">
                  <c:v>1.2917653747749456</c:v>
                </c:pt>
                <c:pt idx="143">
                  <c:v>1.2738557756088318</c:v>
                </c:pt>
                <c:pt idx="144">
                  <c:v>1.2837107931393918</c:v>
                </c:pt>
                <c:pt idx="145">
                  <c:v>1.2852269496825548</c:v>
                </c:pt>
                <c:pt idx="146">
                  <c:v>1.2796361224296411</c:v>
                </c:pt>
                <c:pt idx="147">
                  <c:v>1.2721500994977732</c:v>
                </c:pt>
                <c:pt idx="148">
                  <c:v>1.2642850374301149</c:v>
                </c:pt>
                <c:pt idx="149">
                  <c:v>1.2641902776461671</c:v>
                </c:pt>
                <c:pt idx="150">
                  <c:v>1.2621055623993178</c:v>
                </c:pt>
                <c:pt idx="151">
                  <c:v>1.2657064341893303</c:v>
                </c:pt>
                <c:pt idx="152">
                  <c:v>1.2646640765659056</c:v>
                </c:pt>
                <c:pt idx="153">
                  <c:v>1.2701601440348718</c:v>
                </c:pt>
                <c:pt idx="154">
                  <c:v>1.242964086041884</c:v>
                </c:pt>
                <c:pt idx="155">
                  <c:v>1.2591680090969393</c:v>
                </c:pt>
                <c:pt idx="156">
                  <c:v>1.2756562115038379</c:v>
                </c:pt>
                <c:pt idx="157">
                  <c:v>1.2714867810101396</c:v>
                </c:pt>
                <c:pt idx="158">
                  <c:v>1.2647588363498532</c:v>
                </c:pt>
                <c:pt idx="159">
                  <c:v>1.2735714962569886</c:v>
                </c:pt>
                <c:pt idx="160">
                  <c:v>1.2849426703307119</c:v>
                </c:pt>
                <c:pt idx="161">
                  <c:v>1.2875959442812472</c:v>
                </c:pt>
                <c:pt idx="162">
                  <c:v>1.298114280299441</c:v>
                </c:pt>
                <c:pt idx="163">
                  <c:v>1.2937553302378471</c:v>
                </c:pt>
                <c:pt idx="164">
                  <c:v>1.2881645029849333</c:v>
                </c:pt>
                <c:pt idx="165">
                  <c:v>1.2938500900217949</c:v>
                </c:pt>
                <c:pt idx="166">
                  <c:v>1.2921444139107363</c:v>
                </c:pt>
                <c:pt idx="167">
                  <c:v>1.2852269496825548</c:v>
                </c:pt>
                <c:pt idx="168">
                  <c:v>1.2951767269970627</c:v>
                </c:pt>
                <c:pt idx="169">
                  <c:v>1.2983985596512841</c:v>
                </c:pt>
                <c:pt idx="170">
                  <c:v>1.2896806595280963</c:v>
                </c:pt>
                <c:pt idx="171">
                  <c:v>1.3059793423670996</c:v>
                </c:pt>
              </c:numCache>
            </c:numRef>
          </c:val>
          <c:smooth val="0"/>
          <c:extLst>
            <c:ext xmlns:c16="http://schemas.microsoft.com/office/drawing/2014/chart" uri="{C3380CC4-5D6E-409C-BE32-E72D297353CC}">
              <c16:uniqueId val="{00000006-3920-40ED-83E2-EF4FF07907B8}"/>
            </c:ext>
          </c:extLst>
        </c:ser>
        <c:ser>
          <c:idx val="9"/>
          <c:order val="7"/>
          <c:tx>
            <c:strRef>
              <c:f>套利!$BQ$1</c:f>
              <c:strCache>
                <c:ptCount val="1"/>
                <c:pt idx="0">
                  <c:v>盛泉恒元量化1号</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套利!$BQ$2:$BQ$328</c:f>
              <c:numCache>
                <c:formatCode>0.0000_ </c:formatCode>
                <c:ptCount val="327"/>
                <c:pt idx="0">
                  <c:v>1</c:v>
                </c:pt>
                <c:pt idx="1">
                  <c:v>1.0029628375518498</c:v>
                </c:pt>
                <c:pt idx="2">
                  <c:v>1.0037247100651825</c:v>
                </c:pt>
                <c:pt idx="3">
                  <c:v>1.0005079150088885</c:v>
                </c:pt>
                <c:pt idx="4">
                  <c:v>0.99703716244815033</c:v>
                </c:pt>
                <c:pt idx="5">
                  <c:v>1.0016930500296284</c:v>
                </c:pt>
                <c:pt idx="6">
                  <c:v>1.0111741301955472</c:v>
                </c:pt>
                <c:pt idx="7">
                  <c:v>1.018200287818505</c:v>
                </c:pt>
                <c:pt idx="8">
                  <c:v>1.0159993227799882</c:v>
                </c:pt>
                <c:pt idx="9">
                  <c:v>1.0159993227799882</c:v>
                </c:pt>
                <c:pt idx="10">
                  <c:v>1.0206552103614661</c:v>
                </c:pt>
                <c:pt idx="11">
                  <c:v>1.0269194954710912</c:v>
                </c:pt>
                <c:pt idx="12">
                  <c:v>1.0284432404977568</c:v>
                </c:pt>
                <c:pt idx="13">
                  <c:v>1.0284432404977568</c:v>
                </c:pt>
                <c:pt idx="14">
                  <c:v>1.0315753830525691</c:v>
                </c:pt>
                <c:pt idx="15">
                  <c:v>1.0341149580970117</c:v>
                </c:pt>
                <c:pt idx="16">
                  <c:v>1.0411411157199695</c:v>
                </c:pt>
                <c:pt idx="17">
                  <c:v>1.0397866756962668</c:v>
                </c:pt>
                <c:pt idx="18">
                  <c:v>1.0512147633962583</c:v>
                </c:pt>
                <c:pt idx="19">
                  <c:v>1.0564632184881062</c:v>
                </c:pt>
                <c:pt idx="20">
                  <c:v>1.0634047236095827</c:v>
                </c:pt>
                <c:pt idx="21">
                  <c:v>1.0804198764073478</c:v>
                </c:pt>
                <c:pt idx="22">
                  <c:v>1.0706001862355032</c:v>
                </c:pt>
                <c:pt idx="23">
                  <c:v>1.1025988317954796</c:v>
                </c:pt>
                <c:pt idx="24">
                  <c:v>1.0860915940066027</c:v>
                </c:pt>
                <c:pt idx="25">
                  <c:v>1.085075763988826</c:v>
                </c:pt>
                <c:pt idx="26">
                  <c:v>1.0993820367391856</c:v>
                </c:pt>
                <c:pt idx="27">
                  <c:v>1.0990434267332601</c:v>
                </c:pt>
                <c:pt idx="28">
                  <c:v>1.1061542368576991</c:v>
                </c:pt>
                <c:pt idx="29">
                  <c:v>1.1047151443325149</c:v>
                </c:pt>
                <c:pt idx="30">
                  <c:v>1.1007364767628884</c:v>
                </c:pt>
                <c:pt idx="31">
                  <c:v>1.1082705493947345</c:v>
                </c:pt>
                <c:pt idx="32">
                  <c:v>1.1072547193769575</c:v>
                </c:pt>
                <c:pt idx="33">
                  <c:v>1.1092863794125116</c:v>
                </c:pt>
                <c:pt idx="34">
                  <c:v>1.1110640819436215</c:v>
                </c:pt>
                <c:pt idx="35">
                  <c:v>1.1133496994836196</c:v>
                </c:pt>
                <c:pt idx="36">
                  <c:v>1.1152120545162107</c:v>
                </c:pt>
                <c:pt idx="37">
                  <c:v>1.1130957419791754</c:v>
                </c:pt>
                <c:pt idx="38">
                  <c:v>1.1185981545754675</c:v>
                </c:pt>
                <c:pt idx="39">
                  <c:v>1.1220689071362058</c:v>
                </c:pt>
                <c:pt idx="40">
                  <c:v>1.1264708372132397</c:v>
                </c:pt>
                <c:pt idx="41">
                  <c:v>1.1266401422162025</c:v>
                </c:pt>
                <c:pt idx="42">
                  <c:v>1.1546601202065521</c:v>
                </c:pt>
                <c:pt idx="43">
                  <c:v>1.1573690002539574</c:v>
                </c:pt>
                <c:pt idx="44">
                  <c:v>1.1590620502835858</c:v>
                </c:pt>
                <c:pt idx="45">
                  <c:v>1.1613476678235841</c:v>
                </c:pt>
                <c:pt idx="46">
                  <c:v>1.1641412003724709</c:v>
                </c:pt>
                <c:pt idx="47">
                  <c:v>1.1686277829509861</c:v>
                </c:pt>
                <c:pt idx="48">
                  <c:v>1.1720985355117244</c:v>
                </c:pt>
                <c:pt idx="49">
                  <c:v>1.1742148480487598</c:v>
                </c:pt>
                <c:pt idx="50">
                  <c:v>1.1766697705917208</c:v>
                </c:pt>
                <c:pt idx="51">
                  <c:v>1.1872513332768984</c:v>
                </c:pt>
                <c:pt idx="52">
                  <c:v>1.1845424532294928</c:v>
                </c:pt>
                <c:pt idx="53">
                  <c:v>1.1930077033776347</c:v>
                </c:pt>
                <c:pt idx="54">
                  <c:v>1.1974942859561502</c:v>
                </c:pt>
                <c:pt idx="55">
                  <c:v>1.2007110810124439</c:v>
                </c:pt>
                <c:pt idx="56">
                  <c:v>1.206806061119106</c:v>
                </c:pt>
                <c:pt idx="57">
                  <c:v>1.211631253703547</c:v>
                </c:pt>
                <c:pt idx="58">
                  <c:v>1.2359265216287141</c:v>
                </c:pt>
                <c:pt idx="59">
                  <c:v>1.2673325996783205</c:v>
                </c:pt>
                <c:pt idx="60">
                  <c:v>1.3021247777871836</c:v>
                </c:pt>
                <c:pt idx="61">
                  <c:v>1.3075425378819945</c:v>
                </c:pt>
                <c:pt idx="62">
                  <c:v>1.315330568018285</c:v>
                </c:pt>
                <c:pt idx="63">
                  <c:v>1.3000931177516295</c:v>
                </c:pt>
                <c:pt idx="64">
                  <c:v>1.3087276729027344</c:v>
                </c:pt>
                <c:pt idx="65">
                  <c:v>1.3058494878523661</c:v>
                </c:pt>
                <c:pt idx="66">
                  <c:v>1.318970625581986</c:v>
                </c:pt>
                <c:pt idx="67">
                  <c:v>1.3137221704901381</c:v>
                </c:pt>
                <c:pt idx="68">
                  <c:v>1.3137221704901381</c:v>
                </c:pt>
                <c:pt idx="69">
                  <c:v>1.3206636756116144</c:v>
                </c:pt>
                <c:pt idx="70">
                  <c:v>1.3301447557775332</c:v>
                </c:pt>
                <c:pt idx="71">
                  <c:v>1.3342080758486414</c:v>
                </c:pt>
                <c:pt idx="72">
                  <c:v>1.345043596038263</c:v>
                </c:pt>
                <c:pt idx="73">
                  <c:v>1.330314060780496</c:v>
                </c:pt>
                <c:pt idx="74">
                  <c:v>1.3456361635486327</c:v>
                </c:pt>
                <c:pt idx="75">
                  <c:v>1.3452129010412257</c:v>
                </c:pt>
                <c:pt idx="76">
                  <c:v>1.3589266062812155</c:v>
                </c:pt>
                <c:pt idx="77">
                  <c:v>1.362651316346398</c:v>
                </c:pt>
                <c:pt idx="78">
                  <c:v>1.3633285363582495</c:v>
                </c:pt>
                <c:pt idx="79">
                  <c:v>1.3607043088123254</c:v>
                </c:pt>
                <c:pt idx="80">
                  <c:v>1.355371201218996</c:v>
                </c:pt>
                <c:pt idx="81">
                  <c:v>1.359603826293067</c:v>
                </c:pt>
                <c:pt idx="82">
                  <c:v>1.3706933039871327</c:v>
                </c:pt>
                <c:pt idx="83">
                  <c:v>1.3694235164649113</c:v>
                </c:pt>
                <c:pt idx="84">
                  <c:v>1.373571489037501</c:v>
                </c:pt>
                <c:pt idx="85">
                  <c:v>1.3782273766189792</c:v>
                </c:pt>
                <c:pt idx="86">
                  <c:v>1.3824600016930499</c:v>
                </c:pt>
                <c:pt idx="87">
                  <c:v>1.3811055616693473</c:v>
                </c:pt>
                <c:pt idx="88">
                  <c:v>1.3947346144078556</c:v>
                </c:pt>
                <c:pt idx="89">
                  <c:v>1.3868619317700839</c:v>
                </c:pt>
                <c:pt idx="90">
                  <c:v>1.3868619317700839</c:v>
                </c:pt>
                <c:pt idx="91">
                  <c:v>1.4090408871582156</c:v>
                </c:pt>
                <c:pt idx="92">
                  <c:v>1.4097181071700668</c:v>
                </c:pt>
                <c:pt idx="93">
                  <c:v>1.4043003470752562</c:v>
                </c:pt>
                <c:pt idx="94">
                  <c:v>1.4070938796241428</c:v>
                </c:pt>
                <c:pt idx="95">
                  <c:v>1.4213154998730213</c:v>
                </c:pt>
                <c:pt idx="96">
                  <c:v>1.4223313298907982</c:v>
                </c:pt>
                <c:pt idx="97">
                  <c:v>1.4379920426648609</c:v>
                </c:pt>
                <c:pt idx="98">
                  <c:v>1.4258020824515363</c:v>
                </c:pt>
                <c:pt idx="99">
                  <c:v>1.4405316177093033</c:v>
                </c:pt>
                <c:pt idx="100">
                  <c:v>1.4418860577330059</c:v>
                </c:pt>
                <c:pt idx="101">
                  <c:v>1.4424786252433759</c:v>
                </c:pt>
                <c:pt idx="102">
                  <c:v>1.4644036231270634</c:v>
                </c:pt>
                <c:pt idx="103">
                  <c:v>1.4692288157115043</c:v>
                </c:pt>
                <c:pt idx="104">
                  <c:v>1.4920849911114873</c:v>
                </c:pt>
                <c:pt idx="105">
                  <c:v>1.5016507237788876</c:v>
                </c:pt>
                <c:pt idx="106">
                  <c:v>1.5199356640988742</c:v>
                </c:pt>
                <c:pt idx="107">
                  <c:v>1.5603995598069922</c:v>
                </c:pt>
                <c:pt idx="108">
                  <c:v>1.5526115296707017</c:v>
                </c:pt>
                <c:pt idx="109">
                  <c:v>1.5780072801151275</c:v>
                </c:pt>
                <c:pt idx="110">
                  <c:v>1.5825785151951239</c:v>
                </c:pt>
                <c:pt idx="111">
                  <c:v>1.6077203081351055</c:v>
                </c:pt>
                <c:pt idx="112">
                  <c:v>1.5886734953017863</c:v>
                </c:pt>
                <c:pt idx="113">
                  <c:v>1.6027258105477016</c:v>
                </c:pt>
                <c:pt idx="114">
                  <c:v>1.6094133581647339</c:v>
                </c:pt>
                <c:pt idx="115">
                  <c:v>1.6020485905358504</c:v>
                </c:pt>
                <c:pt idx="116">
                  <c:v>1.5940066028951156</c:v>
                </c:pt>
                <c:pt idx="117">
                  <c:v>1.6059426056039956</c:v>
                </c:pt>
                <c:pt idx="118">
                  <c:v>1.611275713197325</c:v>
                </c:pt>
                <c:pt idx="119">
                  <c:v>1.5977313129602979</c:v>
                </c:pt>
                <c:pt idx="120">
                  <c:v>1.6025565055447388</c:v>
                </c:pt>
                <c:pt idx="121">
                  <c:v>1.6205028358587996</c:v>
                </c:pt>
                <c:pt idx="122">
                  <c:v>1.6259205959536105</c:v>
                </c:pt>
                <c:pt idx="123">
                  <c:v>1.6632523491069162</c:v>
                </c:pt>
                <c:pt idx="124">
                  <c:v>1.6676542791839499</c:v>
                </c:pt>
                <c:pt idx="125">
                  <c:v>1.6880555320409718</c:v>
                </c:pt>
                <c:pt idx="126">
                  <c:v>1.6733259967832048</c:v>
                </c:pt>
                <c:pt idx="127">
                  <c:v>1.6791670193854229</c:v>
                </c:pt>
                <c:pt idx="128">
                  <c:v>1.6686701092017269</c:v>
                </c:pt>
                <c:pt idx="129">
                  <c:v>1.7049860323372557</c:v>
                </c:pt>
                <c:pt idx="130">
                  <c:v>1.7473122830779648</c:v>
                </c:pt>
                <c:pt idx="131">
                  <c:v>1.7654279183949886</c:v>
                </c:pt>
                <c:pt idx="132">
                  <c:v>1.7939558113942269</c:v>
                </c:pt>
                <c:pt idx="133">
                  <c:v>1.7992889189875563</c:v>
                </c:pt>
                <c:pt idx="134">
                  <c:v>1.7849826462371963</c:v>
                </c:pt>
                <c:pt idx="135">
                  <c:v>1.7876068737831201</c:v>
                </c:pt>
                <c:pt idx="136">
                  <c:v>1.8053838990942181</c:v>
                </c:pt>
                <c:pt idx="137">
                  <c:v>1.8065690341149581</c:v>
                </c:pt>
                <c:pt idx="138">
                  <c:v>1.7855752137475664</c:v>
                </c:pt>
                <c:pt idx="139">
                  <c:v>1.7931092863794125</c:v>
                </c:pt>
                <c:pt idx="140">
                  <c:v>1.7975112164564464</c:v>
                </c:pt>
                <c:pt idx="141">
                  <c:v>1.8251079319393888</c:v>
                </c:pt>
                <c:pt idx="142">
                  <c:v>1.8395835096927113</c:v>
                </c:pt>
                <c:pt idx="143">
                  <c:v>1.829425209514941</c:v>
                </c:pt>
                <c:pt idx="144">
                  <c:v>1.8270549394734614</c:v>
                </c:pt>
                <c:pt idx="145">
                  <c:v>1.825361889443833</c:v>
                </c:pt>
                <c:pt idx="146">
                  <c:v>1.8328113095741978</c:v>
                </c:pt>
                <c:pt idx="147">
                  <c:v>1.8250232794379073</c:v>
                </c:pt>
                <c:pt idx="148">
                  <c:v>1.8325573520697538</c:v>
                </c:pt>
                <c:pt idx="149">
                  <c:v>1.8465250148141876</c:v>
                </c:pt>
                <c:pt idx="150">
                  <c:v>1.8557521374756625</c:v>
                </c:pt>
                <c:pt idx="151">
                  <c:v>1.855498179971218</c:v>
                </c:pt>
                <c:pt idx="152">
                  <c:v>1.8463557098112247</c:v>
                </c:pt>
                <c:pt idx="153">
                  <c:v>1.8409379497164142</c:v>
                </c:pt>
                <c:pt idx="154">
                  <c:v>1.8430542622534496</c:v>
                </c:pt>
                <c:pt idx="155">
                  <c:v>1.8508422923897401</c:v>
                </c:pt>
                <c:pt idx="156">
                  <c:v>1.8628629476001017</c:v>
                </c:pt>
                <c:pt idx="157">
                  <c:v>1.8581224075171419</c:v>
                </c:pt>
                <c:pt idx="158">
                  <c:v>1.837043934648269</c:v>
                </c:pt>
                <c:pt idx="159">
                  <c:v>1.882163717937865</c:v>
                </c:pt>
                <c:pt idx="160">
                  <c:v>1.8791162278845341</c:v>
                </c:pt>
                <c:pt idx="161">
                  <c:v>1.8858884280030472</c:v>
                </c:pt>
                <c:pt idx="162">
                  <c:v>1.8973165157030389</c:v>
                </c:pt>
                <c:pt idx="163">
                  <c:v>1.9017184457800729</c:v>
                </c:pt>
                <c:pt idx="164">
                  <c:v>1.8809785829171251</c:v>
                </c:pt>
                <c:pt idx="165">
                  <c:v>1.8836874629645306</c:v>
                </c:pt>
                <c:pt idx="166">
                  <c:v>1.8919834081097096</c:v>
                </c:pt>
                <c:pt idx="167">
                  <c:v>1.8675188351815797</c:v>
                </c:pt>
                <c:pt idx="168">
                  <c:v>1.8726826377719463</c:v>
                </c:pt>
                <c:pt idx="169">
                  <c:v>1.8518581224075172</c:v>
                </c:pt>
                <c:pt idx="170">
                  <c:v>1.8509269448912216</c:v>
                </c:pt>
                <c:pt idx="171">
                  <c:v>1.8439007872682638</c:v>
                </c:pt>
              </c:numCache>
            </c:numRef>
          </c:val>
          <c:smooth val="0"/>
          <c:extLst>
            <c:ext xmlns:c16="http://schemas.microsoft.com/office/drawing/2014/chart" uri="{C3380CC4-5D6E-409C-BE32-E72D297353CC}">
              <c16:uniqueId val="{00000008-3920-40ED-83E2-EF4FF07907B8}"/>
            </c:ext>
          </c:extLst>
        </c:ser>
        <c:ser>
          <c:idx val="10"/>
          <c:order val="8"/>
          <c:tx>
            <c:strRef>
              <c:f>套利!$BR$1</c:f>
              <c:strCache>
                <c:ptCount val="1"/>
                <c:pt idx="0">
                  <c:v>衍盛量化多策略一期</c:v>
                </c:pt>
              </c:strCache>
            </c:strRef>
          </c:tx>
          <c:spPr>
            <a:ln w="28575" cap="rnd" cmpd="sng" algn="ctr">
              <a:solidFill>
                <a:schemeClr val="accent1">
                  <a:lumMod val="40000"/>
                  <a:lumOff val="60000"/>
                </a:schemeClr>
              </a:solidFill>
              <a:prstDash val="solid"/>
              <a:round/>
            </a:ln>
          </c:spPr>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套利!$BR$2:$BR$328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1.2410000000000001</c:v>
                </c:pt>
                <c:pt idx="38">
                  <c:v>1.26</c:v>
                </c:pt>
                <c:pt idx="39">
                  <c:v>1.268</c:v>
                </c:pt>
                <c:pt idx="40">
                  <c:v>1.268</c:v>
                </c:pt>
                <c:pt idx="41">
                  <c:v>1.2629999999999999</c:v>
                </c:pt>
                <c:pt idx="42">
                  <c:v>1.266</c:v>
                </c:pt>
                <c:pt idx="43">
                  <c:v>1.2809999999999999</c:v>
                </c:pt>
                <c:pt idx="44">
                  <c:v>1.284</c:v>
                </c:pt>
                <c:pt idx="45">
                  <c:v>1.302</c:v>
                </c:pt>
                <c:pt idx="46">
                  <c:v>1.296</c:v>
                </c:pt>
                <c:pt idx="47">
                  <c:v>1.302</c:v>
                </c:pt>
                <c:pt idx="48">
                  <c:v>1.323</c:v>
                </c:pt>
                <c:pt idx="49">
                  <c:v>1.31</c:v>
                </c:pt>
                <c:pt idx="50">
                  <c:v>1.288</c:v>
                </c:pt>
                <c:pt idx="51">
                  <c:v>1.276</c:v>
                </c:pt>
                <c:pt idx="52">
                  <c:v>1.278</c:v>
                </c:pt>
                <c:pt idx="53">
                  <c:v>1.278</c:v>
                </c:pt>
                <c:pt idx="54">
                  <c:v>1.276</c:v>
                </c:pt>
                <c:pt idx="55">
                  <c:v>1.2849999999999999</c:v>
                </c:pt>
                <c:pt idx="56">
                  <c:v>1.264</c:v>
                </c:pt>
                <c:pt idx="57">
                  <c:v>1.2969999999999999</c:v>
                </c:pt>
                <c:pt idx="58">
                  <c:v>1.3</c:v>
                </c:pt>
                <c:pt idx="59">
                  <c:v>1.3069999999999999</c:v>
                </c:pt>
                <c:pt idx="60">
                  <c:v>1.3</c:v>
                </c:pt>
                <c:pt idx="61">
                  <c:v>1.339</c:v>
                </c:pt>
                <c:pt idx="62">
                  <c:v>1.323</c:v>
                </c:pt>
                <c:pt idx="63">
                  <c:v>1.323</c:v>
                </c:pt>
                <c:pt idx="64">
                  <c:v>1.341</c:v>
                </c:pt>
                <c:pt idx="65">
                  <c:v>1.355</c:v>
                </c:pt>
                <c:pt idx="66">
                  <c:v>1.351</c:v>
                </c:pt>
                <c:pt idx="67">
                  <c:v>1.3580000000000001</c:v>
                </c:pt>
                <c:pt idx="68">
                  <c:v>1.3680000000000001</c:v>
                </c:pt>
                <c:pt idx="69">
                  <c:v>1.385</c:v>
                </c:pt>
                <c:pt idx="70">
                  <c:v>1.377</c:v>
                </c:pt>
                <c:pt idx="71">
                  <c:v>1.3879999999999999</c:v>
                </c:pt>
                <c:pt idx="72">
                  <c:v>1.399</c:v>
                </c:pt>
                <c:pt idx="73">
                  <c:v>1.3759999999999999</c:v>
                </c:pt>
                <c:pt idx="74">
                  <c:v>1.3959999999999999</c:v>
                </c:pt>
                <c:pt idx="75">
                  <c:v>1.431</c:v>
                </c:pt>
                <c:pt idx="76">
                  <c:v>1.4239999999999999</c:v>
                </c:pt>
                <c:pt idx="77">
                  <c:v>1.44</c:v>
                </c:pt>
                <c:pt idx="78">
                  <c:v>1.425</c:v>
                </c:pt>
                <c:pt idx="79">
                  <c:v>1.4379999999999999</c:v>
                </c:pt>
                <c:pt idx="80">
                  <c:v>1.4379999999999999</c:v>
                </c:pt>
                <c:pt idx="81">
                  <c:v>1.4390000000000001</c:v>
                </c:pt>
                <c:pt idx="82">
                  <c:v>1.448</c:v>
                </c:pt>
                <c:pt idx="83">
                  <c:v>1.4670000000000001</c:v>
                </c:pt>
                <c:pt idx="84">
                  <c:v>1.486</c:v>
                </c:pt>
                <c:pt idx="85">
                  <c:v>1.478</c:v>
                </c:pt>
                <c:pt idx="86">
                  <c:v>1.5249999999999999</c:v>
                </c:pt>
                <c:pt idx="87">
                  <c:v>1.5429999999999999</c:v>
                </c:pt>
                <c:pt idx="88">
                  <c:v>1.5329999999999999</c:v>
                </c:pt>
                <c:pt idx="89">
                  <c:v>1.49</c:v>
                </c:pt>
                <c:pt idx="90">
                  <c:v>1.486</c:v>
                </c:pt>
                <c:pt idx="91">
                  <c:v>1.4910000000000001</c:v>
                </c:pt>
                <c:pt idx="92">
                  <c:v>1.4910000000000001</c:v>
                </c:pt>
                <c:pt idx="93">
                  <c:v>1.488</c:v>
                </c:pt>
                <c:pt idx="94">
                  <c:v>1.486</c:v>
                </c:pt>
                <c:pt idx="95">
                  <c:v>1.486</c:v>
                </c:pt>
                <c:pt idx="96">
                  <c:v>1.4850000000000001</c:v>
                </c:pt>
                <c:pt idx="97">
                  <c:v>1.496</c:v>
                </c:pt>
                <c:pt idx="98">
                  <c:v>1.4750000000000001</c:v>
                </c:pt>
                <c:pt idx="99">
                  <c:v>1.482</c:v>
                </c:pt>
                <c:pt idx="100">
                  <c:v>1.4870000000000001</c:v>
                </c:pt>
                <c:pt idx="101">
                  <c:v>1.4830000000000001</c:v>
                </c:pt>
                <c:pt idx="102">
                  <c:v>1.502</c:v>
                </c:pt>
                <c:pt idx="103">
                  <c:v>1.51</c:v>
                </c:pt>
                <c:pt idx="104">
                  <c:v>1.5189999999999999</c:v>
                </c:pt>
                <c:pt idx="105">
                  <c:v>1.5149999999999999</c:v>
                </c:pt>
                <c:pt idx="106">
                  <c:v>1.518</c:v>
                </c:pt>
                <c:pt idx="107">
                  <c:v>1.518</c:v>
                </c:pt>
                <c:pt idx="108">
                  <c:v>1.526</c:v>
                </c:pt>
                <c:pt idx="109">
                  <c:v>1.556</c:v>
                </c:pt>
                <c:pt idx="110">
                  <c:v>1.5529999999999999</c:v>
                </c:pt>
                <c:pt idx="111">
                  <c:v>1.58</c:v>
                </c:pt>
                <c:pt idx="112">
                  <c:v>1.5680000000000001</c:v>
                </c:pt>
                <c:pt idx="113">
                  <c:v>1.58</c:v>
                </c:pt>
                <c:pt idx="114">
                  <c:v>1.571</c:v>
                </c:pt>
                <c:pt idx="115">
                  <c:v>1.5880000000000001</c:v>
                </c:pt>
                <c:pt idx="116">
                  <c:v>1.5980000000000001</c:v>
                </c:pt>
                <c:pt idx="117">
                  <c:v>1.5960000000000001</c:v>
                </c:pt>
                <c:pt idx="118">
                  <c:v>1.6060000000000001</c:v>
                </c:pt>
                <c:pt idx="119">
                  <c:v>1.6060000000000001</c:v>
                </c:pt>
                <c:pt idx="120">
                  <c:v>1.623</c:v>
                </c:pt>
                <c:pt idx="121">
                  <c:v>1.6220000000000001</c:v>
                </c:pt>
                <c:pt idx="122">
                  <c:v>1.6319999999999999</c:v>
                </c:pt>
                <c:pt idx="123">
                  <c:v>1.647</c:v>
                </c:pt>
                <c:pt idx="124">
                  <c:v>1.661</c:v>
                </c:pt>
                <c:pt idx="125">
                  <c:v>1.661</c:v>
                </c:pt>
                <c:pt idx="126">
                  <c:v>1.6559999999999999</c:v>
                </c:pt>
                <c:pt idx="127">
                  <c:v>1.6579999999999999</c:v>
                </c:pt>
                <c:pt idx="128">
                  <c:v>1.641</c:v>
                </c:pt>
                <c:pt idx="129">
                  <c:v>1.631</c:v>
                </c:pt>
                <c:pt idx="130">
                  <c:v>1.6459999999999999</c:v>
                </c:pt>
                <c:pt idx="131">
                  <c:v>1.6679999999999999</c:v>
                </c:pt>
                <c:pt idx="132">
                  <c:v>1.6859999999999999</c:v>
                </c:pt>
                <c:pt idx="133">
                  <c:v>1.7</c:v>
                </c:pt>
                <c:pt idx="134">
                  <c:v>1.6879999999999999</c:v>
                </c:pt>
                <c:pt idx="135">
                  <c:v>1.6839999999999999</c:v>
                </c:pt>
                <c:pt idx="136">
                  <c:v>1.6919999999999999</c:v>
                </c:pt>
                <c:pt idx="137">
                  <c:v>1.7010000000000001</c:v>
                </c:pt>
                <c:pt idx="138">
                  <c:v>1.6890000000000001</c:v>
                </c:pt>
                <c:pt idx="139">
                  <c:v>1.6910000000000001</c:v>
                </c:pt>
                <c:pt idx="140">
                  <c:v>1.706</c:v>
                </c:pt>
                <c:pt idx="141">
                  <c:v>1.7170000000000001</c:v>
                </c:pt>
                <c:pt idx="142">
                  <c:v>1.7250000000000001</c:v>
                </c:pt>
                <c:pt idx="143">
                  <c:v>1.698</c:v>
                </c:pt>
                <c:pt idx="144">
                  <c:v>1.7230000000000001</c:v>
                </c:pt>
                <c:pt idx="145">
                  <c:v>1.722</c:v>
                </c:pt>
                <c:pt idx="146">
                  <c:v>1.716</c:v>
                </c:pt>
                <c:pt idx="147">
                  <c:v>1.7010000000000001</c:v>
                </c:pt>
                <c:pt idx="148">
                  <c:v>1.6930000000000001</c:v>
                </c:pt>
                <c:pt idx="149">
                  <c:v>1.7042999999999999</c:v>
                </c:pt>
                <c:pt idx="150">
                  <c:v>1.7270000000000001</c:v>
                </c:pt>
                <c:pt idx="151">
                  <c:v>1.7350000000000001</c:v>
                </c:pt>
                <c:pt idx="152">
                  <c:v>1.732</c:v>
                </c:pt>
                <c:pt idx="153">
                  <c:v>1.7250000000000001</c:v>
                </c:pt>
                <c:pt idx="154">
                  <c:v>1.7250000000000001</c:v>
                </c:pt>
                <c:pt idx="155">
                  <c:v>1.7513000000000001</c:v>
                </c:pt>
                <c:pt idx="156">
                  <c:v>1.7559</c:v>
                </c:pt>
                <c:pt idx="157">
                  <c:v>1.7501</c:v>
                </c:pt>
                <c:pt idx="158">
                  <c:v>1.7490000000000001</c:v>
                </c:pt>
                <c:pt idx="159">
                  <c:v>1.7582</c:v>
                </c:pt>
                <c:pt idx="160">
                  <c:v>1.7224999999999999</c:v>
                </c:pt>
                <c:pt idx="161">
                  <c:v>1.7166999999999999</c:v>
                </c:pt>
                <c:pt idx="162">
                  <c:v>1.7201</c:v>
                </c:pt>
                <c:pt idx="163">
                  <c:v>1.7121</c:v>
                </c:pt>
                <c:pt idx="164">
                  <c:v>1.7190000000000001</c:v>
                </c:pt>
                <c:pt idx="165">
                  <c:v>1.7304999999999999</c:v>
                </c:pt>
                <c:pt idx="166">
                  <c:v>1.7259</c:v>
                </c:pt>
                <c:pt idx="167">
                  <c:v>1.7282</c:v>
                </c:pt>
                <c:pt idx="168">
                  <c:v>1.7398</c:v>
                </c:pt>
                <c:pt idx="169">
                  <c:v>1.7455000000000001</c:v>
                </c:pt>
                <c:pt idx="170">
                  <c:v>1.7559</c:v>
                </c:pt>
                <c:pt idx="171">
                  <c:v>1.7627999999999999</c:v>
                </c:pt>
              </c:numCache>
            </c:numRef>
          </c:val>
          <c:smooth val="0"/>
          <c:extLst>
            <c:ext xmlns:c16="http://schemas.microsoft.com/office/drawing/2014/chart" uri="{C3380CC4-5D6E-409C-BE32-E72D297353CC}">
              <c16:uniqueId val="{00000009-3920-40ED-83E2-EF4FF07907B8}"/>
            </c:ext>
          </c:extLst>
        </c:ser>
        <c:ser>
          <c:idx val="11"/>
          <c:order val="9"/>
          <c:tx>
            <c:strRef>
              <c:f>套利!$BS$1</c:f>
              <c:strCache>
                <c:ptCount val="1"/>
                <c:pt idx="0">
                  <c:v>戊戌稳健3号</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套利!$BS$2:$BS$328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0.99980000000000002</c:v>
                </c:pt>
                <c:pt idx="126">
                  <c:v>1.0005999999999999</c:v>
                </c:pt>
                <c:pt idx="127">
                  <c:v>1.0004</c:v>
                </c:pt>
                <c:pt idx="128">
                  <c:v>1.0044999999999999</c:v>
                </c:pt>
                <c:pt idx="129">
                  <c:v>1.0064</c:v>
                </c:pt>
                <c:pt idx="130">
                  <c:v>0.99980000000000002</c:v>
                </c:pt>
                <c:pt idx="131">
                  <c:v>1.0012000000000001</c:v>
                </c:pt>
                <c:pt idx="132">
                  <c:v>1.0031000000000001</c:v>
                </c:pt>
                <c:pt idx="133">
                  <c:v>1.002</c:v>
                </c:pt>
                <c:pt idx="134">
                  <c:v>1.0038</c:v>
                </c:pt>
                <c:pt idx="135">
                  <c:v>1.0014000000000001</c:v>
                </c:pt>
                <c:pt idx="136">
                  <c:v>1.0153000000000001</c:v>
                </c:pt>
                <c:pt idx="137">
                  <c:v>1.0170999999999999</c:v>
                </c:pt>
                <c:pt idx="138">
                  <c:v>1.0197000000000001</c:v>
                </c:pt>
                <c:pt idx="139">
                  <c:v>1.0198</c:v>
                </c:pt>
                <c:pt idx="140">
                  <c:v>1.0204</c:v>
                </c:pt>
                <c:pt idx="141">
                  <c:v>1.0222</c:v>
                </c:pt>
                <c:pt idx="142">
                  <c:v>1.0158</c:v>
                </c:pt>
                <c:pt idx="143">
                  <c:v>1.0239</c:v>
                </c:pt>
                <c:pt idx="144">
                  <c:v>1.0246</c:v>
                </c:pt>
                <c:pt idx="145">
                  <c:v>1.0219</c:v>
                </c:pt>
                <c:pt idx="146">
                  <c:v>1.0267999999999999</c:v>
                </c:pt>
                <c:pt idx="147">
                  <c:v>1.0262</c:v>
                </c:pt>
                <c:pt idx="148">
                  <c:v>1.0208999999999999</c:v>
                </c:pt>
                <c:pt idx="149">
                  <c:v>1.026</c:v>
                </c:pt>
                <c:pt idx="150">
                  <c:v>1.0353000000000001</c:v>
                </c:pt>
                <c:pt idx="151">
                  <c:v>1.0322</c:v>
                </c:pt>
                <c:pt idx="152">
                  <c:v>1.0323</c:v>
                </c:pt>
                <c:pt idx="153">
                  <c:v>1.0106999999999999</c:v>
                </c:pt>
                <c:pt idx="154">
                  <c:v>1.0201</c:v>
                </c:pt>
                <c:pt idx="155">
                  <c:v>1.0310999999999999</c:v>
                </c:pt>
                <c:pt idx="156">
                  <c:v>1.0387999999999999</c:v>
                </c:pt>
                <c:pt idx="157">
                  <c:v>1.0399</c:v>
                </c:pt>
                <c:pt idx="158">
                  <c:v>1.0209999999999999</c:v>
                </c:pt>
                <c:pt idx="159">
                  <c:v>1.0237000000000001</c:v>
                </c:pt>
                <c:pt idx="160">
                  <c:v>1.0236000000000001</c:v>
                </c:pt>
                <c:pt idx="161">
                  <c:v>1.0236000000000001</c:v>
                </c:pt>
                <c:pt idx="162">
                  <c:v>1.0334000000000001</c:v>
                </c:pt>
                <c:pt idx="163">
                  <c:v>1.0276000000000001</c:v>
                </c:pt>
                <c:pt idx="164">
                  <c:v>1.0287999999999999</c:v>
                </c:pt>
                <c:pt idx="165">
                  <c:v>1.0267999999999999</c:v>
                </c:pt>
                <c:pt idx="166">
                  <c:v>1.0254000000000001</c:v>
                </c:pt>
                <c:pt idx="167">
                  <c:v>1.0226</c:v>
                </c:pt>
                <c:pt idx="168">
                  <c:v>1.0236000000000001</c:v>
                </c:pt>
                <c:pt idx="169">
                  <c:v>1.01</c:v>
                </c:pt>
                <c:pt idx="170">
                  <c:v>1.0427999999999999</c:v>
                </c:pt>
                <c:pt idx="171">
                  <c:v>1.0206</c:v>
                </c:pt>
              </c:numCache>
            </c:numRef>
          </c:val>
          <c:smooth val="0"/>
          <c:extLst>
            <c:ext xmlns:c16="http://schemas.microsoft.com/office/drawing/2014/chart" uri="{C3380CC4-5D6E-409C-BE32-E72D297353CC}">
              <c16:uniqueId val="{0000000A-3920-40ED-83E2-EF4FF07907B8}"/>
            </c:ext>
          </c:extLst>
        </c:ser>
        <c:ser>
          <c:idx val="12"/>
          <c:order val="10"/>
          <c:tx>
            <c:strRef>
              <c:f>套利!$BT$1</c:f>
              <c:strCache>
                <c:ptCount val="1"/>
                <c:pt idx="0">
                  <c:v>思维三十号</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套利!$BT$2:$BT$328</c:f>
              <c:numCache>
                <c:formatCode>0.0000_ </c:formatCode>
                <c:ptCount val="327"/>
                <c:pt idx="0">
                  <c:v>1</c:v>
                </c:pt>
                <c:pt idx="1">
                  <c:v>1.0009182736455464</c:v>
                </c:pt>
                <c:pt idx="2">
                  <c:v>0.99081726354453625</c:v>
                </c:pt>
                <c:pt idx="3">
                  <c:v>0.98989898989898994</c:v>
                </c:pt>
                <c:pt idx="4">
                  <c:v>0.98347107438016523</c:v>
                </c:pt>
                <c:pt idx="5">
                  <c:v>0.98989898989898994</c:v>
                </c:pt>
                <c:pt idx="6">
                  <c:v>1.0211202938475668</c:v>
                </c:pt>
                <c:pt idx="7">
                  <c:v>1.0385674931129476</c:v>
                </c:pt>
                <c:pt idx="8">
                  <c:v>1.0312213039485767</c:v>
                </c:pt>
                <c:pt idx="9">
                  <c:v>1.0247933884297522</c:v>
                </c:pt>
                <c:pt idx="10">
                  <c:v>1.026629935720845</c:v>
                </c:pt>
                <c:pt idx="11">
                  <c:v>1.0275482093663912</c:v>
                </c:pt>
                <c:pt idx="12">
                  <c:v>1.0587695133149679</c:v>
                </c:pt>
                <c:pt idx="13">
                  <c:v>1.0560146923783287</c:v>
                </c:pt>
                <c:pt idx="14">
                  <c:v>1.0495867768595042</c:v>
                </c:pt>
                <c:pt idx="15">
                  <c:v>1.0468319559228649</c:v>
                </c:pt>
                <c:pt idx="16">
                  <c:v>1.0569329660238751</c:v>
                </c:pt>
                <c:pt idx="17">
                  <c:v>1.0550964187327825</c:v>
                </c:pt>
                <c:pt idx="18">
                  <c:v>1.0569329660238751</c:v>
                </c:pt>
                <c:pt idx="19">
                  <c:v>1.0596877869605141</c:v>
                </c:pt>
                <c:pt idx="20">
                  <c:v>1.0550964187327825</c:v>
                </c:pt>
                <c:pt idx="21">
                  <c:v>1.0550964187327825</c:v>
                </c:pt>
                <c:pt idx="22">
                  <c:v>1.0596877869605141</c:v>
                </c:pt>
                <c:pt idx="23">
                  <c:v>1.0550964187327825</c:v>
                </c:pt>
                <c:pt idx="24">
                  <c:v>1.0587695133149679</c:v>
                </c:pt>
                <c:pt idx="25">
                  <c:v>1.0826446280991737</c:v>
                </c:pt>
                <c:pt idx="26">
                  <c:v>1.0835629017447199</c:v>
                </c:pt>
                <c:pt idx="27">
                  <c:v>1.1028466483011938</c:v>
                </c:pt>
                <c:pt idx="28">
                  <c:v>1.1193755739210285</c:v>
                </c:pt>
                <c:pt idx="29">
                  <c:v>1.1359044995408634</c:v>
                </c:pt>
                <c:pt idx="30">
                  <c:v>1.1267217630853996</c:v>
                </c:pt>
                <c:pt idx="31">
                  <c:v>1.1368227731864096</c:v>
                </c:pt>
                <c:pt idx="32">
                  <c:v>1.1441689623507805</c:v>
                </c:pt>
                <c:pt idx="33">
                  <c:v>1.1368227731864096</c:v>
                </c:pt>
                <c:pt idx="34">
                  <c:v>1.1359044995408634</c:v>
                </c:pt>
                <c:pt idx="35">
                  <c:v>1.137741046831956</c:v>
                </c:pt>
                <c:pt idx="36">
                  <c:v>1.1212121212121213</c:v>
                </c:pt>
                <c:pt idx="37">
                  <c:v>1.1230486685032142</c:v>
                </c:pt>
                <c:pt idx="38">
                  <c:v>1.137741046831956</c:v>
                </c:pt>
                <c:pt idx="39">
                  <c:v>1.1368227731864096</c:v>
                </c:pt>
                <c:pt idx="40">
                  <c:v>1.1414141414141414</c:v>
                </c:pt>
                <c:pt idx="41">
                  <c:v>1.1487603305785123</c:v>
                </c:pt>
                <c:pt idx="42">
                  <c:v>1.1634527089072544</c:v>
                </c:pt>
                <c:pt idx="43">
                  <c:v>1.1827364554637283</c:v>
                </c:pt>
                <c:pt idx="44">
                  <c:v>1.1726354453627181</c:v>
                </c:pt>
                <c:pt idx="45">
                  <c:v>1.1836547291092745</c:v>
                </c:pt>
                <c:pt idx="46">
                  <c:v>1.179981634527089</c:v>
                </c:pt>
                <c:pt idx="47">
                  <c:v>1.1864095500459138</c:v>
                </c:pt>
                <c:pt idx="48">
                  <c:v>1.2038567493112948</c:v>
                </c:pt>
                <c:pt idx="49">
                  <c:v>1.2047750229568412</c:v>
                </c:pt>
                <c:pt idx="50">
                  <c:v>1.2047750229568412</c:v>
                </c:pt>
                <c:pt idx="51">
                  <c:v>1.1910009182736456</c:v>
                </c:pt>
                <c:pt idx="52">
                  <c:v>1.1983471074380165</c:v>
                </c:pt>
                <c:pt idx="53">
                  <c:v>1.2011019283746558</c:v>
                </c:pt>
                <c:pt idx="54">
                  <c:v>1.2075298438934803</c:v>
                </c:pt>
                <c:pt idx="55">
                  <c:v>1.2084481175390267</c:v>
                </c:pt>
                <c:pt idx="56">
                  <c:v>1.2084481175390267</c:v>
                </c:pt>
                <c:pt idx="57">
                  <c:v>1.2258953168044078</c:v>
                </c:pt>
                <c:pt idx="58">
                  <c:v>1.2341597796143251</c:v>
                </c:pt>
                <c:pt idx="59">
                  <c:v>1.2341597796143251</c:v>
                </c:pt>
                <c:pt idx="60">
                  <c:v>1.2369146005509641</c:v>
                </c:pt>
                <c:pt idx="61">
                  <c:v>1.2442607897153353</c:v>
                </c:pt>
                <c:pt idx="62">
                  <c:v>1.2598714416896237</c:v>
                </c:pt>
                <c:pt idx="63">
                  <c:v>1.2865013774104683</c:v>
                </c:pt>
                <c:pt idx="64">
                  <c:v>1.3333333333333333</c:v>
                </c:pt>
                <c:pt idx="65">
                  <c:v>1.3314967860422406</c:v>
                </c:pt>
                <c:pt idx="66">
                  <c:v>1.3617998163452709</c:v>
                </c:pt>
                <c:pt idx="67">
                  <c:v>1.3673094582185492</c:v>
                </c:pt>
                <c:pt idx="68">
                  <c:v>1.3608815426997245</c:v>
                </c:pt>
                <c:pt idx="69">
                  <c:v>1.3535353535353536</c:v>
                </c:pt>
                <c:pt idx="70">
                  <c:v>1.3599632690541783</c:v>
                </c:pt>
                <c:pt idx="71">
                  <c:v>1.3599632690541783</c:v>
                </c:pt>
                <c:pt idx="72">
                  <c:v>1.3581267217630855</c:v>
                </c:pt>
                <c:pt idx="73">
                  <c:v>1.3480257116620753</c:v>
                </c:pt>
                <c:pt idx="74">
                  <c:v>1.3526170798898072</c:v>
                </c:pt>
                <c:pt idx="75">
                  <c:v>1.357208448117539</c:v>
                </c:pt>
                <c:pt idx="76">
                  <c:v>1.3415977961432508</c:v>
                </c:pt>
                <c:pt idx="77">
                  <c:v>1.3406795224977044</c:v>
                </c:pt>
                <c:pt idx="78">
                  <c:v>1.3461891643709825</c:v>
                </c:pt>
                <c:pt idx="79">
                  <c:v>1.3553719008264462</c:v>
                </c:pt>
                <c:pt idx="80">
                  <c:v>1.3755739210284665</c:v>
                </c:pt>
                <c:pt idx="81">
                  <c:v>1.3700642791551882</c:v>
                </c:pt>
                <c:pt idx="82">
                  <c:v>1.3599632690541783</c:v>
                </c:pt>
                <c:pt idx="83">
                  <c:v>1.3599632690541783</c:v>
                </c:pt>
                <c:pt idx="84">
                  <c:v>1.3636363636363638</c:v>
                </c:pt>
                <c:pt idx="85">
                  <c:v>1.3783287419651056</c:v>
                </c:pt>
                <c:pt idx="86">
                  <c:v>1.3875114784205693</c:v>
                </c:pt>
                <c:pt idx="87">
                  <c:v>1.393939393939394</c:v>
                </c:pt>
                <c:pt idx="88">
                  <c:v>1.4031221303948578</c:v>
                </c:pt>
                <c:pt idx="89">
                  <c:v>1.4141414141414141</c:v>
                </c:pt>
                <c:pt idx="90">
                  <c:v>1.4123048668503215</c:v>
                </c:pt>
                <c:pt idx="91">
                  <c:v>1.4003673094582185</c:v>
                </c:pt>
                <c:pt idx="92">
                  <c:v>1.3930211202938476</c:v>
                </c:pt>
                <c:pt idx="93">
                  <c:v>1.3902662993572086</c:v>
                </c:pt>
                <c:pt idx="94">
                  <c:v>1.3893480257116619</c:v>
                </c:pt>
                <c:pt idx="95">
                  <c:v>1.382001836547291</c:v>
                </c:pt>
                <c:pt idx="96">
                  <c:v>1.3865932047750229</c:v>
                </c:pt>
                <c:pt idx="97">
                  <c:v>1.3957759412304866</c:v>
                </c:pt>
                <c:pt idx="98">
                  <c:v>1.3921028466483012</c:v>
                </c:pt>
                <c:pt idx="99">
                  <c:v>1.3847566574839303</c:v>
                </c:pt>
                <c:pt idx="100">
                  <c:v>1.3617998163452709</c:v>
                </c:pt>
                <c:pt idx="101">
                  <c:v>1.376492194674013</c:v>
                </c:pt>
                <c:pt idx="102">
                  <c:v>1.3875114784205693</c:v>
                </c:pt>
                <c:pt idx="103">
                  <c:v>1.3911845730027548</c:v>
                </c:pt>
                <c:pt idx="104">
                  <c:v>1.4003673094582185</c:v>
                </c:pt>
                <c:pt idx="105">
                  <c:v>1.4031221303948578</c:v>
                </c:pt>
                <c:pt idx="106">
                  <c:v>1.4095500459136823</c:v>
                </c:pt>
                <c:pt idx="107">
                  <c:v>1.4637281910009183</c:v>
                </c:pt>
                <c:pt idx="108">
                  <c:v>1.4683195592286502</c:v>
                </c:pt>
                <c:pt idx="109">
                  <c:v>1.477502295684114</c:v>
                </c:pt>
                <c:pt idx="110">
                  <c:v>1.5123966942148761</c:v>
                </c:pt>
                <c:pt idx="111">
                  <c:v>1.556473829201102</c:v>
                </c:pt>
                <c:pt idx="112">
                  <c:v>1.5693296602387512</c:v>
                </c:pt>
                <c:pt idx="113">
                  <c:v>1.5922865013774106</c:v>
                </c:pt>
                <c:pt idx="114">
                  <c:v>1.5922865013774106</c:v>
                </c:pt>
                <c:pt idx="115">
                  <c:v>1.5867768595041323</c:v>
                </c:pt>
                <c:pt idx="116">
                  <c:v>1.5748393021120295</c:v>
                </c:pt>
                <c:pt idx="117">
                  <c:v>1.5748393021120295</c:v>
                </c:pt>
                <c:pt idx="118">
                  <c:v>1.5757575757575757</c:v>
                </c:pt>
                <c:pt idx="119">
                  <c:v>1.5766758494031223</c:v>
                </c:pt>
                <c:pt idx="120">
                  <c:v>1.5775941230486685</c:v>
                </c:pt>
                <c:pt idx="121">
                  <c:v>1.5583103764921948</c:v>
                </c:pt>
                <c:pt idx="122">
                  <c:v>1.5546372819100094</c:v>
                </c:pt>
                <c:pt idx="123">
                  <c:v>1.559228650137741</c:v>
                </c:pt>
                <c:pt idx="124">
                  <c:v>1.5757575757575757</c:v>
                </c:pt>
                <c:pt idx="125">
                  <c:v>1.54178145087236</c:v>
                </c:pt>
                <c:pt idx="126">
                  <c:v>1.5693296602387512</c:v>
                </c:pt>
                <c:pt idx="127">
                  <c:v>1.5739210284664831</c:v>
                </c:pt>
                <c:pt idx="128">
                  <c:v>1.5500459136822773</c:v>
                </c:pt>
                <c:pt idx="129">
                  <c:v>1.5629017447199265</c:v>
                </c:pt>
                <c:pt idx="130">
                  <c:v>1.5500459136822773</c:v>
                </c:pt>
                <c:pt idx="131">
                  <c:v>1.5739210284664831</c:v>
                </c:pt>
                <c:pt idx="132">
                  <c:v>1.5500459136822773</c:v>
                </c:pt>
                <c:pt idx="133">
                  <c:v>1.5720844811753902</c:v>
                </c:pt>
                <c:pt idx="134">
                  <c:v>1.5987144168962353</c:v>
                </c:pt>
                <c:pt idx="135">
                  <c:v>1.6143250688705235</c:v>
                </c:pt>
                <c:pt idx="136">
                  <c:v>1.6198347107438018</c:v>
                </c:pt>
                <c:pt idx="137">
                  <c:v>1.6501377410468319</c:v>
                </c:pt>
                <c:pt idx="138">
                  <c:v>1.6483011937557392</c:v>
                </c:pt>
                <c:pt idx="139">
                  <c:v>1.6244260789715335</c:v>
                </c:pt>
                <c:pt idx="140">
                  <c:v>1.6473829201101928</c:v>
                </c:pt>
                <c:pt idx="141">
                  <c:v>1.6262626262626263</c:v>
                </c:pt>
                <c:pt idx="142">
                  <c:v>1.632690541781451</c:v>
                </c:pt>
                <c:pt idx="143">
                  <c:v>1.6391184573002755</c:v>
                </c:pt>
                <c:pt idx="144">
                  <c:v>1.5968778696051424</c:v>
                </c:pt>
                <c:pt idx="145">
                  <c:v>1.6280991735537189</c:v>
                </c:pt>
                <c:pt idx="146">
                  <c:v>1.6078971533516988</c:v>
                </c:pt>
                <c:pt idx="147">
                  <c:v>1.6161616161616161</c:v>
                </c:pt>
                <c:pt idx="148">
                  <c:v>1.6528925619834711</c:v>
                </c:pt>
                <c:pt idx="149">
                  <c:v>1.6538108356290175</c:v>
                </c:pt>
                <c:pt idx="150">
                  <c:v>1.6730945821854915</c:v>
                </c:pt>
                <c:pt idx="151">
                  <c:v>1.6859504132231407</c:v>
                </c:pt>
                <c:pt idx="152">
                  <c:v>1.7750229568411389</c:v>
                </c:pt>
                <c:pt idx="153">
                  <c:v>1.7897153351698807</c:v>
                </c:pt>
                <c:pt idx="154">
                  <c:v>1.7566574839302114</c:v>
                </c:pt>
                <c:pt idx="155">
                  <c:v>1.7621671258034894</c:v>
                </c:pt>
                <c:pt idx="156">
                  <c:v>1.746556473829201</c:v>
                </c:pt>
                <c:pt idx="157">
                  <c:v>1.7089072543617998</c:v>
                </c:pt>
                <c:pt idx="158">
                  <c:v>1.6868686868686869</c:v>
                </c:pt>
                <c:pt idx="159">
                  <c:v>1.6868686868686869</c:v>
                </c:pt>
                <c:pt idx="160">
                  <c:v>1.6437098255280074</c:v>
                </c:pt>
                <c:pt idx="161">
                  <c:v>1.6795224977043159</c:v>
                </c:pt>
                <c:pt idx="162">
                  <c:v>1.7015610651974289</c:v>
                </c:pt>
                <c:pt idx="163">
                  <c:v>1.7208448117539028</c:v>
                </c:pt>
                <c:pt idx="164">
                  <c:v>1.7419651056014693</c:v>
                </c:pt>
                <c:pt idx="165">
                  <c:v>1.7557392102846647</c:v>
                </c:pt>
                <c:pt idx="166">
                  <c:v>1.7805325987144169</c:v>
                </c:pt>
                <c:pt idx="167">
                  <c:v>1.7548209366391185</c:v>
                </c:pt>
                <c:pt idx="168">
                  <c:v>1.7428833792470155</c:v>
                </c:pt>
                <c:pt idx="169">
                  <c:v>1.7392102846648301</c:v>
                </c:pt>
                <c:pt idx="170">
                  <c:v>1.7355371900826446</c:v>
                </c:pt>
                <c:pt idx="171">
                  <c:v>1.7254361799816347</c:v>
                </c:pt>
              </c:numCache>
            </c:numRef>
          </c:val>
          <c:smooth val="0"/>
          <c:extLst>
            <c:ext xmlns:c16="http://schemas.microsoft.com/office/drawing/2014/chart" uri="{C3380CC4-5D6E-409C-BE32-E72D297353CC}">
              <c16:uniqueId val="{0000000B-3920-40ED-83E2-EF4FF07907B8}"/>
            </c:ext>
          </c:extLst>
        </c:ser>
        <c:ser>
          <c:idx val="3"/>
          <c:order val="11"/>
          <c:tx>
            <c:strRef>
              <c:f>套利!$BU$1</c:f>
              <c:strCache>
                <c:ptCount val="1"/>
                <c:pt idx="0">
                  <c:v>阿尔法猫</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套利!$BU$2:$BU$328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0.96619999999999995</c:v>
                </c:pt>
                <c:pt idx="32">
                  <c:v>0.96719999999999995</c:v>
                </c:pt>
                <c:pt idx="33">
                  <c:v>0.97330000000000005</c:v>
                </c:pt>
                <c:pt idx="34">
                  <c:v>0.97870000000000001</c:v>
                </c:pt>
                <c:pt idx="35">
                  <c:v>0.97650000000000003</c:v>
                </c:pt>
                <c:pt idx="36">
                  <c:v>0.97740000000000005</c:v>
                </c:pt>
                <c:pt idx="37">
                  <c:v>0.97819999999999996</c:v>
                </c:pt>
                <c:pt idx="38">
                  <c:v>0.97809999999999997</c:v>
                </c:pt>
                <c:pt idx="39">
                  <c:v>0.98019999999999996</c:v>
                </c:pt>
                <c:pt idx="40">
                  <c:v>0.98050000000000004</c:v>
                </c:pt>
                <c:pt idx="41">
                  <c:v>0.98399999999999999</c:v>
                </c:pt>
                <c:pt idx="42">
                  <c:v>0.98370000000000002</c:v>
                </c:pt>
                <c:pt idx="43">
                  <c:v>0.98699999999999999</c:v>
                </c:pt>
                <c:pt idx="44">
                  <c:v>0.98839999999999995</c:v>
                </c:pt>
                <c:pt idx="45">
                  <c:v>0.98980000000000001</c:v>
                </c:pt>
                <c:pt idx="46">
                  <c:v>0.99199999999999999</c:v>
                </c:pt>
                <c:pt idx="47">
                  <c:v>0.99690000000000001</c:v>
                </c:pt>
                <c:pt idx="48">
                  <c:v>1.0084</c:v>
                </c:pt>
                <c:pt idx="49">
                  <c:v>1.0044</c:v>
                </c:pt>
                <c:pt idx="50">
                  <c:v>1.0126999999999999</c:v>
                </c:pt>
                <c:pt idx="51">
                  <c:v>1.0186999999999999</c:v>
                </c:pt>
                <c:pt idx="52">
                  <c:v>1.0167999999999999</c:v>
                </c:pt>
                <c:pt idx="53">
                  <c:v>1.0207999999999999</c:v>
                </c:pt>
                <c:pt idx="54">
                  <c:v>1.0236000000000001</c:v>
                </c:pt>
                <c:pt idx="55">
                  <c:v>1.0205</c:v>
                </c:pt>
                <c:pt idx="56">
                  <c:v>1.0206</c:v>
                </c:pt>
                <c:pt idx="57">
                  <c:v>1.0218</c:v>
                </c:pt>
                <c:pt idx="58">
                  <c:v>1.0201</c:v>
                </c:pt>
                <c:pt idx="59">
                  <c:v>1.0233000000000001</c:v>
                </c:pt>
                <c:pt idx="60">
                  <c:v>1.0242</c:v>
                </c:pt>
                <c:pt idx="61">
                  <c:v>1.0303</c:v>
                </c:pt>
                <c:pt idx="62">
                  <c:v>1.0264</c:v>
                </c:pt>
                <c:pt idx="63">
                  <c:v>1.0343</c:v>
                </c:pt>
                <c:pt idx="64">
                  <c:v>1.0378000000000001</c:v>
                </c:pt>
                <c:pt idx="65">
                  <c:v>1.0411999999999999</c:v>
                </c:pt>
                <c:pt idx="66">
                  <c:v>1.046</c:v>
                </c:pt>
                <c:pt idx="67">
                  <c:v>1.0494000000000001</c:v>
                </c:pt>
                <c:pt idx="68">
                  <c:v>1.0498000000000001</c:v>
                </c:pt>
                <c:pt idx="69">
                  <c:v>1.0571999999999999</c:v>
                </c:pt>
                <c:pt idx="70">
                  <c:v>1.0583</c:v>
                </c:pt>
                <c:pt idx="71">
                  <c:v>1.0669999999999999</c:v>
                </c:pt>
                <c:pt idx="72">
                  <c:v>1.0737000000000001</c:v>
                </c:pt>
                <c:pt idx="73">
                  <c:v>1.0740000000000001</c:v>
                </c:pt>
                <c:pt idx="74">
                  <c:v>1.0823</c:v>
                </c:pt>
                <c:pt idx="75">
                  <c:v>1.0982000000000001</c:v>
                </c:pt>
                <c:pt idx="76">
                  <c:v>1.1062000000000001</c:v>
                </c:pt>
                <c:pt idx="77">
                  <c:v>1.1148</c:v>
                </c:pt>
                <c:pt idx="78">
                  <c:v>1.1129</c:v>
                </c:pt>
                <c:pt idx="79">
                  <c:v>1.1193</c:v>
                </c:pt>
                <c:pt idx="80">
                  <c:v>1.1182000000000001</c:v>
                </c:pt>
                <c:pt idx="81">
                  <c:v>1.1126</c:v>
                </c:pt>
                <c:pt idx="82">
                  <c:v>1.1262000000000001</c:v>
                </c:pt>
                <c:pt idx="83">
                  <c:v>1.1234999999999999</c:v>
                </c:pt>
                <c:pt idx="84">
                  <c:v>1.1227</c:v>
                </c:pt>
                <c:pt idx="85">
                  <c:v>1.1262000000000001</c:v>
                </c:pt>
                <c:pt idx="86">
                  <c:v>1.1205000000000001</c:v>
                </c:pt>
                <c:pt idx="87">
                  <c:v>1.1205000000000001</c:v>
                </c:pt>
                <c:pt idx="88">
                  <c:v>1.115</c:v>
                </c:pt>
                <c:pt idx="89">
                  <c:v>1.1127</c:v>
                </c:pt>
                <c:pt idx="90">
                  <c:v>1.1127</c:v>
                </c:pt>
                <c:pt idx="91">
                  <c:v>1.1133</c:v>
                </c:pt>
                <c:pt idx="92">
                  <c:v>1.1125</c:v>
                </c:pt>
                <c:pt idx="93">
                  <c:v>1.1108</c:v>
                </c:pt>
                <c:pt idx="94">
                  <c:v>1.1082000000000001</c:v>
                </c:pt>
                <c:pt idx="95">
                  <c:v>1.1080000000000001</c:v>
                </c:pt>
                <c:pt idx="96">
                  <c:v>1.1066</c:v>
                </c:pt>
                <c:pt idx="97">
                  <c:v>1.1096999999999999</c:v>
                </c:pt>
                <c:pt idx="98">
                  <c:v>1.1100000000000001</c:v>
                </c:pt>
                <c:pt idx="99">
                  <c:v>1.1099000000000001</c:v>
                </c:pt>
                <c:pt idx="100">
                  <c:v>1.1099000000000001</c:v>
                </c:pt>
                <c:pt idx="101">
                  <c:v>1.1108</c:v>
                </c:pt>
                <c:pt idx="102">
                  <c:v>1.1124000000000001</c:v>
                </c:pt>
                <c:pt idx="103">
                  <c:v>1.1137999999999999</c:v>
                </c:pt>
                <c:pt idx="104">
                  <c:v>1.1175999999999999</c:v>
                </c:pt>
                <c:pt idx="105">
                  <c:v>1.119</c:v>
                </c:pt>
                <c:pt idx="106">
                  <c:v>1.1238999999999999</c:v>
                </c:pt>
                <c:pt idx="107">
                  <c:v>1.1284000000000001</c:v>
                </c:pt>
                <c:pt idx="108">
                  <c:v>1.1325000000000001</c:v>
                </c:pt>
                <c:pt idx="109">
                  <c:v>1.1317999999999999</c:v>
                </c:pt>
                <c:pt idx="110">
                  <c:v>1.1345000000000001</c:v>
                </c:pt>
                <c:pt idx="111">
                  <c:v>1.1393</c:v>
                </c:pt>
                <c:pt idx="112">
                  <c:v>1.1495</c:v>
                </c:pt>
                <c:pt idx="113">
                  <c:v>1.1579999999999999</c:v>
                </c:pt>
                <c:pt idx="114">
                  <c:v>1.1618999999999999</c:v>
                </c:pt>
                <c:pt idx="115">
                  <c:v>1.1654</c:v>
                </c:pt>
                <c:pt idx="116">
                  <c:v>1.1696</c:v>
                </c:pt>
                <c:pt idx="117">
                  <c:v>1.1740999999999999</c:v>
                </c:pt>
                <c:pt idx="118">
                  <c:v>1.175</c:v>
                </c:pt>
                <c:pt idx="119">
                  <c:v>1.1738</c:v>
                </c:pt>
                <c:pt idx="120">
                  <c:v>1.1766000000000001</c:v>
                </c:pt>
                <c:pt idx="121">
                  <c:v>1.1794</c:v>
                </c:pt>
                <c:pt idx="122">
                  <c:v>1.1775</c:v>
                </c:pt>
                <c:pt idx="123">
                  <c:v>1.18</c:v>
                </c:pt>
                <c:pt idx="124">
                  <c:v>1.1801999999999999</c:v>
                </c:pt>
                <c:pt idx="125">
                  <c:v>1.1820999999999999</c:v>
                </c:pt>
                <c:pt idx="126">
                  <c:v>1.1851</c:v>
                </c:pt>
                <c:pt idx="127">
                  <c:v>1.1786000000000001</c:v>
                </c:pt>
                <c:pt idx="128">
                  <c:v>1.1802999999999999</c:v>
                </c:pt>
                <c:pt idx="129">
                  <c:v>1.1807000000000001</c:v>
                </c:pt>
                <c:pt idx="130">
                  <c:v>1.1845000000000001</c:v>
                </c:pt>
                <c:pt idx="131">
                  <c:v>1.1934219028741331</c:v>
                </c:pt>
                <c:pt idx="132">
                  <c:v>1.1875</c:v>
                </c:pt>
                <c:pt idx="133">
                  <c:v>1.1898</c:v>
                </c:pt>
                <c:pt idx="134">
                  <c:v>1.1890000000000001</c:v>
                </c:pt>
                <c:pt idx="135">
                  <c:v>1.1859999999999999</c:v>
                </c:pt>
                <c:pt idx="136">
                  <c:v>1.1852</c:v>
                </c:pt>
                <c:pt idx="137">
                  <c:v>1.1914</c:v>
                </c:pt>
                <c:pt idx="138">
                  <c:v>1.1919</c:v>
                </c:pt>
                <c:pt idx="139">
                  <c:v>1.1976</c:v>
                </c:pt>
                <c:pt idx="140">
                  <c:v>1.1940999999999999</c:v>
                </c:pt>
                <c:pt idx="141">
                  <c:v>1.1956</c:v>
                </c:pt>
                <c:pt idx="142">
                  <c:v>1.1976</c:v>
                </c:pt>
                <c:pt idx="143">
                  <c:v>1.1913</c:v>
                </c:pt>
                <c:pt idx="144">
                  <c:v>1.1966000000000001</c:v>
                </c:pt>
                <c:pt idx="145">
                  <c:v>1.2119</c:v>
                </c:pt>
                <c:pt idx="146">
                  <c:v>1.2077</c:v>
                </c:pt>
                <c:pt idx="147">
                  <c:v>1.2083999999999999</c:v>
                </c:pt>
                <c:pt idx="148">
                  <c:v>1.2141999999999999</c:v>
                </c:pt>
                <c:pt idx="149">
                  <c:v>1.2161999999999999</c:v>
                </c:pt>
                <c:pt idx="150">
                  <c:v>1.2216</c:v>
                </c:pt>
                <c:pt idx="151">
                  <c:v>1.2246999999999999</c:v>
                </c:pt>
                <c:pt idx="152">
                  <c:v>1.2331000000000001</c:v>
                </c:pt>
                <c:pt idx="153">
                  <c:v>1.2392000000000001</c:v>
                </c:pt>
                <c:pt idx="154">
                  <c:v>1.244</c:v>
                </c:pt>
                <c:pt idx="155">
                  <c:v>1.2468999999999999</c:v>
                </c:pt>
                <c:pt idx="156">
                  <c:v>1.2658</c:v>
                </c:pt>
                <c:pt idx="157">
                  <c:v>1.2628999999999999</c:v>
                </c:pt>
                <c:pt idx="158">
                  <c:v>1.2658</c:v>
                </c:pt>
                <c:pt idx="159">
                  <c:v>1.2745</c:v>
                </c:pt>
                <c:pt idx="160">
                  <c:v>1.2598</c:v>
                </c:pt>
                <c:pt idx="161">
                  <c:v>1.2574000000000001</c:v>
                </c:pt>
                <c:pt idx="162">
                  <c:v>1.2696000000000001</c:v>
                </c:pt>
                <c:pt idx="163">
                  <c:v>1.2730999999999999</c:v>
                </c:pt>
                <c:pt idx="164">
                  <c:v>1.2668999999999999</c:v>
                </c:pt>
                <c:pt idx="165">
                  <c:v>1.2666999999999999</c:v>
                </c:pt>
                <c:pt idx="166">
                  <c:v>1.2661</c:v>
                </c:pt>
                <c:pt idx="167">
                  <c:v>1.2657</c:v>
                </c:pt>
                <c:pt idx="168">
                  <c:v>1.2648999999999999</c:v>
                </c:pt>
                <c:pt idx="169">
                  <c:v>1.2595000000000001</c:v>
                </c:pt>
                <c:pt idx="170">
                  <c:v>1.2584</c:v>
                </c:pt>
                <c:pt idx="171">
                  <c:v>1.2666999999999999</c:v>
                </c:pt>
              </c:numCache>
            </c:numRef>
          </c:val>
          <c:smooth val="0"/>
          <c:extLst>
            <c:ext xmlns:c16="http://schemas.microsoft.com/office/drawing/2014/chart" uri="{C3380CC4-5D6E-409C-BE32-E72D297353CC}">
              <c16:uniqueId val="{0000000D-3920-40ED-83E2-EF4FF07907B8}"/>
            </c:ext>
          </c:extLst>
        </c:ser>
        <c:ser>
          <c:idx val="14"/>
          <c:order val="12"/>
          <c:tx>
            <c:strRef>
              <c:f>套利!$BV$1</c:f>
              <c:strCache>
                <c:ptCount val="1"/>
                <c:pt idx="0">
                  <c:v>容克套利二号</c:v>
                </c:pt>
              </c:strCache>
            </c:strRef>
          </c:tx>
          <c:spPr>
            <a:ln w="28575" cap="rnd" cmpd="sng" algn="ctr">
              <a:solidFill>
                <a:schemeClr val="accent6">
                  <a:lumMod val="40000"/>
                  <a:lumOff val="60000"/>
                </a:schemeClr>
              </a:solidFill>
              <a:prstDash val="solid"/>
              <a:round/>
            </a:ln>
          </c:spPr>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套利!$BV$2:$BV$328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1.0009999999999999</c:v>
                </c:pt>
                <c:pt idx="90">
                  <c:v>1.0009999999999999</c:v>
                </c:pt>
                <c:pt idx="91">
                  <c:v>1.004</c:v>
                </c:pt>
                <c:pt idx="92">
                  <c:v>1.004</c:v>
                </c:pt>
                <c:pt idx="93">
                  <c:v>1.006</c:v>
                </c:pt>
                <c:pt idx="94">
                  <c:v>1.0029999999999999</c:v>
                </c:pt>
                <c:pt idx="95">
                  <c:v>1.0089999999999999</c:v>
                </c:pt>
                <c:pt idx="96">
                  <c:v>1.012</c:v>
                </c:pt>
                <c:pt idx="97">
                  <c:v>1.012</c:v>
                </c:pt>
                <c:pt idx="98">
                  <c:v>1.0129999999999999</c:v>
                </c:pt>
                <c:pt idx="99">
                  <c:v>1.008</c:v>
                </c:pt>
                <c:pt idx="100">
                  <c:v>1.0069999999999999</c:v>
                </c:pt>
                <c:pt idx="101">
                  <c:v>1.012</c:v>
                </c:pt>
                <c:pt idx="102">
                  <c:v>1.018</c:v>
                </c:pt>
                <c:pt idx="103">
                  <c:v>1.0209999999999999</c:v>
                </c:pt>
                <c:pt idx="104">
                  <c:v>1.0189999999999999</c:v>
                </c:pt>
                <c:pt idx="105">
                  <c:v>1.0309999999999999</c:v>
                </c:pt>
                <c:pt idx="106">
                  <c:v>1.0289999999999999</c:v>
                </c:pt>
                <c:pt idx="107">
                  <c:v>1.0309999999999999</c:v>
                </c:pt>
                <c:pt idx="108">
                  <c:v>1.036</c:v>
                </c:pt>
                <c:pt idx="109">
                  <c:v>1.044</c:v>
                </c:pt>
                <c:pt idx="110">
                  <c:v>1.05</c:v>
                </c:pt>
                <c:pt idx="111">
                  <c:v>1.0369999999999999</c:v>
                </c:pt>
                <c:pt idx="112">
                  <c:v>1.0509999999999999</c:v>
                </c:pt>
                <c:pt idx="113">
                  <c:v>1.0449999999999999</c:v>
                </c:pt>
                <c:pt idx="114">
                  <c:v>1.0580000000000001</c:v>
                </c:pt>
                <c:pt idx="115">
                  <c:v>1.0449999999999999</c:v>
                </c:pt>
                <c:pt idx="116">
                  <c:v>1.0509999999999999</c:v>
                </c:pt>
                <c:pt idx="117">
                  <c:v>1.0580000000000001</c:v>
                </c:pt>
                <c:pt idx="118">
                  <c:v>1.0489999999999999</c:v>
                </c:pt>
                <c:pt idx="119">
                  <c:v>1.0489999999999999</c:v>
                </c:pt>
                <c:pt idx="120">
                  <c:v>1.0580000000000001</c:v>
                </c:pt>
                <c:pt idx="121">
                  <c:v>1.0580000000000001</c:v>
                </c:pt>
                <c:pt idx="122">
                  <c:v>1.0649999999999999</c:v>
                </c:pt>
                <c:pt idx="123">
                  <c:v>1.0629999999999999</c:v>
                </c:pt>
                <c:pt idx="124">
                  <c:v>1.0720000000000001</c:v>
                </c:pt>
                <c:pt idx="125">
                  <c:v>1.0680000000000001</c:v>
                </c:pt>
                <c:pt idx="126">
                  <c:v>1.073</c:v>
                </c:pt>
                <c:pt idx="127">
                  <c:v>1.073</c:v>
                </c:pt>
                <c:pt idx="128">
                  <c:v>1.0620000000000001</c:v>
                </c:pt>
                <c:pt idx="129">
                  <c:v>1.097</c:v>
                </c:pt>
                <c:pt idx="130">
                  <c:v>1.087</c:v>
                </c:pt>
                <c:pt idx="131">
                  <c:v>1.089</c:v>
                </c:pt>
                <c:pt idx="132">
                  <c:v>1.085</c:v>
                </c:pt>
                <c:pt idx="133">
                  <c:v>1.093</c:v>
                </c:pt>
                <c:pt idx="134">
                  <c:v>1.1040000000000001</c:v>
                </c:pt>
                <c:pt idx="135">
                  <c:v>1.1040000000000001</c:v>
                </c:pt>
                <c:pt idx="136">
                  <c:v>1.1020000000000001</c:v>
                </c:pt>
                <c:pt idx="137">
                  <c:v>1.1040000000000001</c:v>
                </c:pt>
                <c:pt idx="138">
                  <c:v>1.107</c:v>
                </c:pt>
                <c:pt idx="139">
                  <c:v>1.1040000000000001</c:v>
                </c:pt>
                <c:pt idx="140">
                  <c:v>1.1080000000000001</c:v>
                </c:pt>
                <c:pt idx="141">
                  <c:v>1.1060000000000001</c:v>
                </c:pt>
                <c:pt idx="142">
                  <c:v>1.1060000000000001</c:v>
                </c:pt>
                <c:pt idx="143">
                  <c:v>1.101</c:v>
                </c:pt>
                <c:pt idx="144">
                  <c:v>1.1220000000000001</c:v>
                </c:pt>
                <c:pt idx="145">
                  <c:v>1.125</c:v>
                </c:pt>
                <c:pt idx="146">
                  <c:v>1.131</c:v>
                </c:pt>
                <c:pt idx="147">
                  <c:v>1.1279999999999999</c:v>
                </c:pt>
                <c:pt idx="148">
                  <c:v>1.139</c:v>
                </c:pt>
                <c:pt idx="149">
                  <c:v>1.143</c:v>
                </c:pt>
                <c:pt idx="150">
                  <c:v>1.1279999999999999</c:v>
                </c:pt>
                <c:pt idx="151">
                  <c:v>1.151</c:v>
                </c:pt>
                <c:pt idx="152">
                  <c:v>1.1479999999999999</c:v>
                </c:pt>
                <c:pt idx="153">
                  <c:v>1.1525000000000001</c:v>
                </c:pt>
                <c:pt idx="154">
                  <c:v>1.1559999999999999</c:v>
                </c:pt>
                <c:pt idx="155">
                  <c:v>1.1583000000000001</c:v>
                </c:pt>
                <c:pt idx="156">
                  <c:v>1.1629</c:v>
                </c:pt>
                <c:pt idx="157">
                  <c:v>1.1399999999999999</c:v>
                </c:pt>
                <c:pt idx="158">
                  <c:v>1.1605000000000001</c:v>
                </c:pt>
                <c:pt idx="159">
                  <c:v>1.1617</c:v>
                </c:pt>
                <c:pt idx="160">
                  <c:v>1.1549</c:v>
                </c:pt>
                <c:pt idx="161">
                  <c:v>1.1617</c:v>
                </c:pt>
                <c:pt idx="162">
                  <c:v>1.1639999999999999</c:v>
                </c:pt>
                <c:pt idx="163">
                  <c:v>1.1536999999999999</c:v>
                </c:pt>
                <c:pt idx="164">
                  <c:v>1.1724000000000001</c:v>
                </c:pt>
                <c:pt idx="165">
                  <c:v>1.1677999999999999</c:v>
                </c:pt>
                <c:pt idx="166">
                  <c:v>1.1700999999999999</c:v>
                </c:pt>
                <c:pt idx="167">
                  <c:v>1.1747000000000001</c:v>
                </c:pt>
                <c:pt idx="168">
                  <c:v>1.1816</c:v>
                </c:pt>
                <c:pt idx="169">
                  <c:v>1.1861999999999999</c:v>
                </c:pt>
                <c:pt idx="170">
                  <c:v>1.1861999999999999</c:v>
                </c:pt>
                <c:pt idx="171">
                  <c:v>1.1884999999999999</c:v>
                </c:pt>
              </c:numCache>
            </c:numRef>
          </c:val>
          <c:smooth val="0"/>
          <c:extLst>
            <c:ext xmlns:c16="http://schemas.microsoft.com/office/drawing/2014/chart" uri="{C3380CC4-5D6E-409C-BE32-E72D297353CC}">
              <c16:uniqueId val="{0000000E-3920-40ED-83E2-EF4FF07907B8}"/>
            </c:ext>
          </c:extLst>
        </c:ser>
        <c:ser>
          <c:idx val="8"/>
          <c:order val="13"/>
          <c:tx>
            <c:strRef>
              <c:f>套利!$BW$1</c:f>
              <c:strCache>
                <c:ptCount val="1"/>
                <c:pt idx="0">
                  <c:v>红猫资管伏羲</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套利!$BW:$BW</c:f>
              <c:numCache>
                <c:formatCode>0.0000_ </c:formatCode>
                <c:ptCount val="1048576"/>
                <c:pt idx="0" formatCode="[$-F800]dddd\,\ mmmm\ dd\,\ yyyy">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0.99980000000000002</c:v>
                </c:pt>
                <c:pt idx="131">
                  <c:v>0.99960000000000004</c:v>
                </c:pt>
                <c:pt idx="132">
                  <c:v>0.99939999999999996</c:v>
                </c:pt>
                <c:pt idx="133">
                  <c:v>0.99919999999999998</c:v>
                </c:pt>
                <c:pt idx="134">
                  <c:v>0.99919999999999998</c:v>
                </c:pt>
                <c:pt idx="135">
                  <c:v>0.99780000000000002</c:v>
                </c:pt>
                <c:pt idx="136">
                  <c:v>1.0042</c:v>
                </c:pt>
                <c:pt idx="137">
                  <c:v>1.0003</c:v>
                </c:pt>
                <c:pt idx="138">
                  <c:v>1.0074000000000001</c:v>
                </c:pt>
                <c:pt idx="139">
                  <c:v>1.0170999999999999</c:v>
                </c:pt>
                <c:pt idx="140">
                  <c:v>1.0431999999999999</c:v>
                </c:pt>
                <c:pt idx="141">
                  <c:v>1.0339</c:v>
                </c:pt>
                <c:pt idx="142">
                  <c:v>1.0686</c:v>
                </c:pt>
                <c:pt idx="143">
                  <c:v>1.0828</c:v>
                </c:pt>
                <c:pt idx="144">
                  <c:v>1.0936999999999999</c:v>
                </c:pt>
                <c:pt idx="145">
                  <c:v>1.0882000000000001</c:v>
                </c:pt>
                <c:pt idx="146">
                  <c:v>1.0942000000000001</c:v>
                </c:pt>
                <c:pt idx="147">
                  <c:v>1.0973999999999999</c:v>
                </c:pt>
                <c:pt idx="148">
                  <c:v>1.0998000000000001</c:v>
                </c:pt>
                <c:pt idx="149">
                  <c:v>1.0839000000000001</c:v>
                </c:pt>
                <c:pt idx="150">
                  <c:v>1.0736000000000001</c:v>
                </c:pt>
                <c:pt idx="151">
                  <c:v>1.0595000000000001</c:v>
                </c:pt>
                <c:pt idx="152">
                  <c:v>1.0712999999999999</c:v>
                </c:pt>
                <c:pt idx="153">
                  <c:v>1.0862000000000001</c:v>
                </c:pt>
                <c:pt idx="154">
                  <c:v>1.0946</c:v>
                </c:pt>
                <c:pt idx="155">
                  <c:v>1.0995999999999999</c:v>
                </c:pt>
                <c:pt idx="156">
                  <c:v>1.1087</c:v>
                </c:pt>
                <c:pt idx="157">
                  <c:v>1.1007</c:v>
                </c:pt>
                <c:pt idx="158">
                  <c:v>1.0967</c:v>
                </c:pt>
                <c:pt idx="159">
                  <c:v>1.0991</c:v>
                </c:pt>
                <c:pt idx="160">
                  <c:v>1.0935999999999999</c:v>
                </c:pt>
                <c:pt idx="161">
                  <c:v>1.1037999999999999</c:v>
                </c:pt>
                <c:pt idx="162">
                  <c:v>1.0878000000000001</c:v>
                </c:pt>
                <c:pt idx="163">
                  <c:v>1.0649999999999999</c:v>
                </c:pt>
                <c:pt idx="164">
                  <c:v>1.0616000000000001</c:v>
                </c:pt>
                <c:pt idx="165">
                  <c:v>1.0724</c:v>
                </c:pt>
                <c:pt idx="166">
                  <c:v>1.0724</c:v>
                </c:pt>
                <c:pt idx="167">
                  <c:v>1.0749</c:v>
                </c:pt>
                <c:pt idx="168">
                  <c:v>1.0728</c:v>
                </c:pt>
                <c:pt idx="169">
                  <c:v>1.0773999999999999</c:v>
                </c:pt>
                <c:pt idx="170">
                  <c:v>1.0773999999999999</c:v>
                </c:pt>
                <c:pt idx="171">
                  <c:v>1.08</c:v>
                </c:pt>
                <c:pt idx="172">
                  <c:v>1.08</c:v>
                </c:pt>
              </c:numCache>
            </c:numRef>
          </c:val>
          <c:smooth val="0"/>
          <c:extLst>
            <c:ext xmlns:c16="http://schemas.microsoft.com/office/drawing/2014/chart" uri="{C3380CC4-5D6E-409C-BE32-E72D297353CC}">
              <c16:uniqueId val="{00000000-8222-4FD4-9844-5B9BC76327B2}"/>
            </c:ext>
          </c:extLst>
        </c:ser>
        <c:ser>
          <c:idx val="16"/>
          <c:order val="14"/>
          <c:tx>
            <c:strRef>
              <c:f>套利!$BX$1</c:f>
              <c:strCache>
                <c:ptCount val="1"/>
                <c:pt idx="0">
                  <c:v>悬铃A号</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套利!$BX$2:$BX$293</c:f>
              <c:numCache>
                <c:formatCode>0.0000_ </c:formatCode>
                <c:ptCount val="292"/>
                <c:pt idx="0">
                  <c:v>1</c:v>
                </c:pt>
                <c:pt idx="1">
                  <c:v>1</c:v>
                </c:pt>
                <c:pt idx="2">
                  <c:v>1</c:v>
                </c:pt>
                <c:pt idx="3">
                  <c:v>1</c:v>
                </c:pt>
                <c:pt idx="4">
                  <c:v>1</c:v>
                </c:pt>
                <c:pt idx="5">
                  <c:v>1</c:v>
                </c:pt>
                <c:pt idx="6">
                  <c:v>1</c:v>
                </c:pt>
                <c:pt idx="7">
                  <c:v>1</c:v>
                </c:pt>
                <c:pt idx="8">
                  <c:v>1</c:v>
                </c:pt>
                <c:pt idx="9">
                  <c:v>1</c:v>
                </c:pt>
                <c:pt idx="10">
                  <c:v>1</c:v>
                </c:pt>
                <c:pt idx="11">
                  <c:v>1</c:v>
                </c:pt>
                <c:pt idx="12">
                  <c:v>0.98499999999999999</c:v>
                </c:pt>
                <c:pt idx="13">
                  <c:v>0.99299999999999999</c:v>
                </c:pt>
                <c:pt idx="14">
                  <c:v>0.99299999999999999</c:v>
                </c:pt>
                <c:pt idx="15">
                  <c:v>0.997</c:v>
                </c:pt>
                <c:pt idx="16">
                  <c:v>1.0029999999999999</c:v>
                </c:pt>
                <c:pt idx="17">
                  <c:v>1.008</c:v>
                </c:pt>
                <c:pt idx="18">
                  <c:v>1.024</c:v>
                </c:pt>
                <c:pt idx="19">
                  <c:v>1.0429999999999999</c:v>
                </c:pt>
                <c:pt idx="20">
                  <c:v>1.056</c:v>
                </c:pt>
                <c:pt idx="21">
                  <c:v>1.0660000000000001</c:v>
                </c:pt>
                <c:pt idx="22">
                  <c:v>1.0329999999999999</c:v>
                </c:pt>
                <c:pt idx="23">
                  <c:v>1.0720000000000001</c:v>
                </c:pt>
                <c:pt idx="24">
                  <c:v>1.018</c:v>
                </c:pt>
                <c:pt idx="25">
                  <c:v>0.998</c:v>
                </c:pt>
                <c:pt idx="26">
                  <c:v>1.0409999999999999</c:v>
                </c:pt>
                <c:pt idx="27">
                  <c:v>1.044</c:v>
                </c:pt>
                <c:pt idx="28">
                  <c:v>1.0549999999999999</c:v>
                </c:pt>
                <c:pt idx="29">
                  <c:v>1.071</c:v>
                </c:pt>
                <c:pt idx="30">
                  <c:v>1.0569999999999999</c:v>
                </c:pt>
                <c:pt idx="31">
                  <c:v>1.0269999999999999</c:v>
                </c:pt>
                <c:pt idx="32">
                  <c:v>1.0309999999999999</c:v>
                </c:pt>
                <c:pt idx="33">
                  <c:v>1.03</c:v>
                </c:pt>
                <c:pt idx="34">
                  <c:v>1.0309999999999999</c:v>
                </c:pt>
                <c:pt idx="35">
                  <c:v>1.0409999999999999</c:v>
                </c:pt>
                <c:pt idx="36">
                  <c:v>1.03</c:v>
                </c:pt>
                <c:pt idx="37">
                  <c:v>1.0389999999999999</c:v>
                </c:pt>
                <c:pt idx="38">
                  <c:v>1.0429999999999999</c:v>
                </c:pt>
                <c:pt idx="39">
                  <c:v>1.0449999999999999</c:v>
                </c:pt>
                <c:pt idx="40">
                  <c:v>1.018</c:v>
                </c:pt>
                <c:pt idx="41">
                  <c:v>1.0069999999999999</c:v>
                </c:pt>
                <c:pt idx="42">
                  <c:v>1.0349999999999999</c:v>
                </c:pt>
                <c:pt idx="43">
                  <c:v>1.054</c:v>
                </c:pt>
                <c:pt idx="44">
                  <c:v>1.056</c:v>
                </c:pt>
                <c:pt idx="45">
                  <c:v>1.0900000000000001</c:v>
                </c:pt>
                <c:pt idx="46">
                  <c:v>1.0920000000000001</c:v>
                </c:pt>
                <c:pt idx="47">
                  <c:v>1.0920000000000001</c:v>
                </c:pt>
                <c:pt idx="48">
                  <c:v>1.101</c:v>
                </c:pt>
                <c:pt idx="49">
                  <c:v>1.095</c:v>
                </c:pt>
                <c:pt idx="50">
                  <c:v>1.0960000000000001</c:v>
                </c:pt>
                <c:pt idx="51">
                  <c:v>1.0920000000000001</c:v>
                </c:pt>
                <c:pt idx="52">
                  <c:v>1.1020000000000001</c:v>
                </c:pt>
                <c:pt idx="53">
                  <c:v>1.1319999999999999</c:v>
                </c:pt>
                <c:pt idx="54">
                  <c:v>1.135</c:v>
                </c:pt>
                <c:pt idx="55">
                  <c:v>1.1379999999999999</c:v>
                </c:pt>
                <c:pt idx="56">
                  <c:v>1.139</c:v>
                </c:pt>
                <c:pt idx="57">
                  <c:v>1.1830000000000001</c:v>
                </c:pt>
                <c:pt idx="58">
                  <c:v>1.2709999999999999</c:v>
                </c:pt>
                <c:pt idx="59">
                  <c:v>1.2929999999999999</c:v>
                </c:pt>
                <c:pt idx="60">
                  <c:v>1.325</c:v>
                </c:pt>
                <c:pt idx="61">
                  <c:v>1.33</c:v>
                </c:pt>
                <c:pt idx="62">
                  <c:v>1.407</c:v>
                </c:pt>
                <c:pt idx="63">
                  <c:v>1.4119999999999999</c:v>
                </c:pt>
                <c:pt idx="64">
                  <c:v>1.4670000000000001</c:v>
                </c:pt>
                <c:pt idx="65">
                  <c:v>1.464</c:v>
                </c:pt>
                <c:pt idx="66">
                  <c:v>1.4870000000000001</c:v>
                </c:pt>
                <c:pt idx="67">
                  <c:v>1.464</c:v>
                </c:pt>
                <c:pt idx="68">
                  <c:v>1.464</c:v>
                </c:pt>
                <c:pt idx="69">
                  <c:v>1.413</c:v>
                </c:pt>
                <c:pt idx="70">
                  <c:v>1.409</c:v>
                </c:pt>
                <c:pt idx="71">
                  <c:v>1.407</c:v>
                </c:pt>
                <c:pt idx="72">
                  <c:v>1.413</c:v>
                </c:pt>
                <c:pt idx="73">
                  <c:v>1.39</c:v>
                </c:pt>
                <c:pt idx="74">
                  <c:v>1.41</c:v>
                </c:pt>
                <c:pt idx="75">
                  <c:v>1.4430000000000001</c:v>
                </c:pt>
                <c:pt idx="76">
                  <c:v>1.45</c:v>
                </c:pt>
                <c:pt idx="77">
                  <c:v>1.4610000000000001</c:v>
                </c:pt>
                <c:pt idx="78">
                  <c:v>1.4379999999999999</c:v>
                </c:pt>
                <c:pt idx="79">
                  <c:v>1.4430000000000001</c:v>
                </c:pt>
                <c:pt idx="80">
                  <c:v>1.452</c:v>
                </c:pt>
                <c:pt idx="81">
                  <c:v>1.448</c:v>
                </c:pt>
                <c:pt idx="82">
                  <c:v>1.423</c:v>
                </c:pt>
                <c:pt idx="83">
                  <c:v>1.4450000000000001</c:v>
                </c:pt>
                <c:pt idx="84">
                  <c:v>1.47</c:v>
                </c:pt>
                <c:pt idx="85">
                  <c:v>1.4770000000000001</c:v>
                </c:pt>
                <c:pt idx="86">
                  <c:v>1.514</c:v>
                </c:pt>
                <c:pt idx="87">
                  <c:v>1.524</c:v>
                </c:pt>
                <c:pt idx="88">
                  <c:v>1.5189999999999999</c:v>
                </c:pt>
                <c:pt idx="89">
                  <c:v>1.4810000000000001</c:v>
                </c:pt>
                <c:pt idx="90">
                  <c:v>1.4750000000000001</c:v>
                </c:pt>
                <c:pt idx="91">
                  <c:v>1.506</c:v>
                </c:pt>
                <c:pt idx="92">
                  <c:v>1.502</c:v>
                </c:pt>
                <c:pt idx="93">
                  <c:v>1.502</c:v>
                </c:pt>
                <c:pt idx="94">
                  <c:v>1.512</c:v>
                </c:pt>
                <c:pt idx="95">
                  <c:v>1.5289999999999999</c:v>
                </c:pt>
                <c:pt idx="96">
                  <c:v>1.5109999999999999</c:v>
                </c:pt>
                <c:pt idx="97">
                  <c:v>1.5</c:v>
                </c:pt>
                <c:pt idx="98">
                  <c:v>1.4890000000000001</c:v>
                </c:pt>
                <c:pt idx="99">
                  <c:v>1.5249999999999999</c:v>
                </c:pt>
                <c:pt idx="100">
                  <c:v>1.554</c:v>
                </c:pt>
                <c:pt idx="101">
                  <c:v>1.581</c:v>
                </c:pt>
                <c:pt idx="102">
                  <c:v>1.581</c:v>
                </c:pt>
                <c:pt idx="103">
                  <c:v>1.599</c:v>
                </c:pt>
                <c:pt idx="104">
                  <c:v>1.651</c:v>
                </c:pt>
                <c:pt idx="105">
                  <c:v>1.663</c:v>
                </c:pt>
                <c:pt idx="106">
                  <c:v>1.669</c:v>
                </c:pt>
                <c:pt idx="107">
                  <c:v>1.6779999999999999</c:v>
                </c:pt>
                <c:pt idx="108">
                  <c:v>1.7470000000000001</c:v>
                </c:pt>
                <c:pt idx="109">
                  <c:v>1.847</c:v>
                </c:pt>
                <c:pt idx="110">
                  <c:v>1.772</c:v>
                </c:pt>
                <c:pt idx="111">
                  <c:v>1.8260000000000001</c:v>
                </c:pt>
                <c:pt idx="112">
                  <c:v>1.768</c:v>
                </c:pt>
                <c:pt idx="113">
                  <c:v>1.7869999999999999</c:v>
                </c:pt>
                <c:pt idx="114">
                  <c:v>1.7450000000000001</c:v>
                </c:pt>
                <c:pt idx="115">
                  <c:v>1.77</c:v>
                </c:pt>
                <c:pt idx="116">
                  <c:v>1.736</c:v>
                </c:pt>
                <c:pt idx="117">
                  <c:v>1.7849999999999999</c:v>
                </c:pt>
                <c:pt idx="118">
                  <c:v>1.754</c:v>
                </c:pt>
                <c:pt idx="119">
                  <c:v>1.7569999999999999</c:v>
                </c:pt>
                <c:pt idx="120">
                  <c:v>1.764</c:v>
                </c:pt>
                <c:pt idx="121">
                  <c:v>1.792</c:v>
                </c:pt>
                <c:pt idx="122">
                  <c:v>1.782</c:v>
                </c:pt>
                <c:pt idx="123">
                  <c:v>1.8660000000000001</c:v>
                </c:pt>
                <c:pt idx="124">
                  <c:v>1.901</c:v>
                </c:pt>
                <c:pt idx="125">
                  <c:v>1.9139999999999999</c:v>
                </c:pt>
                <c:pt idx="126">
                  <c:v>1.9750000000000001</c:v>
                </c:pt>
                <c:pt idx="127">
                  <c:v>1.9550000000000001</c:v>
                </c:pt>
                <c:pt idx="128">
                  <c:v>2.0070000000000001</c:v>
                </c:pt>
                <c:pt idx="129">
                  <c:v>2.133</c:v>
                </c:pt>
                <c:pt idx="130">
                  <c:v>2.0819999999999999</c:v>
                </c:pt>
                <c:pt idx="131">
                  <c:v>2.0720000000000001</c:v>
                </c:pt>
                <c:pt idx="132">
                  <c:v>2.15</c:v>
                </c:pt>
                <c:pt idx="133">
                  <c:v>2.1859999999999999</c:v>
                </c:pt>
                <c:pt idx="134">
                  <c:v>2.157</c:v>
                </c:pt>
                <c:pt idx="135">
                  <c:v>2.1589999999999998</c:v>
                </c:pt>
                <c:pt idx="136">
                  <c:v>2.181</c:v>
                </c:pt>
                <c:pt idx="137">
                  <c:v>2.1869999999999998</c:v>
                </c:pt>
                <c:pt idx="138">
                  <c:v>2.113</c:v>
                </c:pt>
                <c:pt idx="139">
                  <c:v>2.1440000000000001</c:v>
                </c:pt>
                <c:pt idx="140">
                  <c:v>2.1120000000000001</c:v>
                </c:pt>
                <c:pt idx="141">
                  <c:v>2.1030000000000002</c:v>
                </c:pt>
                <c:pt idx="142">
                  <c:v>2.15</c:v>
                </c:pt>
                <c:pt idx="143">
                  <c:v>2.1139999999999999</c:v>
                </c:pt>
                <c:pt idx="144">
                  <c:v>2.0960000000000001</c:v>
                </c:pt>
                <c:pt idx="145">
                  <c:v>2.1280000000000001</c:v>
                </c:pt>
                <c:pt idx="146">
                  <c:v>2.1389999999999998</c:v>
                </c:pt>
                <c:pt idx="147">
                  <c:v>2.149</c:v>
                </c:pt>
                <c:pt idx="148">
                  <c:v>2.145</c:v>
                </c:pt>
                <c:pt idx="149">
                  <c:v>2.157</c:v>
                </c:pt>
                <c:pt idx="150">
                  <c:v>2.1230000000000002</c:v>
                </c:pt>
                <c:pt idx="151">
                  <c:v>2.1459999999999999</c:v>
                </c:pt>
                <c:pt idx="152">
                  <c:v>2.1739999999999999</c:v>
                </c:pt>
                <c:pt idx="153">
                  <c:v>2.181</c:v>
                </c:pt>
                <c:pt idx="154">
                  <c:v>2.1930000000000001</c:v>
                </c:pt>
                <c:pt idx="155">
                  <c:v>2.1680000000000001</c:v>
                </c:pt>
                <c:pt idx="156">
                  <c:v>2.1989999999999998</c:v>
                </c:pt>
                <c:pt idx="157">
                  <c:v>2.137</c:v>
                </c:pt>
                <c:pt idx="158">
                  <c:v>2.097</c:v>
                </c:pt>
                <c:pt idx="159">
                  <c:v>2.1669999999999998</c:v>
                </c:pt>
                <c:pt idx="160">
                  <c:v>2.1419999999999999</c:v>
                </c:pt>
                <c:pt idx="161">
                  <c:v>2.1659999999999999</c:v>
                </c:pt>
                <c:pt idx="162">
                  <c:v>2.1520000000000001</c:v>
                </c:pt>
                <c:pt idx="163">
                  <c:v>2.149</c:v>
                </c:pt>
                <c:pt idx="164">
                  <c:v>2.1459999999999999</c:v>
                </c:pt>
                <c:pt idx="165">
                  <c:v>2.1539999999999999</c:v>
                </c:pt>
                <c:pt idx="166">
                  <c:v>2.1539999999999999</c:v>
                </c:pt>
                <c:pt idx="167">
                  <c:v>2.1720000000000002</c:v>
                </c:pt>
                <c:pt idx="168">
                  <c:v>2.1920000000000002</c:v>
                </c:pt>
                <c:pt idx="169">
                  <c:v>2.198</c:v>
                </c:pt>
                <c:pt idx="170">
                  <c:v>2.1989999999999998</c:v>
                </c:pt>
                <c:pt idx="171">
                  <c:v>2.2120000000000002</c:v>
                </c:pt>
              </c:numCache>
            </c:numRef>
          </c:val>
          <c:smooth val="0"/>
          <c:extLst>
            <c:ext xmlns:c16="http://schemas.microsoft.com/office/drawing/2014/chart" uri="{C3380CC4-5D6E-409C-BE32-E72D297353CC}">
              <c16:uniqueId val="{00000002-FA69-4A32-BAAE-9B9351D0EA33}"/>
            </c:ext>
          </c:extLst>
        </c:ser>
        <c:ser>
          <c:idx val="17"/>
          <c:order val="15"/>
          <c:tx>
            <c:strRef>
              <c:f>套利!$BY$1</c:f>
              <c:strCache>
                <c:ptCount val="1"/>
                <c:pt idx="0">
                  <c:v>尖端领域一号</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套利!$BY$2:$BY$241</c:f>
              <c:numCache>
                <c:formatCode>0.0000_ </c:formatCode>
                <c:ptCount val="240"/>
                <c:pt idx="0">
                  <c:v>1</c:v>
                </c:pt>
                <c:pt idx="1">
                  <c:v>1.0038736591179975</c:v>
                </c:pt>
                <c:pt idx="2">
                  <c:v>1.005264203416766</c:v>
                </c:pt>
                <c:pt idx="3">
                  <c:v>1.009932459276917</c:v>
                </c:pt>
                <c:pt idx="4">
                  <c:v>1.0124155740961465</c:v>
                </c:pt>
                <c:pt idx="5">
                  <c:v>1.0153953118792214</c:v>
                </c:pt>
                <c:pt idx="6">
                  <c:v>1.0222487087802941</c:v>
                </c:pt>
                <c:pt idx="7">
                  <c:v>1.0223480333730635</c:v>
                </c:pt>
                <c:pt idx="8">
                  <c:v>1.0230433055224475</c:v>
                </c:pt>
                <c:pt idx="9">
                  <c:v>1.0253277711561384</c:v>
                </c:pt>
                <c:pt idx="10">
                  <c:v>1.0274135876042909</c:v>
                </c:pt>
                <c:pt idx="11">
                  <c:v>1.0282081843464441</c:v>
                </c:pt>
                <c:pt idx="12">
                  <c:v>1.0353595550258246</c:v>
                </c:pt>
                <c:pt idx="13">
                  <c:v>1.0313865713150576</c:v>
                </c:pt>
                <c:pt idx="14">
                  <c:v>1.031585220500596</c:v>
                </c:pt>
                <c:pt idx="15">
                  <c:v>1.0324791418355186</c:v>
                </c:pt>
                <c:pt idx="16">
                  <c:v>1.035756853396901</c:v>
                </c:pt>
                <c:pt idx="17">
                  <c:v>1.0359555025824394</c:v>
                </c:pt>
                <c:pt idx="18">
                  <c:v>1.0378426698450536</c:v>
                </c:pt>
                <c:pt idx="19">
                  <c:v>1.0399284862932061</c:v>
                </c:pt>
                <c:pt idx="20">
                  <c:v>1.041517679777513</c:v>
                </c:pt>
                <c:pt idx="21">
                  <c:v>1.0443980929678189</c:v>
                </c:pt>
                <c:pt idx="22">
                  <c:v>1.0457886372665872</c:v>
                </c:pt>
                <c:pt idx="23">
                  <c:v>1.0480731029002781</c:v>
                </c:pt>
                <c:pt idx="24">
                  <c:v>1.0491656734207391</c:v>
                </c:pt>
                <c:pt idx="25">
                  <c:v>1.0520460866110448</c:v>
                </c:pt>
                <c:pt idx="26">
                  <c:v>1.0545292014302743</c:v>
                </c:pt>
                <c:pt idx="27">
                  <c:v>1.0580055621771951</c:v>
                </c:pt>
                <c:pt idx="28">
                  <c:v>1.0600913786253476</c:v>
                </c:pt>
                <c:pt idx="29">
                  <c:v>1.0624751688518079</c:v>
                </c:pt>
                <c:pt idx="30">
                  <c:v>1.0628724672228844</c:v>
                </c:pt>
                <c:pt idx="31">
                  <c:v>1.0650576082638061</c:v>
                </c:pt>
                <c:pt idx="32">
                  <c:v>1.0678386968613429</c:v>
                </c:pt>
                <c:pt idx="33">
                  <c:v>1.0699245133094955</c:v>
                </c:pt>
                <c:pt idx="34">
                  <c:v>1.0717123559793404</c:v>
                </c:pt>
                <c:pt idx="35">
                  <c:v>1.0723083035359555</c:v>
                </c:pt>
                <c:pt idx="36">
                  <c:v>1.0740961462058005</c:v>
                </c:pt>
                <c:pt idx="37">
                  <c:v>1.0749900675407231</c:v>
                </c:pt>
                <c:pt idx="38">
                  <c:v>1.0774731823599524</c:v>
                </c:pt>
                <c:pt idx="39">
                  <c:v>1.0796583234008741</c:v>
                </c:pt>
                <c:pt idx="40">
                  <c:v>1.0832340087405643</c:v>
                </c:pt>
                <c:pt idx="41">
                  <c:v>1.0855184743742552</c:v>
                </c:pt>
                <c:pt idx="42">
                  <c:v>1.0882002383790226</c:v>
                </c:pt>
                <c:pt idx="43">
                  <c:v>1.090087405641637</c:v>
                </c:pt>
                <c:pt idx="44">
                  <c:v>1.0895907826777911</c:v>
                </c:pt>
                <c:pt idx="45">
                  <c:v>1.0920738974970203</c:v>
                </c:pt>
                <c:pt idx="46">
                  <c:v>1.093663090981327</c:v>
                </c:pt>
                <c:pt idx="47">
                  <c:v>1.0956495828367103</c:v>
                </c:pt>
                <c:pt idx="48">
                  <c:v>1.0959475566150179</c:v>
                </c:pt>
                <c:pt idx="49">
                  <c:v>1.0983313468414779</c:v>
                </c:pt>
                <c:pt idx="50">
                  <c:v>1.1005164878823999</c:v>
                </c:pt>
                <c:pt idx="51">
                  <c:v>1.104191497814859</c:v>
                </c:pt>
                <c:pt idx="52">
                  <c:v>1.1061779896702424</c:v>
                </c:pt>
                <c:pt idx="53">
                  <c:v>1.1071712355979342</c:v>
                </c:pt>
                <c:pt idx="54">
                  <c:v>1.1087604290822408</c:v>
                </c:pt>
                <c:pt idx="55">
                  <c:v>1.10885975367501</c:v>
                </c:pt>
                <c:pt idx="56">
                  <c:v>1.1119388160508543</c:v>
                </c:pt>
                <c:pt idx="57">
                  <c:v>1.1124354390147002</c:v>
                </c:pt>
                <c:pt idx="58">
                  <c:v>1.1195868096940804</c:v>
                </c:pt>
                <c:pt idx="59">
                  <c:v>1.1218712753277711</c:v>
                </c:pt>
                <c:pt idx="60">
                  <c:v>1.1154151767977751</c:v>
                </c:pt>
                <c:pt idx="61">
                  <c:v>1.1293206197854591</c:v>
                </c:pt>
                <c:pt idx="62">
                  <c:v>1.1329956297179182</c:v>
                </c:pt>
                <c:pt idx="63">
                  <c:v>1.1334922526817641</c:v>
                </c:pt>
                <c:pt idx="64">
                  <c:v>1.1369686134286852</c:v>
                </c:pt>
                <c:pt idx="65">
                  <c:v>1.1381605085419151</c:v>
                </c:pt>
                <c:pt idx="66">
                  <c:v>1.1417361938816051</c:v>
                </c:pt>
                <c:pt idx="67">
                  <c:v>1.142232816845451</c:v>
                </c:pt>
                <c:pt idx="68">
                  <c:v>1.1434247119586811</c:v>
                </c:pt>
                <c:pt idx="69">
                  <c:v>1.1484902661899088</c:v>
                </c:pt>
                <c:pt idx="70">
                  <c:v>1.1494835121176004</c:v>
                </c:pt>
                <c:pt idx="71">
                  <c:v>1.1508740564163689</c:v>
                </c:pt>
                <c:pt idx="72">
                  <c:v>1.1533571712355981</c:v>
                </c:pt>
                <c:pt idx="73">
                  <c:v>1.1532578466428289</c:v>
                </c:pt>
                <c:pt idx="74">
                  <c:v>1.1550456893126739</c:v>
                </c:pt>
                <c:pt idx="75">
                  <c:v>1.1566348827969808</c:v>
                </c:pt>
                <c:pt idx="76">
                  <c:v>1.1597139451728249</c:v>
                </c:pt>
                <c:pt idx="77">
                  <c:v>1.1601112435439014</c:v>
                </c:pt>
                <c:pt idx="78">
                  <c:v>1.1622963845848231</c:v>
                </c:pt>
                <c:pt idx="79">
                  <c:v>1.1626936829559</c:v>
                </c:pt>
                <c:pt idx="80">
                  <c:v>1.164481525625745</c:v>
                </c:pt>
                <c:pt idx="81">
                  <c:v>1.1647794994040526</c:v>
                </c:pt>
                <c:pt idx="82">
                  <c:v>1.1651767977751293</c:v>
                </c:pt>
                <c:pt idx="83">
                  <c:v>1.1639849026618991</c:v>
                </c:pt>
                <c:pt idx="84">
                  <c:v>1.1658720699245133</c:v>
                </c:pt>
                <c:pt idx="85">
                  <c:v>1.1676599125943585</c:v>
                </c:pt>
                <c:pt idx="86">
                  <c:v>1.1706396503774337</c:v>
                </c:pt>
                <c:pt idx="87">
                  <c:v>1.169149781485896</c:v>
                </c:pt>
                <c:pt idx="88">
                  <c:v>1.1719308700834328</c:v>
                </c:pt>
                <c:pt idx="89">
                  <c:v>1.1737187127532778</c:v>
                </c:pt>
                <c:pt idx="90">
                  <c:v>1.1756058800158919</c:v>
                </c:pt>
                <c:pt idx="91">
                  <c:v>1.1756058800158919</c:v>
                </c:pt>
                <c:pt idx="92">
                  <c:v>1.1767977751291221</c:v>
                </c:pt>
                <c:pt idx="93">
                  <c:v>1.1774930472785063</c:v>
                </c:pt>
                <c:pt idx="94">
                  <c:v>1.1771950735001988</c:v>
                </c:pt>
                <c:pt idx="95">
                  <c:v>1.1780889948351212</c:v>
                </c:pt>
                <c:pt idx="96">
                  <c:v>1.1788835915772746</c:v>
                </c:pt>
                <c:pt idx="97">
                  <c:v>1.1814660309892731</c:v>
                </c:pt>
                <c:pt idx="98">
                  <c:v>1.1826579261025032</c:v>
                </c:pt>
                <c:pt idx="99">
                  <c:v>1.1822606277314263</c:v>
                </c:pt>
                <c:pt idx="100">
                  <c:v>1.1818633293603498</c:v>
                </c:pt>
                <c:pt idx="101">
                  <c:v>1.182558601509734</c:v>
                </c:pt>
                <c:pt idx="102">
                  <c:v>1.1849423917361941</c:v>
                </c:pt>
                <c:pt idx="103">
                  <c:v>1.1853396901072706</c:v>
                </c:pt>
                <c:pt idx="104">
                  <c:v>1.1880214541120382</c:v>
                </c:pt>
                <c:pt idx="105">
                  <c:v>1.1893126738180375</c:v>
                </c:pt>
                <c:pt idx="106">
                  <c:v>1.1914978148589592</c:v>
                </c:pt>
                <c:pt idx="107">
                  <c:v>1.1944775526420341</c:v>
                </c:pt>
                <c:pt idx="108">
                  <c:v>1.1967620182757253</c:v>
                </c:pt>
                <c:pt idx="109">
                  <c:v>1.2001390544298769</c:v>
                </c:pt>
                <c:pt idx="110">
                  <c:v>1.2052046086611046</c:v>
                </c:pt>
                <c:pt idx="111">
                  <c:v>1.2126539531187923</c:v>
                </c:pt>
                <c:pt idx="112">
                  <c:v>1.218414779499404</c:v>
                </c:pt>
                <c:pt idx="113">
                  <c:v>1.231128327373858</c:v>
                </c:pt>
                <c:pt idx="114">
                  <c:v>1.2354986094557014</c:v>
                </c:pt>
                <c:pt idx="115">
                  <c:v>1.2350019864918556</c:v>
                </c:pt>
                <c:pt idx="116">
                  <c:v>1.2377830750893921</c:v>
                </c:pt>
                <c:pt idx="117">
                  <c:v>1.2429479539133892</c:v>
                </c:pt>
                <c:pt idx="118">
                  <c:v>1.2421533571712355</c:v>
                </c:pt>
                <c:pt idx="119">
                  <c:v>1.2445371473976956</c:v>
                </c:pt>
                <c:pt idx="120">
                  <c:v>1.2453317441398493</c:v>
                </c:pt>
                <c:pt idx="121">
                  <c:v>1.2469209376241559</c:v>
                </c:pt>
                <c:pt idx="122">
                  <c:v>1.24642431466031</c:v>
                </c:pt>
                <c:pt idx="123">
                  <c:v>1.2455303933253874</c:v>
                </c:pt>
                <c:pt idx="124">
                  <c:v>1.2463249900675408</c:v>
                </c:pt>
                <c:pt idx="125">
                  <c:v>1.2483114819229242</c:v>
                </c:pt>
                <c:pt idx="126">
                  <c:v>1.2481128327373858</c:v>
                </c:pt>
                <c:pt idx="127">
                  <c:v>1.2492054032578468</c:v>
                </c:pt>
                <c:pt idx="128">
                  <c:v>1.2509932459276918</c:v>
                </c:pt>
                <c:pt idx="129">
                  <c:v>1.2576479936432261</c:v>
                </c:pt>
                <c:pt idx="130">
                  <c:v>1.2640047675804529</c:v>
                </c:pt>
                <c:pt idx="131">
                  <c:v>1.2678784266984506</c:v>
                </c:pt>
                <c:pt idx="132">
                  <c:v>1.2748311481922927</c:v>
                </c:pt>
                <c:pt idx="133">
                  <c:v>1.2744338498212158</c:v>
                </c:pt>
                <c:pt idx="134">
                  <c:v>1.2754270957489076</c:v>
                </c:pt>
                <c:pt idx="135">
                  <c:v>1.2784068335319825</c:v>
                </c:pt>
                <c:pt idx="136">
                  <c:v>1.2818831942789035</c:v>
                </c:pt>
                <c:pt idx="137">
                  <c:v>1.2821811680572111</c:v>
                </c:pt>
                <c:pt idx="138">
                  <c:v>1.285061581247517</c:v>
                </c:pt>
                <c:pt idx="139">
                  <c:v>1.2860548271752086</c:v>
                </c:pt>
                <c:pt idx="140">
                  <c:v>1.2878426698450538</c:v>
                </c:pt>
                <c:pt idx="141">
                  <c:v>1.289729837107668</c:v>
                </c:pt>
                <c:pt idx="142">
                  <c:v>1.2905244338498212</c:v>
                </c:pt>
                <c:pt idx="143">
                  <c:v>1.2910210568136673</c:v>
                </c:pt>
                <c:pt idx="144">
                  <c:v>1.2929082240762815</c:v>
                </c:pt>
                <c:pt idx="145">
                  <c:v>1.293206197854589</c:v>
                </c:pt>
                <c:pt idx="146">
                  <c:v>1.2941994437822806</c:v>
                </c:pt>
                <c:pt idx="147">
                  <c:v>1.2957886372665872</c:v>
                </c:pt>
                <c:pt idx="148">
                  <c:v>1.2969805323798174</c:v>
                </c:pt>
                <c:pt idx="149">
                  <c:v>1.2974771553436633</c:v>
                </c:pt>
                <c:pt idx="150">
                  <c:v>1.2969805323798174</c:v>
                </c:pt>
                <c:pt idx="151">
                  <c:v>1.2997616209773541</c:v>
                </c:pt>
                <c:pt idx="152">
                  <c:v>1.3016487882399683</c:v>
                </c:pt>
                <c:pt idx="153">
                  <c:v>1.3032379817242752</c:v>
                </c:pt>
                <c:pt idx="154">
                  <c:v>1.3043305522447359</c:v>
                </c:pt>
                <c:pt idx="155">
                  <c:v>1.3066150178784266</c:v>
                </c:pt>
                <c:pt idx="156">
                  <c:v>1.3072109654350419</c:v>
                </c:pt>
                <c:pt idx="157">
                  <c:v>1.3094954310687328</c:v>
                </c:pt>
                <c:pt idx="158">
                  <c:v>1.3106873261819629</c:v>
                </c:pt>
                <c:pt idx="159">
                  <c:v>1.311978545887962</c:v>
                </c:pt>
                <c:pt idx="160">
                  <c:v>1.313071116408423</c:v>
                </c:pt>
                <c:pt idx="161">
                  <c:v>1.3140643623361146</c:v>
                </c:pt>
                <c:pt idx="162">
                  <c:v>1.3165474771553436</c:v>
                </c:pt>
                <c:pt idx="163">
                  <c:v>1.3182359952324196</c:v>
                </c:pt>
                <c:pt idx="164">
                  <c:v>1.3183353198251888</c:v>
                </c:pt>
                <c:pt idx="165">
                  <c:v>1.3192292411601114</c:v>
                </c:pt>
                <c:pt idx="166">
                  <c:v>1.3192292411601114</c:v>
                </c:pt>
                <c:pt idx="167">
                  <c:v>1.318434644417958</c:v>
                </c:pt>
                <c:pt idx="168">
                  <c:v>1.3204211362733413</c:v>
                </c:pt>
                <c:pt idx="169">
                  <c:v>1.3203218116805722</c:v>
                </c:pt>
                <c:pt idx="170">
                  <c:v>1.3206197854588797</c:v>
                </c:pt>
                <c:pt idx="171">
                  <c:v>1.3203218116805722</c:v>
                </c:pt>
              </c:numCache>
            </c:numRef>
          </c:val>
          <c:smooth val="0"/>
          <c:extLst>
            <c:ext xmlns:c16="http://schemas.microsoft.com/office/drawing/2014/chart" uri="{C3380CC4-5D6E-409C-BE32-E72D297353CC}">
              <c16:uniqueId val="{00000000-A4E7-4E79-B0B7-7F8230EDDE59}"/>
            </c:ext>
          </c:extLst>
        </c:ser>
        <c:ser>
          <c:idx val="13"/>
          <c:order val="16"/>
          <c:tx>
            <c:strRef>
              <c:f>套利!$BZ$1</c:f>
              <c:strCache>
                <c:ptCount val="1"/>
                <c:pt idx="0">
                  <c:v>宏龙利贞2期</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套利!$BZ$2:$BZ$317</c:f>
              <c:numCache>
                <c:formatCode>0.0000_ </c:formatCode>
                <c:ptCount val="31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1.0009999999999999</c:v>
                </c:pt>
                <c:pt idx="64">
                  <c:v>1.002</c:v>
                </c:pt>
                <c:pt idx="65">
                  <c:v>1.0029999999999999</c:v>
                </c:pt>
                <c:pt idx="66">
                  <c:v>1.002</c:v>
                </c:pt>
                <c:pt idx="67">
                  <c:v>1.002</c:v>
                </c:pt>
                <c:pt idx="68">
                  <c:v>1.0029999999999999</c:v>
                </c:pt>
                <c:pt idx="69">
                  <c:v>1.0069999999999999</c:v>
                </c:pt>
                <c:pt idx="70">
                  <c:v>1.002</c:v>
                </c:pt>
                <c:pt idx="71">
                  <c:v>1.002</c:v>
                </c:pt>
                <c:pt idx="72">
                  <c:v>1.012</c:v>
                </c:pt>
                <c:pt idx="73">
                  <c:v>1.012</c:v>
                </c:pt>
                <c:pt idx="74">
                  <c:v>1.018</c:v>
                </c:pt>
                <c:pt idx="75">
                  <c:v>1.0209999999999999</c:v>
                </c:pt>
                <c:pt idx="76">
                  <c:v>1.0269999999999999</c:v>
                </c:pt>
                <c:pt idx="77">
                  <c:v>1.0289999999999999</c:v>
                </c:pt>
                <c:pt idx="78">
                  <c:v>1.032</c:v>
                </c:pt>
                <c:pt idx="79">
                  <c:v>1.0369999999999999</c:v>
                </c:pt>
                <c:pt idx="80">
                  <c:v>1.038</c:v>
                </c:pt>
                <c:pt idx="81">
                  <c:v>1.034</c:v>
                </c:pt>
                <c:pt idx="82">
                  <c:v>1.036</c:v>
                </c:pt>
                <c:pt idx="83">
                  <c:v>1.0389999999999999</c:v>
                </c:pt>
                <c:pt idx="84">
                  <c:v>1.0469999999999999</c:v>
                </c:pt>
                <c:pt idx="85">
                  <c:v>1.0549999999999999</c:v>
                </c:pt>
                <c:pt idx="86">
                  <c:v>1.071</c:v>
                </c:pt>
                <c:pt idx="87">
                  <c:v>1.077</c:v>
                </c:pt>
                <c:pt idx="88">
                  <c:v>1.087</c:v>
                </c:pt>
                <c:pt idx="89">
                  <c:v>1.0920000000000001</c:v>
                </c:pt>
                <c:pt idx="90">
                  <c:v>1.081</c:v>
                </c:pt>
                <c:pt idx="91">
                  <c:v>1.081</c:v>
                </c:pt>
                <c:pt idx="92">
                  <c:v>1.0840000000000001</c:v>
                </c:pt>
                <c:pt idx="93">
                  <c:v>1.085</c:v>
                </c:pt>
                <c:pt idx="94">
                  <c:v>1.085</c:v>
                </c:pt>
                <c:pt idx="95">
                  <c:v>1.0881000000000001</c:v>
                </c:pt>
                <c:pt idx="96">
                  <c:v>1.1079000000000001</c:v>
                </c:pt>
                <c:pt idx="97">
                  <c:v>1.1193</c:v>
                </c:pt>
                <c:pt idx="98">
                  <c:v>1.1308</c:v>
                </c:pt>
                <c:pt idx="99">
                  <c:v>1.1224000000000001</c:v>
                </c:pt>
                <c:pt idx="100">
                  <c:v>1.1308</c:v>
                </c:pt>
                <c:pt idx="101">
                  <c:v>1.1193</c:v>
                </c:pt>
                <c:pt idx="102">
                  <c:v>1.1234999999999999</c:v>
                </c:pt>
                <c:pt idx="103">
                  <c:v>1.1245000000000001</c:v>
                </c:pt>
                <c:pt idx="104">
                  <c:v>1.1245000000000001</c:v>
                </c:pt>
                <c:pt idx="105">
                  <c:v>1.1246</c:v>
                </c:pt>
                <c:pt idx="106">
                  <c:v>1.1269</c:v>
                </c:pt>
                <c:pt idx="107">
                  <c:v>1.1234999999999999</c:v>
                </c:pt>
                <c:pt idx="108">
                  <c:v>1.1302000000000001</c:v>
                </c:pt>
                <c:pt idx="109">
                  <c:v>1.1313</c:v>
                </c:pt>
                <c:pt idx="110">
                  <c:v>1.1325000000000001</c:v>
                </c:pt>
                <c:pt idx="111">
                  <c:v>1.1436999999999999</c:v>
                </c:pt>
                <c:pt idx="112">
                  <c:v>1.1415</c:v>
                </c:pt>
                <c:pt idx="113">
                  <c:v>1.1415</c:v>
                </c:pt>
                <c:pt idx="114">
                  <c:v>1.1493</c:v>
                </c:pt>
                <c:pt idx="115">
                  <c:v>1.1537999999999999</c:v>
                </c:pt>
                <c:pt idx="116">
                  <c:v>1.1515</c:v>
                </c:pt>
                <c:pt idx="117">
                  <c:v>1.1412</c:v>
                </c:pt>
                <c:pt idx="118">
                  <c:v>1.147</c:v>
                </c:pt>
                <c:pt idx="119">
                  <c:v>1.1515</c:v>
                </c:pt>
                <c:pt idx="120">
                  <c:v>1.1560999999999999</c:v>
                </c:pt>
                <c:pt idx="121">
                  <c:v>1.155</c:v>
                </c:pt>
                <c:pt idx="122">
                  <c:v>1.1584000000000001</c:v>
                </c:pt>
                <c:pt idx="123">
                  <c:v>1.1617999999999999</c:v>
                </c:pt>
                <c:pt idx="124">
                  <c:v>1.1607000000000001</c:v>
                </c:pt>
                <c:pt idx="125">
                  <c:v>1.1607000000000001</c:v>
                </c:pt>
                <c:pt idx="126">
                  <c:v>1.163</c:v>
                </c:pt>
                <c:pt idx="127">
                  <c:v>1.1664000000000001</c:v>
                </c:pt>
                <c:pt idx="128">
                  <c:v>1.1653</c:v>
                </c:pt>
                <c:pt idx="129">
                  <c:v>1.1721999999999999</c:v>
                </c:pt>
                <c:pt idx="130">
                  <c:v>1.1815</c:v>
                </c:pt>
                <c:pt idx="131">
                  <c:v>1.1827000000000001</c:v>
                </c:pt>
                <c:pt idx="132">
                  <c:v>1.1873</c:v>
                </c:pt>
                <c:pt idx="133">
                  <c:v>1.1873</c:v>
                </c:pt>
                <c:pt idx="134">
                  <c:v>1.1897</c:v>
                </c:pt>
                <c:pt idx="135">
                  <c:v>1.1884999999999999</c:v>
                </c:pt>
                <c:pt idx="136">
                  <c:v>1.1908000000000001</c:v>
                </c:pt>
                <c:pt idx="137">
                  <c:v>1.1908000000000001</c:v>
                </c:pt>
                <c:pt idx="138">
                  <c:v>1.1919999999999999</c:v>
                </c:pt>
                <c:pt idx="139">
                  <c:v>1.1932</c:v>
                </c:pt>
                <c:pt idx="140">
                  <c:v>1.1967000000000001</c:v>
                </c:pt>
                <c:pt idx="141">
                  <c:v>1.1978</c:v>
                </c:pt>
                <c:pt idx="142">
                  <c:v>1.1990000000000001</c:v>
                </c:pt>
                <c:pt idx="143">
                  <c:v>1.1990000000000001</c:v>
                </c:pt>
                <c:pt idx="144">
                  <c:v>1.2061999999999999</c:v>
                </c:pt>
                <c:pt idx="145">
                  <c:v>1.2038</c:v>
                </c:pt>
                <c:pt idx="146">
                  <c:v>1.2014</c:v>
                </c:pt>
                <c:pt idx="147">
                  <c:v>1.2014</c:v>
                </c:pt>
                <c:pt idx="148">
                  <c:v>1.2050000000000001</c:v>
                </c:pt>
                <c:pt idx="149">
                  <c:v>1.1966000000000001</c:v>
                </c:pt>
                <c:pt idx="150">
                  <c:v>1.1990000000000001</c:v>
                </c:pt>
                <c:pt idx="151">
                  <c:v>1.2001999999999999</c:v>
                </c:pt>
                <c:pt idx="152">
                  <c:v>1.2050000000000001</c:v>
                </c:pt>
                <c:pt idx="153">
                  <c:v>1.2073</c:v>
                </c:pt>
                <c:pt idx="154">
                  <c:v>1.2121</c:v>
                </c:pt>
                <c:pt idx="155">
                  <c:v>1.2193000000000001</c:v>
                </c:pt>
                <c:pt idx="156">
                  <c:v>1.2241</c:v>
                </c:pt>
                <c:pt idx="157">
                  <c:v>1.2264999999999999</c:v>
                </c:pt>
                <c:pt idx="158">
                  <c:v>1.2287999999999999</c:v>
                </c:pt>
                <c:pt idx="159">
                  <c:v>1.2276</c:v>
                </c:pt>
                <c:pt idx="160">
                  <c:v>1.23</c:v>
                </c:pt>
                <c:pt idx="161">
                  <c:v>1.2336</c:v>
                </c:pt>
                <c:pt idx="162">
                  <c:v>1.2312000000000001</c:v>
                </c:pt>
                <c:pt idx="163">
                  <c:v>1.23</c:v>
                </c:pt>
                <c:pt idx="164">
                  <c:v>1.23</c:v>
                </c:pt>
                <c:pt idx="165">
                  <c:v>1.2347999999999999</c:v>
                </c:pt>
                <c:pt idx="166">
                  <c:v>1.236</c:v>
                </c:pt>
                <c:pt idx="167">
                  <c:v>1.236</c:v>
                </c:pt>
                <c:pt idx="168">
                  <c:v>1.2396</c:v>
                </c:pt>
                <c:pt idx="169">
                  <c:v>1.242</c:v>
                </c:pt>
                <c:pt idx="170">
                  <c:v>1.2407999999999999</c:v>
                </c:pt>
                <c:pt idx="171">
                  <c:v>1.2407999999999999</c:v>
                </c:pt>
              </c:numCache>
            </c:numRef>
          </c:val>
          <c:smooth val="0"/>
          <c:extLst>
            <c:ext xmlns:c16="http://schemas.microsoft.com/office/drawing/2014/chart" uri="{C3380CC4-5D6E-409C-BE32-E72D297353CC}">
              <c16:uniqueId val="{00000000-C63A-40B3-8CE2-3C352CAAB6AD}"/>
            </c:ext>
          </c:extLst>
        </c:ser>
        <c:ser>
          <c:idx val="18"/>
          <c:order val="17"/>
          <c:tx>
            <c:strRef>
              <c:f>套利!$CA$1</c:f>
              <c:strCache>
                <c:ptCount val="1"/>
                <c:pt idx="0">
                  <c:v>量游杉树一号</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套利!$CA$2:$CA$240</c:f>
              <c:numCache>
                <c:formatCode>0.0000_ </c:formatCode>
                <c:ptCount val="239"/>
                <c:pt idx="0">
                  <c:v>1</c:v>
                </c:pt>
                <c:pt idx="1">
                  <c:v>1</c:v>
                </c:pt>
                <c:pt idx="2">
                  <c:v>1</c:v>
                </c:pt>
                <c:pt idx="3">
                  <c:v>1.002</c:v>
                </c:pt>
                <c:pt idx="4">
                  <c:v>1.006</c:v>
                </c:pt>
                <c:pt idx="5">
                  <c:v>1.012</c:v>
                </c:pt>
                <c:pt idx="6">
                  <c:v>1.0169999999999999</c:v>
                </c:pt>
                <c:pt idx="7">
                  <c:v>1.02</c:v>
                </c:pt>
                <c:pt idx="8">
                  <c:v>1.0229999999999999</c:v>
                </c:pt>
                <c:pt idx="9">
                  <c:v>1.0209999999999999</c:v>
                </c:pt>
                <c:pt idx="10">
                  <c:v>1.0189999999999999</c:v>
                </c:pt>
                <c:pt idx="11">
                  <c:v>1.022</c:v>
                </c:pt>
                <c:pt idx="12">
                  <c:v>1.0249999999999999</c:v>
                </c:pt>
                <c:pt idx="13">
                  <c:v>1.03</c:v>
                </c:pt>
                <c:pt idx="14">
                  <c:v>1.0327999999999999</c:v>
                </c:pt>
                <c:pt idx="15">
                  <c:v>1.0409999999999999</c:v>
                </c:pt>
                <c:pt idx="16">
                  <c:v>1.046</c:v>
                </c:pt>
                <c:pt idx="17">
                  <c:v>1.048</c:v>
                </c:pt>
                <c:pt idx="18">
                  <c:v>1.0489999999999999</c:v>
                </c:pt>
                <c:pt idx="19">
                  <c:v>1.052</c:v>
                </c:pt>
                <c:pt idx="20">
                  <c:v>1.0580000000000001</c:v>
                </c:pt>
                <c:pt idx="21">
                  <c:v>1.056</c:v>
                </c:pt>
                <c:pt idx="22">
                  <c:v>1.0589999999999999</c:v>
                </c:pt>
                <c:pt idx="23">
                  <c:v>1.0629999999999999</c:v>
                </c:pt>
                <c:pt idx="24">
                  <c:v>1.0649999999999999</c:v>
                </c:pt>
                <c:pt idx="25">
                  <c:v>1.0680000000000001</c:v>
                </c:pt>
                <c:pt idx="26">
                  <c:v>1.0620000000000001</c:v>
                </c:pt>
                <c:pt idx="27">
                  <c:v>1.0669999999999999</c:v>
                </c:pt>
                <c:pt idx="28">
                  <c:v>1.077</c:v>
                </c:pt>
                <c:pt idx="29">
                  <c:v>1.079</c:v>
                </c:pt>
                <c:pt idx="30">
                  <c:v>1.077</c:v>
                </c:pt>
                <c:pt idx="31">
                  <c:v>1.0660000000000001</c:v>
                </c:pt>
                <c:pt idx="32">
                  <c:v>1.06</c:v>
                </c:pt>
                <c:pt idx="33">
                  <c:v>1.0640000000000001</c:v>
                </c:pt>
                <c:pt idx="34">
                  <c:v>1.0629999999999999</c:v>
                </c:pt>
                <c:pt idx="35">
                  <c:v>1.06</c:v>
                </c:pt>
                <c:pt idx="36">
                  <c:v>1.0609999999999999</c:v>
                </c:pt>
                <c:pt idx="37">
                  <c:v>1.0720000000000001</c:v>
                </c:pt>
                <c:pt idx="38">
                  <c:v>1.0740000000000001</c:v>
                </c:pt>
                <c:pt idx="39">
                  <c:v>1.0740000000000001</c:v>
                </c:pt>
                <c:pt idx="40">
                  <c:v>1.073</c:v>
                </c:pt>
                <c:pt idx="41">
                  <c:v>1.081</c:v>
                </c:pt>
                <c:pt idx="42">
                  <c:v>1.0820000000000001</c:v>
                </c:pt>
                <c:pt idx="43">
                  <c:v>1.085</c:v>
                </c:pt>
                <c:pt idx="44">
                  <c:v>1.0860000000000001</c:v>
                </c:pt>
                <c:pt idx="45">
                  <c:v>1.087</c:v>
                </c:pt>
                <c:pt idx="46">
                  <c:v>1.089</c:v>
                </c:pt>
                <c:pt idx="47">
                  <c:v>1.099</c:v>
                </c:pt>
                <c:pt idx="48">
                  <c:v>1.1100000000000001</c:v>
                </c:pt>
                <c:pt idx="49">
                  <c:v>1.115</c:v>
                </c:pt>
                <c:pt idx="50">
                  <c:v>1.113</c:v>
                </c:pt>
                <c:pt idx="51">
                  <c:v>1.1060000000000001</c:v>
                </c:pt>
                <c:pt idx="52">
                  <c:v>1.1040000000000001</c:v>
                </c:pt>
                <c:pt idx="53">
                  <c:v>1.105</c:v>
                </c:pt>
                <c:pt idx="54">
                  <c:v>1.111</c:v>
                </c:pt>
                <c:pt idx="55">
                  <c:v>1.117</c:v>
                </c:pt>
                <c:pt idx="56">
                  <c:v>1.111</c:v>
                </c:pt>
                <c:pt idx="57">
                  <c:v>1.1120000000000001</c:v>
                </c:pt>
                <c:pt idx="58">
                  <c:v>1.119</c:v>
                </c:pt>
                <c:pt idx="59">
                  <c:v>1.133</c:v>
                </c:pt>
                <c:pt idx="60">
                  <c:v>1.1379999999999999</c:v>
                </c:pt>
                <c:pt idx="61">
                  <c:v>1.145</c:v>
                </c:pt>
                <c:pt idx="62">
                  <c:v>1.147</c:v>
                </c:pt>
                <c:pt idx="63">
                  <c:v>1.153</c:v>
                </c:pt>
                <c:pt idx="64">
                  <c:v>1.153</c:v>
                </c:pt>
                <c:pt idx="65">
                  <c:v>1.1719999999999999</c:v>
                </c:pt>
                <c:pt idx="66">
                  <c:v>1.1759999999999999</c:v>
                </c:pt>
                <c:pt idx="67">
                  <c:v>1.1659999999999999</c:v>
                </c:pt>
                <c:pt idx="68">
                  <c:v>1.1659999999999999</c:v>
                </c:pt>
                <c:pt idx="69">
                  <c:v>1.165</c:v>
                </c:pt>
                <c:pt idx="70">
                  <c:v>1.1539999999999999</c:v>
                </c:pt>
                <c:pt idx="71">
                  <c:v>1.143</c:v>
                </c:pt>
                <c:pt idx="72">
                  <c:v>1.139</c:v>
                </c:pt>
                <c:pt idx="73">
                  <c:v>1.139</c:v>
                </c:pt>
                <c:pt idx="74">
                  <c:v>1.1399999999999999</c:v>
                </c:pt>
                <c:pt idx="75">
                  <c:v>1.139</c:v>
                </c:pt>
                <c:pt idx="76">
                  <c:v>1.143</c:v>
                </c:pt>
                <c:pt idx="77">
                  <c:v>1.151</c:v>
                </c:pt>
                <c:pt idx="78">
                  <c:v>1.1579999999999999</c:v>
                </c:pt>
                <c:pt idx="79">
                  <c:v>1.1479999999999999</c:v>
                </c:pt>
                <c:pt idx="80">
                  <c:v>1.1479999999999999</c:v>
                </c:pt>
                <c:pt idx="81">
                  <c:v>1.1379999999999999</c:v>
                </c:pt>
                <c:pt idx="82">
                  <c:v>1.1319999999999999</c:v>
                </c:pt>
                <c:pt idx="83">
                  <c:v>1.127</c:v>
                </c:pt>
                <c:pt idx="84">
                  <c:v>1.1259999999999999</c:v>
                </c:pt>
                <c:pt idx="85">
                  <c:v>1.127</c:v>
                </c:pt>
                <c:pt idx="86">
                  <c:v>1.125</c:v>
                </c:pt>
                <c:pt idx="87">
                  <c:v>1.1259999999999999</c:v>
                </c:pt>
                <c:pt idx="88">
                  <c:v>1.127</c:v>
                </c:pt>
                <c:pt idx="89">
                  <c:v>1.127</c:v>
                </c:pt>
                <c:pt idx="90">
                  <c:v>1.127</c:v>
                </c:pt>
                <c:pt idx="91">
                  <c:v>1.127</c:v>
                </c:pt>
                <c:pt idx="92">
                  <c:v>1.127</c:v>
                </c:pt>
                <c:pt idx="93">
                  <c:v>1.1279999999999999</c:v>
                </c:pt>
                <c:pt idx="94">
                  <c:v>1.129</c:v>
                </c:pt>
                <c:pt idx="95">
                  <c:v>1.1279999999999999</c:v>
                </c:pt>
                <c:pt idx="96">
                  <c:v>1.1259999999999999</c:v>
                </c:pt>
                <c:pt idx="97">
                  <c:v>1.1279999999999999</c:v>
                </c:pt>
                <c:pt idx="98">
                  <c:v>1.1279999999999999</c:v>
                </c:pt>
                <c:pt idx="99">
                  <c:v>1.129</c:v>
                </c:pt>
                <c:pt idx="100">
                  <c:v>1.1299999999999999</c:v>
                </c:pt>
                <c:pt idx="101">
                  <c:v>1.1339999999999999</c:v>
                </c:pt>
                <c:pt idx="102">
                  <c:v>1.135</c:v>
                </c:pt>
                <c:pt idx="103">
                  <c:v>1.1339999999999999</c:v>
                </c:pt>
                <c:pt idx="104">
                  <c:v>1.149</c:v>
                </c:pt>
                <c:pt idx="105">
                  <c:v>1.1419999999999999</c:v>
                </c:pt>
                <c:pt idx="106">
                  <c:v>1.1419999999999999</c:v>
                </c:pt>
                <c:pt idx="107">
                  <c:v>1.141</c:v>
                </c:pt>
                <c:pt idx="108">
                  <c:v>1.141</c:v>
                </c:pt>
                <c:pt idx="109">
                  <c:v>1.1479999999999999</c:v>
                </c:pt>
                <c:pt idx="110">
                  <c:v>1.1599999999999999</c:v>
                </c:pt>
                <c:pt idx="111">
                  <c:v>1.165</c:v>
                </c:pt>
                <c:pt idx="112">
                  <c:v>1.1910000000000001</c:v>
                </c:pt>
                <c:pt idx="113">
                  <c:v>1.2210000000000001</c:v>
                </c:pt>
                <c:pt idx="114">
                  <c:v>1.218</c:v>
                </c:pt>
                <c:pt idx="115">
                  <c:v>1.22</c:v>
                </c:pt>
                <c:pt idx="116">
                  <c:v>1.2310000000000001</c:v>
                </c:pt>
                <c:pt idx="117">
                  <c:v>1.2470000000000001</c:v>
                </c:pt>
                <c:pt idx="118">
                  <c:v>1.242</c:v>
                </c:pt>
                <c:pt idx="119">
                  <c:v>1.242</c:v>
                </c:pt>
                <c:pt idx="120">
                  <c:v>1.254</c:v>
                </c:pt>
                <c:pt idx="121">
                  <c:v>1.2450000000000001</c:v>
                </c:pt>
                <c:pt idx="122">
                  <c:v>1.2490000000000001</c:v>
                </c:pt>
                <c:pt idx="123">
                  <c:v>1.2430000000000001</c:v>
                </c:pt>
                <c:pt idx="124">
                  <c:v>1.23</c:v>
                </c:pt>
                <c:pt idx="125">
                  <c:v>1.2250000000000001</c:v>
                </c:pt>
                <c:pt idx="126">
                  <c:v>1.23</c:v>
                </c:pt>
                <c:pt idx="127">
                  <c:v>1.23</c:v>
                </c:pt>
                <c:pt idx="128">
                  <c:v>1.2270000000000001</c:v>
                </c:pt>
                <c:pt idx="129">
                  <c:v>1.228</c:v>
                </c:pt>
                <c:pt idx="130">
                  <c:v>1.2529999999999999</c:v>
                </c:pt>
                <c:pt idx="131">
                  <c:v>1.2509999999999999</c:v>
                </c:pt>
                <c:pt idx="132">
                  <c:v>1.258</c:v>
                </c:pt>
                <c:pt idx="133">
                  <c:v>1.26</c:v>
                </c:pt>
                <c:pt idx="134">
                  <c:v>1.256</c:v>
                </c:pt>
                <c:pt idx="135">
                  <c:v>1.2609999999999999</c:v>
                </c:pt>
                <c:pt idx="136">
                  <c:v>1.2529999999999999</c:v>
                </c:pt>
                <c:pt idx="137">
                  <c:v>1.254</c:v>
                </c:pt>
                <c:pt idx="138">
                  <c:v>1.2629999999999999</c:v>
                </c:pt>
                <c:pt idx="139">
                  <c:v>1.2729999999999999</c:v>
                </c:pt>
                <c:pt idx="140">
                  <c:v>1.2749999999999999</c:v>
                </c:pt>
                <c:pt idx="141">
                  <c:v>1.2769999999999999</c:v>
                </c:pt>
                <c:pt idx="142">
                  <c:v>1.288</c:v>
                </c:pt>
                <c:pt idx="143">
                  <c:v>1.292</c:v>
                </c:pt>
                <c:pt idx="144">
                  <c:v>1.2949999999999999</c:v>
                </c:pt>
                <c:pt idx="145">
                  <c:v>1.2889999999999999</c:v>
                </c:pt>
                <c:pt idx="146">
                  <c:v>1.294</c:v>
                </c:pt>
                <c:pt idx="147">
                  <c:v>1.2949999999999999</c:v>
                </c:pt>
                <c:pt idx="148">
                  <c:v>1.292</c:v>
                </c:pt>
                <c:pt idx="149">
                  <c:v>1.288</c:v>
                </c:pt>
                <c:pt idx="150">
                  <c:v>1.2789999999999999</c:v>
                </c:pt>
                <c:pt idx="151">
                  <c:v>1.2909999999999999</c:v>
                </c:pt>
                <c:pt idx="152">
                  <c:v>1.3029999999999999</c:v>
                </c:pt>
                <c:pt idx="153">
                  <c:v>1.304</c:v>
                </c:pt>
                <c:pt idx="154">
                  <c:v>1.3220000000000001</c:v>
                </c:pt>
                <c:pt idx="155">
                  <c:v>1.3340000000000001</c:v>
                </c:pt>
                <c:pt idx="156">
                  <c:v>1.329</c:v>
                </c:pt>
                <c:pt idx="157">
                  <c:v>1.333</c:v>
                </c:pt>
                <c:pt idx="158">
                  <c:v>1.3340000000000001</c:v>
                </c:pt>
                <c:pt idx="159">
                  <c:v>1.3360000000000001</c:v>
                </c:pt>
                <c:pt idx="160">
                  <c:v>1.3460000000000001</c:v>
                </c:pt>
                <c:pt idx="161">
                  <c:v>1.355</c:v>
                </c:pt>
                <c:pt idx="162">
                  <c:v>1.361</c:v>
                </c:pt>
                <c:pt idx="163">
                  <c:v>1.373</c:v>
                </c:pt>
                <c:pt idx="164">
                  <c:v>1.371</c:v>
                </c:pt>
                <c:pt idx="165">
                  <c:v>1.365</c:v>
                </c:pt>
                <c:pt idx="166">
                  <c:v>1.371</c:v>
                </c:pt>
                <c:pt idx="167">
                  <c:v>1.361</c:v>
                </c:pt>
                <c:pt idx="168">
                  <c:v>1.3480000000000001</c:v>
                </c:pt>
                <c:pt idx="169">
                  <c:v>1.351</c:v>
                </c:pt>
                <c:pt idx="170">
                  <c:v>1.353</c:v>
                </c:pt>
                <c:pt idx="171">
                  <c:v>1.3560000000000001</c:v>
                </c:pt>
              </c:numCache>
            </c:numRef>
          </c:val>
          <c:smooth val="0"/>
          <c:extLst>
            <c:ext xmlns:c16="http://schemas.microsoft.com/office/drawing/2014/chart" uri="{C3380CC4-5D6E-409C-BE32-E72D297353CC}">
              <c16:uniqueId val="{00000001-C63A-40B3-8CE2-3C352CAAB6AD}"/>
            </c:ext>
          </c:extLst>
        </c:ser>
        <c:ser>
          <c:idx val="19"/>
          <c:order val="18"/>
          <c:tx>
            <c:strRef>
              <c:f>套利!$CB$1</c:f>
              <c:strCache>
                <c:ptCount val="1"/>
                <c:pt idx="0">
                  <c:v>宽投量化六号</c:v>
                </c:pt>
              </c:strCache>
            </c:strRef>
          </c:tx>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套利!$CB$2:$CB$232</c:f>
              <c:numCache>
                <c:formatCode>0.0000_ </c:formatCode>
                <c:ptCount val="23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1.004</c:v>
                </c:pt>
                <c:pt idx="157">
                  <c:v>1.004</c:v>
                </c:pt>
                <c:pt idx="158">
                  <c:v>1.004</c:v>
                </c:pt>
                <c:pt idx="159">
                  <c:v>1.006</c:v>
                </c:pt>
                <c:pt idx="160">
                  <c:v>1.0089999999999999</c:v>
                </c:pt>
                <c:pt idx="161">
                  <c:v>1.0089999999999999</c:v>
                </c:pt>
                <c:pt idx="162">
                  <c:v>1.016</c:v>
                </c:pt>
                <c:pt idx="163">
                  <c:v>1.01</c:v>
                </c:pt>
                <c:pt idx="164">
                  <c:v>1.0129999999999999</c:v>
                </c:pt>
                <c:pt idx="165">
                  <c:v>1.018</c:v>
                </c:pt>
                <c:pt idx="166">
                  <c:v>1.0169999999999999</c:v>
                </c:pt>
                <c:pt idx="167">
                  <c:v>1.014</c:v>
                </c:pt>
                <c:pt idx="168">
                  <c:v>1.018</c:v>
                </c:pt>
                <c:pt idx="169">
                  <c:v>1.0209999999999999</c:v>
                </c:pt>
                <c:pt idx="170">
                  <c:v>1.0349999999999999</c:v>
                </c:pt>
                <c:pt idx="171">
                  <c:v>1.04</c:v>
                </c:pt>
              </c:numCache>
            </c:numRef>
          </c:val>
          <c:smooth val="0"/>
          <c:extLst>
            <c:ext xmlns:c16="http://schemas.microsoft.com/office/drawing/2014/chart" uri="{C3380CC4-5D6E-409C-BE32-E72D297353CC}">
              <c16:uniqueId val="{00000000-1D6B-4434-AD10-CFD2C0CB0F59}"/>
            </c:ext>
          </c:extLst>
        </c:ser>
        <c:ser>
          <c:idx val="15"/>
          <c:order val="19"/>
          <c:tx>
            <c:strRef>
              <c:f>套利!$CC$1</c:f>
              <c:strCache>
                <c:ptCount val="1"/>
                <c:pt idx="0">
                  <c:v>分策略指数净值</c:v>
                </c:pt>
              </c:strCache>
            </c:strRef>
          </c:tx>
          <c:spPr>
            <a:ln>
              <a:solidFill>
                <a:srgbClr val="FF0000"/>
              </a:solidFill>
              <a:prstDash val="dashDot"/>
            </a:ln>
          </c:spPr>
          <c:marker>
            <c:symbol val="none"/>
          </c:marker>
          <c:cat>
            <c:numRef>
              <c:f>套利!$BI$2:$BI$173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套利!$CC$2:$CC$328</c:f>
              <c:numCache>
                <c:formatCode>0.0000_ </c:formatCode>
                <c:ptCount val="327"/>
                <c:pt idx="0">
                  <c:v>1</c:v>
                </c:pt>
                <c:pt idx="1">
                  <c:v>1.0024451693122538</c:v>
                </c:pt>
                <c:pt idx="2">
                  <c:v>1.0018555187780522</c:v>
                </c:pt>
                <c:pt idx="3">
                  <c:v>1.0053772499910618</c:v>
                </c:pt>
                <c:pt idx="4">
                  <c:v>1.0038414324785245</c:v>
                </c:pt>
                <c:pt idx="5">
                  <c:v>1.0101953650947795</c:v>
                </c:pt>
                <c:pt idx="6">
                  <c:v>1.01791697317358</c:v>
                </c:pt>
                <c:pt idx="7">
                  <c:v>1.0251851850960363</c:v>
                </c:pt>
                <c:pt idx="8">
                  <c:v>1.0248549755591636</c:v>
                </c:pt>
                <c:pt idx="9">
                  <c:v>1.0276118644165604</c:v>
                </c:pt>
                <c:pt idx="10">
                  <c:v>1.0294251663072929</c:v>
                </c:pt>
                <c:pt idx="11">
                  <c:v>1.0337857863341122</c:v>
                </c:pt>
                <c:pt idx="12">
                  <c:v>1.0421147666839543</c:v>
                </c:pt>
                <c:pt idx="13">
                  <c:v>1.0515055177822279</c:v>
                </c:pt>
                <c:pt idx="14">
                  <c:v>1.0504681928526334</c:v>
                </c:pt>
                <c:pt idx="15">
                  <c:v>1.0512977645558335</c:v>
                </c:pt>
                <c:pt idx="16">
                  <c:v>1.0530101155688041</c:v>
                </c:pt>
                <c:pt idx="17">
                  <c:v>1.0542164681471229</c:v>
                </c:pt>
                <c:pt idx="18">
                  <c:v>1.0581323461387775</c:v>
                </c:pt>
                <c:pt idx="19">
                  <c:v>1.0620741271979588</c:v>
                </c:pt>
                <c:pt idx="20">
                  <c:v>1.0627759621328765</c:v>
                </c:pt>
                <c:pt idx="21">
                  <c:v>1.0650295150939995</c:v>
                </c:pt>
                <c:pt idx="22">
                  <c:v>1.0663664028338038</c:v>
                </c:pt>
                <c:pt idx="23">
                  <c:v>1.0723910305919719</c:v>
                </c:pt>
                <c:pt idx="24">
                  <c:v>1.0753969465053261</c:v>
                </c:pt>
                <c:pt idx="25">
                  <c:v>1.0818123177145655</c:v>
                </c:pt>
                <c:pt idx="26">
                  <c:v>1.0871075348705364</c:v>
                </c:pt>
                <c:pt idx="27">
                  <c:v>1.0909289259763784</c:v>
                </c:pt>
                <c:pt idx="28">
                  <c:v>1.1006853938104559</c:v>
                </c:pt>
                <c:pt idx="29">
                  <c:v>1.1050994449914586</c:v>
                </c:pt>
                <c:pt idx="30">
                  <c:v>1.1037239600993265</c:v>
                </c:pt>
                <c:pt idx="31">
                  <c:v>1.1109478074113803</c:v>
                </c:pt>
                <c:pt idx="32">
                  <c:v>1.1124462102437436</c:v>
                </c:pt>
                <c:pt idx="33">
                  <c:v>1.1187497122368759</c:v>
                </c:pt>
                <c:pt idx="34">
                  <c:v>1.1223680240481764</c:v>
                </c:pt>
                <c:pt idx="35">
                  <c:v>1.1231174385692879</c:v>
                </c:pt>
                <c:pt idx="36">
                  <c:v>1.1231947212688567</c:v>
                </c:pt>
                <c:pt idx="37">
                  <c:v>1.1620696415117979</c:v>
                </c:pt>
                <c:pt idx="38">
                  <c:v>1.167340502617753</c:v>
                </c:pt>
                <c:pt idx="39">
                  <c:v>1.1689629220795095</c:v>
                </c:pt>
                <c:pt idx="40">
                  <c:v>1.1754129065658037</c:v>
                </c:pt>
                <c:pt idx="41">
                  <c:v>1.1767453989371346</c:v>
                </c:pt>
                <c:pt idx="42">
                  <c:v>1.1830482583457715</c:v>
                </c:pt>
                <c:pt idx="43">
                  <c:v>1.1853883126225429</c:v>
                </c:pt>
                <c:pt idx="44">
                  <c:v>1.1861101008055779</c:v>
                </c:pt>
                <c:pt idx="45">
                  <c:v>1.1914673962262783</c:v>
                </c:pt>
                <c:pt idx="46">
                  <c:v>1.1902054587247193</c:v>
                </c:pt>
                <c:pt idx="47">
                  <c:v>1.1927921070332907</c:v>
                </c:pt>
                <c:pt idx="48">
                  <c:v>1.2039855758776135</c:v>
                </c:pt>
                <c:pt idx="49">
                  <c:v>1.2036213265068165</c:v>
                </c:pt>
                <c:pt idx="50">
                  <c:v>1.2036125546458332</c:v>
                </c:pt>
                <c:pt idx="51">
                  <c:v>1.2023744303311199</c:v>
                </c:pt>
                <c:pt idx="52">
                  <c:v>1.2016163362623959</c:v>
                </c:pt>
                <c:pt idx="53">
                  <c:v>1.2060293097142636</c:v>
                </c:pt>
                <c:pt idx="54">
                  <c:v>1.2089950713958322</c:v>
                </c:pt>
                <c:pt idx="55">
                  <c:v>1.2127410650075339</c:v>
                </c:pt>
                <c:pt idx="56">
                  <c:v>1.2088203527741244</c:v>
                </c:pt>
                <c:pt idx="57">
                  <c:v>1.2153778505161159</c:v>
                </c:pt>
                <c:pt idx="58">
                  <c:v>1.2200009076214908</c:v>
                </c:pt>
                <c:pt idx="59">
                  <c:v>1.2297894182827762</c:v>
                </c:pt>
                <c:pt idx="60">
                  <c:v>1.2378004924052024</c:v>
                </c:pt>
                <c:pt idx="61">
                  <c:v>1.2570646762208479</c:v>
                </c:pt>
                <c:pt idx="62">
                  <c:v>1.264742189435708</c:v>
                </c:pt>
                <c:pt idx="63">
                  <c:v>1.2719331017176372</c:v>
                </c:pt>
                <c:pt idx="64">
                  <c:v>1.2845184976658159</c:v>
                </c:pt>
                <c:pt idx="65">
                  <c:v>1.2937855140851053</c:v>
                </c:pt>
                <c:pt idx="66">
                  <c:v>1.2999302576862382</c:v>
                </c:pt>
                <c:pt idx="67">
                  <c:v>1.3006487433760217</c:v>
                </c:pt>
                <c:pt idx="68">
                  <c:v>1.3046849628154398</c:v>
                </c:pt>
                <c:pt idx="69">
                  <c:v>1.3089775405679569</c:v>
                </c:pt>
                <c:pt idx="70">
                  <c:v>1.311256849457358</c:v>
                </c:pt>
                <c:pt idx="71">
                  <c:v>1.3157018366255044</c:v>
                </c:pt>
                <c:pt idx="72">
                  <c:v>1.3216498072451448</c:v>
                </c:pt>
                <c:pt idx="73">
                  <c:v>1.3171806579946379</c:v>
                </c:pt>
                <c:pt idx="74">
                  <c:v>1.3276021215252376</c:v>
                </c:pt>
                <c:pt idx="75">
                  <c:v>1.3328414159992634</c:v>
                </c:pt>
                <c:pt idx="76">
                  <c:v>1.3412236929375674</c:v>
                </c:pt>
                <c:pt idx="77">
                  <c:v>1.3445334832232509</c:v>
                </c:pt>
                <c:pt idx="78">
                  <c:v>1.348755539181923</c:v>
                </c:pt>
                <c:pt idx="79">
                  <c:v>1.3521568527816399</c:v>
                </c:pt>
                <c:pt idx="80">
                  <c:v>1.3545762369055854</c:v>
                </c:pt>
                <c:pt idx="81">
                  <c:v>1.3539959038849956</c:v>
                </c:pt>
                <c:pt idx="82">
                  <c:v>1.3550201359560137</c:v>
                </c:pt>
                <c:pt idx="83">
                  <c:v>1.3589722300180085</c:v>
                </c:pt>
                <c:pt idx="84">
                  <c:v>1.3649016361466288</c:v>
                </c:pt>
                <c:pt idx="85">
                  <c:v>1.3661528166100023</c:v>
                </c:pt>
                <c:pt idx="86">
                  <c:v>1.3731078271918076</c:v>
                </c:pt>
                <c:pt idx="87">
                  <c:v>1.3765499530393304</c:v>
                </c:pt>
                <c:pt idx="88">
                  <c:v>1.3777309780711156</c:v>
                </c:pt>
                <c:pt idx="89">
                  <c:v>1.3750382693973418</c:v>
                </c:pt>
                <c:pt idx="90">
                  <c:v>1.3745404516563478</c:v>
                </c:pt>
                <c:pt idx="91">
                  <c:v>1.3766617227585392</c:v>
                </c:pt>
                <c:pt idx="92">
                  <c:v>1.3771832866660638</c:v>
                </c:pt>
                <c:pt idx="93">
                  <c:v>1.3795357407610087</c:v>
                </c:pt>
                <c:pt idx="94">
                  <c:v>1.3819968820313788</c:v>
                </c:pt>
                <c:pt idx="95">
                  <c:v>1.3831210660404256</c:v>
                </c:pt>
                <c:pt idx="96">
                  <c:v>1.3828231580153239</c:v>
                </c:pt>
                <c:pt idx="97">
                  <c:v>1.3862975684956476</c:v>
                </c:pt>
                <c:pt idx="98">
                  <c:v>1.3856497789847237</c:v>
                </c:pt>
                <c:pt idx="99">
                  <c:v>1.3863329084786025</c:v>
                </c:pt>
                <c:pt idx="100">
                  <c:v>1.3871729749701625</c:v>
                </c:pt>
                <c:pt idx="101">
                  <c:v>1.3879126453946586</c:v>
                </c:pt>
                <c:pt idx="102">
                  <c:v>1.3959845530126664</c:v>
                </c:pt>
                <c:pt idx="103">
                  <c:v>1.3973713879444289</c:v>
                </c:pt>
                <c:pt idx="104">
                  <c:v>1.4049309345210637</c:v>
                </c:pt>
                <c:pt idx="105">
                  <c:v>1.4051819550973819</c:v>
                </c:pt>
                <c:pt idx="106">
                  <c:v>1.4091904122785377</c:v>
                </c:pt>
                <c:pt idx="107">
                  <c:v>1.4161269984300282</c:v>
                </c:pt>
                <c:pt idx="108">
                  <c:v>1.4174280025662784</c:v>
                </c:pt>
                <c:pt idx="109">
                  <c:v>1.4243185109541123</c:v>
                </c:pt>
                <c:pt idx="110">
                  <c:v>1.4336499125298714</c:v>
                </c:pt>
                <c:pt idx="111">
                  <c:v>1.4521243447136192</c:v>
                </c:pt>
                <c:pt idx="112">
                  <c:v>1.462481583229047</c:v>
                </c:pt>
                <c:pt idx="113">
                  <c:v>1.4774834377169792</c:v>
                </c:pt>
                <c:pt idx="114">
                  <c:v>1.4814955452665901</c:v>
                </c:pt>
                <c:pt idx="115">
                  <c:v>1.4820209980249266</c:v>
                </c:pt>
                <c:pt idx="116">
                  <c:v>1.4813945064006993</c:v>
                </c:pt>
                <c:pt idx="117">
                  <c:v>1.4797417420772696</c:v>
                </c:pt>
                <c:pt idx="118">
                  <c:v>1.4835058171147395</c:v>
                </c:pt>
                <c:pt idx="119">
                  <c:v>1.4804794425878671</c:v>
                </c:pt>
                <c:pt idx="120">
                  <c:v>1.4869861138976694</c:v>
                </c:pt>
                <c:pt idx="121">
                  <c:v>1.4886571802840773</c:v>
                </c:pt>
                <c:pt idx="122">
                  <c:v>1.4908924540953987</c:v>
                </c:pt>
                <c:pt idx="123">
                  <c:v>1.5028702391295981</c:v>
                </c:pt>
                <c:pt idx="124">
                  <c:v>1.5089698886488259</c:v>
                </c:pt>
                <c:pt idx="125">
                  <c:v>1.5106908406293158</c:v>
                </c:pt>
                <c:pt idx="126">
                  <c:v>1.5112416733641205</c:v>
                </c:pt>
                <c:pt idx="127">
                  <c:v>1.5118579204002816</c:v>
                </c:pt>
                <c:pt idx="128">
                  <c:v>1.5100596754810336</c:v>
                </c:pt>
                <c:pt idx="129">
                  <c:v>1.516204593733173</c:v>
                </c:pt>
                <c:pt idx="130">
                  <c:v>1.5276240521428808</c:v>
                </c:pt>
                <c:pt idx="131">
                  <c:v>1.5397272924784664</c:v>
                </c:pt>
                <c:pt idx="132">
                  <c:v>1.5428849716080653</c:v>
                </c:pt>
                <c:pt idx="133">
                  <c:v>1.551053238132553</c:v>
                </c:pt>
                <c:pt idx="134">
                  <c:v>1.5529751144119954</c:v>
                </c:pt>
                <c:pt idx="135">
                  <c:v>1.5540611075070938</c:v>
                </c:pt>
                <c:pt idx="136">
                  <c:v>1.5602219141230134</c:v>
                </c:pt>
                <c:pt idx="137">
                  <c:v>1.5659684447190021</c:v>
                </c:pt>
                <c:pt idx="138">
                  <c:v>1.5647307149835241</c:v>
                </c:pt>
                <c:pt idx="139">
                  <c:v>1.5688082165483588</c:v>
                </c:pt>
                <c:pt idx="140">
                  <c:v>1.5693807597164677</c:v>
                </c:pt>
                <c:pt idx="141">
                  <c:v>1.5698595882798172</c:v>
                </c:pt>
                <c:pt idx="142">
                  <c:v>1.5730565398210148</c:v>
                </c:pt>
                <c:pt idx="143">
                  <c:v>1.5689959523012715</c:v>
                </c:pt>
                <c:pt idx="144">
                  <c:v>1.5718450175658287</c:v>
                </c:pt>
                <c:pt idx="145">
                  <c:v>1.5780054069533287</c:v>
                </c:pt>
                <c:pt idx="146">
                  <c:v>1.5776608092587321</c:v>
                </c:pt>
                <c:pt idx="147">
                  <c:v>1.578661898253122</c:v>
                </c:pt>
                <c:pt idx="148">
                  <c:v>1.5800740060865057</c:v>
                </c:pt>
                <c:pt idx="149">
                  <c:v>1.5827688335703469</c:v>
                </c:pt>
                <c:pt idx="150">
                  <c:v>1.5839480576212428</c:v>
                </c:pt>
                <c:pt idx="151">
                  <c:v>1.5907097324375279</c:v>
                </c:pt>
                <c:pt idx="152">
                  <c:v>1.5943960897207352</c:v>
                </c:pt>
                <c:pt idx="153">
                  <c:v>1.5944647006415287</c:v>
                </c:pt>
                <c:pt idx="154">
                  <c:v>1.5936294105464135</c:v>
                </c:pt>
                <c:pt idx="155">
                  <c:v>1.5998805561115317</c:v>
                </c:pt>
                <c:pt idx="156">
                  <c:v>1.6044177325846847</c:v>
                </c:pt>
                <c:pt idx="157">
                  <c:v>1.5971861106635652</c:v>
                </c:pt>
                <c:pt idx="158">
                  <c:v>1.593629555772486</c:v>
                </c:pt>
                <c:pt idx="159">
                  <c:v>1.6036441138978816</c:v>
                </c:pt>
                <c:pt idx="160">
                  <c:v>1.6007416621499779</c:v>
                </c:pt>
                <c:pt idx="161">
                  <c:v>1.6053362957699857</c:v>
                </c:pt>
                <c:pt idx="162">
                  <c:v>1.6077830766965273</c:v>
                </c:pt>
                <c:pt idx="163">
                  <c:v>1.6090998181252503</c:v>
                </c:pt>
                <c:pt idx="164">
                  <c:v>1.6107088258581452</c:v>
                </c:pt>
                <c:pt idx="165">
                  <c:v>1.6135303696421268</c:v>
                </c:pt>
                <c:pt idx="166">
                  <c:v>1.613745592789948</c:v>
                </c:pt>
                <c:pt idx="167">
                  <c:v>1.610198885655743</c:v>
                </c:pt>
                <c:pt idx="168">
                  <c:v>1.6147344940473676</c:v>
                </c:pt>
                <c:pt idx="169">
                  <c:v>1.612150849453023</c:v>
                </c:pt>
                <c:pt idx="170">
                  <c:v>1.6158974432751667</c:v>
                </c:pt>
                <c:pt idx="171">
                  <c:v>1.620075056758671</c:v>
                </c:pt>
              </c:numCache>
            </c:numRef>
          </c:val>
          <c:smooth val="0"/>
          <c:extLst>
            <c:ext xmlns:c16="http://schemas.microsoft.com/office/drawing/2014/chart" uri="{C3380CC4-5D6E-409C-BE32-E72D297353CC}">
              <c16:uniqueId val="{00000000-4BCF-491F-AE92-53D44D0B1280}"/>
            </c:ext>
          </c:extLst>
        </c:ser>
        <c:dLbls>
          <c:showLegendKey val="0"/>
          <c:showVal val="0"/>
          <c:showCatName val="0"/>
          <c:showSerName val="0"/>
          <c:showPercent val="0"/>
          <c:showBubbleSize val="0"/>
        </c:dLbls>
        <c:smooth val="0"/>
        <c:axId val="-324562528"/>
        <c:axId val="-324557088"/>
      </c:lineChart>
      <c:dateAx>
        <c:axId val="-324562528"/>
        <c:scaling>
          <c:orientation val="minMax"/>
        </c:scaling>
        <c:delete val="0"/>
        <c:axPos val="b"/>
        <c:numFmt formatCode="m/d/yy"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24557088"/>
        <c:crosses val="autoZero"/>
        <c:auto val="1"/>
        <c:lblOffset val="100"/>
        <c:baseTimeUnit val="days"/>
      </c:dateAx>
      <c:valAx>
        <c:axId val="-324557088"/>
        <c:scaling>
          <c:orientation val="minMax"/>
          <c:min val="0.95"/>
        </c:scaling>
        <c:delete val="0"/>
        <c:axPos val="l"/>
        <c:majorGridlines/>
        <c:numFmt formatCode="0.0000_ "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24562528"/>
        <c:crosses val="autoZero"/>
        <c:crossBetween val="between"/>
      </c:valAx>
    </c:plotArea>
    <c:legend>
      <c:legendPos val="r"/>
      <c:layout>
        <c:manualLayout>
          <c:xMode val="edge"/>
          <c:yMode val="edge"/>
          <c:x val="0.8187831840301999"/>
          <c:y val="1.8637720536189256E-2"/>
          <c:w val="0.18121681596980005"/>
          <c:h val="0.93709045715080008"/>
        </c:manualLayout>
      </c:layout>
      <c:overlay val="0"/>
      <c:txPr>
        <a:bodyPr rot="0" spcFirstLastPara="0" vertOverflow="ellipsis" vert="horz" wrap="square" anchor="ctr" anchorCtr="1"/>
        <a:lstStyle/>
        <a:p>
          <a:pPr>
            <a:defRPr lang="zh-CN" sz="1100" b="0" i="0" u="none" strike="noStrike" kern="1200" baseline="0">
              <a:solidFill>
                <a:schemeClr val="tx1"/>
              </a:solidFill>
              <a:latin typeface="+mn-lt"/>
              <a:ea typeface="+mn-ea"/>
              <a:cs typeface="+mn-cs"/>
            </a:defRPr>
          </a:pPr>
          <a:endParaRPr lang="zh-CN"/>
        </a:p>
      </c:txPr>
    </c:legend>
    <c:plotVisOnly val="1"/>
    <c:dispBlanksAs val="gap"/>
    <c:showDLblsOverMax val="0"/>
  </c:chart>
  <c:txPr>
    <a:bodyPr/>
    <a:lstStyle/>
    <a:p>
      <a:pPr>
        <a:defRPr lang="zh-CN"/>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756905386826598E-2"/>
          <c:y val="1.7409484826867098E-2"/>
          <c:w val="0.73848156604088255"/>
          <c:h val="0.82598134433202897"/>
        </c:manualLayout>
      </c:layout>
      <c:lineChart>
        <c:grouping val="standard"/>
        <c:varyColors val="0"/>
        <c:ser>
          <c:idx val="1"/>
          <c:order val="0"/>
          <c:tx>
            <c:strRef>
              <c:f>期权!$AR$1</c:f>
              <c:strCache>
                <c:ptCount val="1"/>
                <c:pt idx="0">
                  <c:v>淘利-期权多策略14号</c:v>
                </c:pt>
              </c:strCache>
            </c:strRef>
          </c:tx>
          <c:spPr>
            <a:ln w="28575" cap="rnd">
              <a:solidFill>
                <a:schemeClr val="accent2"/>
              </a:solidFill>
              <a:round/>
            </a:ln>
            <a:effectLst/>
          </c:spPr>
          <c:marker>
            <c:symbol val="none"/>
          </c:marker>
          <c:cat>
            <c:numRef>
              <c:f>期权!$AQ$2:$AQ$173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期权!$AR$2:$AR$328</c:f>
              <c:numCache>
                <c:formatCode>0.0000_ </c:formatCode>
                <c:ptCount val="327"/>
                <c:pt idx="0">
                  <c:v>1</c:v>
                </c:pt>
                <c:pt idx="1">
                  <c:v>0.9948039215686274</c:v>
                </c:pt>
                <c:pt idx="2">
                  <c:v>0.98852941176470588</c:v>
                </c:pt>
                <c:pt idx="3">
                  <c:v>0.97941176470588232</c:v>
                </c:pt>
                <c:pt idx="4">
                  <c:v>0.99352941176470599</c:v>
                </c:pt>
                <c:pt idx="5">
                  <c:v>0.99215686274509807</c:v>
                </c:pt>
                <c:pt idx="6">
                  <c:v>0.98303921568627439</c:v>
                </c:pt>
                <c:pt idx="7">
                  <c:v>0.98303921568627439</c:v>
                </c:pt>
                <c:pt idx="8">
                  <c:v>0.99254901960784314</c:v>
                </c:pt>
                <c:pt idx="9">
                  <c:v>0.99049019607843136</c:v>
                </c:pt>
                <c:pt idx="10">
                  <c:v>1.0054901960784315</c:v>
                </c:pt>
                <c:pt idx="11">
                  <c:v>1.0078431372549019</c:v>
                </c:pt>
                <c:pt idx="12">
                  <c:v>1.0184313725490195</c:v>
                </c:pt>
                <c:pt idx="13">
                  <c:v>1.027843137254902</c:v>
                </c:pt>
                <c:pt idx="14">
                  <c:v>1.0282352941176469</c:v>
                </c:pt>
                <c:pt idx="15">
                  <c:v>1.0279411764705881</c:v>
                </c:pt>
                <c:pt idx="16">
                  <c:v>1.0359803921568627</c:v>
                </c:pt>
                <c:pt idx="17">
                  <c:v>1.033921568627451</c:v>
                </c:pt>
                <c:pt idx="18">
                  <c:v>1.0336274509803922</c:v>
                </c:pt>
                <c:pt idx="19">
                  <c:v>1.04</c:v>
                </c:pt>
                <c:pt idx="20">
                  <c:v>1.0428431372549021</c:v>
                </c:pt>
                <c:pt idx="21">
                  <c:v>1.0419607843137255</c:v>
                </c:pt>
                <c:pt idx="22">
                  <c:v>1.0440196078431372</c:v>
                </c:pt>
                <c:pt idx="23">
                  <c:v>1.047156862745098</c:v>
                </c:pt>
                <c:pt idx="24">
                  <c:v>1.0489215686274511</c:v>
                </c:pt>
                <c:pt idx="25">
                  <c:v>1.0507843137254902</c:v>
                </c:pt>
                <c:pt idx="26">
                  <c:v>1.0584313725490195</c:v>
                </c:pt>
                <c:pt idx="27">
                  <c:v>1.054607843137255</c:v>
                </c:pt>
                <c:pt idx="28">
                  <c:v>1.0589215686274511</c:v>
                </c:pt>
                <c:pt idx="29">
                  <c:v>1.0625490196078433</c:v>
                </c:pt>
                <c:pt idx="30">
                  <c:v>1.0658823529411765</c:v>
                </c:pt>
                <c:pt idx="31">
                  <c:v>1.0625490196078433</c:v>
                </c:pt>
                <c:pt idx="32">
                  <c:v>1.0621568627450979</c:v>
                </c:pt>
                <c:pt idx="33">
                  <c:v>1.0625490196078433</c:v>
                </c:pt>
                <c:pt idx="34">
                  <c:v>1.0729411764705883</c:v>
                </c:pt>
                <c:pt idx="35">
                  <c:v>1.0729411764705883</c:v>
                </c:pt>
                <c:pt idx="36">
                  <c:v>1.0725490196078431</c:v>
                </c:pt>
                <c:pt idx="37">
                  <c:v>1.0834313725490197</c:v>
                </c:pt>
                <c:pt idx="38">
                  <c:v>1.0857843137254901</c:v>
                </c:pt>
                <c:pt idx="39">
                  <c:v>1.0834313725490197</c:v>
                </c:pt>
                <c:pt idx="40">
                  <c:v>1.0848039215686274</c:v>
                </c:pt>
                <c:pt idx="41">
                  <c:v>1.0877450980392156</c:v>
                </c:pt>
                <c:pt idx="42">
                  <c:v>1.088529411764706</c:v>
                </c:pt>
                <c:pt idx="43">
                  <c:v>1.0904901960784315</c:v>
                </c:pt>
                <c:pt idx="44">
                  <c:v>1.0902941176470589</c:v>
                </c:pt>
                <c:pt idx="45">
                  <c:v>1.1063725490196079</c:v>
                </c:pt>
                <c:pt idx="46">
                  <c:v>1.1183333333333334</c:v>
                </c:pt>
                <c:pt idx="47">
                  <c:v>1.1238235294117649</c:v>
                </c:pt>
                <c:pt idx="48">
                  <c:v>1.1181372549019608</c:v>
                </c:pt>
                <c:pt idx="49">
                  <c:v>1.1186274509803922</c:v>
                </c:pt>
                <c:pt idx="50">
                  <c:v>1.1239215686274511</c:v>
                </c:pt>
                <c:pt idx="51">
                  <c:v>1.1287254901960784</c:v>
                </c:pt>
                <c:pt idx="52">
                  <c:v>1.132156862745098</c:v>
                </c:pt>
                <c:pt idx="53">
                  <c:v>1.1354901960784312</c:v>
                </c:pt>
                <c:pt idx="54">
                  <c:v>1.1399019607843137</c:v>
                </c:pt>
                <c:pt idx="55">
                  <c:v>1.1411764705882352</c:v>
                </c:pt>
                <c:pt idx="56">
                  <c:v>1.1413725490196078</c:v>
                </c:pt>
                <c:pt idx="57">
                  <c:v>1.145686274509804</c:v>
                </c:pt>
                <c:pt idx="58">
                  <c:v>1.1500980392156863</c:v>
                </c:pt>
                <c:pt idx="59">
                  <c:v>1.1509803921568627</c:v>
                </c:pt>
                <c:pt idx="60">
                  <c:v>1.1283333333333334</c:v>
                </c:pt>
                <c:pt idx="61">
                  <c:v>1.1638235294117647</c:v>
                </c:pt>
                <c:pt idx="62">
                  <c:v>1.1749999999999998</c:v>
                </c:pt>
                <c:pt idx="63">
                  <c:v>1.1794117647058824</c:v>
                </c:pt>
                <c:pt idx="64">
                  <c:v>1.1792156862745098</c:v>
                </c:pt>
                <c:pt idx="65">
                  <c:v>1.1910784313725491</c:v>
                </c:pt>
                <c:pt idx="66">
                  <c:v>1.1938235294117647</c:v>
                </c:pt>
                <c:pt idx="67">
                  <c:v>1.1998039215686274</c:v>
                </c:pt>
                <c:pt idx="68">
                  <c:v>1.2050000000000001</c:v>
                </c:pt>
                <c:pt idx="69">
                  <c:v>1.2072549019607843</c:v>
                </c:pt>
                <c:pt idx="70">
                  <c:v>1.213529411764706</c:v>
                </c:pt>
                <c:pt idx="71">
                  <c:v>1.2139215686274509</c:v>
                </c:pt>
                <c:pt idx="72">
                  <c:v>1.2165686274509802</c:v>
                </c:pt>
                <c:pt idx="73">
                  <c:v>1.2132352941176472</c:v>
                </c:pt>
                <c:pt idx="74">
                  <c:v>1.2104901960784313</c:v>
                </c:pt>
                <c:pt idx="75">
                  <c:v>1.2129411764705882</c:v>
                </c:pt>
                <c:pt idx="76">
                  <c:v>1.2162745098039214</c:v>
                </c:pt>
                <c:pt idx="77">
                  <c:v>1.2222549019607842</c:v>
                </c:pt>
                <c:pt idx="78">
                  <c:v>1.226078431372549</c:v>
                </c:pt>
                <c:pt idx="79">
                  <c:v>1.2270588235294118</c:v>
                </c:pt>
                <c:pt idx="80">
                  <c:v>1.2306862745098039</c:v>
                </c:pt>
                <c:pt idx="81">
                  <c:v>1.2316666666666667</c:v>
                </c:pt>
                <c:pt idx="82">
                  <c:v>1.2358823529411764</c:v>
                </c:pt>
                <c:pt idx="83">
                  <c:v>1.2364705882352942</c:v>
                </c:pt>
                <c:pt idx="84">
                  <c:v>1.2348039215686275</c:v>
                </c:pt>
                <c:pt idx="85">
                  <c:v>1.236764705882353</c:v>
                </c:pt>
                <c:pt idx="86">
                  <c:v>1.2375490196078431</c:v>
                </c:pt>
                <c:pt idx="87">
                  <c:v>1.2417647058823529</c:v>
                </c:pt>
                <c:pt idx="88">
                  <c:v>1.2460784313725488</c:v>
                </c:pt>
                <c:pt idx="89">
                  <c:v>1.2486274509803923</c:v>
                </c:pt>
                <c:pt idx="90">
                  <c:v>1.2503921568627452</c:v>
                </c:pt>
                <c:pt idx="91">
                  <c:v>1.2452941176470589</c:v>
                </c:pt>
                <c:pt idx="92">
                  <c:v>1.243235294117647</c:v>
                </c:pt>
                <c:pt idx="93">
                  <c:v>1.236078431372549</c:v>
                </c:pt>
                <c:pt idx="94">
                  <c:v>1.2355882352941177</c:v>
                </c:pt>
                <c:pt idx="95">
                  <c:v>1.2382352941176469</c:v>
                </c:pt>
                <c:pt idx="96">
                  <c:v>1.2353921568627451</c:v>
                </c:pt>
                <c:pt idx="97">
                  <c:v>1.236078431372549</c:v>
                </c:pt>
                <c:pt idx="98">
                  <c:v>1.2336274509803922</c:v>
                </c:pt>
                <c:pt idx="99">
                  <c:v>1.2346078431372549</c:v>
                </c:pt>
                <c:pt idx="100">
                  <c:v>1.2365686274509804</c:v>
                </c:pt>
                <c:pt idx="101">
                  <c:v>1.2375490196078431</c:v>
                </c:pt>
                <c:pt idx="102">
                  <c:v>1.2383333333333333</c:v>
                </c:pt>
                <c:pt idx="103">
                  <c:v>1.2408823529411765</c:v>
                </c:pt>
                <c:pt idx="104">
                  <c:v>1.2409803921568627</c:v>
                </c:pt>
                <c:pt idx="105">
                  <c:v>1.2461764705882352</c:v>
                </c:pt>
                <c:pt idx="106">
                  <c:v>1.2461764705882352</c:v>
                </c:pt>
                <c:pt idx="107">
                  <c:v>1.2459803921568626</c:v>
                </c:pt>
                <c:pt idx="108">
                  <c:v>1.2488235294117647</c:v>
                </c:pt>
                <c:pt idx="109">
                  <c:v>1.2477450980392155</c:v>
                </c:pt>
                <c:pt idx="110">
                  <c:v>1.2385294117647059</c:v>
                </c:pt>
                <c:pt idx="111">
                  <c:v>1.2437254901960784</c:v>
                </c:pt>
                <c:pt idx="112">
                  <c:v>1.2041176470588235</c:v>
                </c:pt>
                <c:pt idx="113">
                  <c:v>1.2343137254901959</c:v>
                </c:pt>
                <c:pt idx="114">
                  <c:v>1.2289215686274511</c:v>
                </c:pt>
                <c:pt idx="115">
                  <c:v>1.2378431372549019</c:v>
                </c:pt>
                <c:pt idx="116">
                  <c:v>1.2438235294117646</c:v>
                </c:pt>
                <c:pt idx="117">
                  <c:v>1.2475490196078431</c:v>
                </c:pt>
                <c:pt idx="118">
                  <c:v>1.2491176470588234</c:v>
                </c:pt>
                <c:pt idx="119">
                  <c:v>1.2495098039215686</c:v>
                </c:pt>
                <c:pt idx="120">
                  <c:v>1.2518627450980391</c:v>
                </c:pt>
                <c:pt idx="121">
                  <c:v>1.2549999999999999</c:v>
                </c:pt>
                <c:pt idx="122">
                  <c:v>1.2535294117647058</c:v>
                </c:pt>
                <c:pt idx="123">
                  <c:v>1.2552941176470589</c:v>
                </c:pt>
                <c:pt idx="124">
                  <c:v>1.2543137254901962</c:v>
                </c:pt>
                <c:pt idx="125">
                  <c:v>1.2540196078431372</c:v>
                </c:pt>
                <c:pt idx="126">
                  <c:v>1.252843137254902</c:v>
                </c:pt>
                <c:pt idx="127">
                  <c:v>1.2535294117647058</c:v>
                </c:pt>
                <c:pt idx="128">
                  <c:v>1.2590196078431373</c:v>
                </c:pt>
                <c:pt idx="129">
                  <c:v>1.2708823529411764</c:v>
                </c:pt>
                <c:pt idx="130">
                  <c:v>1.2655882352941175</c:v>
                </c:pt>
                <c:pt idx="131">
                  <c:v>1.2638235294117646</c:v>
                </c:pt>
                <c:pt idx="132">
                  <c:v>1.2649999999999999</c:v>
                </c:pt>
                <c:pt idx="133">
                  <c:v>1.2664705882352942</c:v>
                </c:pt>
                <c:pt idx="134">
                  <c:v>1.2770588235294118</c:v>
                </c:pt>
                <c:pt idx="135">
                  <c:v>1.2805882352941176</c:v>
                </c:pt>
                <c:pt idx="136">
                  <c:v>1.2840196078431374</c:v>
                </c:pt>
                <c:pt idx="137">
                  <c:v>1.2834313725490196</c:v>
                </c:pt>
                <c:pt idx="138">
                  <c:v>1.2845098039215685</c:v>
                </c:pt>
                <c:pt idx="139">
                  <c:v>1.2857843137254903</c:v>
                </c:pt>
                <c:pt idx="140">
                  <c:v>1.2859803921568629</c:v>
                </c:pt>
                <c:pt idx="141">
                  <c:v>1.2890196078431373</c:v>
                </c:pt>
                <c:pt idx="142">
                  <c:v>1.29</c:v>
                </c:pt>
                <c:pt idx="143">
                  <c:v>1.2895098039215684</c:v>
                </c:pt>
                <c:pt idx="144">
                  <c:v>1.2895098039215684</c:v>
                </c:pt>
                <c:pt idx="145">
                  <c:v>1.2951960784313725</c:v>
                </c:pt>
                <c:pt idx="146">
                  <c:v>1.3001960784313726</c:v>
                </c:pt>
                <c:pt idx="147">
                  <c:v>1.3035294117647058</c:v>
                </c:pt>
                <c:pt idx="148">
                  <c:v>1.3041176470588236</c:v>
                </c:pt>
                <c:pt idx="149">
                  <c:v>1.3022549019607843</c:v>
                </c:pt>
                <c:pt idx="150">
                  <c:v>1.297156862745098</c:v>
                </c:pt>
                <c:pt idx="151">
                  <c:v>1.303235294117647</c:v>
                </c:pt>
                <c:pt idx="152">
                  <c:v>1.3070588235294116</c:v>
                </c:pt>
                <c:pt idx="153">
                  <c:v>1.3054901960784313</c:v>
                </c:pt>
                <c:pt idx="154">
                  <c:v>1.3249019607843135</c:v>
                </c:pt>
                <c:pt idx="155">
                  <c:v>1.3290196078431371</c:v>
                </c:pt>
                <c:pt idx="156">
                  <c:v>1.3300980392156863</c:v>
                </c:pt>
                <c:pt idx="157">
                  <c:v>1.3242156862745098</c:v>
                </c:pt>
                <c:pt idx="158">
                  <c:v>1.3404901960784312</c:v>
                </c:pt>
                <c:pt idx="159">
                  <c:v>1.343921568627451</c:v>
                </c:pt>
                <c:pt idx="160">
                  <c:v>1.3539215686274511</c:v>
                </c:pt>
                <c:pt idx="161">
                  <c:v>1.3537254901960785</c:v>
                </c:pt>
                <c:pt idx="162">
                  <c:v>1.3644117647058822</c:v>
                </c:pt>
                <c:pt idx="163">
                  <c:v>1.364313725490196</c:v>
                </c:pt>
                <c:pt idx="164">
                  <c:v>1.3711764705882354</c:v>
                </c:pt>
                <c:pt idx="165">
                  <c:v>1.3740196078431373</c:v>
                </c:pt>
                <c:pt idx="166">
                  <c:v>1.3769607843137255</c:v>
                </c:pt>
                <c:pt idx="167">
                  <c:v>1.3777450980392156</c:v>
                </c:pt>
                <c:pt idx="168">
                  <c:v>1.3784313725490196</c:v>
                </c:pt>
                <c:pt idx="169">
                  <c:v>1.3799019607843137</c:v>
                </c:pt>
                <c:pt idx="170">
                  <c:v>1.3815686274509804</c:v>
                </c:pt>
                <c:pt idx="171">
                  <c:v>1.3809803921568629</c:v>
                </c:pt>
              </c:numCache>
            </c:numRef>
          </c:val>
          <c:smooth val="0"/>
          <c:extLst>
            <c:ext xmlns:c16="http://schemas.microsoft.com/office/drawing/2014/chart" uri="{C3380CC4-5D6E-409C-BE32-E72D297353CC}">
              <c16:uniqueId val="{00000000-C474-4DB4-8E37-9684ACF9D460}"/>
            </c:ext>
          </c:extLst>
        </c:ser>
        <c:ser>
          <c:idx val="2"/>
          <c:order val="1"/>
          <c:tx>
            <c:strRef>
              <c:f>期权!$AS$1</c:f>
              <c:strCache>
                <c:ptCount val="1"/>
                <c:pt idx="0">
                  <c:v>歆享资产稳健一号</c:v>
                </c:pt>
              </c:strCache>
            </c:strRef>
          </c:tx>
          <c:spPr>
            <a:ln w="28575" cap="rnd">
              <a:solidFill>
                <a:schemeClr val="accent3"/>
              </a:solidFill>
              <a:round/>
            </a:ln>
            <a:effectLst/>
          </c:spPr>
          <c:marker>
            <c:symbol val="none"/>
          </c:marker>
          <c:cat>
            <c:numRef>
              <c:f>期权!$AQ$2:$AQ$173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期权!$AS$2:$AS$328</c:f>
              <c:numCache>
                <c:formatCode>0.0000_ </c:formatCode>
                <c:ptCount val="327"/>
                <c:pt idx="0">
                  <c:v>1</c:v>
                </c:pt>
                <c:pt idx="1">
                  <c:v>1</c:v>
                </c:pt>
                <c:pt idx="2">
                  <c:v>1.0009191176470587</c:v>
                </c:pt>
                <c:pt idx="3">
                  <c:v>1.0064338235294117</c:v>
                </c:pt>
                <c:pt idx="4">
                  <c:v>1.0128676470588236</c:v>
                </c:pt>
                <c:pt idx="5">
                  <c:v>1.0165441176470589</c:v>
                </c:pt>
                <c:pt idx="6">
                  <c:v>1.0165441176470589</c:v>
                </c:pt>
                <c:pt idx="7">
                  <c:v>1.0165441176470589</c:v>
                </c:pt>
                <c:pt idx="8">
                  <c:v>1.0248161764705881</c:v>
                </c:pt>
                <c:pt idx="9">
                  <c:v>1.0284926470588234</c:v>
                </c:pt>
                <c:pt idx="10">
                  <c:v>1.0303308823529411</c:v>
                </c:pt>
                <c:pt idx="11">
                  <c:v>1.0321691176470587</c:v>
                </c:pt>
                <c:pt idx="12">
                  <c:v>1.0340073529411764</c:v>
                </c:pt>
                <c:pt idx="13">
                  <c:v>1.0349264705882351</c:v>
                </c:pt>
                <c:pt idx="14">
                  <c:v>1.0376838235294117</c:v>
                </c:pt>
                <c:pt idx="15">
                  <c:v>1.0358455882352939</c:v>
                </c:pt>
                <c:pt idx="16">
                  <c:v>1.0376838235294117</c:v>
                </c:pt>
                <c:pt idx="17">
                  <c:v>1.0532169117647057</c:v>
                </c:pt>
                <c:pt idx="18">
                  <c:v>1.0543198529411764</c:v>
                </c:pt>
                <c:pt idx="19">
                  <c:v>1.0594669117647058</c:v>
                </c:pt>
                <c:pt idx="20">
                  <c:v>1.0563419117647057</c:v>
                </c:pt>
                <c:pt idx="21">
                  <c:v>1.0532169117647057</c:v>
                </c:pt>
                <c:pt idx="22">
                  <c:v>1.0511948529411763</c:v>
                </c:pt>
                <c:pt idx="23">
                  <c:v>1.0584558823529411</c:v>
                </c:pt>
                <c:pt idx="24">
                  <c:v>1.0647058823529412</c:v>
                </c:pt>
                <c:pt idx="25">
                  <c:v>1.0553308823529413</c:v>
                </c:pt>
                <c:pt idx="26">
                  <c:v>1.0563419117647057</c:v>
                </c:pt>
                <c:pt idx="27">
                  <c:v>1.0543198529411764</c:v>
                </c:pt>
                <c:pt idx="28">
                  <c:v>1.0584558823529411</c:v>
                </c:pt>
                <c:pt idx="29">
                  <c:v>1.0574448529411764</c:v>
                </c:pt>
                <c:pt idx="30">
                  <c:v>1.0625919117647058</c:v>
                </c:pt>
                <c:pt idx="31">
                  <c:v>1.0615808823529411</c:v>
                </c:pt>
                <c:pt idx="32">
                  <c:v>1.0636029411764705</c:v>
                </c:pt>
                <c:pt idx="33">
                  <c:v>1.0636029411764705</c:v>
                </c:pt>
                <c:pt idx="34">
                  <c:v>1.0698529411764703</c:v>
                </c:pt>
                <c:pt idx="35">
                  <c:v>1.0698529411764703</c:v>
                </c:pt>
                <c:pt idx="36">
                  <c:v>1.0667279411764705</c:v>
                </c:pt>
                <c:pt idx="37">
                  <c:v>1.0739889705882353</c:v>
                </c:pt>
                <c:pt idx="38">
                  <c:v>1.0843749999999999</c:v>
                </c:pt>
                <c:pt idx="39">
                  <c:v>1.090625</c:v>
                </c:pt>
                <c:pt idx="40">
                  <c:v>1.0812499999999998</c:v>
                </c:pt>
                <c:pt idx="41">
                  <c:v>1.0843749999999999</c:v>
                </c:pt>
                <c:pt idx="42">
                  <c:v>1.0864889705882352</c:v>
                </c:pt>
                <c:pt idx="43">
                  <c:v>1.090625</c:v>
                </c:pt>
                <c:pt idx="44">
                  <c:v>1.0853860294117648</c:v>
                </c:pt>
                <c:pt idx="45">
                  <c:v>1.0896139705882353</c:v>
                </c:pt>
                <c:pt idx="46">
                  <c:v>1.0874999999999999</c:v>
                </c:pt>
                <c:pt idx="47">
                  <c:v>1.090625</c:v>
                </c:pt>
                <c:pt idx="48">
                  <c:v>1.0957720588235293</c:v>
                </c:pt>
                <c:pt idx="49">
                  <c:v>1.0988970588235294</c:v>
                </c:pt>
                <c:pt idx="50">
                  <c:v>1.0957720588235293</c:v>
                </c:pt>
                <c:pt idx="51">
                  <c:v>1.0973345588235293</c:v>
                </c:pt>
                <c:pt idx="52">
                  <c:v>1.0943014705882352</c:v>
                </c:pt>
                <c:pt idx="53">
                  <c:v>1.0984375</c:v>
                </c:pt>
                <c:pt idx="54">
                  <c:v>1.101470588235294</c:v>
                </c:pt>
                <c:pt idx="55">
                  <c:v>1.1056066176470589</c:v>
                </c:pt>
                <c:pt idx="56">
                  <c:v>1.1138786764705881</c:v>
                </c:pt>
                <c:pt idx="57">
                  <c:v>1.1180147058823529</c:v>
                </c:pt>
                <c:pt idx="58">
                  <c:v>1.1468749999999999</c:v>
                </c:pt>
                <c:pt idx="59">
                  <c:v>1.156158088235294</c:v>
                </c:pt>
                <c:pt idx="60">
                  <c:v>1.156158088235294</c:v>
                </c:pt>
                <c:pt idx="61">
                  <c:v>1.1613051470588236</c:v>
                </c:pt>
                <c:pt idx="62">
                  <c:v>1.1767463235294118</c:v>
                </c:pt>
                <c:pt idx="63">
                  <c:v>1.1849264705882352</c:v>
                </c:pt>
                <c:pt idx="64">
                  <c:v>1.2034926470588234</c:v>
                </c:pt>
                <c:pt idx="65">
                  <c:v>1.2045036764705881</c:v>
                </c:pt>
                <c:pt idx="66">
                  <c:v>1.2056066176470588</c:v>
                </c:pt>
                <c:pt idx="67">
                  <c:v>1.213970588235294</c:v>
                </c:pt>
                <c:pt idx="68">
                  <c:v>1.213970588235294</c:v>
                </c:pt>
                <c:pt idx="69">
                  <c:v>1.224816176470588</c:v>
                </c:pt>
                <c:pt idx="70">
                  <c:v>1.227205882352941</c:v>
                </c:pt>
                <c:pt idx="71">
                  <c:v>1.227205882352941</c:v>
                </c:pt>
                <c:pt idx="72">
                  <c:v>1.2284007352941175</c:v>
                </c:pt>
                <c:pt idx="73">
                  <c:v>1.2368566176470586</c:v>
                </c:pt>
                <c:pt idx="74">
                  <c:v>1.2428308823529413</c:v>
                </c:pt>
                <c:pt idx="75">
                  <c:v>1.2440257352941175</c:v>
                </c:pt>
                <c:pt idx="76">
                  <c:v>1.2440257352941175</c:v>
                </c:pt>
                <c:pt idx="77">
                  <c:v>1.2416360294117645</c:v>
                </c:pt>
                <c:pt idx="78">
                  <c:v>1.240441176470588</c:v>
                </c:pt>
                <c:pt idx="79">
                  <c:v>1.240441176470588</c:v>
                </c:pt>
                <c:pt idx="80">
                  <c:v>1.2488051470588235</c:v>
                </c:pt>
                <c:pt idx="81">
                  <c:v>1.2524816176470588</c:v>
                </c:pt>
                <c:pt idx="82">
                  <c:v>1.2464154411764705</c:v>
                </c:pt>
                <c:pt idx="83">
                  <c:v>1.2560661764705883</c:v>
                </c:pt>
                <c:pt idx="84">
                  <c:v>1.2536764705882353</c:v>
                </c:pt>
                <c:pt idx="85">
                  <c:v>1.2512867647058823</c:v>
                </c:pt>
                <c:pt idx="86">
                  <c:v>1.2512867647058823</c:v>
                </c:pt>
                <c:pt idx="87">
                  <c:v>1.2512867647058823</c:v>
                </c:pt>
                <c:pt idx="88">
                  <c:v>1.2548713235294116</c:v>
                </c:pt>
                <c:pt idx="89">
                  <c:v>1.260845588235294</c:v>
                </c:pt>
                <c:pt idx="90">
                  <c:v>1.260845588235294</c:v>
                </c:pt>
                <c:pt idx="91">
                  <c:v>1.260845588235294</c:v>
                </c:pt>
                <c:pt idx="92">
                  <c:v>1.2669117647058823</c:v>
                </c:pt>
                <c:pt idx="93">
                  <c:v>1.2681066176470586</c:v>
                </c:pt>
                <c:pt idx="94">
                  <c:v>1.2704963235294118</c:v>
                </c:pt>
                <c:pt idx="95">
                  <c:v>1.2740808823529413</c:v>
                </c:pt>
                <c:pt idx="96">
                  <c:v>1.2813419117647058</c:v>
                </c:pt>
                <c:pt idx="97">
                  <c:v>1.276470588235294</c:v>
                </c:pt>
                <c:pt idx="98">
                  <c:v>1.278860294117647</c:v>
                </c:pt>
                <c:pt idx="99">
                  <c:v>1.276470588235294</c:v>
                </c:pt>
                <c:pt idx="100">
                  <c:v>1.2752757352941175</c:v>
                </c:pt>
                <c:pt idx="101">
                  <c:v>1.2981617647058823</c:v>
                </c:pt>
                <c:pt idx="102">
                  <c:v>1.3041360294117648</c:v>
                </c:pt>
                <c:pt idx="103">
                  <c:v>1.3017463235294116</c:v>
                </c:pt>
                <c:pt idx="104">
                  <c:v>1.3005514705882353</c:v>
                </c:pt>
                <c:pt idx="105">
                  <c:v>1.305330882352941</c:v>
                </c:pt>
                <c:pt idx="106">
                  <c:v>1.292095588235294</c:v>
                </c:pt>
                <c:pt idx="107">
                  <c:v>1.3149816176470588</c:v>
                </c:pt>
                <c:pt idx="108">
                  <c:v>1.323345588235294</c:v>
                </c:pt>
                <c:pt idx="109">
                  <c:v>1.3089154411764705</c:v>
                </c:pt>
                <c:pt idx="110">
                  <c:v>1.3306066176470588</c:v>
                </c:pt>
                <c:pt idx="111">
                  <c:v>1.3221507352941175</c:v>
                </c:pt>
                <c:pt idx="112">
                  <c:v>1.2776654411764703</c:v>
                </c:pt>
                <c:pt idx="113">
                  <c:v>1.307720588235294</c:v>
                </c:pt>
                <c:pt idx="114">
                  <c:v>1.3282169117647058</c:v>
                </c:pt>
                <c:pt idx="115">
                  <c:v>1.3245404411764705</c:v>
                </c:pt>
                <c:pt idx="116">
                  <c:v>1.3294117647058821</c:v>
                </c:pt>
                <c:pt idx="117">
                  <c:v>1.3353860294117648</c:v>
                </c:pt>
                <c:pt idx="118">
                  <c:v>1.3329963235294116</c:v>
                </c:pt>
                <c:pt idx="119">
                  <c:v>1.3409007352941176</c:v>
                </c:pt>
                <c:pt idx="120">
                  <c:v>1.3409007352941176</c:v>
                </c:pt>
                <c:pt idx="121">
                  <c:v>1.3435661764705882</c:v>
                </c:pt>
                <c:pt idx="122">
                  <c:v>1.3488051470588234</c:v>
                </c:pt>
                <c:pt idx="123">
                  <c:v>1.3500919117647059</c:v>
                </c:pt>
                <c:pt idx="124">
                  <c:v>1.3540441176470588</c:v>
                </c:pt>
                <c:pt idx="125">
                  <c:v>1.3540441176470588</c:v>
                </c:pt>
                <c:pt idx="126">
                  <c:v>1.3396139705882353</c:v>
                </c:pt>
                <c:pt idx="127">
                  <c:v>1.3396139705882353</c:v>
                </c:pt>
                <c:pt idx="128">
                  <c:v>1.338235294117647</c:v>
                </c:pt>
                <c:pt idx="129">
                  <c:v>1.3409007352941176</c:v>
                </c:pt>
                <c:pt idx="130">
                  <c:v>1.3409007352941176</c:v>
                </c:pt>
                <c:pt idx="131">
                  <c:v>1.3435661764705882</c:v>
                </c:pt>
                <c:pt idx="132">
                  <c:v>1.3435661764705882</c:v>
                </c:pt>
                <c:pt idx="133">
                  <c:v>1.3461397058823528</c:v>
                </c:pt>
                <c:pt idx="134">
                  <c:v>1.3527573529411763</c:v>
                </c:pt>
                <c:pt idx="135">
                  <c:v>1.3554227941176469</c:v>
                </c:pt>
                <c:pt idx="136">
                  <c:v>1.3554227941176469</c:v>
                </c:pt>
                <c:pt idx="137">
                  <c:v>1.359375</c:v>
                </c:pt>
                <c:pt idx="138">
                  <c:v>1.3606617647058823</c:v>
                </c:pt>
                <c:pt idx="139">
                  <c:v>1.3633272058823529</c:v>
                </c:pt>
                <c:pt idx="140">
                  <c:v>1.3659926470588235</c:v>
                </c:pt>
                <c:pt idx="141">
                  <c:v>1.3672794117647058</c:v>
                </c:pt>
                <c:pt idx="142">
                  <c:v>1.3685661764705883</c:v>
                </c:pt>
                <c:pt idx="143">
                  <c:v>1.3685661764705883</c:v>
                </c:pt>
                <c:pt idx="144">
                  <c:v>1.3738970588235293</c:v>
                </c:pt>
                <c:pt idx="145">
                  <c:v>1.3751838235294116</c:v>
                </c:pt>
                <c:pt idx="146">
                  <c:v>1.3791360294117645</c:v>
                </c:pt>
                <c:pt idx="147">
                  <c:v>1.3818014705882353</c:v>
                </c:pt>
                <c:pt idx="148">
                  <c:v>1.3830882352941174</c:v>
                </c:pt>
                <c:pt idx="149">
                  <c:v>1.3830882352941174</c:v>
                </c:pt>
                <c:pt idx="150">
                  <c:v>1.3830882352941174</c:v>
                </c:pt>
                <c:pt idx="151">
                  <c:v>1.3870404411764705</c:v>
                </c:pt>
                <c:pt idx="152">
                  <c:v>1.3857536764705882</c:v>
                </c:pt>
                <c:pt idx="153">
                  <c:v>1.3857536764705882</c:v>
                </c:pt>
                <c:pt idx="154">
                  <c:v>1.3963235294117646</c:v>
                </c:pt>
                <c:pt idx="155">
                  <c:v>1.4002757352941175</c:v>
                </c:pt>
                <c:pt idx="156">
                  <c:v>1.4002757352941175</c:v>
                </c:pt>
                <c:pt idx="157">
                  <c:v>1.3963235294117646</c:v>
                </c:pt>
                <c:pt idx="158">
                  <c:v>1.3949448529411763</c:v>
                </c:pt>
                <c:pt idx="159">
                  <c:v>1.4055147058823527</c:v>
                </c:pt>
                <c:pt idx="160">
                  <c:v>1.4107536764705881</c:v>
                </c:pt>
                <c:pt idx="161">
                  <c:v>1.4134191176470587</c:v>
                </c:pt>
                <c:pt idx="162">
                  <c:v>1.4121323529411764</c:v>
                </c:pt>
                <c:pt idx="163">
                  <c:v>1.4226102941176471</c:v>
                </c:pt>
                <c:pt idx="164">
                  <c:v>1.3963235294117646</c:v>
                </c:pt>
                <c:pt idx="165">
                  <c:v>1.4134191176470587</c:v>
                </c:pt>
                <c:pt idx="166">
                  <c:v>1.4265625</c:v>
                </c:pt>
                <c:pt idx="167">
                  <c:v>1.4213235294117645</c:v>
                </c:pt>
                <c:pt idx="168">
                  <c:v>1.4345588235294116</c:v>
                </c:pt>
                <c:pt idx="169">
                  <c:v>1.4302389705882352</c:v>
                </c:pt>
                <c:pt idx="170">
                  <c:v>1.4330882352941174</c:v>
                </c:pt>
                <c:pt idx="171">
                  <c:v>1.4260110294117647</c:v>
                </c:pt>
              </c:numCache>
            </c:numRef>
          </c:val>
          <c:smooth val="0"/>
          <c:extLst>
            <c:ext xmlns:c16="http://schemas.microsoft.com/office/drawing/2014/chart" uri="{C3380CC4-5D6E-409C-BE32-E72D297353CC}">
              <c16:uniqueId val="{00000001-C474-4DB4-8E37-9684ACF9D460}"/>
            </c:ext>
          </c:extLst>
        </c:ser>
        <c:ser>
          <c:idx val="3"/>
          <c:order val="2"/>
          <c:tx>
            <c:strRef>
              <c:f>期权!$AT$1</c:f>
              <c:strCache>
                <c:ptCount val="1"/>
                <c:pt idx="0">
                  <c:v>泓倍期权套利1号</c:v>
                </c:pt>
              </c:strCache>
            </c:strRef>
          </c:tx>
          <c:spPr>
            <a:ln w="28575" cap="rnd">
              <a:solidFill>
                <a:schemeClr val="accent4"/>
              </a:solidFill>
              <a:round/>
            </a:ln>
            <a:effectLst/>
          </c:spPr>
          <c:marker>
            <c:symbol val="none"/>
          </c:marker>
          <c:cat>
            <c:numRef>
              <c:f>期权!$AQ$2:$AQ$173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期权!$AT$2:$AT$328</c:f>
              <c:numCache>
                <c:formatCode>0.0000_ </c:formatCode>
                <c:ptCount val="327"/>
                <c:pt idx="0">
                  <c:v>1</c:v>
                </c:pt>
                <c:pt idx="1">
                  <c:v>0.99980000000000002</c:v>
                </c:pt>
                <c:pt idx="2">
                  <c:v>0.99960000000000004</c:v>
                </c:pt>
                <c:pt idx="3">
                  <c:v>0.99960000000000004</c:v>
                </c:pt>
                <c:pt idx="4">
                  <c:v>1</c:v>
                </c:pt>
                <c:pt idx="5">
                  <c:v>1.0001</c:v>
                </c:pt>
                <c:pt idx="6">
                  <c:v>1.0003</c:v>
                </c:pt>
                <c:pt idx="7">
                  <c:v>1</c:v>
                </c:pt>
                <c:pt idx="8">
                  <c:v>0.99929999999999997</c:v>
                </c:pt>
                <c:pt idx="9">
                  <c:v>0.99939999999999996</c:v>
                </c:pt>
                <c:pt idx="10">
                  <c:v>0.999</c:v>
                </c:pt>
                <c:pt idx="11">
                  <c:v>0.99919999999999998</c:v>
                </c:pt>
                <c:pt idx="12">
                  <c:v>0.99670000000000003</c:v>
                </c:pt>
                <c:pt idx="13">
                  <c:v>0.99750000000000005</c:v>
                </c:pt>
                <c:pt idx="14">
                  <c:v>0.99750000000000005</c:v>
                </c:pt>
                <c:pt idx="15">
                  <c:v>0.99709999999999999</c:v>
                </c:pt>
                <c:pt idx="16">
                  <c:v>0.99839999999999995</c:v>
                </c:pt>
                <c:pt idx="17">
                  <c:v>0.99839999999999995</c:v>
                </c:pt>
                <c:pt idx="18">
                  <c:v>0.99819999999999998</c:v>
                </c:pt>
                <c:pt idx="19">
                  <c:v>1.0004</c:v>
                </c:pt>
                <c:pt idx="20">
                  <c:v>1.01</c:v>
                </c:pt>
                <c:pt idx="21">
                  <c:v>1.0117</c:v>
                </c:pt>
                <c:pt idx="22">
                  <c:v>1.0092000000000001</c:v>
                </c:pt>
                <c:pt idx="23">
                  <c:v>1.0109999999999999</c:v>
                </c:pt>
                <c:pt idx="24">
                  <c:v>1.0126999999999999</c:v>
                </c:pt>
                <c:pt idx="25">
                  <c:v>1.0106999999999999</c:v>
                </c:pt>
                <c:pt idx="26">
                  <c:v>1.014</c:v>
                </c:pt>
                <c:pt idx="27">
                  <c:v>1.0174000000000001</c:v>
                </c:pt>
                <c:pt idx="28">
                  <c:v>1.0206</c:v>
                </c:pt>
                <c:pt idx="29">
                  <c:v>1.0207999999999999</c:v>
                </c:pt>
                <c:pt idx="30">
                  <c:v>1.0230999999999999</c:v>
                </c:pt>
                <c:pt idx="31">
                  <c:v>1.0173000000000001</c:v>
                </c:pt>
                <c:pt idx="32">
                  <c:v>1.0241</c:v>
                </c:pt>
                <c:pt idx="33">
                  <c:v>1.0235000000000001</c:v>
                </c:pt>
                <c:pt idx="34">
                  <c:v>1.0233000000000001</c:v>
                </c:pt>
                <c:pt idx="35">
                  <c:v>1.0236000000000001</c:v>
                </c:pt>
                <c:pt idx="36">
                  <c:v>1.0246</c:v>
                </c:pt>
                <c:pt idx="37">
                  <c:v>1.0295000000000001</c:v>
                </c:pt>
                <c:pt idx="38">
                  <c:v>1.0290999999999999</c:v>
                </c:pt>
                <c:pt idx="39">
                  <c:v>1.0302</c:v>
                </c:pt>
                <c:pt idx="40">
                  <c:v>1.03</c:v>
                </c:pt>
                <c:pt idx="41">
                  <c:v>1.0295000000000001</c:v>
                </c:pt>
                <c:pt idx="42">
                  <c:v>1.0306999999999999</c:v>
                </c:pt>
                <c:pt idx="43">
                  <c:v>1.0364</c:v>
                </c:pt>
                <c:pt idx="44">
                  <c:v>1.0316000000000001</c:v>
                </c:pt>
                <c:pt idx="45">
                  <c:v>1.0464</c:v>
                </c:pt>
                <c:pt idx="46">
                  <c:v>1.06</c:v>
                </c:pt>
                <c:pt idx="47">
                  <c:v>1.0690999999999999</c:v>
                </c:pt>
                <c:pt idx="48">
                  <c:v>1.0686</c:v>
                </c:pt>
                <c:pt idx="49">
                  <c:v>1.0777000000000001</c:v>
                </c:pt>
                <c:pt idx="50">
                  <c:v>1.0741000000000001</c:v>
                </c:pt>
                <c:pt idx="51">
                  <c:v>1.0741000000000001</c:v>
                </c:pt>
                <c:pt idx="52">
                  <c:v>1.0751999999999999</c:v>
                </c:pt>
                <c:pt idx="53">
                  <c:v>1.0805</c:v>
                </c:pt>
                <c:pt idx="54">
                  <c:v>1.0885</c:v>
                </c:pt>
                <c:pt idx="55">
                  <c:v>1.0978000000000001</c:v>
                </c:pt>
                <c:pt idx="56">
                  <c:v>1.0995999999999999</c:v>
                </c:pt>
                <c:pt idx="57">
                  <c:v>1.1033999999999999</c:v>
                </c:pt>
                <c:pt idx="58">
                  <c:v>1.1046</c:v>
                </c:pt>
                <c:pt idx="59">
                  <c:v>1.1113</c:v>
                </c:pt>
                <c:pt idx="60">
                  <c:v>1.0979000000000001</c:v>
                </c:pt>
                <c:pt idx="61">
                  <c:v>1.1251</c:v>
                </c:pt>
                <c:pt idx="62">
                  <c:v>1.1533</c:v>
                </c:pt>
                <c:pt idx="63">
                  <c:v>1.1541999999999999</c:v>
                </c:pt>
                <c:pt idx="64">
                  <c:v>1.1580999999999999</c:v>
                </c:pt>
                <c:pt idx="65">
                  <c:v>1.1652</c:v>
                </c:pt>
                <c:pt idx="66">
                  <c:v>1.1614</c:v>
                </c:pt>
                <c:pt idx="67">
                  <c:v>1.1616</c:v>
                </c:pt>
                <c:pt idx="68">
                  <c:v>1.1616</c:v>
                </c:pt>
                <c:pt idx="69">
                  <c:v>1.1792</c:v>
                </c:pt>
                <c:pt idx="70">
                  <c:v>1.1726000000000001</c:v>
                </c:pt>
                <c:pt idx="71">
                  <c:v>1.1736</c:v>
                </c:pt>
                <c:pt idx="72">
                  <c:v>1.1775</c:v>
                </c:pt>
                <c:pt idx="73">
                  <c:v>1.1772</c:v>
                </c:pt>
                <c:pt idx="74">
                  <c:v>1.1847000000000001</c:v>
                </c:pt>
                <c:pt idx="75">
                  <c:v>1.1851</c:v>
                </c:pt>
                <c:pt idx="76">
                  <c:v>1.1853</c:v>
                </c:pt>
                <c:pt idx="77">
                  <c:v>1.1970000000000001</c:v>
                </c:pt>
                <c:pt idx="78">
                  <c:v>1.1975</c:v>
                </c:pt>
                <c:pt idx="79">
                  <c:v>1.1990000000000001</c:v>
                </c:pt>
                <c:pt idx="80">
                  <c:v>1.2082999999999999</c:v>
                </c:pt>
                <c:pt idx="81">
                  <c:v>1.2091000000000001</c:v>
                </c:pt>
                <c:pt idx="82">
                  <c:v>1.2134</c:v>
                </c:pt>
                <c:pt idx="83">
                  <c:v>1.2129000000000001</c:v>
                </c:pt>
                <c:pt idx="84">
                  <c:v>1.2142999999999999</c:v>
                </c:pt>
                <c:pt idx="85">
                  <c:v>1.2141</c:v>
                </c:pt>
                <c:pt idx="86">
                  <c:v>1.2151000000000001</c:v>
                </c:pt>
                <c:pt idx="87">
                  <c:v>1.2185999999999999</c:v>
                </c:pt>
                <c:pt idx="88">
                  <c:v>1.2219</c:v>
                </c:pt>
                <c:pt idx="89">
                  <c:v>1.2233000000000001</c:v>
                </c:pt>
                <c:pt idx="90">
                  <c:v>1.2233000000000001</c:v>
                </c:pt>
                <c:pt idx="91">
                  <c:v>1.2233000000000001</c:v>
                </c:pt>
                <c:pt idx="92">
                  <c:v>1.2242999999999999</c:v>
                </c:pt>
                <c:pt idx="93">
                  <c:v>1.2256</c:v>
                </c:pt>
                <c:pt idx="94">
                  <c:v>1.2258</c:v>
                </c:pt>
                <c:pt idx="95">
                  <c:v>1.2262</c:v>
                </c:pt>
                <c:pt idx="96">
                  <c:v>1.2263999999999999</c:v>
                </c:pt>
                <c:pt idx="97">
                  <c:v>1.2278</c:v>
                </c:pt>
                <c:pt idx="98">
                  <c:v>1.2286999999999999</c:v>
                </c:pt>
                <c:pt idx="99">
                  <c:v>1.2304999999999999</c:v>
                </c:pt>
                <c:pt idx="100">
                  <c:v>1.2314000000000001</c:v>
                </c:pt>
                <c:pt idx="101">
                  <c:v>1.2279</c:v>
                </c:pt>
                <c:pt idx="102">
                  <c:v>1.2292000000000001</c:v>
                </c:pt>
                <c:pt idx="103">
                  <c:v>1.2316</c:v>
                </c:pt>
                <c:pt idx="104">
                  <c:v>1.2330000000000001</c:v>
                </c:pt>
                <c:pt idx="105">
                  <c:v>1.2342</c:v>
                </c:pt>
                <c:pt idx="106">
                  <c:v>1.2306999999999999</c:v>
                </c:pt>
                <c:pt idx="107">
                  <c:v>1.236</c:v>
                </c:pt>
                <c:pt idx="108">
                  <c:v>1.2422</c:v>
                </c:pt>
                <c:pt idx="109">
                  <c:v>1.2457</c:v>
                </c:pt>
                <c:pt idx="110">
                  <c:v>1.2473000000000001</c:v>
                </c:pt>
                <c:pt idx="111">
                  <c:v>1.2481</c:v>
                </c:pt>
                <c:pt idx="112">
                  <c:v>1.2422</c:v>
                </c:pt>
                <c:pt idx="113">
                  <c:v>1.2490000000000001</c:v>
                </c:pt>
                <c:pt idx="114">
                  <c:v>1.2503</c:v>
                </c:pt>
                <c:pt idx="115">
                  <c:v>1.2565999999999999</c:v>
                </c:pt>
                <c:pt idx="116">
                  <c:v>1.2606999999999999</c:v>
                </c:pt>
                <c:pt idx="117">
                  <c:v>1.2645999999999999</c:v>
                </c:pt>
                <c:pt idx="118">
                  <c:v>1.2679</c:v>
                </c:pt>
                <c:pt idx="119">
                  <c:v>1.2678</c:v>
                </c:pt>
                <c:pt idx="120">
                  <c:v>1.2730999999999999</c:v>
                </c:pt>
                <c:pt idx="121">
                  <c:v>1.2768999999999999</c:v>
                </c:pt>
                <c:pt idx="122">
                  <c:v>1.2692000000000001</c:v>
                </c:pt>
                <c:pt idx="123">
                  <c:v>1.2728999999999999</c:v>
                </c:pt>
                <c:pt idx="124">
                  <c:v>1.2766999999999999</c:v>
                </c:pt>
                <c:pt idx="125">
                  <c:v>1.2783</c:v>
                </c:pt>
                <c:pt idx="126">
                  <c:v>1.2793000000000001</c:v>
                </c:pt>
                <c:pt idx="127">
                  <c:v>1.2797000000000001</c:v>
                </c:pt>
                <c:pt idx="128">
                  <c:v>1.2795000000000001</c:v>
                </c:pt>
                <c:pt idx="129">
                  <c:v>1.2501</c:v>
                </c:pt>
                <c:pt idx="130">
                  <c:v>1.2548999999999999</c:v>
                </c:pt>
                <c:pt idx="131">
                  <c:v>1.2578</c:v>
                </c:pt>
                <c:pt idx="132">
                  <c:v>1.2608999999999999</c:v>
                </c:pt>
                <c:pt idx="133">
                  <c:v>1.2685999999999999</c:v>
                </c:pt>
                <c:pt idx="134">
                  <c:v>1.2762</c:v>
                </c:pt>
                <c:pt idx="135">
                  <c:v>1.2799</c:v>
                </c:pt>
                <c:pt idx="136">
                  <c:v>1.2847</c:v>
                </c:pt>
                <c:pt idx="137">
                  <c:v>1.2917000000000001</c:v>
                </c:pt>
                <c:pt idx="138">
                  <c:v>1.3016000000000001</c:v>
                </c:pt>
                <c:pt idx="139">
                  <c:v>1.3072999999999999</c:v>
                </c:pt>
                <c:pt idx="140">
                  <c:v>1.3073999999999999</c:v>
                </c:pt>
                <c:pt idx="141">
                  <c:v>1.3162</c:v>
                </c:pt>
                <c:pt idx="142">
                  <c:v>1.3190999999999999</c:v>
                </c:pt>
                <c:pt idx="143">
                  <c:v>1.3220000000000001</c:v>
                </c:pt>
                <c:pt idx="144">
                  <c:v>1.3238000000000001</c:v>
                </c:pt>
                <c:pt idx="145">
                  <c:v>1.3328</c:v>
                </c:pt>
                <c:pt idx="146">
                  <c:v>1.3365</c:v>
                </c:pt>
                <c:pt idx="147">
                  <c:v>1.3434999999999999</c:v>
                </c:pt>
                <c:pt idx="148">
                  <c:v>1.3454999999999999</c:v>
                </c:pt>
                <c:pt idx="149">
                  <c:v>1.3459000000000001</c:v>
                </c:pt>
                <c:pt idx="150">
                  <c:v>1.3517999999999999</c:v>
                </c:pt>
                <c:pt idx="151">
                  <c:v>1.355</c:v>
                </c:pt>
                <c:pt idx="152">
                  <c:v>1.3566</c:v>
                </c:pt>
                <c:pt idx="153">
                  <c:v>1.3532999999999999</c:v>
                </c:pt>
                <c:pt idx="154">
                  <c:v>1.3452999999999999</c:v>
                </c:pt>
                <c:pt idx="155">
                  <c:v>1.3554999999999999</c:v>
                </c:pt>
                <c:pt idx="156">
                  <c:v>1.3603000000000001</c:v>
                </c:pt>
                <c:pt idx="157">
                  <c:v>1.3549</c:v>
                </c:pt>
                <c:pt idx="158">
                  <c:v>1.3616999999999999</c:v>
                </c:pt>
                <c:pt idx="159">
                  <c:v>1.3640000000000001</c:v>
                </c:pt>
                <c:pt idx="160">
                  <c:v>1.3584000000000001</c:v>
                </c:pt>
                <c:pt idx="161">
                  <c:v>1.3563000000000001</c:v>
                </c:pt>
                <c:pt idx="162">
                  <c:v>1.3462000000000001</c:v>
                </c:pt>
                <c:pt idx="163">
                  <c:v>1.3429</c:v>
                </c:pt>
                <c:pt idx="164">
                  <c:v>1.3488</c:v>
                </c:pt>
                <c:pt idx="165">
                  <c:v>1.3513999999999999</c:v>
                </c:pt>
                <c:pt idx="166">
                  <c:v>1.349</c:v>
                </c:pt>
                <c:pt idx="167">
                  <c:v>1.3499000000000001</c:v>
                </c:pt>
                <c:pt idx="168">
                  <c:v>1.3549</c:v>
                </c:pt>
                <c:pt idx="169">
                  <c:v>1.3576999999999999</c:v>
                </c:pt>
                <c:pt idx="170">
                  <c:v>1.3551</c:v>
                </c:pt>
                <c:pt idx="171">
                  <c:v>1.3593999999999999</c:v>
                </c:pt>
              </c:numCache>
            </c:numRef>
          </c:val>
          <c:smooth val="0"/>
          <c:extLst>
            <c:ext xmlns:c16="http://schemas.microsoft.com/office/drawing/2014/chart" uri="{C3380CC4-5D6E-409C-BE32-E72D297353CC}">
              <c16:uniqueId val="{00000002-C474-4DB4-8E37-9684ACF9D460}"/>
            </c:ext>
          </c:extLst>
        </c:ser>
        <c:ser>
          <c:idx val="4"/>
          <c:order val="3"/>
          <c:tx>
            <c:strRef>
              <c:f>期权!$AU$1</c:f>
              <c:strCache>
                <c:ptCount val="1"/>
                <c:pt idx="0">
                  <c:v>正瀛权智1号</c:v>
                </c:pt>
              </c:strCache>
            </c:strRef>
          </c:tx>
          <c:spPr>
            <a:ln w="28575" cap="rnd">
              <a:solidFill>
                <a:schemeClr val="accent5"/>
              </a:solidFill>
              <a:round/>
            </a:ln>
            <a:effectLst/>
          </c:spPr>
          <c:marker>
            <c:symbol val="none"/>
          </c:marker>
          <c:cat>
            <c:numRef>
              <c:f>期权!$AQ$2:$AQ$173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期权!$AU$2:$AU$328</c:f>
              <c:numCache>
                <c:formatCode>0.0000_ </c:formatCode>
                <c:ptCount val="327"/>
                <c:pt idx="0">
                  <c:v>1</c:v>
                </c:pt>
                <c:pt idx="1">
                  <c:v>1.0037071362372567</c:v>
                </c:pt>
                <c:pt idx="2">
                  <c:v>1.0037071362372567</c:v>
                </c:pt>
                <c:pt idx="3">
                  <c:v>1.0139017608897127</c:v>
                </c:pt>
                <c:pt idx="4">
                  <c:v>1.0148285449490269</c:v>
                </c:pt>
                <c:pt idx="5">
                  <c:v>1.0185356811862836</c:v>
                </c:pt>
                <c:pt idx="6">
                  <c:v>1.0018535681186285</c:v>
                </c:pt>
                <c:pt idx="7">
                  <c:v>1.0444856348470806</c:v>
                </c:pt>
                <c:pt idx="8">
                  <c:v>1.0481927710843375</c:v>
                </c:pt>
                <c:pt idx="9">
                  <c:v>1.0509731232622799</c:v>
                </c:pt>
                <c:pt idx="10">
                  <c:v>1.0481927710843375</c:v>
                </c:pt>
                <c:pt idx="11">
                  <c:v>1.0481927710843375</c:v>
                </c:pt>
                <c:pt idx="12">
                  <c:v>1.0815569972196479</c:v>
                </c:pt>
                <c:pt idx="13">
                  <c:v>1.0611677479147359</c:v>
                </c:pt>
                <c:pt idx="14">
                  <c:v>1.06209453197405</c:v>
                </c:pt>
                <c:pt idx="15">
                  <c:v>1.0648748841519926</c:v>
                </c:pt>
                <c:pt idx="16">
                  <c:v>1.0583873957367933</c:v>
                </c:pt>
                <c:pt idx="17">
                  <c:v>1.06209453197405</c:v>
                </c:pt>
                <c:pt idx="18">
                  <c:v>1.0593141797961076</c:v>
                </c:pt>
                <c:pt idx="19">
                  <c:v>1.088044485634847</c:v>
                </c:pt>
                <c:pt idx="20">
                  <c:v>1.1084337349397591</c:v>
                </c:pt>
                <c:pt idx="21">
                  <c:v>1.1130676552363301</c:v>
                </c:pt>
                <c:pt idx="22">
                  <c:v>1.113994439295644</c:v>
                </c:pt>
                <c:pt idx="23">
                  <c:v>1.1306765523632993</c:v>
                </c:pt>
                <c:pt idx="24">
                  <c:v>1.1297497683039852</c:v>
                </c:pt>
                <c:pt idx="25">
                  <c:v>1.1390176088971271</c:v>
                </c:pt>
                <c:pt idx="26">
                  <c:v>1.1547729379054681</c:v>
                </c:pt>
                <c:pt idx="27">
                  <c:v>1.1723818350324373</c:v>
                </c:pt>
                <c:pt idx="28">
                  <c:v>1.1714550509731234</c:v>
                </c:pt>
                <c:pt idx="29">
                  <c:v>1.1751621872103801</c:v>
                </c:pt>
                <c:pt idx="30">
                  <c:v>1.1936978683966637</c:v>
                </c:pt>
                <c:pt idx="31">
                  <c:v>1.1927710843373494</c:v>
                </c:pt>
                <c:pt idx="32">
                  <c:v>1.2038924930491195</c:v>
                </c:pt>
                <c:pt idx="33">
                  <c:v>1.2011121408711771</c:v>
                </c:pt>
                <c:pt idx="34">
                  <c:v>1.2066728452270621</c:v>
                </c:pt>
                <c:pt idx="35">
                  <c:v>1.2066728452270621</c:v>
                </c:pt>
                <c:pt idx="36">
                  <c:v>1.2094531974050047</c:v>
                </c:pt>
                <c:pt idx="37">
                  <c:v>1.2252085264133459</c:v>
                </c:pt>
                <c:pt idx="38">
                  <c:v>1.241890639481001</c:v>
                </c:pt>
                <c:pt idx="39">
                  <c:v>1.2400370713623727</c:v>
                </c:pt>
                <c:pt idx="40">
                  <c:v>1.2381835032437443</c:v>
                </c:pt>
                <c:pt idx="41">
                  <c:v>1.2483781278962003</c:v>
                </c:pt>
                <c:pt idx="42">
                  <c:v>1.2641334569045415</c:v>
                </c:pt>
                <c:pt idx="43">
                  <c:v>1.2696941612604264</c:v>
                </c:pt>
                <c:pt idx="44">
                  <c:v>1.2678405931417982</c:v>
                </c:pt>
                <c:pt idx="45">
                  <c:v>1.2993512511584799</c:v>
                </c:pt>
                <c:pt idx="46">
                  <c:v>1.3317886932344765</c:v>
                </c:pt>
                <c:pt idx="47">
                  <c:v>1.3744207599629288</c:v>
                </c:pt>
                <c:pt idx="48">
                  <c:v>1.3809082483781279</c:v>
                </c:pt>
                <c:pt idx="49">
                  <c:v>1.3883225208526413</c:v>
                </c:pt>
                <c:pt idx="50">
                  <c:v>1.3892493049119556</c:v>
                </c:pt>
                <c:pt idx="51">
                  <c:v>1.402224281742354</c:v>
                </c:pt>
                <c:pt idx="52">
                  <c:v>1.4050046339202966</c:v>
                </c:pt>
                <c:pt idx="53">
                  <c:v>1.41241890639481</c:v>
                </c:pt>
                <c:pt idx="54">
                  <c:v>1.4207599629286376</c:v>
                </c:pt>
                <c:pt idx="55">
                  <c:v>1.4337349397590362</c:v>
                </c:pt>
                <c:pt idx="56">
                  <c:v>1.4318813716404077</c:v>
                </c:pt>
                <c:pt idx="57">
                  <c:v>1.454124189063948</c:v>
                </c:pt>
                <c:pt idx="58">
                  <c:v>1.4569045412418908</c:v>
                </c:pt>
                <c:pt idx="59">
                  <c:v>1.5050973123262281</c:v>
                </c:pt>
                <c:pt idx="60">
                  <c:v>1.4874884151992587</c:v>
                </c:pt>
                <c:pt idx="61">
                  <c:v>1.5681186283595923</c:v>
                </c:pt>
                <c:pt idx="62">
                  <c:v>1.5987025023169603</c:v>
                </c:pt>
                <c:pt idx="63">
                  <c:v>1.6144578313253013</c:v>
                </c:pt>
                <c:pt idx="64">
                  <c:v>1.6014828544949027</c:v>
                </c:pt>
                <c:pt idx="65">
                  <c:v>1.6292863762743282</c:v>
                </c:pt>
                <c:pt idx="66">
                  <c:v>1.6311399443929566</c:v>
                </c:pt>
                <c:pt idx="67">
                  <c:v>1.6422613531047268</c:v>
                </c:pt>
                <c:pt idx="68">
                  <c:v>1.6672845227062094</c:v>
                </c:pt>
                <c:pt idx="69">
                  <c:v>1.6923076923076925</c:v>
                </c:pt>
                <c:pt idx="70">
                  <c:v>1.6830398517145506</c:v>
                </c:pt>
                <c:pt idx="71">
                  <c:v>1.6830398517145506</c:v>
                </c:pt>
                <c:pt idx="72">
                  <c:v>1.6830398517145506</c:v>
                </c:pt>
                <c:pt idx="73">
                  <c:v>1.6821130676552363</c:v>
                </c:pt>
                <c:pt idx="74">
                  <c:v>1.690454124189064</c:v>
                </c:pt>
                <c:pt idx="75">
                  <c:v>1.7052826691380909</c:v>
                </c:pt>
                <c:pt idx="76">
                  <c:v>1.7043558850787768</c:v>
                </c:pt>
                <c:pt idx="77">
                  <c:v>1.7367933271547731</c:v>
                </c:pt>
                <c:pt idx="78">
                  <c:v>1.7395736793327155</c:v>
                </c:pt>
                <c:pt idx="79">
                  <c:v>1.7414272474513439</c:v>
                </c:pt>
                <c:pt idx="80">
                  <c:v>1.7673772011121409</c:v>
                </c:pt>
                <c:pt idx="81">
                  <c:v>1.7766450417052828</c:v>
                </c:pt>
                <c:pt idx="82">
                  <c:v>1.7868396663577386</c:v>
                </c:pt>
                <c:pt idx="83">
                  <c:v>1.7831325301204819</c:v>
                </c:pt>
                <c:pt idx="84">
                  <c:v>1.7859128822984245</c:v>
                </c:pt>
                <c:pt idx="85">
                  <c:v>1.7848007414272475</c:v>
                </c:pt>
                <c:pt idx="86">
                  <c:v>1.7881371640407786</c:v>
                </c:pt>
                <c:pt idx="87">
                  <c:v>1.7981464318813716</c:v>
                </c:pt>
                <c:pt idx="88">
                  <c:v>1.8070435588507878</c:v>
                </c:pt>
                <c:pt idx="89">
                  <c:v>1.808155699721965</c:v>
                </c:pt>
                <c:pt idx="90">
                  <c:v>1.8059314179796109</c:v>
                </c:pt>
                <c:pt idx="91">
                  <c:v>1.8249304911955515</c:v>
                </c:pt>
                <c:pt idx="92">
                  <c:v>1.8282669138090824</c:v>
                </c:pt>
                <c:pt idx="93">
                  <c:v>1.8260426320667285</c:v>
                </c:pt>
                <c:pt idx="94">
                  <c:v>1.8249304911955515</c:v>
                </c:pt>
                <c:pt idx="95">
                  <c:v>1.8249304911955515</c:v>
                </c:pt>
                <c:pt idx="96">
                  <c:v>1.8204819277108433</c:v>
                </c:pt>
                <c:pt idx="97">
                  <c:v>1.8227062094531974</c:v>
                </c:pt>
                <c:pt idx="98">
                  <c:v>1.8260426320667285</c:v>
                </c:pt>
                <c:pt idx="99">
                  <c:v>1.8271547729379056</c:v>
                </c:pt>
                <c:pt idx="100">
                  <c:v>1.8293790546802595</c:v>
                </c:pt>
                <c:pt idx="101">
                  <c:v>1.8249304911955515</c:v>
                </c:pt>
                <c:pt idx="102">
                  <c:v>1.8271547729379056</c:v>
                </c:pt>
                <c:pt idx="103">
                  <c:v>1.8260426320667285</c:v>
                </c:pt>
                <c:pt idx="104">
                  <c:v>1.8282669138090824</c:v>
                </c:pt>
                <c:pt idx="105">
                  <c:v>1.8416126042632068</c:v>
                </c:pt>
                <c:pt idx="106">
                  <c:v>1.8327154772937906</c:v>
                </c:pt>
                <c:pt idx="107">
                  <c:v>1.9117701575532904</c:v>
                </c:pt>
                <c:pt idx="108">
                  <c:v>1.9263206672845228</c:v>
                </c:pt>
                <c:pt idx="109">
                  <c:v>1.8984244670991659</c:v>
                </c:pt>
                <c:pt idx="110">
                  <c:v>1.8962001853568118</c:v>
                </c:pt>
                <c:pt idx="111">
                  <c:v>1.8973123262279892</c:v>
                </c:pt>
                <c:pt idx="112">
                  <c:v>1.9341056533827619</c:v>
                </c:pt>
                <c:pt idx="113">
                  <c:v>1.915106580166821</c:v>
                </c:pt>
                <c:pt idx="114">
                  <c:v>1.940778498609824</c:v>
                </c:pt>
                <c:pt idx="115">
                  <c:v>1.9463392029657089</c:v>
                </c:pt>
                <c:pt idx="116">
                  <c:v>1.9674698795180723</c:v>
                </c:pt>
                <c:pt idx="117">
                  <c:v>1.979796107506951</c:v>
                </c:pt>
                <c:pt idx="118">
                  <c:v>2.0020389249304915</c:v>
                </c:pt>
                <c:pt idx="119">
                  <c:v>1.9920296570898981</c:v>
                </c:pt>
                <c:pt idx="120">
                  <c:v>2.0109360518999075</c:v>
                </c:pt>
                <c:pt idx="121">
                  <c:v>2.0187210379981466</c:v>
                </c:pt>
                <c:pt idx="122">
                  <c:v>2.0243744207599628</c:v>
                </c:pt>
                <c:pt idx="123">
                  <c:v>2.0209453197405005</c:v>
                </c:pt>
                <c:pt idx="124">
                  <c:v>2.0176088971269697</c:v>
                </c:pt>
                <c:pt idx="125">
                  <c:v>2.0131603336422614</c:v>
                </c:pt>
                <c:pt idx="126">
                  <c:v>2.0131603336422614</c:v>
                </c:pt>
                <c:pt idx="127">
                  <c:v>2.0176088971269697</c:v>
                </c:pt>
                <c:pt idx="128">
                  <c:v>2.0187210379981466</c:v>
                </c:pt>
                <c:pt idx="129">
                  <c:v>2.0142724745134384</c:v>
                </c:pt>
                <c:pt idx="130">
                  <c:v>2.0209453197405005</c:v>
                </c:pt>
                <c:pt idx="131">
                  <c:v>2.0221501390176093</c:v>
                </c:pt>
                <c:pt idx="132">
                  <c:v>2.0209453197405005</c:v>
                </c:pt>
                <c:pt idx="133">
                  <c:v>2.0198331788693231</c:v>
                </c:pt>
                <c:pt idx="134">
                  <c:v>2.0309545875810935</c:v>
                </c:pt>
                <c:pt idx="135">
                  <c:v>2.0320667284522709</c:v>
                </c:pt>
                <c:pt idx="136">
                  <c:v>2.0443002780352177</c:v>
                </c:pt>
                <c:pt idx="137">
                  <c:v>2.0354031510658017</c:v>
                </c:pt>
                <c:pt idx="138">
                  <c:v>2.0465245597775721</c:v>
                </c:pt>
                <c:pt idx="139">
                  <c:v>2.0644114921223355</c:v>
                </c:pt>
                <c:pt idx="140">
                  <c:v>2.0510658016682113</c:v>
                </c:pt>
                <c:pt idx="141">
                  <c:v>2.093327154772938</c:v>
                </c:pt>
                <c:pt idx="142">
                  <c:v>2.0866543095458758</c:v>
                </c:pt>
                <c:pt idx="143">
                  <c:v>2.0944392956441149</c:v>
                </c:pt>
                <c:pt idx="144">
                  <c:v>2.0988878591288231</c:v>
                </c:pt>
                <c:pt idx="145">
                  <c:v>2.1045412418906393</c:v>
                </c:pt>
                <c:pt idx="146">
                  <c:v>2.1</c:v>
                </c:pt>
                <c:pt idx="147">
                  <c:v>2.1112140871177019</c:v>
                </c:pt>
                <c:pt idx="148">
                  <c:v>2.1212233549582948</c:v>
                </c:pt>
                <c:pt idx="149">
                  <c:v>2.1056533827618162</c:v>
                </c:pt>
                <c:pt idx="150">
                  <c:v>2.1123262279888784</c:v>
                </c:pt>
                <c:pt idx="151">
                  <c:v>2.1156626506024097</c:v>
                </c:pt>
                <c:pt idx="152">
                  <c:v>2.1245597775718261</c:v>
                </c:pt>
                <c:pt idx="153">
                  <c:v>2.1334569045412421</c:v>
                </c:pt>
                <c:pt idx="154">
                  <c:v>2.1434661723818351</c:v>
                </c:pt>
                <c:pt idx="155">
                  <c:v>2.1345690454124191</c:v>
                </c:pt>
                <c:pt idx="156">
                  <c:v>2.1390176088971269</c:v>
                </c:pt>
                <c:pt idx="157">
                  <c:v>2.1379054680259499</c:v>
                </c:pt>
                <c:pt idx="158">
                  <c:v>2.1345690454124191</c:v>
                </c:pt>
                <c:pt idx="159">
                  <c:v>2.1557924003707134</c:v>
                </c:pt>
                <c:pt idx="160">
                  <c:v>2.1479147358665434</c:v>
                </c:pt>
                <c:pt idx="161">
                  <c:v>2.1580166821130677</c:v>
                </c:pt>
                <c:pt idx="162">
                  <c:v>2.1635773864689525</c:v>
                </c:pt>
                <c:pt idx="163">
                  <c:v>2.1702502316960146</c:v>
                </c:pt>
                <c:pt idx="164">
                  <c:v>2.1646895273401299</c:v>
                </c:pt>
                <c:pt idx="165">
                  <c:v>2.1702502316960146</c:v>
                </c:pt>
                <c:pt idx="166">
                  <c:v>2.171362372567192</c:v>
                </c:pt>
                <c:pt idx="167">
                  <c:v>2.1724745134383689</c:v>
                </c:pt>
                <c:pt idx="168">
                  <c:v>2.1735866543095459</c:v>
                </c:pt>
                <c:pt idx="169">
                  <c:v>2.1746987951807228</c:v>
                </c:pt>
                <c:pt idx="170">
                  <c:v>2.1735866543095459</c:v>
                </c:pt>
                <c:pt idx="171">
                  <c:v>2.1758109360519002</c:v>
                </c:pt>
              </c:numCache>
            </c:numRef>
          </c:val>
          <c:smooth val="0"/>
          <c:extLst>
            <c:ext xmlns:c16="http://schemas.microsoft.com/office/drawing/2014/chart" uri="{C3380CC4-5D6E-409C-BE32-E72D297353CC}">
              <c16:uniqueId val="{00000003-C474-4DB4-8E37-9684ACF9D460}"/>
            </c:ext>
          </c:extLst>
        </c:ser>
        <c:ser>
          <c:idx val="5"/>
          <c:order val="4"/>
          <c:tx>
            <c:strRef>
              <c:f>期权!$AV$1</c:f>
              <c:strCache>
                <c:ptCount val="1"/>
                <c:pt idx="0">
                  <c:v>微观一号</c:v>
                </c:pt>
              </c:strCache>
            </c:strRef>
          </c:tx>
          <c:spPr>
            <a:ln w="28575" cap="rnd">
              <a:solidFill>
                <a:schemeClr val="accent6"/>
              </a:solidFill>
              <a:round/>
            </a:ln>
            <a:effectLst/>
          </c:spPr>
          <c:marker>
            <c:symbol val="none"/>
          </c:marker>
          <c:cat>
            <c:numRef>
              <c:f>期权!$AQ$2:$AQ$173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期权!$AV$2:$AV$328</c:f>
              <c:numCache>
                <c:formatCode>0.0000_ </c:formatCode>
                <c:ptCount val="327"/>
                <c:pt idx="0">
                  <c:v>1</c:v>
                </c:pt>
                <c:pt idx="1">
                  <c:v>1.0058997050147493</c:v>
                </c:pt>
                <c:pt idx="2">
                  <c:v>1.0088495575221239</c:v>
                </c:pt>
                <c:pt idx="3">
                  <c:v>1.0058997050147493</c:v>
                </c:pt>
                <c:pt idx="4">
                  <c:v>1.0076696165191741</c:v>
                </c:pt>
                <c:pt idx="5">
                  <c:v>1.0084562438544742</c:v>
                </c:pt>
                <c:pt idx="6">
                  <c:v>1.0147492625368733</c:v>
                </c:pt>
                <c:pt idx="7">
                  <c:v>1.0147492625368733</c:v>
                </c:pt>
                <c:pt idx="8">
                  <c:v>1.018092428711898</c:v>
                </c:pt>
                <c:pt idx="9">
                  <c:v>1.0176991150442478</c:v>
                </c:pt>
                <c:pt idx="10">
                  <c:v>1.0196656833824975</c:v>
                </c:pt>
                <c:pt idx="11">
                  <c:v>1.0226155358898723</c:v>
                </c:pt>
                <c:pt idx="12">
                  <c:v>1.0196656833824975</c:v>
                </c:pt>
                <c:pt idx="13">
                  <c:v>1.0147492625368733</c:v>
                </c:pt>
                <c:pt idx="14">
                  <c:v>1.016715830875123</c:v>
                </c:pt>
                <c:pt idx="15">
                  <c:v>1.0186823992133729</c:v>
                </c:pt>
                <c:pt idx="16">
                  <c:v>1.0235988200589972</c:v>
                </c:pt>
                <c:pt idx="17">
                  <c:v>1.0235988200589972</c:v>
                </c:pt>
                <c:pt idx="18">
                  <c:v>1.024582104228122</c:v>
                </c:pt>
                <c:pt idx="19">
                  <c:v>1.0334316617502459</c:v>
                </c:pt>
                <c:pt idx="20">
                  <c:v>1.0383480825958704</c:v>
                </c:pt>
                <c:pt idx="21">
                  <c:v>1.0432645034414947</c:v>
                </c:pt>
                <c:pt idx="22">
                  <c:v>1.0432645034414947</c:v>
                </c:pt>
                <c:pt idx="23">
                  <c:v>1.0432645034414947</c:v>
                </c:pt>
                <c:pt idx="24">
                  <c:v>1.0432645034414947</c:v>
                </c:pt>
                <c:pt idx="25">
                  <c:v>1.0511307767944937</c:v>
                </c:pt>
                <c:pt idx="26">
                  <c:v>1.0560471976401182</c:v>
                </c:pt>
                <c:pt idx="27">
                  <c:v>1.0550639134709932</c:v>
                </c:pt>
                <c:pt idx="28">
                  <c:v>1.0599803343166176</c:v>
                </c:pt>
                <c:pt idx="29">
                  <c:v>1.0639134709931173</c:v>
                </c:pt>
                <c:pt idx="30">
                  <c:v>1.0668633235004916</c:v>
                </c:pt>
                <c:pt idx="31">
                  <c:v>1.065880039331367</c:v>
                </c:pt>
                <c:pt idx="32">
                  <c:v>1.072763028515241</c:v>
                </c:pt>
                <c:pt idx="33">
                  <c:v>1.073746312684366</c:v>
                </c:pt>
                <c:pt idx="34">
                  <c:v>1.0884955752212391</c:v>
                </c:pt>
                <c:pt idx="35">
                  <c:v>1.0894788593903639</c:v>
                </c:pt>
                <c:pt idx="36">
                  <c:v>1.0894788593903639</c:v>
                </c:pt>
                <c:pt idx="37">
                  <c:v>1.0983284169124878</c:v>
                </c:pt>
                <c:pt idx="38">
                  <c:v>1.1170108161258603</c:v>
                </c:pt>
                <c:pt idx="39">
                  <c:v>1.1209439528023599</c:v>
                </c:pt>
                <c:pt idx="40">
                  <c:v>1.1189773844641102</c:v>
                </c:pt>
                <c:pt idx="41">
                  <c:v>1.1229105211406096</c:v>
                </c:pt>
                <c:pt idx="42">
                  <c:v>1.1278269419862341</c:v>
                </c:pt>
                <c:pt idx="43">
                  <c:v>1.1297935103244838</c:v>
                </c:pt>
                <c:pt idx="44">
                  <c:v>1.1268436578171093</c:v>
                </c:pt>
                <c:pt idx="45">
                  <c:v>1.1356932153392332</c:v>
                </c:pt>
                <c:pt idx="46">
                  <c:v>1.1445427728613569</c:v>
                </c:pt>
                <c:pt idx="47">
                  <c:v>1.1553588987217307</c:v>
                </c:pt>
                <c:pt idx="48">
                  <c:v>1.1524090462143559</c:v>
                </c:pt>
                <c:pt idx="49">
                  <c:v>1.153392330383481</c:v>
                </c:pt>
                <c:pt idx="50">
                  <c:v>1.1573254670599804</c:v>
                </c:pt>
                <c:pt idx="51">
                  <c:v>1.160275319567355</c:v>
                </c:pt>
                <c:pt idx="52">
                  <c:v>1.1583087512291053</c:v>
                </c:pt>
                <c:pt idx="53">
                  <c:v>1.16125860373648</c:v>
                </c:pt>
                <c:pt idx="54">
                  <c:v>1.1661750245821043</c:v>
                </c:pt>
                <c:pt idx="55">
                  <c:v>1.1701081612586037</c:v>
                </c:pt>
                <c:pt idx="56">
                  <c:v>1.1710914454277288</c:v>
                </c:pt>
                <c:pt idx="57">
                  <c:v>1.1710914454277288</c:v>
                </c:pt>
                <c:pt idx="58">
                  <c:v>1.1720747295968537</c:v>
                </c:pt>
                <c:pt idx="59">
                  <c:v>1.1809242871189776</c:v>
                </c:pt>
                <c:pt idx="60">
                  <c:v>1.1809242871189776</c:v>
                </c:pt>
                <c:pt idx="61">
                  <c:v>1.1937069813176009</c:v>
                </c:pt>
                <c:pt idx="62">
                  <c:v>1.2055063913470994</c:v>
                </c:pt>
                <c:pt idx="63">
                  <c:v>1.2143559488692235</c:v>
                </c:pt>
                <c:pt idx="64">
                  <c:v>1.2163225172074732</c:v>
                </c:pt>
                <c:pt idx="65">
                  <c:v>1.2202556538839726</c:v>
                </c:pt>
                <c:pt idx="66">
                  <c:v>1.2222222222222225</c:v>
                </c:pt>
                <c:pt idx="67">
                  <c:v>1.2251720747295969</c:v>
                </c:pt>
                <c:pt idx="68">
                  <c:v>1.2271386430678468</c:v>
                </c:pt>
                <c:pt idx="69">
                  <c:v>1.2271386430678468</c:v>
                </c:pt>
                <c:pt idx="70">
                  <c:v>1.2300884955752212</c:v>
                </c:pt>
                <c:pt idx="71">
                  <c:v>1.2291052114060965</c:v>
                </c:pt>
                <c:pt idx="72">
                  <c:v>1.2320550639134711</c:v>
                </c:pt>
                <c:pt idx="73">
                  <c:v>1.2310717797443462</c:v>
                </c:pt>
                <c:pt idx="74">
                  <c:v>1.2359882005899705</c:v>
                </c:pt>
                <c:pt idx="75">
                  <c:v>1.2340216322517208</c:v>
                </c:pt>
                <c:pt idx="76">
                  <c:v>1.2428711897738447</c:v>
                </c:pt>
                <c:pt idx="77">
                  <c:v>1.2418879056047198</c:v>
                </c:pt>
                <c:pt idx="78">
                  <c:v>1.2438544739429696</c:v>
                </c:pt>
                <c:pt idx="79">
                  <c:v>1.2448377581120946</c:v>
                </c:pt>
                <c:pt idx="80">
                  <c:v>1.2546705998033434</c:v>
                </c:pt>
                <c:pt idx="81">
                  <c:v>1.2546705998033434</c:v>
                </c:pt>
                <c:pt idx="82">
                  <c:v>1.255850540806293</c:v>
                </c:pt>
                <c:pt idx="83">
                  <c:v>1.2546705998033434</c:v>
                </c:pt>
                <c:pt idx="84">
                  <c:v>1.257030481809243</c:v>
                </c:pt>
                <c:pt idx="85">
                  <c:v>1.2594886922320552</c:v>
                </c:pt>
                <c:pt idx="86">
                  <c:v>1.257030481809243</c:v>
                </c:pt>
                <c:pt idx="87">
                  <c:v>1.2583087512291053</c:v>
                </c:pt>
                <c:pt idx="88">
                  <c:v>1.2643067846607672</c:v>
                </c:pt>
                <c:pt idx="89">
                  <c:v>1.269124877089479</c:v>
                </c:pt>
                <c:pt idx="90">
                  <c:v>1.2679449360865291</c:v>
                </c:pt>
                <c:pt idx="91">
                  <c:v>1.2666666666666668</c:v>
                </c:pt>
                <c:pt idx="92">
                  <c:v>1.2666666666666668</c:v>
                </c:pt>
                <c:pt idx="93">
                  <c:v>1.2679449360865291</c:v>
                </c:pt>
                <c:pt idx="94">
                  <c:v>1.2679449360865291</c:v>
                </c:pt>
                <c:pt idx="95">
                  <c:v>1.2666666666666668</c:v>
                </c:pt>
                <c:pt idx="96">
                  <c:v>1.2643067846607672</c:v>
                </c:pt>
                <c:pt idx="97">
                  <c:v>1.2631268436578171</c:v>
                </c:pt>
                <c:pt idx="98">
                  <c:v>1.2643067846607672</c:v>
                </c:pt>
                <c:pt idx="99">
                  <c:v>1.2679449360865291</c:v>
                </c:pt>
                <c:pt idx="100">
                  <c:v>1.269124877089479</c:v>
                </c:pt>
                <c:pt idx="101">
                  <c:v>1.273942969518191</c:v>
                </c:pt>
                <c:pt idx="102">
                  <c:v>1.273942969518191</c:v>
                </c:pt>
                <c:pt idx="103">
                  <c:v>1.2763028515240906</c:v>
                </c:pt>
                <c:pt idx="104">
                  <c:v>1.2775811209439529</c:v>
                </c:pt>
                <c:pt idx="105">
                  <c:v>1.2787610619469028</c:v>
                </c:pt>
                <c:pt idx="106">
                  <c:v>1.2811209439528024</c:v>
                </c:pt>
                <c:pt idx="107">
                  <c:v>1.3184857423795477</c:v>
                </c:pt>
                <c:pt idx="108">
                  <c:v>1.3196656833824978</c:v>
                </c:pt>
                <c:pt idx="109">
                  <c:v>1.3233038348082597</c:v>
                </c:pt>
                <c:pt idx="110">
                  <c:v>1.3148475909537858</c:v>
                </c:pt>
                <c:pt idx="111">
                  <c:v>1.3113077679449361</c:v>
                </c:pt>
                <c:pt idx="112">
                  <c:v>1.313667649950836</c:v>
                </c:pt>
                <c:pt idx="113">
                  <c:v>1.3281219272369715</c:v>
                </c:pt>
                <c:pt idx="114">
                  <c:v>1.3124877089478861</c:v>
                </c:pt>
                <c:pt idx="115">
                  <c:v>1.3196656833824978</c:v>
                </c:pt>
                <c:pt idx="116">
                  <c:v>1.3244837758112096</c:v>
                </c:pt>
                <c:pt idx="117">
                  <c:v>1.3317600786627337</c:v>
                </c:pt>
                <c:pt idx="118">
                  <c:v>1.3304818092428712</c:v>
                </c:pt>
                <c:pt idx="119">
                  <c:v>1.3293018682399216</c:v>
                </c:pt>
                <c:pt idx="120">
                  <c:v>1.3293018682399216</c:v>
                </c:pt>
                <c:pt idx="121">
                  <c:v>1.3293018682399216</c:v>
                </c:pt>
                <c:pt idx="122">
                  <c:v>1.3220255653883974</c:v>
                </c:pt>
                <c:pt idx="123">
                  <c:v>1.3293018682399216</c:v>
                </c:pt>
                <c:pt idx="124">
                  <c:v>1.3293018682399216</c:v>
                </c:pt>
                <c:pt idx="125">
                  <c:v>1.3304818092428712</c:v>
                </c:pt>
                <c:pt idx="126">
                  <c:v>1.3316617502458212</c:v>
                </c:pt>
                <c:pt idx="127">
                  <c:v>1.3316617502458212</c:v>
                </c:pt>
                <c:pt idx="128">
                  <c:v>1.3063913470993118</c:v>
                </c:pt>
                <c:pt idx="129">
                  <c:v>1.3063913470993118</c:v>
                </c:pt>
                <c:pt idx="130">
                  <c:v>1.2799410029498528</c:v>
                </c:pt>
                <c:pt idx="131">
                  <c:v>1.2583087512291053</c:v>
                </c:pt>
                <c:pt idx="132">
                  <c:v>1.257030481809243</c:v>
                </c:pt>
                <c:pt idx="133">
                  <c:v>1.260668633235005</c:v>
                </c:pt>
                <c:pt idx="134">
                  <c:v>1.2726647000983284</c:v>
                </c:pt>
                <c:pt idx="135">
                  <c:v>1.2726647000983284</c:v>
                </c:pt>
                <c:pt idx="136">
                  <c:v>1.2786627335299903</c:v>
                </c:pt>
                <c:pt idx="137">
                  <c:v>1.2834808259587021</c:v>
                </c:pt>
                <c:pt idx="138">
                  <c:v>1.3027531956735496</c:v>
                </c:pt>
                <c:pt idx="139">
                  <c:v>1.3123893805309736</c:v>
                </c:pt>
                <c:pt idx="140">
                  <c:v>1.3123893805309736</c:v>
                </c:pt>
                <c:pt idx="141">
                  <c:v>1.305211406096362</c:v>
                </c:pt>
                <c:pt idx="142">
                  <c:v>1.305211406096362</c:v>
                </c:pt>
                <c:pt idx="143">
                  <c:v>1.305211406096362</c:v>
                </c:pt>
                <c:pt idx="144">
                  <c:v>1.3075712881022619</c:v>
                </c:pt>
                <c:pt idx="145">
                  <c:v>1.2992133726647002</c:v>
                </c:pt>
                <c:pt idx="146">
                  <c:v>1.30039331366765</c:v>
                </c:pt>
                <c:pt idx="147">
                  <c:v>1.3027531956735496</c:v>
                </c:pt>
                <c:pt idx="148">
                  <c:v>1.2992133726647002</c:v>
                </c:pt>
                <c:pt idx="149">
                  <c:v>1.3027531956735496</c:v>
                </c:pt>
                <c:pt idx="150">
                  <c:v>1.308849557522124</c:v>
                </c:pt>
                <c:pt idx="151">
                  <c:v>1.308849557522124</c:v>
                </c:pt>
                <c:pt idx="152">
                  <c:v>1.3123893805309736</c:v>
                </c:pt>
                <c:pt idx="153">
                  <c:v>1.3123893805309736</c:v>
                </c:pt>
                <c:pt idx="154">
                  <c:v>1.310029498525074</c:v>
                </c:pt>
                <c:pt idx="155">
                  <c:v>1.3244837758112096</c:v>
                </c:pt>
                <c:pt idx="156">
                  <c:v>1.3220255653883974</c:v>
                </c:pt>
                <c:pt idx="157">
                  <c:v>1.3256637168141594</c:v>
                </c:pt>
                <c:pt idx="158">
                  <c:v>1.3256637168141594</c:v>
                </c:pt>
                <c:pt idx="159">
                  <c:v>1.3472959685349069</c:v>
                </c:pt>
                <c:pt idx="160">
                  <c:v>1.3461160275319568</c:v>
                </c:pt>
                <c:pt idx="161">
                  <c:v>1.3509341199606686</c:v>
                </c:pt>
                <c:pt idx="162">
                  <c:v>1.3738446411012784</c:v>
                </c:pt>
                <c:pt idx="163">
                  <c:v>1.3786627335299901</c:v>
                </c:pt>
                <c:pt idx="164">
                  <c:v>1.3823008849557523</c:v>
                </c:pt>
                <c:pt idx="165">
                  <c:v>1.3823008849557523</c:v>
                </c:pt>
                <c:pt idx="166">
                  <c:v>1.3882989183874139</c:v>
                </c:pt>
                <c:pt idx="167">
                  <c:v>1.3871189773844643</c:v>
                </c:pt>
                <c:pt idx="168">
                  <c:v>1.3882989183874139</c:v>
                </c:pt>
                <c:pt idx="169">
                  <c:v>1.3907571288102263</c:v>
                </c:pt>
                <c:pt idx="170">
                  <c:v>1.3847590953785647</c:v>
                </c:pt>
                <c:pt idx="171">
                  <c:v>1.3919370698131761</c:v>
                </c:pt>
              </c:numCache>
            </c:numRef>
          </c:val>
          <c:smooth val="0"/>
          <c:extLst>
            <c:ext xmlns:c16="http://schemas.microsoft.com/office/drawing/2014/chart" uri="{C3380CC4-5D6E-409C-BE32-E72D297353CC}">
              <c16:uniqueId val="{00000004-C474-4DB4-8E37-9684ACF9D460}"/>
            </c:ext>
          </c:extLst>
        </c:ser>
        <c:ser>
          <c:idx val="9"/>
          <c:order val="5"/>
          <c:tx>
            <c:strRef>
              <c:f>期权!$AW$1</c:f>
              <c:strCache>
                <c:ptCount val="1"/>
                <c:pt idx="0">
                  <c:v>汇升期权一号</c:v>
                </c:pt>
              </c:strCache>
            </c:strRef>
          </c:tx>
          <c:spPr>
            <a:ln w="28575" cap="rnd">
              <a:solidFill>
                <a:schemeClr val="accent4">
                  <a:lumMod val="60000"/>
                </a:schemeClr>
              </a:solidFill>
              <a:round/>
            </a:ln>
            <a:effectLst/>
          </c:spPr>
          <c:marker>
            <c:symbol val="none"/>
          </c:marker>
          <c:cat>
            <c:numRef>
              <c:f>期权!$AQ$2:$AQ$173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期权!$AW$2:$AW$328</c:f>
              <c:numCache>
                <c:formatCode>0.0000_ </c:formatCode>
                <c:ptCount val="327"/>
                <c:pt idx="0">
                  <c:v>1</c:v>
                </c:pt>
                <c:pt idx="1">
                  <c:v>1.0246534561354543</c:v>
                </c:pt>
                <c:pt idx="2">
                  <c:v>1.0204670201879245</c:v>
                </c:pt>
                <c:pt idx="3">
                  <c:v>0.99330170248395211</c:v>
                </c:pt>
                <c:pt idx="4">
                  <c:v>0.99330170248395211</c:v>
                </c:pt>
                <c:pt idx="5">
                  <c:v>0.99330170248395211</c:v>
                </c:pt>
                <c:pt idx="6">
                  <c:v>0.99144106428504986</c:v>
                </c:pt>
                <c:pt idx="7">
                  <c:v>0.99144106428504986</c:v>
                </c:pt>
                <c:pt idx="8">
                  <c:v>0.99144106428504986</c:v>
                </c:pt>
                <c:pt idx="9">
                  <c:v>0.93515675876825766</c:v>
                </c:pt>
                <c:pt idx="10">
                  <c:v>0.93515675876825766</c:v>
                </c:pt>
                <c:pt idx="11">
                  <c:v>0.93515675876825766</c:v>
                </c:pt>
                <c:pt idx="12">
                  <c:v>0.93859893943622652</c:v>
                </c:pt>
                <c:pt idx="13">
                  <c:v>0.93859893943622652</c:v>
                </c:pt>
                <c:pt idx="14">
                  <c:v>0.93859893943622652</c:v>
                </c:pt>
                <c:pt idx="15">
                  <c:v>0.93859893943622652</c:v>
                </c:pt>
                <c:pt idx="16">
                  <c:v>0.93859893943622652</c:v>
                </c:pt>
                <c:pt idx="17">
                  <c:v>0.93227276955995908</c:v>
                </c:pt>
                <c:pt idx="18">
                  <c:v>0.93227276955995908</c:v>
                </c:pt>
                <c:pt idx="19">
                  <c:v>0.93227276955995908</c:v>
                </c:pt>
                <c:pt idx="20">
                  <c:v>0.96418271467113226</c:v>
                </c:pt>
                <c:pt idx="21">
                  <c:v>0.96911340589822315</c:v>
                </c:pt>
                <c:pt idx="22">
                  <c:v>0.96911340589822315</c:v>
                </c:pt>
                <c:pt idx="23">
                  <c:v>0.96408968276118712</c:v>
                </c:pt>
                <c:pt idx="24">
                  <c:v>0.96250814029212017</c:v>
                </c:pt>
                <c:pt idx="25">
                  <c:v>0.96483393804074791</c:v>
                </c:pt>
                <c:pt idx="26">
                  <c:v>0.96790399106893665</c:v>
                </c:pt>
                <c:pt idx="27">
                  <c:v>0.96790399106893665</c:v>
                </c:pt>
                <c:pt idx="28">
                  <c:v>0.96260117220206531</c:v>
                </c:pt>
                <c:pt idx="29">
                  <c:v>0.96260117220206531</c:v>
                </c:pt>
                <c:pt idx="30">
                  <c:v>0.97813750116289877</c:v>
                </c:pt>
                <c:pt idx="31">
                  <c:v>0.97813750116289877</c:v>
                </c:pt>
                <c:pt idx="32">
                  <c:v>0.98092845846125221</c:v>
                </c:pt>
                <c:pt idx="33">
                  <c:v>0.98232393711042898</c:v>
                </c:pt>
                <c:pt idx="34">
                  <c:v>0.97878872453251475</c:v>
                </c:pt>
                <c:pt idx="35">
                  <c:v>0.98018420318169142</c:v>
                </c:pt>
                <c:pt idx="36">
                  <c:v>0.97878872453251475</c:v>
                </c:pt>
                <c:pt idx="37">
                  <c:v>0.98855707507675139</c:v>
                </c:pt>
                <c:pt idx="38">
                  <c:v>1.0041864359475299</c:v>
                </c:pt>
                <c:pt idx="39">
                  <c:v>1.0064192017862128</c:v>
                </c:pt>
                <c:pt idx="40">
                  <c:v>1.0131174993022607</c:v>
                </c:pt>
                <c:pt idx="41">
                  <c:v>1.0250255837752349</c:v>
                </c:pt>
                <c:pt idx="42">
                  <c:v>1.0256768071448508</c:v>
                </c:pt>
                <c:pt idx="43">
                  <c:v>1.0413061680156293</c:v>
                </c:pt>
                <c:pt idx="44">
                  <c:v>1.0522839333891525</c:v>
                </c:pt>
                <c:pt idx="45">
                  <c:v>1.0701460600986139</c:v>
                </c:pt>
                <c:pt idx="46">
                  <c:v>1.0817750488417528</c:v>
                </c:pt>
                <c:pt idx="47">
                  <c:v>1.0874499953484045</c:v>
                </c:pt>
                <c:pt idx="48">
                  <c:v>1.0891245697274166</c:v>
                </c:pt>
                <c:pt idx="49">
                  <c:v>1.0966601544329706</c:v>
                </c:pt>
                <c:pt idx="50">
                  <c:v>1.1133128663131455</c:v>
                </c:pt>
                <c:pt idx="51">
                  <c:v>1.1153595683319379</c:v>
                </c:pt>
                <c:pt idx="52">
                  <c:v>1.1153595683319379</c:v>
                </c:pt>
                <c:pt idx="53">
                  <c:v>1.1141501535026515</c:v>
                </c:pt>
                <c:pt idx="54">
                  <c:v>1.1141501535026515</c:v>
                </c:pt>
                <c:pt idx="55">
                  <c:v>1.1141501535026515</c:v>
                </c:pt>
                <c:pt idx="56">
                  <c:v>1.1248488231463394</c:v>
                </c:pt>
                <c:pt idx="57">
                  <c:v>1.1351753651502465</c:v>
                </c:pt>
                <c:pt idx="58">
                  <c:v>1.1351753651502465</c:v>
                </c:pt>
                <c:pt idx="59">
                  <c:v>1.1541538747790492</c:v>
                </c:pt>
                <c:pt idx="60">
                  <c:v>1.1541538747790492</c:v>
                </c:pt>
                <c:pt idx="61">
                  <c:v>1.1541538747790492</c:v>
                </c:pt>
                <c:pt idx="62">
                  <c:v>1.1541538747790492</c:v>
                </c:pt>
                <c:pt idx="63">
                  <c:v>1.1541538747790492</c:v>
                </c:pt>
                <c:pt idx="64">
                  <c:v>1.2061587124383664</c:v>
                </c:pt>
                <c:pt idx="65">
                  <c:v>1.2175086054516699</c:v>
                </c:pt>
                <c:pt idx="66">
                  <c:v>1.2207647222997489</c:v>
                </c:pt>
                <c:pt idx="67">
                  <c:v>1.2258814773467301</c:v>
                </c:pt>
                <c:pt idx="68">
                  <c:v>1.2371383384500885</c:v>
                </c:pt>
                <c:pt idx="69">
                  <c:v>1.2598381244766956</c:v>
                </c:pt>
                <c:pt idx="70">
                  <c:v>1.2496046143827333</c:v>
                </c:pt>
                <c:pt idx="71">
                  <c:v>1.2496046143827333</c:v>
                </c:pt>
                <c:pt idx="72">
                  <c:v>1.2517443483114707</c:v>
                </c:pt>
                <c:pt idx="73">
                  <c:v>1.2558377523490558</c:v>
                </c:pt>
                <c:pt idx="74">
                  <c:v>1.2587217415573542</c:v>
                </c:pt>
                <c:pt idx="75">
                  <c:v>1.272676528049121</c:v>
                </c:pt>
                <c:pt idx="76">
                  <c:v>1.2773281235463765</c:v>
                </c:pt>
                <c:pt idx="77">
                  <c:v>1.2950041864359474</c:v>
                </c:pt>
                <c:pt idx="78">
                  <c:v>1.2950041864359474</c:v>
                </c:pt>
                <c:pt idx="79">
                  <c:v>1.2922132291375943</c:v>
                </c:pt>
                <c:pt idx="80">
                  <c:v>1.3108196111266166</c:v>
                </c:pt>
                <c:pt idx="81">
                  <c:v>1.3219834403200299</c:v>
                </c:pt>
                <c:pt idx="82">
                  <c:v>1.3284956740161875</c:v>
                </c:pt>
                <c:pt idx="83">
                  <c:v>1.3191924830216764</c:v>
                </c:pt>
                <c:pt idx="84">
                  <c:v>1.3303563122150897</c:v>
                </c:pt>
                <c:pt idx="85">
                  <c:v>1.3312866313145411</c:v>
                </c:pt>
                <c:pt idx="86">
                  <c:v>1.3294259931156387</c:v>
                </c:pt>
                <c:pt idx="87">
                  <c:v>1.3257047167178344</c:v>
                </c:pt>
                <c:pt idx="88">
                  <c:v>1.323844078518932</c:v>
                </c:pt>
                <c:pt idx="89">
                  <c:v>1.3284956740161875</c:v>
                </c:pt>
                <c:pt idx="90">
                  <c:v>1.3275653549167366</c:v>
                </c:pt>
                <c:pt idx="91">
                  <c:v>1.3312866313145411</c:v>
                </c:pt>
                <c:pt idx="92">
                  <c:v>1.3359382268117965</c:v>
                </c:pt>
                <c:pt idx="93">
                  <c:v>1.3340775886128942</c:v>
                </c:pt>
                <c:pt idx="94">
                  <c:v>1.3350079077123453</c:v>
                </c:pt>
                <c:pt idx="95">
                  <c:v>1.3359382268117965</c:v>
                </c:pt>
                <c:pt idx="96">
                  <c:v>1.3377988650106987</c:v>
                </c:pt>
                <c:pt idx="97">
                  <c:v>1.340589822309052</c:v>
                </c:pt>
                <c:pt idx="98">
                  <c:v>1.3396595032096008</c:v>
                </c:pt>
                <c:pt idx="99">
                  <c:v>1.3350079077123453</c:v>
                </c:pt>
                <c:pt idx="100">
                  <c:v>1.3415201414085032</c:v>
                </c:pt>
                <c:pt idx="101">
                  <c:v>1.3368685459112477</c:v>
                </c:pt>
                <c:pt idx="102">
                  <c:v>1.3368685459112477</c:v>
                </c:pt>
                <c:pt idx="103">
                  <c:v>1.3438459391571309</c:v>
                </c:pt>
                <c:pt idx="104">
                  <c:v>1.3392873755698205</c:v>
                </c:pt>
                <c:pt idx="105">
                  <c:v>1.3441250348869664</c:v>
                </c:pt>
                <c:pt idx="106">
                  <c:v>1.3703600334914876</c:v>
                </c:pt>
                <c:pt idx="107">
                  <c:v>1.4874872081123827</c:v>
                </c:pt>
                <c:pt idx="108">
                  <c:v>1.4834868359847428</c:v>
                </c:pt>
                <c:pt idx="109">
                  <c:v>1.5042329519025026</c:v>
                </c:pt>
                <c:pt idx="110">
                  <c:v>1.5383756628523584</c:v>
                </c:pt>
                <c:pt idx="111">
                  <c:v>1.5487022048562658</c:v>
                </c:pt>
                <c:pt idx="112">
                  <c:v>1.5487022048562658</c:v>
                </c:pt>
                <c:pt idx="113">
                  <c:v>1.6029398083542656</c:v>
                </c:pt>
                <c:pt idx="114">
                  <c:v>1.6159642757465813</c:v>
                </c:pt>
                <c:pt idx="115">
                  <c:v>1.6271281049399946</c:v>
                </c:pt>
                <c:pt idx="116">
                  <c:v>1.6317797004372501</c:v>
                </c:pt>
                <c:pt idx="117">
                  <c:v>1.64015257233231</c:v>
                </c:pt>
                <c:pt idx="118">
                  <c:v>1.6428504977207183</c:v>
                </c:pt>
                <c:pt idx="119">
                  <c:v>1.6438738487301143</c:v>
                </c:pt>
                <c:pt idx="120">
                  <c:v>1.6531770397246255</c:v>
                </c:pt>
                <c:pt idx="121">
                  <c:v>1.6533631035445158</c:v>
                </c:pt>
                <c:pt idx="122">
                  <c:v>1.6612708158898504</c:v>
                </c:pt>
                <c:pt idx="123">
                  <c:v>1.6717834217136478</c:v>
                </c:pt>
                <c:pt idx="124">
                  <c:v>1.6685273048655691</c:v>
                </c:pt>
                <c:pt idx="125">
                  <c:v>1.6477811889478093</c:v>
                </c:pt>
                <c:pt idx="126">
                  <c:v>1.6471299655781932</c:v>
                </c:pt>
                <c:pt idx="127">
                  <c:v>1.6447111359196205</c:v>
                </c:pt>
                <c:pt idx="128">
                  <c:v>1.6448041678295655</c:v>
                </c:pt>
                <c:pt idx="129">
                  <c:v>1.6445250720997302</c:v>
                </c:pt>
                <c:pt idx="130">
                  <c:v>1.6441529444599499</c:v>
                </c:pt>
                <c:pt idx="131">
                  <c:v>1.6809005488882687</c:v>
                </c:pt>
                <c:pt idx="132">
                  <c:v>1.6945762396502</c:v>
                </c:pt>
                <c:pt idx="133">
                  <c:v>1.681086612708159</c:v>
                </c:pt>
                <c:pt idx="134">
                  <c:v>1.7161596427574659</c:v>
                </c:pt>
                <c:pt idx="135">
                  <c:v>1.6971811331286633</c:v>
                </c:pt>
                <c:pt idx="136">
                  <c:v>1.6956926225695415</c:v>
                </c:pt>
                <c:pt idx="137">
                  <c:v>1.6941110801004744</c:v>
                </c:pt>
                <c:pt idx="138">
                  <c:v>1.6925295376314076</c:v>
                </c:pt>
                <c:pt idx="139">
                  <c:v>1.6909479951623407</c:v>
                </c:pt>
                <c:pt idx="140">
                  <c:v>1.6893664526932739</c:v>
                </c:pt>
                <c:pt idx="141">
                  <c:v>1.6897385803330542</c:v>
                </c:pt>
                <c:pt idx="142">
                  <c:v>1.7012745371662481</c:v>
                </c:pt>
                <c:pt idx="143">
                  <c:v>1.7022978881756443</c:v>
                </c:pt>
                <c:pt idx="144">
                  <c:v>1.7058331007535583</c:v>
                </c:pt>
                <c:pt idx="145">
                  <c:v>1.7026700158154249</c:v>
                </c:pt>
                <c:pt idx="146">
                  <c:v>1.7014606009861382</c:v>
                </c:pt>
                <c:pt idx="147">
                  <c:v>1.7025769839054796</c:v>
                </c:pt>
                <c:pt idx="148">
                  <c:v>1.7020187924458088</c:v>
                </c:pt>
                <c:pt idx="149">
                  <c:v>1.7012745371662481</c:v>
                </c:pt>
                <c:pt idx="150">
                  <c:v>1.7017396967159735</c:v>
                </c:pt>
                <c:pt idx="151">
                  <c:v>1.704623685924272</c:v>
                </c:pt>
                <c:pt idx="152">
                  <c:v>1.7042515582844917</c:v>
                </c:pt>
                <c:pt idx="153">
                  <c:v>1.7033212391850405</c:v>
                </c:pt>
                <c:pt idx="154">
                  <c:v>1.7043445901944367</c:v>
                </c:pt>
                <c:pt idx="155">
                  <c:v>1.7068564517629548</c:v>
                </c:pt>
                <c:pt idx="156">
                  <c:v>1.7080658665922412</c:v>
                </c:pt>
                <c:pt idx="157">
                  <c:v>1.7098334728811984</c:v>
                </c:pt>
                <c:pt idx="158">
                  <c:v>1.7184854405060936</c:v>
                </c:pt>
                <c:pt idx="159">
                  <c:v>1.7234161317331846</c:v>
                </c:pt>
                <c:pt idx="160">
                  <c:v>1.7252767699320868</c:v>
                </c:pt>
                <c:pt idx="161">
                  <c:v>1.7308586845287934</c:v>
                </c:pt>
                <c:pt idx="162">
                  <c:v>1.7340217694669271</c:v>
                </c:pt>
                <c:pt idx="163">
                  <c:v>1.7395106521536887</c:v>
                </c:pt>
                <c:pt idx="164">
                  <c:v>1.7414643222625361</c:v>
                </c:pt>
                <c:pt idx="165">
                  <c:v>1.7412782584426458</c:v>
                </c:pt>
                <c:pt idx="166">
                  <c:v>1.7432319285514932</c:v>
                </c:pt>
                <c:pt idx="167">
                  <c:v>1.7416503860824264</c:v>
                </c:pt>
                <c:pt idx="168">
                  <c:v>1.7442552795608894</c:v>
                </c:pt>
                <c:pt idx="169">
                  <c:v>1.7451855986603404</c:v>
                </c:pt>
                <c:pt idx="170">
                  <c:v>1.7414643222625361</c:v>
                </c:pt>
                <c:pt idx="171">
                  <c:v>1.7356033119359939</c:v>
                </c:pt>
              </c:numCache>
            </c:numRef>
          </c:val>
          <c:smooth val="0"/>
          <c:extLst>
            <c:ext xmlns:c16="http://schemas.microsoft.com/office/drawing/2014/chart" uri="{C3380CC4-5D6E-409C-BE32-E72D297353CC}">
              <c16:uniqueId val="{00000008-C474-4DB4-8E37-9684ACF9D460}"/>
            </c:ext>
          </c:extLst>
        </c:ser>
        <c:ser>
          <c:idx val="10"/>
          <c:order val="6"/>
          <c:tx>
            <c:strRef>
              <c:f>期权!$AX$1</c:f>
              <c:strCache>
                <c:ptCount val="1"/>
                <c:pt idx="0">
                  <c:v>量典长青一号</c:v>
                </c:pt>
              </c:strCache>
            </c:strRef>
          </c:tx>
          <c:spPr>
            <a:ln w="28575" cap="rnd">
              <a:solidFill>
                <a:schemeClr val="accent5">
                  <a:lumMod val="60000"/>
                </a:schemeClr>
              </a:solidFill>
              <a:round/>
            </a:ln>
            <a:effectLst/>
          </c:spPr>
          <c:marker>
            <c:symbol val="none"/>
          </c:marker>
          <c:cat>
            <c:numRef>
              <c:f>期权!$AQ$2:$AQ$173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期权!$AX$2:$AX$328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0.99990000000000001</c:v>
                </c:pt>
                <c:pt idx="103">
                  <c:v>0.99970000000000003</c:v>
                </c:pt>
                <c:pt idx="104">
                  <c:v>0.99950000000000006</c:v>
                </c:pt>
                <c:pt idx="105">
                  <c:v>0.99939999999999996</c:v>
                </c:pt>
                <c:pt idx="106">
                  <c:v>0.99939999999999996</c:v>
                </c:pt>
                <c:pt idx="107">
                  <c:v>0.99839999999999995</c:v>
                </c:pt>
                <c:pt idx="108">
                  <c:v>0.99819999999999998</c:v>
                </c:pt>
                <c:pt idx="109">
                  <c:v>0.998</c:v>
                </c:pt>
                <c:pt idx="110">
                  <c:v>0.99780000000000002</c:v>
                </c:pt>
                <c:pt idx="111">
                  <c:v>0.99760000000000004</c:v>
                </c:pt>
                <c:pt idx="112">
                  <c:v>1.0129999999999999</c:v>
                </c:pt>
                <c:pt idx="113">
                  <c:v>1.0183</c:v>
                </c:pt>
                <c:pt idx="114">
                  <c:v>1.0291999999999999</c:v>
                </c:pt>
                <c:pt idx="115">
                  <c:v>1.0469999999999999</c:v>
                </c:pt>
                <c:pt idx="116">
                  <c:v>1.0470999999999999</c:v>
                </c:pt>
                <c:pt idx="117">
                  <c:v>1.0485</c:v>
                </c:pt>
                <c:pt idx="118">
                  <c:v>1.0488999999999999</c:v>
                </c:pt>
                <c:pt idx="119">
                  <c:v>1.0488999999999999</c:v>
                </c:pt>
                <c:pt idx="120">
                  <c:v>1.0502</c:v>
                </c:pt>
                <c:pt idx="121">
                  <c:v>1.0526</c:v>
                </c:pt>
                <c:pt idx="122">
                  <c:v>1.0517000000000001</c:v>
                </c:pt>
                <c:pt idx="123">
                  <c:v>1.0565</c:v>
                </c:pt>
                <c:pt idx="124">
                  <c:v>1.0608</c:v>
                </c:pt>
                <c:pt idx="125">
                  <c:v>1.0688</c:v>
                </c:pt>
                <c:pt idx="126">
                  <c:v>1.0786</c:v>
                </c:pt>
                <c:pt idx="127">
                  <c:v>1.0786</c:v>
                </c:pt>
                <c:pt idx="128">
                  <c:v>1.1076999999999999</c:v>
                </c:pt>
                <c:pt idx="129">
                  <c:v>1.1385000000000001</c:v>
                </c:pt>
                <c:pt idx="130">
                  <c:v>1.1403000000000001</c:v>
                </c:pt>
                <c:pt idx="131">
                  <c:v>1.1532</c:v>
                </c:pt>
                <c:pt idx="132">
                  <c:v>1.1604000000000001</c:v>
                </c:pt>
                <c:pt idx="133">
                  <c:v>1.1623000000000001</c:v>
                </c:pt>
                <c:pt idx="134">
                  <c:v>1.1651</c:v>
                </c:pt>
                <c:pt idx="135">
                  <c:v>1.1727000000000001</c:v>
                </c:pt>
                <c:pt idx="136">
                  <c:v>1.1729000000000001</c:v>
                </c:pt>
                <c:pt idx="137">
                  <c:v>1.1706000000000001</c:v>
                </c:pt>
                <c:pt idx="138">
                  <c:v>1.173</c:v>
                </c:pt>
                <c:pt idx="139">
                  <c:v>1.181</c:v>
                </c:pt>
                <c:pt idx="140">
                  <c:v>1.1802999999999999</c:v>
                </c:pt>
                <c:pt idx="141">
                  <c:v>1.1875</c:v>
                </c:pt>
                <c:pt idx="142">
                  <c:v>1.1912</c:v>
                </c:pt>
                <c:pt idx="143">
                  <c:v>1.1956</c:v>
                </c:pt>
                <c:pt idx="144">
                  <c:v>1.1961999999999999</c:v>
                </c:pt>
                <c:pt idx="145">
                  <c:v>1.1962999999999999</c:v>
                </c:pt>
                <c:pt idx="146">
                  <c:v>1.2016</c:v>
                </c:pt>
                <c:pt idx="147">
                  <c:v>1.2040999999999999</c:v>
                </c:pt>
                <c:pt idx="148">
                  <c:v>1.2032</c:v>
                </c:pt>
                <c:pt idx="149">
                  <c:v>1.2139</c:v>
                </c:pt>
                <c:pt idx="150">
                  <c:v>1.2027000000000001</c:v>
                </c:pt>
                <c:pt idx="151">
                  <c:v>1.218</c:v>
                </c:pt>
                <c:pt idx="152">
                  <c:v>1.2203999999999999</c:v>
                </c:pt>
                <c:pt idx="153">
                  <c:v>1.2241</c:v>
                </c:pt>
                <c:pt idx="154">
                  <c:v>1.2195</c:v>
                </c:pt>
                <c:pt idx="155">
                  <c:v>1.2313000000000001</c:v>
                </c:pt>
                <c:pt idx="156">
                  <c:v>1.2402</c:v>
                </c:pt>
                <c:pt idx="157">
                  <c:v>1.2289000000000001</c:v>
                </c:pt>
                <c:pt idx="158">
                  <c:v>1.2447999999999999</c:v>
                </c:pt>
                <c:pt idx="159">
                  <c:v>1.2484</c:v>
                </c:pt>
                <c:pt idx="160">
                  <c:v>1.2143999999999999</c:v>
                </c:pt>
                <c:pt idx="161">
                  <c:v>1.1927000000000001</c:v>
                </c:pt>
                <c:pt idx="162">
                  <c:v>1.1472</c:v>
                </c:pt>
                <c:pt idx="163">
                  <c:v>1.1316999999999999</c:v>
                </c:pt>
                <c:pt idx="164">
                  <c:v>1.1301000000000001</c:v>
                </c:pt>
                <c:pt idx="165">
                  <c:v>1.1326000000000001</c:v>
                </c:pt>
                <c:pt idx="166">
                  <c:v>1.1317999999999999</c:v>
                </c:pt>
                <c:pt idx="167">
                  <c:v>1.1293</c:v>
                </c:pt>
                <c:pt idx="168">
                  <c:v>1.1474</c:v>
                </c:pt>
                <c:pt idx="169">
                  <c:v>1.1391</c:v>
                </c:pt>
                <c:pt idx="170">
                  <c:v>1.1349</c:v>
                </c:pt>
                <c:pt idx="171">
                  <c:v>1.1469</c:v>
                </c:pt>
              </c:numCache>
            </c:numRef>
          </c:val>
          <c:smooth val="0"/>
          <c:extLst>
            <c:ext xmlns:c16="http://schemas.microsoft.com/office/drawing/2014/chart" uri="{C3380CC4-5D6E-409C-BE32-E72D297353CC}">
              <c16:uniqueId val="{00000009-C474-4DB4-8E37-9684ACF9D460}"/>
            </c:ext>
          </c:extLst>
        </c:ser>
        <c:ser>
          <c:idx val="13"/>
          <c:order val="7"/>
          <c:tx>
            <c:strRef>
              <c:f>期权!$AY$1</c:f>
              <c:strCache>
                <c:ptCount val="1"/>
                <c:pt idx="0">
                  <c:v>申毅格物5号</c:v>
                </c:pt>
              </c:strCache>
            </c:strRef>
          </c:tx>
          <c:spPr>
            <a:ln w="28575" cap="rnd">
              <a:solidFill>
                <a:schemeClr val="accent2">
                  <a:lumMod val="80000"/>
                  <a:lumOff val="20000"/>
                </a:schemeClr>
              </a:solidFill>
              <a:round/>
            </a:ln>
            <a:effectLst/>
          </c:spPr>
          <c:marker>
            <c:symbol val="none"/>
          </c:marker>
          <c:cat>
            <c:numRef>
              <c:f>期权!$AQ$2:$AQ$173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期权!$AY$2:$AY$328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1.002</c:v>
                </c:pt>
                <c:pt idx="48">
                  <c:v>1.004</c:v>
                </c:pt>
                <c:pt idx="49">
                  <c:v>1.002</c:v>
                </c:pt>
                <c:pt idx="50">
                  <c:v>1.012</c:v>
                </c:pt>
                <c:pt idx="51">
                  <c:v>1.016</c:v>
                </c:pt>
                <c:pt idx="52">
                  <c:v>1.0129999999999999</c:v>
                </c:pt>
                <c:pt idx="53">
                  <c:v>1.0209999999999999</c:v>
                </c:pt>
                <c:pt idx="54">
                  <c:v>1.026</c:v>
                </c:pt>
                <c:pt idx="55">
                  <c:v>1.028</c:v>
                </c:pt>
                <c:pt idx="56">
                  <c:v>1.0209999999999999</c:v>
                </c:pt>
                <c:pt idx="57">
                  <c:v>1.0329999999999999</c:v>
                </c:pt>
                <c:pt idx="58">
                  <c:v>1.0269999999999999</c:v>
                </c:pt>
                <c:pt idx="59">
                  <c:v>1.022</c:v>
                </c:pt>
                <c:pt idx="60">
                  <c:v>1.0089999999999999</c:v>
                </c:pt>
                <c:pt idx="61">
                  <c:v>1.04</c:v>
                </c:pt>
                <c:pt idx="62">
                  <c:v>1.0549999999999999</c:v>
                </c:pt>
                <c:pt idx="63">
                  <c:v>1.056</c:v>
                </c:pt>
                <c:pt idx="64">
                  <c:v>1.056</c:v>
                </c:pt>
                <c:pt idx="65">
                  <c:v>1.071</c:v>
                </c:pt>
                <c:pt idx="66">
                  <c:v>1.075</c:v>
                </c:pt>
                <c:pt idx="67">
                  <c:v>1.0840000000000001</c:v>
                </c:pt>
                <c:pt idx="68">
                  <c:v>1.0840000000000001</c:v>
                </c:pt>
                <c:pt idx="69">
                  <c:v>1.0760000000000001</c:v>
                </c:pt>
                <c:pt idx="70">
                  <c:v>1.1020000000000001</c:v>
                </c:pt>
                <c:pt idx="71">
                  <c:v>1.1080000000000001</c:v>
                </c:pt>
                <c:pt idx="72">
                  <c:v>1.101</c:v>
                </c:pt>
                <c:pt idx="73">
                  <c:v>1.103</c:v>
                </c:pt>
                <c:pt idx="74">
                  <c:v>1.1080000000000001</c:v>
                </c:pt>
                <c:pt idx="75">
                  <c:v>1.1100000000000001</c:v>
                </c:pt>
                <c:pt idx="76">
                  <c:v>1.1100000000000001</c:v>
                </c:pt>
                <c:pt idx="77">
                  <c:v>1.115</c:v>
                </c:pt>
                <c:pt idx="78">
                  <c:v>1.1200000000000001</c:v>
                </c:pt>
                <c:pt idx="79">
                  <c:v>1.1240000000000001</c:v>
                </c:pt>
                <c:pt idx="80">
                  <c:v>1.137</c:v>
                </c:pt>
                <c:pt idx="81">
                  <c:v>1.1339999999999999</c:v>
                </c:pt>
                <c:pt idx="82">
                  <c:v>1.131</c:v>
                </c:pt>
                <c:pt idx="83">
                  <c:v>1.1419999999999999</c:v>
                </c:pt>
                <c:pt idx="84">
                  <c:v>1.147</c:v>
                </c:pt>
                <c:pt idx="85">
                  <c:v>1.149</c:v>
                </c:pt>
                <c:pt idx="86">
                  <c:v>1.1519999999999999</c:v>
                </c:pt>
                <c:pt idx="87">
                  <c:v>1.155</c:v>
                </c:pt>
                <c:pt idx="88">
                  <c:v>1.157</c:v>
                </c:pt>
                <c:pt idx="89">
                  <c:v>1.1499999999999999</c:v>
                </c:pt>
                <c:pt idx="90">
                  <c:v>1.1499999999999999</c:v>
                </c:pt>
                <c:pt idx="91">
                  <c:v>1.163</c:v>
                </c:pt>
                <c:pt idx="92">
                  <c:v>1.163</c:v>
                </c:pt>
                <c:pt idx="93">
                  <c:v>1.1659999999999999</c:v>
                </c:pt>
                <c:pt idx="94">
                  <c:v>1.1679999999999999</c:v>
                </c:pt>
                <c:pt idx="95">
                  <c:v>1.173</c:v>
                </c:pt>
                <c:pt idx="96">
                  <c:v>1.171</c:v>
                </c:pt>
                <c:pt idx="97">
                  <c:v>1.1819999999999999</c:v>
                </c:pt>
                <c:pt idx="98">
                  <c:v>1.1830000000000001</c:v>
                </c:pt>
                <c:pt idx="99">
                  <c:v>1.1839999999999999</c:v>
                </c:pt>
                <c:pt idx="100">
                  <c:v>1.1839999999999999</c:v>
                </c:pt>
                <c:pt idx="101">
                  <c:v>1.1890000000000001</c:v>
                </c:pt>
                <c:pt idx="102">
                  <c:v>1.1890000000000001</c:v>
                </c:pt>
                <c:pt idx="103">
                  <c:v>1.1930000000000001</c:v>
                </c:pt>
                <c:pt idx="104">
                  <c:v>1.1930000000000001</c:v>
                </c:pt>
                <c:pt idx="105">
                  <c:v>1.2010000000000001</c:v>
                </c:pt>
                <c:pt idx="106">
                  <c:v>1.198</c:v>
                </c:pt>
                <c:pt idx="107">
                  <c:v>1.194</c:v>
                </c:pt>
                <c:pt idx="108">
                  <c:v>1.2010000000000001</c:v>
                </c:pt>
                <c:pt idx="109">
                  <c:v>1.2070000000000001</c:v>
                </c:pt>
                <c:pt idx="110">
                  <c:v>1.2</c:v>
                </c:pt>
                <c:pt idx="111">
                  <c:v>1.2</c:v>
                </c:pt>
                <c:pt idx="112">
                  <c:v>1.17</c:v>
                </c:pt>
                <c:pt idx="113">
                  <c:v>1.1759999999999999</c:v>
                </c:pt>
                <c:pt idx="114">
                  <c:v>1.179</c:v>
                </c:pt>
                <c:pt idx="115">
                  <c:v>1.1830000000000001</c:v>
                </c:pt>
                <c:pt idx="116">
                  <c:v>1.19</c:v>
                </c:pt>
                <c:pt idx="117">
                  <c:v>1.1990000000000001</c:v>
                </c:pt>
                <c:pt idx="118">
                  <c:v>1.1990000000000001</c:v>
                </c:pt>
                <c:pt idx="119">
                  <c:v>1.2</c:v>
                </c:pt>
                <c:pt idx="120">
                  <c:v>1.2050000000000001</c:v>
                </c:pt>
                <c:pt idx="121">
                  <c:v>1.206</c:v>
                </c:pt>
                <c:pt idx="122">
                  <c:v>1.2070000000000001</c:v>
                </c:pt>
                <c:pt idx="123">
                  <c:v>1.2090000000000001</c:v>
                </c:pt>
                <c:pt idx="124">
                  <c:v>1.208</c:v>
                </c:pt>
                <c:pt idx="125">
                  <c:v>1.212</c:v>
                </c:pt>
                <c:pt idx="126">
                  <c:v>1.2170000000000001</c:v>
                </c:pt>
                <c:pt idx="127">
                  <c:v>1.2210000000000001</c:v>
                </c:pt>
                <c:pt idx="128">
                  <c:v>1.224</c:v>
                </c:pt>
                <c:pt idx="129">
                  <c:v>1.238</c:v>
                </c:pt>
                <c:pt idx="130">
                  <c:v>1.2450000000000001</c:v>
                </c:pt>
                <c:pt idx="131">
                  <c:v>1.248</c:v>
                </c:pt>
                <c:pt idx="132">
                  <c:v>1.256</c:v>
                </c:pt>
                <c:pt idx="133">
                  <c:v>1.2589999999999999</c:v>
                </c:pt>
                <c:pt idx="134">
                  <c:v>1.258</c:v>
                </c:pt>
                <c:pt idx="135">
                  <c:v>1.2649999999999999</c:v>
                </c:pt>
                <c:pt idx="136">
                  <c:v>1.2769999999999999</c:v>
                </c:pt>
                <c:pt idx="137">
                  <c:v>1.2769999999999999</c:v>
                </c:pt>
                <c:pt idx="138">
                  <c:v>1.272</c:v>
                </c:pt>
                <c:pt idx="139">
                  <c:v>1.276</c:v>
                </c:pt>
                <c:pt idx="140">
                  <c:v>1.28</c:v>
                </c:pt>
                <c:pt idx="141">
                  <c:v>1.2909999999999999</c:v>
                </c:pt>
                <c:pt idx="142">
                  <c:v>1.2909999999999999</c:v>
                </c:pt>
                <c:pt idx="143">
                  <c:v>1.2869999999999999</c:v>
                </c:pt>
                <c:pt idx="144">
                  <c:v>1.296</c:v>
                </c:pt>
                <c:pt idx="145">
                  <c:v>1.3049999999999999</c:v>
                </c:pt>
                <c:pt idx="146">
                  <c:v>1.306</c:v>
                </c:pt>
                <c:pt idx="147">
                  <c:v>1.3069999999999999</c:v>
                </c:pt>
                <c:pt idx="148">
                  <c:v>1.3049999999999999</c:v>
                </c:pt>
                <c:pt idx="149">
                  <c:v>1.3009999999999999</c:v>
                </c:pt>
                <c:pt idx="150">
                  <c:v>1.3080000000000001</c:v>
                </c:pt>
                <c:pt idx="151">
                  <c:v>1.3140000000000001</c:v>
                </c:pt>
                <c:pt idx="152">
                  <c:v>1.321</c:v>
                </c:pt>
                <c:pt idx="153">
                  <c:v>1.321</c:v>
                </c:pt>
                <c:pt idx="154">
                  <c:v>1.3280000000000001</c:v>
                </c:pt>
                <c:pt idx="155">
                  <c:v>1.331</c:v>
                </c:pt>
                <c:pt idx="156">
                  <c:v>1.3440000000000001</c:v>
                </c:pt>
                <c:pt idx="157">
                  <c:v>1.337</c:v>
                </c:pt>
                <c:pt idx="158">
                  <c:v>1.3520000000000001</c:v>
                </c:pt>
                <c:pt idx="159">
                  <c:v>1.3560000000000001</c:v>
                </c:pt>
                <c:pt idx="160">
                  <c:v>1.337</c:v>
                </c:pt>
                <c:pt idx="161">
                  <c:v>1.329</c:v>
                </c:pt>
                <c:pt idx="162">
                  <c:v>1.327</c:v>
                </c:pt>
                <c:pt idx="163">
                  <c:v>1.3320000000000001</c:v>
                </c:pt>
                <c:pt idx="164">
                  <c:v>1.339</c:v>
                </c:pt>
                <c:pt idx="165">
                  <c:v>1.349</c:v>
                </c:pt>
                <c:pt idx="166">
                  <c:v>1.3520000000000001</c:v>
                </c:pt>
                <c:pt idx="167">
                  <c:v>1.353</c:v>
                </c:pt>
                <c:pt idx="168">
                  <c:v>1.3640000000000001</c:v>
                </c:pt>
                <c:pt idx="169">
                  <c:v>1.3740000000000001</c:v>
                </c:pt>
                <c:pt idx="170">
                  <c:v>1.37</c:v>
                </c:pt>
                <c:pt idx="171">
                  <c:v>1.367</c:v>
                </c:pt>
              </c:numCache>
            </c:numRef>
          </c:val>
          <c:smooth val="0"/>
          <c:extLst>
            <c:ext xmlns:c16="http://schemas.microsoft.com/office/drawing/2014/chart" uri="{C3380CC4-5D6E-409C-BE32-E72D297353CC}">
              <c16:uniqueId val="{0000000B-C474-4DB4-8E37-9684ACF9D460}"/>
            </c:ext>
          </c:extLst>
        </c:ser>
        <c:ser>
          <c:idx val="6"/>
          <c:order val="8"/>
          <c:tx>
            <c:strRef>
              <c:f>期权!$AZ$1</c:f>
              <c:strCache>
                <c:ptCount val="1"/>
                <c:pt idx="0">
                  <c:v>量客长阳一号</c:v>
                </c:pt>
              </c:strCache>
            </c:strRef>
          </c:tx>
          <c:spPr>
            <a:ln w="28575" cap="rnd">
              <a:solidFill>
                <a:schemeClr val="accent1">
                  <a:lumMod val="60000"/>
                </a:schemeClr>
              </a:solidFill>
              <a:round/>
            </a:ln>
            <a:effectLst/>
          </c:spPr>
          <c:marker>
            <c:symbol val="none"/>
          </c:marker>
          <c:cat>
            <c:numRef>
              <c:f>期权!$AQ$2:$AQ$173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期权!$AZ$2:$AZ$232</c:f>
              <c:numCache>
                <c:formatCode>0.0000_ </c:formatCode>
                <c:ptCount val="23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1.0127999999999999</c:v>
                </c:pt>
                <c:pt idx="136">
                  <c:v>1.0201</c:v>
                </c:pt>
                <c:pt idx="137">
                  <c:v>1.0101</c:v>
                </c:pt>
                <c:pt idx="138">
                  <c:v>1.0134000000000001</c:v>
                </c:pt>
                <c:pt idx="139">
                  <c:v>1.0308999999999999</c:v>
                </c:pt>
                <c:pt idx="140">
                  <c:v>1.0338000000000001</c:v>
                </c:pt>
                <c:pt idx="141">
                  <c:v>1.0487</c:v>
                </c:pt>
                <c:pt idx="142">
                  <c:v>1.0510999999999999</c:v>
                </c:pt>
                <c:pt idx="143">
                  <c:v>1.0488</c:v>
                </c:pt>
                <c:pt idx="144">
                  <c:v>1.0572999999999999</c:v>
                </c:pt>
                <c:pt idx="145">
                  <c:v>1.0661</c:v>
                </c:pt>
                <c:pt idx="146">
                  <c:v>1.0692999999999999</c:v>
                </c:pt>
                <c:pt idx="147">
                  <c:v>1.0652999999999999</c:v>
                </c:pt>
                <c:pt idx="148">
                  <c:v>1.0669999999999999</c:v>
                </c:pt>
                <c:pt idx="149">
                  <c:v>1.0718000000000001</c:v>
                </c:pt>
                <c:pt idx="150">
                  <c:v>1.0755999999999999</c:v>
                </c:pt>
                <c:pt idx="151">
                  <c:v>1.0709</c:v>
                </c:pt>
                <c:pt idx="152">
                  <c:v>1.0754999999999999</c:v>
                </c:pt>
                <c:pt idx="153">
                  <c:v>1.0704</c:v>
                </c:pt>
                <c:pt idx="154">
                  <c:v>1.1017999999999999</c:v>
                </c:pt>
                <c:pt idx="155">
                  <c:v>1.0916999999999999</c:v>
                </c:pt>
                <c:pt idx="156">
                  <c:v>1.0918000000000001</c:v>
                </c:pt>
                <c:pt idx="157">
                  <c:v>1.0981000000000001</c:v>
                </c:pt>
                <c:pt idx="158">
                  <c:v>1.1053999999999999</c:v>
                </c:pt>
                <c:pt idx="159">
                  <c:v>1.1323000000000001</c:v>
                </c:pt>
                <c:pt idx="160">
                  <c:v>1.1592</c:v>
                </c:pt>
                <c:pt idx="161">
                  <c:v>1.1606000000000001</c:v>
                </c:pt>
                <c:pt idx="162">
                  <c:v>1.1621999999999999</c:v>
                </c:pt>
                <c:pt idx="163">
                  <c:v>1.1646000000000001</c:v>
                </c:pt>
                <c:pt idx="164">
                  <c:v>1.1547000000000001</c:v>
                </c:pt>
                <c:pt idx="165">
                  <c:v>1.1560999999999999</c:v>
                </c:pt>
                <c:pt idx="166">
                  <c:v>1.1571347986076577</c:v>
                </c:pt>
                <c:pt idx="167">
                  <c:v>1.1529</c:v>
                </c:pt>
                <c:pt idx="168">
                  <c:v>1.1607000000000001</c:v>
                </c:pt>
                <c:pt idx="169">
                  <c:v>1.1633</c:v>
                </c:pt>
                <c:pt idx="170">
                  <c:v>1.1597</c:v>
                </c:pt>
                <c:pt idx="171">
                  <c:v>1.1645000000000001</c:v>
                </c:pt>
              </c:numCache>
            </c:numRef>
          </c:val>
          <c:smooth val="0"/>
          <c:extLst>
            <c:ext xmlns:c16="http://schemas.microsoft.com/office/drawing/2014/chart" uri="{C3380CC4-5D6E-409C-BE32-E72D297353CC}">
              <c16:uniqueId val="{00000000-E043-4616-8B1B-14D979107D0D}"/>
            </c:ext>
          </c:extLst>
        </c:ser>
        <c:ser>
          <c:idx val="14"/>
          <c:order val="9"/>
          <c:tx>
            <c:strRef>
              <c:f>期权!$BA$1</c:f>
              <c:strCache>
                <c:ptCount val="1"/>
                <c:pt idx="0">
                  <c:v>量游檀雅一号</c:v>
                </c:pt>
              </c:strCache>
            </c:strRef>
          </c:tx>
          <c:spPr>
            <a:ln w="28575" cap="rnd">
              <a:solidFill>
                <a:schemeClr val="accent3">
                  <a:lumMod val="40000"/>
                  <a:lumOff val="60000"/>
                </a:schemeClr>
              </a:solidFill>
              <a:round/>
            </a:ln>
            <a:effectLst/>
          </c:spPr>
          <c:marker>
            <c:symbol val="none"/>
          </c:marker>
          <c:cat>
            <c:numRef>
              <c:f>期权!$AQ$2:$AQ$173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期权!$BA$2:$BA$261</c:f>
              <c:numCache>
                <c:formatCode>0.0000_ </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1.0009999999999999</c:v>
                </c:pt>
                <c:pt idx="118">
                  <c:v>1.006</c:v>
                </c:pt>
                <c:pt idx="119">
                  <c:v>1.0089999999999999</c:v>
                </c:pt>
                <c:pt idx="120">
                  <c:v>1.0149999999999999</c:v>
                </c:pt>
                <c:pt idx="121">
                  <c:v>1.0149999999999999</c:v>
                </c:pt>
                <c:pt idx="122">
                  <c:v>1.0109999999999999</c:v>
                </c:pt>
                <c:pt idx="123">
                  <c:v>1.0029999999999999</c:v>
                </c:pt>
                <c:pt idx="124">
                  <c:v>1.002</c:v>
                </c:pt>
                <c:pt idx="125">
                  <c:v>1</c:v>
                </c:pt>
                <c:pt idx="126">
                  <c:v>1.016</c:v>
                </c:pt>
                <c:pt idx="127">
                  <c:v>1.0189999999999999</c:v>
                </c:pt>
                <c:pt idx="128">
                  <c:v>1.05</c:v>
                </c:pt>
                <c:pt idx="129">
                  <c:v>1.0860000000000001</c:v>
                </c:pt>
                <c:pt idx="130">
                  <c:v>1.097</c:v>
                </c:pt>
                <c:pt idx="131">
                  <c:v>1.097</c:v>
                </c:pt>
                <c:pt idx="132">
                  <c:v>1.1020000000000001</c:v>
                </c:pt>
                <c:pt idx="133">
                  <c:v>1.111</c:v>
                </c:pt>
                <c:pt idx="134">
                  <c:v>1.1279999999999999</c:v>
                </c:pt>
                <c:pt idx="135">
                  <c:v>1.1419999999999999</c:v>
                </c:pt>
                <c:pt idx="136">
                  <c:v>1.1619999999999999</c:v>
                </c:pt>
                <c:pt idx="137">
                  <c:v>1.1599999999999999</c:v>
                </c:pt>
                <c:pt idx="138">
                  <c:v>1.1719999999999999</c:v>
                </c:pt>
                <c:pt idx="139">
                  <c:v>1.18</c:v>
                </c:pt>
                <c:pt idx="140">
                  <c:v>1.1890000000000001</c:v>
                </c:pt>
                <c:pt idx="141">
                  <c:v>1.2250000000000001</c:v>
                </c:pt>
                <c:pt idx="142">
                  <c:v>1.224</c:v>
                </c:pt>
                <c:pt idx="143">
                  <c:v>1.2290000000000001</c:v>
                </c:pt>
                <c:pt idx="144">
                  <c:v>1.2330000000000001</c:v>
                </c:pt>
                <c:pt idx="145">
                  <c:v>1.2330000000000001</c:v>
                </c:pt>
                <c:pt idx="146">
                  <c:v>1.2350000000000001</c:v>
                </c:pt>
                <c:pt idx="147">
                  <c:v>1.2430000000000001</c:v>
                </c:pt>
                <c:pt idx="148">
                  <c:v>1.2509999999999999</c:v>
                </c:pt>
                <c:pt idx="149">
                  <c:v>1.2450000000000001</c:v>
                </c:pt>
                <c:pt idx="150">
                  <c:v>1.248</c:v>
                </c:pt>
                <c:pt idx="151">
                  <c:v>1.2569999999999999</c:v>
                </c:pt>
                <c:pt idx="152">
                  <c:v>1.2609999999999999</c:v>
                </c:pt>
                <c:pt idx="153">
                  <c:v>1.256</c:v>
                </c:pt>
                <c:pt idx="154">
                  <c:v>1.232</c:v>
                </c:pt>
                <c:pt idx="155">
                  <c:v>1.2250000000000001</c:v>
                </c:pt>
                <c:pt idx="156">
                  <c:v>1.2110000000000001</c:v>
                </c:pt>
                <c:pt idx="157">
                  <c:v>1.212</c:v>
                </c:pt>
                <c:pt idx="158">
                  <c:v>1.2230000000000001</c:v>
                </c:pt>
                <c:pt idx="159">
                  <c:v>1.236</c:v>
                </c:pt>
                <c:pt idx="160">
                  <c:v>1.236</c:v>
                </c:pt>
                <c:pt idx="161">
                  <c:v>1.24</c:v>
                </c:pt>
                <c:pt idx="162">
                  <c:v>1.25</c:v>
                </c:pt>
                <c:pt idx="163">
                  <c:v>1.246</c:v>
                </c:pt>
                <c:pt idx="164">
                  <c:v>1.254</c:v>
                </c:pt>
                <c:pt idx="165">
                  <c:v>1.256</c:v>
                </c:pt>
                <c:pt idx="166">
                  <c:v>1.2629999999999999</c:v>
                </c:pt>
                <c:pt idx="167">
                  <c:v>1.2649999999999999</c:v>
                </c:pt>
                <c:pt idx="168">
                  <c:v>1.268</c:v>
                </c:pt>
                <c:pt idx="169">
                  <c:v>1.268</c:v>
                </c:pt>
                <c:pt idx="170">
                  <c:v>1.266</c:v>
                </c:pt>
                <c:pt idx="171">
                  <c:v>1.266</c:v>
                </c:pt>
              </c:numCache>
            </c:numRef>
          </c:val>
          <c:smooth val="0"/>
          <c:extLst>
            <c:ext xmlns:c16="http://schemas.microsoft.com/office/drawing/2014/chart" uri="{C3380CC4-5D6E-409C-BE32-E72D297353CC}">
              <c16:uniqueId val="{00000000-5E30-4CE2-B3B0-6762121DC75E}"/>
            </c:ext>
          </c:extLst>
        </c:ser>
        <c:ser>
          <c:idx val="11"/>
          <c:order val="10"/>
          <c:tx>
            <c:strRef>
              <c:f>期权!$BB$1</c:f>
              <c:strCache>
                <c:ptCount val="1"/>
                <c:pt idx="0">
                  <c:v>分策略指数净值</c:v>
                </c:pt>
              </c:strCache>
            </c:strRef>
          </c:tx>
          <c:spPr>
            <a:ln w="28575" cap="rnd">
              <a:solidFill>
                <a:srgbClr val="FF0000"/>
              </a:solidFill>
              <a:prstDash val="dashDot"/>
              <a:round/>
            </a:ln>
            <a:effectLst/>
          </c:spPr>
          <c:marker>
            <c:symbol val="none"/>
          </c:marker>
          <c:cat>
            <c:numRef>
              <c:f>期权!$AQ$2:$AQ$173</c:f>
              <c:numCache>
                <c:formatCode>m/d/yy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期权!$BB$2:$BB$328</c:f>
              <c:numCache>
                <c:formatCode>0.0000_ </c:formatCode>
                <c:ptCount val="327"/>
                <c:pt idx="0">
                  <c:v>1</c:v>
                </c:pt>
                <c:pt idx="1">
                  <c:v>1.0057728437912177</c:v>
                </c:pt>
                <c:pt idx="2">
                  <c:v>1.0044167878081025</c:v>
                </c:pt>
                <c:pt idx="3">
                  <c:v>0.99977612418385609</c:v>
                </c:pt>
                <c:pt idx="4">
                  <c:v>1.0045512301370509</c:v>
                </c:pt>
                <c:pt idx="5">
                  <c:v>1.0059137801535265</c:v>
                </c:pt>
                <c:pt idx="6">
                  <c:v>1.0016886998531633</c:v>
                </c:pt>
                <c:pt idx="7">
                  <c:v>1.0228510171394489</c:v>
                </c:pt>
                <c:pt idx="8">
                  <c:v>1.0277515233943346</c:v>
                </c:pt>
                <c:pt idx="9">
                  <c:v>1.0186917623056113</c:v>
                </c:pt>
                <c:pt idx="10">
                  <c:v>1.0219144855994273</c:v>
                </c:pt>
                <c:pt idx="11">
                  <c:v>1.0237583707645364</c:v>
                </c:pt>
                <c:pt idx="12">
                  <c:v>1.0309948514693141</c:v>
                </c:pt>
                <c:pt idx="13">
                  <c:v>1.0283677967144018</c:v>
                </c:pt>
                <c:pt idx="14">
                  <c:v>1.0298736303081453</c:v>
                </c:pt>
                <c:pt idx="15">
                  <c:v>1.0303048413101719</c:v>
                </c:pt>
                <c:pt idx="16">
                  <c:v>1.032289847384753</c:v>
                </c:pt>
                <c:pt idx="17">
                  <c:v>1.034804581118788</c:v>
                </c:pt>
                <c:pt idx="18">
                  <c:v>1.0345780079626437</c:v>
                </c:pt>
                <c:pt idx="19">
                  <c:v>1.0447189244584414</c:v>
                </c:pt>
                <c:pt idx="20">
                  <c:v>1.0564032695528853</c:v>
                </c:pt>
                <c:pt idx="21">
                  <c:v>1.0584998864972268</c:v>
                </c:pt>
                <c:pt idx="22">
                  <c:v>1.05808113748155</c:v>
                </c:pt>
                <c:pt idx="23">
                  <c:v>1.0626281737118175</c:v>
                </c:pt>
                <c:pt idx="24">
                  <c:v>1.0640757800129361</c:v>
                </c:pt>
                <c:pt idx="25">
                  <c:v>1.0656994877494466</c:v>
                </c:pt>
                <c:pt idx="26">
                  <c:v>1.0715949665164985</c:v>
                </c:pt>
                <c:pt idx="27">
                  <c:v>1.0741976771486446</c:v>
                </c:pt>
                <c:pt idx="28">
                  <c:v>1.0759073029424109</c:v>
                </c:pt>
                <c:pt idx="29">
                  <c:v>1.0779604592639764</c:v>
                </c:pt>
                <c:pt idx="30">
                  <c:v>1.0860349493493444</c:v>
                </c:pt>
                <c:pt idx="31">
                  <c:v>1.083548825113523</c:v>
                </c:pt>
                <c:pt idx="32">
                  <c:v>1.088398602379238</c:v>
                </c:pt>
                <c:pt idx="33">
                  <c:v>1.0883579091670199</c:v>
                </c:pt>
                <c:pt idx="34">
                  <c:v>1.093841113473651</c:v>
                </c:pt>
                <c:pt idx="35">
                  <c:v>1.0947972150199881</c:v>
                </c:pt>
                <c:pt idx="36">
                  <c:v>1.0944843092990346</c:v>
                </c:pt>
                <c:pt idx="37">
                  <c:v>1.1041276343284432</c:v>
                </c:pt>
                <c:pt idx="38">
                  <c:v>1.1147805497896457</c:v>
                </c:pt>
                <c:pt idx="39">
                  <c:v>1.1164374087218571</c:v>
                </c:pt>
                <c:pt idx="40">
                  <c:v>1.1156713740967792</c:v>
                </c:pt>
                <c:pt idx="41">
                  <c:v>1.1209928220282424</c:v>
                </c:pt>
                <c:pt idx="42">
                  <c:v>1.125004180694718</c:v>
                </c:pt>
                <c:pt idx="43">
                  <c:v>1.1311015014262615</c:v>
                </c:pt>
                <c:pt idx="44">
                  <c:v>1.1305089208281465</c:v>
                </c:pt>
                <c:pt idx="45">
                  <c:v>1.1460855788522981</c:v>
                </c:pt>
                <c:pt idx="46">
                  <c:v>1.1585952782814235</c:v>
                </c:pt>
                <c:pt idx="47">
                  <c:v>1.1693660764099953</c:v>
                </c:pt>
                <c:pt idx="48">
                  <c:v>1.1701837662172192</c:v>
                </c:pt>
                <c:pt idx="49">
                  <c:v>1.1740211941647158</c:v>
                </c:pt>
                <c:pt idx="50">
                  <c:v>1.1786822382809914</c:v>
                </c:pt>
                <c:pt idx="51">
                  <c:v>1.1832750828208201</c:v>
                </c:pt>
                <c:pt idx="52">
                  <c:v>1.1830059367962804</c:v>
                </c:pt>
                <c:pt idx="53">
                  <c:v>1.1874489516308346</c:v>
                </c:pt>
                <c:pt idx="54">
                  <c:v>1.1932054994872068</c:v>
                </c:pt>
                <c:pt idx="55">
                  <c:v>1.1987482136099821</c:v>
                </c:pt>
                <c:pt idx="56">
                  <c:v>1.2007405492599703</c:v>
                </c:pt>
                <c:pt idx="57">
                  <c:v>1.2102295905565712</c:v>
                </c:pt>
                <c:pt idx="58">
                  <c:v>1.2158159170328073</c:v>
                </c:pt>
                <c:pt idx="59">
                  <c:v>1.2275235687310899</c:v>
                </c:pt>
                <c:pt idx="60">
                  <c:v>1.2102909992532844</c:v>
                </c:pt>
                <c:pt idx="61">
                  <c:v>1.2418460063331886</c:v>
                </c:pt>
                <c:pt idx="62">
                  <c:v>1.260841153311723</c:v>
                </c:pt>
                <c:pt idx="63">
                  <c:v>1.2670677005962931</c:v>
                </c:pt>
                <c:pt idx="64">
                  <c:v>1.2792152646408768</c:v>
                </c:pt>
                <c:pt idx="65">
                  <c:v>1.2904065538160101</c:v>
                </c:pt>
                <c:pt idx="66">
                  <c:v>1.2920873363223451</c:v>
                </c:pt>
                <c:pt idx="67">
                  <c:v>1.2983473954900768</c:v>
                </c:pt>
                <c:pt idx="68">
                  <c:v>1.3082004229109938</c:v>
                </c:pt>
                <c:pt idx="69">
                  <c:v>1.3195236978651224</c:v>
                </c:pt>
                <c:pt idx="70">
                  <c:v>1.3222606692298751</c:v>
                </c:pt>
                <c:pt idx="71">
                  <c:v>1.3241849701564536</c:v>
                </c:pt>
                <c:pt idx="72">
                  <c:v>1.3251277830685317</c:v>
                </c:pt>
                <c:pt idx="73">
                  <c:v>1.3265715802611497</c:v>
                </c:pt>
                <c:pt idx="74">
                  <c:v>1.33125636201021</c:v>
                </c:pt>
                <c:pt idx="75">
                  <c:v>1.3357058365790762</c:v>
                </c:pt>
                <c:pt idx="76">
                  <c:v>1.3392320226058365</c:v>
                </c:pt>
                <c:pt idx="77">
                  <c:v>1.348692875495014</c:v>
                </c:pt>
                <c:pt idx="78">
                  <c:v>1.3509974180599797</c:v>
                </c:pt>
                <c:pt idx="79">
                  <c:v>1.3521963215127877</c:v>
                </c:pt>
                <c:pt idx="80">
                  <c:v>1.3649882030792218</c:v>
                </c:pt>
                <c:pt idx="81">
                  <c:v>1.368520040596878</c:v>
                </c:pt>
                <c:pt idx="82">
                  <c:v>1.3706891380049144</c:v>
                </c:pt>
                <c:pt idx="83">
                  <c:v>1.3721607786854755</c:v>
                </c:pt>
                <c:pt idx="84">
                  <c:v>1.3749413332014429</c:v>
                </c:pt>
                <c:pt idx="85">
                  <c:v>1.3755881231074101</c:v>
                </c:pt>
                <c:pt idx="86">
                  <c:v>1.3761816351382619</c:v>
                </c:pt>
                <c:pt idx="87">
                  <c:v>1.3790960206856673</c:v>
                </c:pt>
                <c:pt idx="88">
                  <c:v>1.3828568883167622</c:v>
                </c:pt>
                <c:pt idx="89">
                  <c:v>1.3848012101862681</c:v>
                </c:pt>
                <c:pt idx="90">
                  <c:v>1.3843003172114519</c:v>
                </c:pt>
                <c:pt idx="91">
                  <c:v>1.3897108577317931</c:v>
                </c:pt>
                <c:pt idx="92">
                  <c:v>1.3918643725517512</c:v>
                </c:pt>
                <c:pt idx="93">
                  <c:v>1.3913131229418958</c:v>
                </c:pt>
                <c:pt idx="94">
                  <c:v>1.3919997659887076</c:v>
                </c:pt>
                <c:pt idx="95">
                  <c:v>1.3938411017985217</c:v>
                </c:pt>
                <c:pt idx="96">
                  <c:v>1.3936326269191961</c:v>
                </c:pt>
                <c:pt idx="97">
                  <c:v>1.3955565920607087</c:v>
                </c:pt>
                <c:pt idx="98">
                  <c:v>1.3962621359789067</c:v>
                </c:pt>
                <c:pt idx="99">
                  <c:v>1.3965116242936946</c:v>
                </c:pt>
                <c:pt idx="100">
                  <c:v>1.3984689571181832</c:v>
                </c:pt>
                <c:pt idx="101">
                  <c:v>1.4020683579828042</c:v>
                </c:pt>
                <c:pt idx="102">
                  <c:v>1.4035532302071891</c:v>
                </c:pt>
                <c:pt idx="103">
                  <c:v>1.4056244572104462</c:v>
                </c:pt>
                <c:pt idx="104">
                  <c:v>1.4054356199889213</c:v>
                </c:pt>
                <c:pt idx="105">
                  <c:v>1.4102275029000213</c:v>
                </c:pt>
                <c:pt idx="106">
                  <c:v>1.4104764962005909</c:v>
                </c:pt>
                <c:pt idx="107">
                  <c:v>1.4413826437764794</c:v>
                </c:pt>
                <c:pt idx="108">
                  <c:v>1.445911731845686</c:v>
                </c:pt>
                <c:pt idx="109">
                  <c:v>1.4455692644619098</c:v>
                </c:pt>
                <c:pt idx="110">
                  <c:v>1.4491120601483072</c:v>
                </c:pt>
                <c:pt idx="111">
                  <c:v>1.4496352516622313</c:v>
                </c:pt>
                <c:pt idx="112">
                  <c:v>1.4375017125830818</c:v>
                </c:pt>
                <c:pt idx="113">
                  <c:v>1.4555848230622894</c:v>
                </c:pt>
                <c:pt idx="114">
                  <c:v>1.4620183962266402</c:v>
                </c:pt>
                <c:pt idx="115">
                  <c:v>1.4703264657699608</c:v>
                </c:pt>
                <c:pt idx="116">
                  <c:v>1.4767868757001994</c:v>
                </c:pt>
                <c:pt idx="117">
                  <c:v>1.4835011817413608</c:v>
                </c:pt>
                <c:pt idx="118">
                  <c:v>1.4872483527534368</c:v>
                </c:pt>
                <c:pt idx="119">
                  <c:v>1.4889571896913849</c:v>
                </c:pt>
                <c:pt idx="120">
                  <c:v>1.4951361572065138</c:v>
                </c:pt>
                <c:pt idx="121">
                  <c:v>1.4986436942316681</c:v>
                </c:pt>
                <c:pt idx="122">
                  <c:v>1.4997922944563014</c:v>
                </c:pt>
                <c:pt idx="123">
                  <c:v>1.503934506835036</c:v>
                </c:pt>
                <c:pt idx="124">
                  <c:v>1.5048323490026791</c:v>
                </c:pt>
                <c:pt idx="125">
                  <c:v>1.5074794125612503</c:v>
                </c:pt>
                <c:pt idx="126">
                  <c:v>1.5091719447670839</c:v>
                </c:pt>
                <c:pt idx="127">
                  <c:v>1.5110740092094412</c:v>
                </c:pt>
                <c:pt idx="128">
                  <c:v>1.5137678675123523</c:v>
                </c:pt>
                <c:pt idx="129">
                  <c:v>1.5192403922889341</c:v>
                </c:pt>
                <c:pt idx="130">
                  <c:v>1.5217713957065424</c:v>
                </c:pt>
                <c:pt idx="131">
                  <c:v>1.5303745040734711</c:v>
                </c:pt>
                <c:pt idx="132">
                  <c:v>1.5358947256956321</c:v>
                </c:pt>
                <c:pt idx="133">
                  <c:v>1.5390223287269877</c:v>
                </c:pt>
                <c:pt idx="134">
                  <c:v>1.5512860976799645</c:v>
                </c:pt>
                <c:pt idx="135">
                  <c:v>1.5542673785955829</c:v>
                </c:pt>
                <c:pt idx="136">
                  <c:v>1.5593076165868227</c:v>
                </c:pt>
                <c:pt idx="137">
                  <c:v>1.5621940974763497</c:v>
                </c:pt>
                <c:pt idx="138">
                  <c:v>1.5681748158894335</c:v>
                </c:pt>
                <c:pt idx="139">
                  <c:v>1.5776373820299312</c:v>
                </c:pt>
                <c:pt idx="140">
                  <c:v>1.5783496734944693</c:v>
                </c:pt>
                <c:pt idx="141">
                  <c:v>1.5889050946025944</c:v>
                </c:pt>
                <c:pt idx="142">
                  <c:v>1.5918827396756192</c:v>
                </c:pt>
                <c:pt idx="143">
                  <c:v>1.5927101733098645</c:v>
                </c:pt>
                <c:pt idx="144">
                  <c:v>1.5989353582290455</c:v>
                </c:pt>
                <c:pt idx="145">
                  <c:v>1.6032550711876208</c:v>
                </c:pt>
                <c:pt idx="146">
                  <c:v>1.6060834517482634</c:v>
                </c:pt>
                <c:pt idx="147">
                  <c:v>1.6091621959838844</c:v>
                </c:pt>
                <c:pt idx="148">
                  <c:v>1.6101207333833754</c:v>
                </c:pt>
                <c:pt idx="149">
                  <c:v>1.6110402715227488</c:v>
                </c:pt>
                <c:pt idx="150">
                  <c:v>1.6146540258100373</c:v>
                </c:pt>
                <c:pt idx="151">
                  <c:v>1.6210450599789081</c:v>
                </c:pt>
                <c:pt idx="152">
                  <c:v>1.6250441514776344</c:v>
                </c:pt>
                <c:pt idx="153">
                  <c:v>1.624207091655649</c:v>
                </c:pt>
                <c:pt idx="154">
                  <c:v>1.6299152088968751</c:v>
                </c:pt>
                <c:pt idx="155">
                  <c:v>1.6350944083681824</c:v>
                </c:pt>
                <c:pt idx="156">
                  <c:v>1.6378014405840109</c:v>
                </c:pt>
                <c:pt idx="157">
                  <c:v>1.6349312290999356</c:v>
                </c:pt>
                <c:pt idx="158">
                  <c:v>1.6458665912666086</c:v>
                </c:pt>
                <c:pt idx="159">
                  <c:v>1.6593476941205654</c:v>
                </c:pt>
                <c:pt idx="160">
                  <c:v>1.6565554886062548</c:v>
                </c:pt>
                <c:pt idx="161">
                  <c:v>1.658428650617662</c:v>
                </c:pt>
                <c:pt idx="162">
                  <c:v>1.661919909230001</c:v>
                </c:pt>
                <c:pt idx="163">
                  <c:v>1.662843680759664</c:v>
                </c:pt>
                <c:pt idx="164">
                  <c:v>1.6650235609769415</c:v>
                </c:pt>
                <c:pt idx="165">
                  <c:v>1.6708211254638377</c:v>
                </c:pt>
                <c:pt idx="166">
                  <c:v>1.6741314139478971</c:v>
                </c:pt>
                <c:pt idx="167">
                  <c:v>1.6733823253065556</c:v>
                </c:pt>
                <c:pt idx="168">
                  <c:v>1.6803145857391479</c:v>
                </c:pt>
                <c:pt idx="169">
                  <c:v>1.6811003463878913</c:v>
                </c:pt>
                <c:pt idx="170">
                  <c:v>1.6777102025964714</c:v>
                </c:pt>
                <c:pt idx="171">
                  <c:v>1.6802452078618249</c:v>
                </c:pt>
              </c:numCache>
            </c:numRef>
          </c:val>
          <c:smooth val="0"/>
          <c:extLst>
            <c:ext xmlns:c16="http://schemas.microsoft.com/office/drawing/2014/chart" uri="{C3380CC4-5D6E-409C-BE32-E72D297353CC}">
              <c16:uniqueId val="{00000001-1101-4D46-8377-499FEBD47F76}"/>
            </c:ext>
          </c:extLst>
        </c:ser>
        <c:dLbls>
          <c:showLegendKey val="0"/>
          <c:showVal val="0"/>
          <c:showCatName val="0"/>
          <c:showSerName val="0"/>
          <c:showPercent val="0"/>
          <c:showBubbleSize val="0"/>
        </c:dLbls>
        <c:smooth val="0"/>
        <c:axId val="-324560896"/>
        <c:axId val="-324571232"/>
      </c:lineChart>
      <c:dateAx>
        <c:axId val="-324560896"/>
        <c:scaling>
          <c:orientation val="minMax"/>
        </c:scaling>
        <c:delete val="0"/>
        <c:axPos val="b"/>
        <c:numFmt formatCode="m/d/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050" b="0" i="0" u="none" strike="noStrike" kern="1200" baseline="0">
                <a:solidFill>
                  <a:schemeClr val="tx1"/>
                </a:solidFill>
                <a:latin typeface="+mn-lt"/>
                <a:ea typeface="+mn-ea"/>
                <a:cs typeface="+mn-cs"/>
              </a:defRPr>
            </a:pPr>
            <a:endParaRPr lang="zh-CN"/>
          </a:p>
        </c:txPr>
        <c:crossAx val="-324571232"/>
        <c:crosses val="autoZero"/>
        <c:auto val="1"/>
        <c:lblOffset val="100"/>
        <c:baseTimeUnit val="days"/>
      </c:dateAx>
      <c:valAx>
        <c:axId val="-324571232"/>
        <c:scaling>
          <c:orientation val="minMax"/>
          <c:min val="0.9"/>
        </c:scaling>
        <c:delete val="0"/>
        <c:axPos val="l"/>
        <c:majorGridlines>
          <c:spPr>
            <a:ln w="9525" cap="flat" cmpd="sng" algn="ctr">
              <a:solidFill>
                <a:schemeClr val="tx1">
                  <a:lumMod val="15000"/>
                  <a:lumOff val="85000"/>
                </a:schemeClr>
              </a:solidFill>
              <a:round/>
            </a:ln>
            <a:effectLst/>
          </c:spPr>
        </c:majorGridlines>
        <c:numFmt formatCode="0.0000_ "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chemeClr val="tx1"/>
                </a:solidFill>
                <a:latin typeface="+mn-lt"/>
                <a:ea typeface="+mn-ea"/>
                <a:cs typeface="+mn-cs"/>
              </a:defRPr>
            </a:pPr>
            <a:endParaRPr lang="zh-CN"/>
          </a:p>
        </c:txPr>
        <c:crossAx val="-324560896"/>
        <c:crosses val="autoZero"/>
        <c:crossBetween val="between"/>
      </c:valAx>
      <c:spPr>
        <a:noFill/>
        <a:ln w="25400">
          <a:noFill/>
        </a:ln>
        <a:effectLst/>
      </c:spPr>
    </c:plotArea>
    <c:legend>
      <c:legendPos val="b"/>
      <c:layout>
        <c:manualLayout>
          <c:xMode val="edge"/>
          <c:yMode val="edge"/>
          <c:x val="0.81852100669874273"/>
          <c:y val="1.36631330977621E-2"/>
          <c:w val="0.18147896465546973"/>
          <c:h val="0.97391597454427781"/>
        </c:manualLayout>
      </c:layout>
      <c:overlay val="0"/>
      <c:spPr>
        <a:noFill/>
        <a:ln>
          <a:noFill/>
        </a:ln>
        <a:effectLst/>
      </c:spPr>
      <c:txPr>
        <a:bodyPr rot="0" spcFirstLastPara="1" vertOverflow="ellipsis" vert="horz" wrap="square" anchor="ctr" anchorCtr="1"/>
        <a:lstStyle/>
        <a:p>
          <a:pPr>
            <a:defRPr lang="zh-CN" sz="105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20</xdr:row>
      <xdr:rowOff>120650</xdr:rowOff>
    </xdr:from>
    <xdr:to>
      <xdr:col>5</xdr:col>
      <xdr:colOff>247650</xdr:colOff>
      <xdr:row>42</xdr:row>
      <xdr:rowOff>168275</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89</xdr:col>
      <xdr:colOff>666750</xdr:colOff>
      <xdr:row>0</xdr:row>
      <xdr:rowOff>495300</xdr:rowOff>
    </xdr:from>
    <xdr:to>
      <xdr:col>105</xdr:col>
      <xdr:colOff>504824</xdr:colOff>
      <xdr:row>33</xdr:row>
      <xdr:rowOff>104774</xdr:rowOff>
    </xdr:to>
    <xdr:graphicFrame macro="">
      <xdr:nvGraphicFramePr>
        <xdr:cNvPr id="3" name="图表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32</xdr:col>
      <xdr:colOff>200026</xdr:colOff>
      <xdr:row>2</xdr:row>
      <xdr:rowOff>104774</xdr:rowOff>
    </xdr:from>
    <xdr:to>
      <xdr:col>41</xdr:col>
      <xdr:colOff>257175</xdr:colOff>
      <xdr:row>23</xdr:row>
      <xdr:rowOff>171449</xdr:rowOff>
    </xdr:to>
    <xdr:graphicFrame macro="">
      <xdr:nvGraphicFramePr>
        <xdr:cNvPr id="3" name="图表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53</xdr:col>
      <xdr:colOff>76199</xdr:colOff>
      <xdr:row>1</xdr:row>
      <xdr:rowOff>9524</xdr:rowOff>
    </xdr:from>
    <xdr:to>
      <xdr:col>67</xdr:col>
      <xdr:colOff>228600</xdr:colOff>
      <xdr:row>21</xdr:row>
      <xdr:rowOff>161925</xdr:rowOff>
    </xdr:to>
    <xdr:graphicFrame macro="">
      <xdr:nvGraphicFramePr>
        <xdr:cNvPr id="4" name="图表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105</xdr:col>
      <xdr:colOff>44802</xdr:colOff>
      <xdr:row>0</xdr:row>
      <xdr:rowOff>663223</xdr:rowOff>
    </xdr:from>
    <xdr:to>
      <xdr:col>114</xdr:col>
      <xdr:colOff>663221</xdr:colOff>
      <xdr:row>14</xdr:row>
      <xdr:rowOff>84668</xdr:rowOff>
    </xdr:to>
    <xdr:graphicFrame macro="">
      <xdr:nvGraphicFramePr>
        <xdr:cNvPr id="2" name="图表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26</xdr:col>
      <xdr:colOff>266641</xdr:colOff>
      <xdr:row>113</xdr:row>
      <xdr:rowOff>144664</xdr:rowOff>
    </xdr:from>
    <xdr:to>
      <xdr:col>37</xdr:col>
      <xdr:colOff>755796</xdr:colOff>
      <xdr:row>143</xdr:row>
      <xdr:rowOff>16773</xdr:rowOff>
    </xdr:to>
    <xdr:graphicFrame macro="">
      <xdr:nvGraphicFramePr>
        <xdr:cNvPr id="8" name="图表 7">
          <a:extLst>
            <a:ext uri="{FF2B5EF4-FFF2-40B4-BE49-F238E27FC236}">
              <a16:creationId xmlns:a16="http://schemas.microsoft.com/office/drawing/2014/main" id="{F0892503-C497-BE4E-B76C-93B582E6D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177</xdr:row>
      <xdr:rowOff>113952</xdr:rowOff>
    </xdr:from>
    <xdr:to>
      <xdr:col>11</xdr:col>
      <xdr:colOff>1631</xdr:colOff>
      <xdr:row>202</xdr:row>
      <xdr:rowOff>23304</xdr:rowOff>
    </xdr:to>
    <xdr:graphicFrame macro="">
      <xdr:nvGraphicFramePr>
        <xdr:cNvPr id="10" name="图表 9">
          <a:extLst>
            <a:ext uri="{FF2B5EF4-FFF2-40B4-BE49-F238E27FC236}">
              <a16:creationId xmlns:a16="http://schemas.microsoft.com/office/drawing/2014/main" id="{9EE89262-A5B6-9E4D-8BBB-BCFA0A553E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281311</xdr:colOff>
      <xdr:row>146</xdr:row>
      <xdr:rowOff>89582</xdr:rowOff>
    </xdr:from>
    <xdr:to>
      <xdr:col>37</xdr:col>
      <xdr:colOff>737419</xdr:colOff>
      <xdr:row>174</xdr:row>
      <xdr:rowOff>0</xdr:rowOff>
    </xdr:to>
    <xdr:graphicFrame macro="">
      <xdr:nvGraphicFramePr>
        <xdr:cNvPr id="3" name="图表 2">
          <a:extLst>
            <a:ext uri="{FF2B5EF4-FFF2-40B4-BE49-F238E27FC236}">
              <a16:creationId xmlns:a16="http://schemas.microsoft.com/office/drawing/2014/main" id="{E502A00E-0267-DE43-BB0F-12CCD3A7B0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240184</xdr:colOff>
      <xdr:row>174</xdr:row>
      <xdr:rowOff>41868</xdr:rowOff>
    </xdr:from>
    <xdr:to>
      <xdr:col>37</xdr:col>
      <xdr:colOff>628022</xdr:colOff>
      <xdr:row>196</xdr:row>
      <xdr:rowOff>167473</xdr:rowOff>
    </xdr:to>
    <xdr:graphicFrame macro="">
      <xdr:nvGraphicFramePr>
        <xdr:cNvPr id="4" name="图表 3">
          <a:extLst>
            <a:ext uri="{FF2B5EF4-FFF2-40B4-BE49-F238E27FC236}">
              <a16:creationId xmlns:a16="http://schemas.microsoft.com/office/drawing/2014/main" id="{5CF6BBD2-13B1-7642-AD5E-C270426ACE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75</xdr:col>
      <xdr:colOff>0</xdr:colOff>
      <xdr:row>1</xdr:row>
      <xdr:rowOff>104775</xdr:rowOff>
    </xdr:from>
    <xdr:to>
      <xdr:col>89</xdr:col>
      <xdr:colOff>19050</xdr:colOff>
      <xdr:row>33</xdr:row>
      <xdr:rowOff>95250</xdr:rowOff>
    </xdr:to>
    <xdr:graphicFrame macro="">
      <xdr:nvGraphicFramePr>
        <xdr:cNvPr id="3" name="图表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61</xdr:col>
      <xdr:colOff>323851</xdr:colOff>
      <xdr:row>1</xdr:row>
      <xdr:rowOff>142875</xdr:rowOff>
    </xdr:from>
    <xdr:to>
      <xdr:col>74</xdr:col>
      <xdr:colOff>504825</xdr:colOff>
      <xdr:row>31</xdr:row>
      <xdr:rowOff>9525</xdr:rowOff>
    </xdr:to>
    <xdr:graphicFrame macro="">
      <xdr:nvGraphicFramePr>
        <xdr:cNvPr id="2" name="图表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42</xdr:col>
      <xdr:colOff>295276</xdr:colOff>
      <xdr:row>2</xdr:row>
      <xdr:rowOff>47625</xdr:rowOff>
    </xdr:from>
    <xdr:to>
      <xdr:col>53</xdr:col>
      <xdr:colOff>647701</xdr:colOff>
      <xdr:row>26</xdr:row>
      <xdr:rowOff>9525</xdr:rowOff>
    </xdr:to>
    <xdr:graphicFrame macro="">
      <xdr:nvGraphicFramePr>
        <xdr:cNvPr id="3" name="图表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39640;&#27462;&#26376;/&#22522;&#37329;&#36319;&#36394;/CTA&#31574;&#30053;&#25237;&#3903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21326;&#38395;&#26399;&#36135;/&#22522;&#37329;&#36319;&#36394;/CTA&#31574;&#30053;&#25237;&#3903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39640;&#27462;&#26376;/&#22522;&#37329;&#36319;&#36394;/&#32929;&#25351;CTA&#31574;&#30053;&#25237;&#3903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21326;&#38395;&#26399;&#36135;/&#22522;&#37329;&#36319;&#36394;/&#32929;&#25351;CTA&#31574;&#30053;&#25237;&#39038;.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39640;&#27462;&#26376;/&#22522;&#37329;&#36319;&#36394;/&#32929;&#31080;&#31574;&#30053;&#25237;&#3903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21326;&#38395;&#26399;&#36135;/&#22522;&#37329;&#36319;&#36394;/&#32929;&#31080;&#31574;&#30053;&#25237;&#3903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39640;&#27462;&#26376;/&#22522;&#37329;&#36319;&#36394;/&#25351;&#25968;&#22686;&#24378;&#31574;&#30053;&#25237;&#39038;.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21326;&#38395;&#26399;&#36135;/&#22522;&#37329;&#36319;&#36394;/&#25351;&#25968;&#22686;&#24378;&#31574;&#30053;&#25237;&#39038;.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21326;&#38395;&#26399;&#36135;/&#22522;&#37329;&#36319;&#36394;/&#20013;&#24615;&#31574;&#30053;&#25237;&#3903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39640;&#27462;&#26376;/&#22522;&#37329;&#36319;&#36394;/&#20013;&#24615;&#31574;&#30053;&#25237;&#39038;.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21326;&#38395;&#26399;&#36135;/&#22522;&#37329;&#36319;&#36394;/&#22871;&#21033;&#31574;&#30053;&#25237;&#39038;.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39640;&#27462;&#26376;/&#22522;&#37329;&#36319;&#36394;/&#26399;&#26435;&#31574;&#30053;&#25237;&#39038;.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21326;&#38395;&#26399;&#36135;/&#22522;&#37329;&#36319;&#36394;/&#26399;&#26435;&#31574;&#30053;&#25237;&#39038;.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23376;&#22522;&#37329;&#20928;&#20540;&#27719;&#2463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得浩伦"/>
      <sheetName val="思勰投资"/>
      <sheetName val="涵德投资"/>
      <sheetName val="皓晨投资"/>
      <sheetName val="宽立资本"/>
      <sheetName val="橙色印象"/>
      <sheetName val="华澄投资 "/>
      <sheetName val="明汯投资"/>
      <sheetName val="黑翼资产"/>
      <sheetName val="洛书投资"/>
      <sheetName val="九坤投资"/>
      <sheetName val="均成投资"/>
      <sheetName val="会世资产"/>
      <sheetName val="量道投资"/>
      <sheetName val="量金资产"/>
      <sheetName val="千象资产"/>
      <sheetName val="灰金量投"/>
      <sheetName val="上九投资"/>
      <sheetName val="呈瑞投资"/>
      <sheetName val="社润投资"/>
      <sheetName val="君拙投资"/>
      <sheetName val="麦兹投资"/>
      <sheetName val="鼎一基金"/>
      <sheetName val="宥熙投资"/>
      <sheetName val="顽岩资产"/>
      <sheetName val="蒙玺投资"/>
      <sheetName val="象限投资"/>
      <sheetName val="宁水投资"/>
      <sheetName val="远澜信息"/>
      <sheetName val="Sheet2"/>
      <sheetName val="山东圆融"/>
      <sheetName val="博弘数君"/>
      <sheetName val="重瑞投资"/>
      <sheetName val="分类策略表现"/>
      <sheetName val="策略指数汇总"/>
    </sheetNames>
    <sheetDataSet>
      <sheetData sheetId="0">
        <row r="13">
          <cell r="P13">
            <v>-0.102035368702035</v>
          </cell>
        </row>
      </sheetData>
      <sheetData sheetId="1"/>
      <sheetData sheetId="2">
        <row r="13">
          <cell r="P13">
            <v>-6.8690476190476205E-2</v>
          </cell>
        </row>
      </sheetData>
      <sheetData sheetId="3">
        <row r="13">
          <cell r="P13">
            <v>-5.43015332197615E-2</v>
          </cell>
        </row>
      </sheetData>
      <sheetData sheetId="4">
        <row r="13">
          <cell r="P13">
            <v>-0.115085536547434</v>
          </cell>
        </row>
      </sheetData>
      <sheetData sheetId="5">
        <row r="13">
          <cell r="P13">
            <v>-9.8712446351931299E-2</v>
          </cell>
        </row>
      </sheetData>
      <sheetData sheetId="6">
        <row r="13">
          <cell r="P13">
            <v>-3.42461005199306E-2</v>
          </cell>
        </row>
      </sheetData>
      <sheetData sheetId="7">
        <row r="13">
          <cell r="P13">
            <v>-8.4772632457238095E-2</v>
          </cell>
        </row>
      </sheetData>
      <sheetData sheetId="8">
        <row r="13">
          <cell r="P13">
            <v>-9.0581679804294699E-2</v>
          </cell>
        </row>
      </sheetData>
      <sheetData sheetId="9">
        <row r="13">
          <cell r="P13">
            <v>-0.123802505526898</v>
          </cell>
        </row>
      </sheetData>
      <sheetData sheetId="10">
        <row r="13">
          <cell r="P13">
            <v>-6.4906281661600798E-2</v>
          </cell>
        </row>
      </sheetData>
      <sheetData sheetId="11">
        <row r="13">
          <cell r="P13">
            <v>-0.10641627543036</v>
          </cell>
        </row>
      </sheetData>
      <sheetData sheetId="12">
        <row r="13">
          <cell r="P13">
            <v>-5.6596189404293E-2</v>
          </cell>
        </row>
      </sheetData>
      <sheetData sheetId="13">
        <row r="13">
          <cell r="P13">
            <v>-0.173686495874946</v>
          </cell>
        </row>
      </sheetData>
      <sheetData sheetId="14">
        <row r="13">
          <cell r="P13">
            <v>-9.6881220968812104E-2</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得浩伦"/>
      <sheetName val="思勰投资"/>
      <sheetName val="涵德投资"/>
      <sheetName val="皓晨投资"/>
      <sheetName val="芷瀚资产"/>
      <sheetName val="橙色印象"/>
      <sheetName val="华澄投资 "/>
      <sheetName val="明汯投资"/>
      <sheetName val="黑翼资产"/>
      <sheetName val="洛书投资"/>
      <sheetName val="九坤投资"/>
      <sheetName val="均成投资"/>
      <sheetName val="会世资产"/>
      <sheetName val="量道投资"/>
      <sheetName val="量金资产"/>
      <sheetName val="千象资产"/>
      <sheetName val="灰金量投"/>
      <sheetName val="上九投资"/>
      <sheetName val="呈瑞投资"/>
      <sheetName val="社润投资"/>
      <sheetName val="君拙投资"/>
      <sheetName val="鼎一基金"/>
      <sheetName val="宥熙投资"/>
      <sheetName val="蒙玺投资"/>
      <sheetName val="象限投资"/>
      <sheetName val="宁水投资"/>
      <sheetName val="远澜信息"/>
      <sheetName val="毓颜投资"/>
      <sheetName val="佑维投资"/>
      <sheetName val="燧石投资 "/>
      <sheetName val="正班资产"/>
      <sheetName val="迈萃"/>
      <sheetName val="卓识投资"/>
      <sheetName val="奕泰资产"/>
      <sheetName val="重庆道微"/>
      <sheetName val="Sheet2"/>
      <sheetName val="山东圆融"/>
      <sheetName val="博弘数君"/>
    </sheetNames>
    <sheetDataSet>
      <sheetData sheetId="0"/>
      <sheetData sheetId="1">
        <row r="13">
          <cell r="P13">
            <v>-6.7066246056782353E-2</v>
          </cell>
        </row>
      </sheetData>
      <sheetData sheetId="2"/>
      <sheetData sheetId="3"/>
      <sheetData sheetId="4">
        <row r="13">
          <cell r="P13">
            <v>-4.1495939804812698E-2</v>
          </cell>
        </row>
      </sheetData>
      <sheetData sheetId="5"/>
      <sheetData sheetId="6"/>
      <sheetData sheetId="7"/>
      <sheetData sheetId="8"/>
      <sheetData sheetId="9"/>
      <sheetData sheetId="10"/>
      <sheetData sheetId="11"/>
      <sheetData sheetId="12"/>
      <sheetData sheetId="13"/>
      <sheetData sheetId="14"/>
      <sheetData sheetId="15">
        <row r="13">
          <cell r="P13">
            <v>-7.8088894929998598E-2</v>
          </cell>
        </row>
      </sheetData>
      <sheetData sheetId="16">
        <row r="13">
          <cell r="P13">
            <v>-0.21739130434782605</v>
          </cell>
        </row>
      </sheetData>
      <sheetData sheetId="17">
        <row r="13">
          <cell r="P13">
            <v>-0.12949951356610101</v>
          </cell>
        </row>
      </sheetData>
      <sheetData sheetId="18">
        <row r="13">
          <cell r="P13">
            <v>-6.604204753199272E-2</v>
          </cell>
        </row>
      </sheetData>
      <sheetData sheetId="19">
        <row r="13">
          <cell r="P13">
            <v>-0.23149417909141301</v>
          </cell>
        </row>
      </sheetData>
      <sheetData sheetId="20">
        <row r="13">
          <cell r="P13">
            <v>-4.8015502763223972E-2</v>
          </cell>
        </row>
      </sheetData>
      <sheetData sheetId="21">
        <row r="13">
          <cell r="P13">
            <v>-8.5566119273984387E-2</v>
          </cell>
        </row>
      </sheetData>
      <sheetData sheetId="22" refreshError="1"/>
      <sheetData sheetId="23">
        <row r="13">
          <cell r="P13">
            <v>-6.1805555555555558E-2</v>
          </cell>
        </row>
      </sheetData>
      <sheetData sheetId="24">
        <row r="13">
          <cell r="P13">
            <v>-4.5333333333333226E-2</v>
          </cell>
        </row>
      </sheetData>
      <sheetData sheetId="25">
        <row r="13">
          <cell r="P13">
            <v>-0.19338377617455571</v>
          </cell>
        </row>
      </sheetData>
      <sheetData sheetId="26">
        <row r="13">
          <cell r="P13">
            <v>-4.7748976807639898E-2</v>
          </cell>
        </row>
      </sheetData>
      <sheetData sheetId="27">
        <row r="13">
          <cell r="P13">
            <v>-6.3384064458370637E-2</v>
          </cell>
        </row>
      </sheetData>
      <sheetData sheetId="28">
        <row r="13">
          <cell r="P13">
            <v>-0.18553149606299213</v>
          </cell>
        </row>
      </sheetData>
      <sheetData sheetId="29">
        <row r="13">
          <cell r="P13">
            <v>-4.6490428441203213E-2</v>
          </cell>
        </row>
      </sheetData>
      <sheetData sheetId="30">
        <row r="13">
          <cell r="P13">
            <v>-0.1261733669968278</v>
          </cell>
        </row>
      </sheetData>
      <sheetData sheetId="31">
        <row r="13">
          <cell r="P13">
            <v>-7.2029273929511528E-2</v>
          </cell>
        </row>
      </sheetData>
      <sheetData sheetId="32">
        <row r="13">
          <cell r="P13">
            <v>-2.9238173068192097E-2</v>
          </cell>
        </row>
      </sheetData>
      <sheetData sheetId="33" refreshError="1"/>
      <sheetData sheetId="34"/>
      <sheetData sheetId="35">
        <row r="11">
          <cell r="CA11">
            <v>-4.3884576402899667E-2</v>
          </cell>
        </row>
      </sheetData>
      <sheetData sheetId="36" refreshError="1"/>
      <sheetData sheetId="3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量金资产"/>
      <sheetName val="重瑞投资 "/>
      <sheetName val="无花果"/>
      <sheetName val="弈倍投资"/>
      <sheetName val="知方石投资"/>
      <sheetName val="玉数投资"/>
      <sheetName val="双隆投资"/>
      <sheetName val="Sheet3"/>
    </sheetNames>
    <sheetDataSet>
      <sheetData sheetId="0" refreshError="1">
        <row r="13">
          <cell r="P13">
            <v>-5.8319039451114801E-2</v>
          </cell>
        </row>
      </sheetData>
      <sheetData sheetId="1" refreshError="1"/>
      <sheetData sheetId="2" refreshError="1">
        <row r="13">
          <cell r="P13">
            <v>-6.7140090380890999E-2</v>
          </cell>
        </row>
      </sheetData>
      <sheetData sheetId="3" refreshError="1"/>
      <sheetData sheetId="4" refreshError="1"/>
      <sheetData sheetId="5" refreshError="1">
        <row r="13">
          <cell r="P13">
            <v>-0.104704674247899</v>
          </cell>
        </row>
      </sheetData>
      <sheetData sheetId="6" refreshError="1"/>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知方石投资"/>
      <sheetName val="量金资产"/>
      <sheetName val="无花果"/>
      <sheetName val="弈倍投资"/>
      <sheetName val="双隆投资"/>
      <sheetName val="玉数投资"/>
      <sheetName val="金邦安"/>
      <sheetName val="Sheet3"/>
      <sheetName val="迈萃资产"/>
      <sheetName val="重瑞投资 "/>
    </sheetNames>
    <sheetDataSet>
      <sheetData sheetId="0" refreshError="1"/>
      <sheetData sheetId="1" refreshError="1"/>
      <sheetData sheetId="2" refreshError="1"/>
      <sheetData sheetId="3" refreshError="1"/>
      <sheetData sheetId="4">
        <row r="13">
          <cell r="P13">
            <v>-6.5610370903853021E-2</v>
          </cell>
        </row>
      </sheetData>
      <sheetData sheetId="5" refreshError="1"/>
      <sheetData sheetId="6">
        <row r="13">
          <cell r="P13">
            <v>-5.8081624733199777E-2</v>
          </cell>
        </row>
      </sheetData>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源乐晟"/>
      <sheetName val="星石投资"/>
      <sheetName val="汉和汉华"/>
      <sheetName val="逸杉资产"/>
      <sheetName val="重阳投资"/>
      <sheetName val="观富资产"/>
      <sheetName val="银帆资产"/>
      <sheetName val="六禾投资"/>
      <sheetName val="和聚投资"/>
      <sheetName val="景领投资"/>
      <sheetName val="顶理投资"/>
      <sheetName val="明达资产"/>
      <sheetName val="宽远资产"/>
      <sheetName val="鸣石投资"/>
      <sheetName val="宁水投资"/>
      <sheetName val="Sheet2"/>
      <sheetName val="Sheet3"/>
      <sheetName val="淡水泉"/>
      <sheetName val="海宁拾贝投资"/>
    </sheetNames>
    <sheetDataSet>
      <sheetData sheetId="0">
        <row r="13">
          <cell r="P13">
            <v>-0.31712833545107999</v>
          </cell>
        </row>
      </sheetData>
      <sheetData sheetId="1">
        <row r="13">
          <cell r="P13">
            <v>-0.289020034166796</v>
          </cell>
        </row>
      </sheetData>
      <sheetData sheetId="2">
        <row r="13">
          <cell r="P13">
            <v>-0.20057803468208099</v>
          </cell>
        </row>
      </sheetData>
      <sheetData sheetId="3">
        <row r="13">
          <cell r="P13">
            <v>-0.19240189098365301</v>
          </cell>
        </row>
      </sheetData>
      <sheetData sheetId="4">
        <row r="13">
          <cell r="P13">
            <v>-0.15132024373730499</v>
          </cell>
        </row>
      </sheetData>
      <sheetData sheetId="5">
        <row r="13">
          <cell r="P13">
            <v>-0.18520315342631899</v>
          </cell>
        </row>
      </sheetData>
      <sheetData sheetId="6">
        <row r="13">
          <cell r="P13">
            <v>-8.6904099424967601E-2</v>
          </cell>
        </row>
      </sheetData>
      <sheetData sheetId="7">
        <row r="13">
          <cell r="P13">
            <v>-0.200738718484021</v>
          </cell>
        </row>
      </sheetData>
      <sheetData sheetId="8">
        <row r="13">
          <cell r="P13">
            <v>-0.254180247502451</v>
          </cell>
        </row>
      </sheetData>
      <sheetData sheetId="9">
        <row r="13">
          <cell r="P13">
            <v>-0.12846865364851001</v>
          </cell>
        </row>
      </sheetData>
      <sheetData sheetId="10">
        <row r="13">
          <cell r="P13">
            <v>-0.23784592370979801</v>
          </cell>
        </row>
      </sheetData>
      <sheetData sheetId="11">
        <row r="13">
          <cell r="P13">
            <v>-0.35934129152883698</v>
          </cell>
        </row>
      </sheetData>
      <sheetData sheetId="12">
        <row r="13">
          <cell r="P13">
            <v>-0.178179074921024</v>
          </cell>
        </row>
      </sheetData>
      <sheetData sheetId="13">
        <row r="13">
          <cell r="P13">
            <v>-0.17987533392698099</v>
          </cell>
        </row>
      </sheetData>
      <sheetData sheetId="14"/>
      <sheetData sheetId="15"/>
      <sheetData sheetId="16">
        <row r="11">
          <cell r="R11">
            <v>-0.31284005321160901</v>
          </cell>
        </row>
      </sheetData>
      <sheetData sheetId="17"/>
      <sheetData sheetId="1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源乐晟"/>
      <sheetName val="星石投资"/>
      <sheetName val="汉和汉华"/>
      <sheetName val="逸杉资产"/>
      <sheetName val="重阳投资"/>
      <sheetName val="观富资产"/>
      <sheetName val="银帆资产"/>
      <sheetName val="六禾投资"/>
      <sheetName val="和聚投资"/>
      <sheetName val="景领投资"/>
      <sheetName val="顶理投资"/>
      <sheetName val="明达资产"/>
      <sheetName val="宽远资产"/>
      <sheetName val="鸣石投资"/>
      <sheetName val="宁水投资"/>
      <sheetName val="Sheet2"/>
      <sheetName val="Sheet3"/>
      <sheetName val="淡水泉"/>
      <sheetName val="海宁拾贝投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3">
          <cell r="P13">
            <v>-0.12582846003898629</v>
          </cell>
        </row>
      </sheetData>
      <sheetData sheetId="15" refreshError="1"/>
      <sheetData sheetId="16" refreshError="1"/>
      <sheetData sheetId="17" refreshError="1"/>
      <sheetData sheetId="1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衍盛资产"/>
      <sheetName val="因诺资产"/>
      <sheetName val="前海无量"/>
      <sheetName val="海浦投资"/>
      <sheetName val="天算量化"/>
      <sheetName val="平方和"/>
      <sheetName val="幻方量化"/>
      <sheetName val="珠海致诚卓远"/>
      <sheetName val="九坤投资"/>
      <sheetName val="鸣石投资"/>
      <sheetName val="明汯投资"/>
      <sheetName val="杭州塞帕思"/>
      <sheetName val="黑翼资产"/>
      <sheetName val="前海钜亿"/>
      <sheetName val="千象资产"/>
      <sheetName val="蜂雀投资"/>
      <sheetName val="泰铼投资"/>
      <sheetName val="Sheet2"/>
      <sheetName val="中证500"/>
    </sheetNames>
    <sheetDataSet>
      <sheetData sheetId="0">
        <row r="13">
          <cell r="P13">
            <v>-0.204701273261508</v>
          </cell>
        </row>
      </sheetData>
      <sheetData sheetId="1">
        <row r="13">
          <cell r="P13">
            <v>-0.114148261535097</v>
          </cell>
        </row>
      </sheetData>
      <sheetData sheetId="2">
        <row r="13">
          <cell r="P13">
            <v>-0.22054556006964601</v>
          </cell>
        </row>
      </sheetData>
      <sheetData sheetId="3">
        <row r="13">
          <cell r="P13">
            <v>-0.15030674846625799</v>
          </cell>
        </row>
      </sheetData>
      <sheetData sheetId="4">
        <row r="13">
          <cell r="P13">
            <v>-0.28710265235877702</v>
          </cell>
        </row>
      </sheetData>
      <sheetData sheetId="5">
        <row r="13">
          <cell r="P13">
            <v>-0.184645286686103</v>
          </cell>
        </row>
      </sheetData>
      <sheetData sheetId="6">
        <row r="13">
          <cell r="P13">
            <v>-0.12838164251207701</v>
          </cell>
        </row>
      </sheetData>
      <sheetData sheetId="7">
        <row r="13">
          <cell r="P13">
            <v>-0.242903588845817</v>
          </cell>
        </row>
      </sheetData>
      <sheetData sheetId="8">
        <row r="13">
          <cell r="P13">
            <v>-0.19282511210762299</v>
          </cell>
        </row>
      </sheetData>
      <sheetData sheetId="9">
        <row r="13">
          <cell r="P13">
            <v>-0.19068367266101499</v>
          </cell>
        </row>
      </sheetData>
      <sheetData sheetId="10">
        <row r="13">
          <cell r="P13">
            <v>-0.226974881689115</v>
          </cell>
        </row>
      </sheetData>
      <sheetData sheetId="11">
        <row r="13">
          <cell r="P13">
            <v>-0.23033419023136201</v>
          </cell>
        </row>
      </sheetData>
      <sheetData sheetId="12">
        <row r="13">
          <cell r="P13">
            <v>-0.14446372341109201</v>
          </cell>
        </row>
      </sheetData>
      <sheetData sheetId="13">
        <row r="13">
          <cell r="P13">
            <v>-0.21228190215532</v>
          </cell>
        </row>
      </sheetData>
      <sheetData sheetId="14">
        <row r="13">
          <cell r="P13">
            <v>-0.14591856614065801</v>
          </cell>
        </row>
      </sheetData>
      <sheetData sheetId="15">
        <row r="13">
          <cell r="P13">
            <v>-0.27639374700407399</v>
          </cell>
        </row>
      </sheetData>
      <sheetData sheetId="16"/>
      <sheetData sheetId="17" refreshError="1"/>
      <sheetData sheetId="18">
        <row r="11">
          <cell r="R11">
            <v>-0.35673644942539801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衍盛资产"/>
      <sheetName val="因诺资产"/>
      <sheetName val="前海无量"/>
      <sheetName val="海浦投资"/>
      <sheetName val="天算量化"/>
      <sheetName val="平方和"/>
      <sheetName val="幻方量化"/>
      <sheetName val="珠海致诚卓远"/>
      <sheetName val="九坤投资"/>
      <sheetName val="鸣石投资"/>
      <sheetName val="明汯投资"/>
      <sheetName val="杭州塞帕思"/>
      <sheetName val="黑翼资产"/>
      <sheetName val="前海钜亿"/>
      <sheetName val="千象资产"/>
      <sheetName val="蜂雀投资"/>
      <sheetName val="泰铼投资"/>
      <sheetName val="蒙玺投资"/>
      <sheetName val="新凰投资"/>
      <sheetName val="佑维投资"/>
      <sheetName val="世纪前沿"/>
      <sheetName val="衍复投资"/>
      <sheetName val="量客投资"/>
      <sheetName val="赫富投资"/>
      <sheetName val="爱凡哲"/>
      <sheetName val="量派"/>
      <sheetName val="北京卓识"/>
      <sheetName val="Sheet2"/>
      <sheetName val="中证500"/>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refreshError="1"/>
      <sheetData sheetId="17">
        <row r="13">
          <cell r="P13">
            <v>-0.11093871217998452</v>
          </cell>
        </row>
      </sheetData>
      <sheetData sheetId="18">
        <row r="13">
          <cell r="P13">
            <v>-0.1132075471698113</v>
          </cell>
        </row>
      </sheetData>
      <sheetData sheetId="19">
        <row r="13">
          <cell r="P13">
            <v>-0.1383689839572193</v>
          </cell>
        </row>
      </sheetData>
      <sheetData sheetId="20">
        <row r="13">
          <cell r="P13">
            <v>-0.12309920347574221</v>
          </cell>
        </row>
      </sheetData>
      <sheetData sheetId="21">
        <row r="13">
          <cell r="P13">
            <v>-7.3497703196775177E-2</v>
          </cell>
        </row>
      </sheetData>
      <sheetData sheetId="22">
        <row r="13">
          <cell r="P13">
            <v>-6.7709738332883851E-2</v>
          </cell>
        </row>
      </sheetData>
      <sheetData sheetId="23">
        <row r="13">
          <cell r="P13">
            <v>-0.17501715854495548</v>
          </cell>
        </row>
      </sheetData>
      <sheetData sheetId="24">
        <row r="13">
          <cell r="P13">
            <v>-0.17119967712642492</v>
          </cell>
        </row>
      </sheetData>
      <sheetData sheetId="25">
        <row r="13">
          <cell r="P13">
            <v>-5.5289347585698589E-2</v>
          </cell>
        </row>
      </sheetData>
      <sheetData sheetId="26">
        <row r="13">
          <cell r="P13">
            <v>-9.824924281598002E-2</v>
          </cell>
        </row>
      </sheetData>
      <sheetData sheetId="27" refreshError="1"/>
      <sheetData sheetId="2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宽德投资"/>
      <sheetName val="古木投资"/>
      <sheetName val="启林"/>
      <sheetName val="明汯投资"/>
      <sheetName val="天算量化"/>
      <sheetName val="鸣石投资"/>
      <sheetName val="九坤投资"/>
      <sheetName val="因诺资产"/>
      <sheetName val="幻方量化"/>
      <sheetName val="平方和投资"/>
      <sheetName val="塞帕思"/>
      <sheetName val="海浦投资"/>
      <sheetName val="致诚卓远"/>
      <sheetName val="启林投资"/>
      <sheetName val="无量资本"/>
      <sheetName val="爱凡哲"/>
      <sheetName val="品赋"/>
      <sheetName val="微观博易"/>
      <sheetName val="希格斯"/>
      <sheetName val="千朔投资"/>
      <sheetName val="蜂雀投资"/>
      <sheetName val="丰润恒道"/>
      <sheetName val="世纪前沿"/>
      <sheetName val="安诚数盈"/>
      <sheetName val="衍盛投资"/>
      <sheetName val="易股资产"/>
      <sheetName val="申毅投资"/>
      <sheetName val="中微资本"/>
      <sheetName val="蒙玺投资"/>
      <sheetName val="同亨投资"/>
      <sheetName val="鑫绰投资"/>
      <sheetName val="微丰投资"/>
      <sheetName val="天演资本"/>
      <sheetName val="红猫资产"/>
      <sheetName val="衍复投资"/>
      <sheetName val="诚奇资产"/>
      <sheetName val="Sheet8"/>
    </sheetNames>
    <sheetDataSet>
      <sheetData sheetId="0" refreshError="1"/>
      <sheetData sheetId="1" refreshError="1"/>
      <sheetData sheetId="2">
        <row r="13">
          <cell r="P13">
            <v>-1.4400509189275157E-2</v>
          </cell>
        </row>
      </sheetData>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sheetData sheetId="16"/>
      <sheetData sheetId="17" refreshError="1"/>
      <sheetData sheetId="18"/>
      <sheetData sheetId="19" refreshError="1"/>
      <sheetData sheetId="20"/>
      <sheetData sheetId="21"/>
      <sheetData sheetId="22">
        <row r="13">
          <cell r="P13">
            <v>-5.4157131960335558E-2</v>
          </cell>
        </row>
      </sheetData>
      <sheetData sheetId="23" refreshError="1"/>
      <sheetData sheetId="24"/>
      <sheetData sheetId="25">
        <row r="13">
          <cell r="P13">
            <v>-5.0760974751473675E-2</v>
          </cell>
        </row>
      </sheetData>
      <sheetData sheetId="26">
        <row r="13">
          <cell r="P13">
            <v>-5.5111821086261892E-2</v>
          </cell>
        </row>
      </sheetData>
      <sheetData sheetId="27" refreshError="1"/>
      <sheetData sheetId="28">
        <row r="13">
          <cell r="P13">
            <v>-6.6382978723404262E-2</v>
          </cell>
        </row>
      </sheetData>
      <sheetData sheetId="29">
        <row r="13">
          <cell r="P13">
            <v>-4.6248715313462752E-3</v>
          </cell>
        </row>
      </sheetData>
      <sheetData sheetId="30">
        <row r="13">
          <cell r="P13">
            <v>-6.9060773480663196E-2</v>
          </cell>
        </row>
      </sheetData>
      <sheetData sheetId="31">
        <row r="13">
          <cell r="P13">
            <v>-3.2803180914512953E-2</v>
          </cell>
        </row>
      </sheetData>
      <sheetData sheetId="32">
        <row r="13">
          <cell r="P13">
            <v>-2.5108121095627101E-2</v>
          </cell>
        </row>
      </sheetData>
      <sheetData sheetId="33" refreshError="1"/>
      <sheetData sheetId="34">
        <row r="13">
          <cell r="P13">
            <v>-2.5234637860811038E-2</v>
          </cell>
        </row>
      </sheetData>
      <sheetData sheetId="35">
        <row r="13">
          <cell r="P13">
            <v>-2.5418010047237094E-2</v>
          </cell>
        </row>
      </sheetData>
      <sheetData sheetId="3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宽德投资"/>
      <sheetName val="古木投资"/>
      <sheetName val="锋滔资产"/>
      <sheetName val="明汯投资"/>
      <sheetName val="天算量化"/>
      <sheetName val="鸣石投资"/>
      <sheetName val="九坤投资"/>
      <sheetName val="因诺资产"/>
      <sheetName val="幻方量化"/>
      <sheetName val="平方和投资"/>
      <sheetName val="塞帕思"/>
      <sheetName val="海浦投资"/>
      <sheetName val="致诚卓远"/>
      <sheetName val="汇鸿汇升"/>
      <sheetName val="启林投资"/>
      <sheetName val="无量资本"/>
      <sheetName val="爱凡哲"/>
      <sheetName val="品赋"/>
      <sheetName val="微观博易"/>
      <sheetName val="希格斯"/>
      <sheetName val="千朔投资"/>
      <sheetName val="天演资本"/>
      <sheetName val="蜂雀投资"/>
      <sheetName val="丰润恒道"/>
      <sheetName val="泰铼投资"/>
      <sheetName val="安诚数盈"/>
      <sheetName val="衍盛投资"/>
      <sheetName val="易股资产"/>
      <sheetName val="申毅投资"/>
      <sheetName val="中微资本"/>
      <sheetName val="Sheet8"/>
    </sheetNames>
    <sheetDataSet>
      <sheetData sheetId="0"/>
      <sheetData sheetId="1"/>
      <sheetData sheetId="2">
        <row r="13">
          <cell r="P13">
            <v>-3.8323752395234299E-2</v>
          </cell>
        </row>
      </sheetData>
      <sheetData sheetId="3">
        <row r="13">
          <cell r="P13">
            <v>-5.39946249694601E-2</v>
          </cell>
        </row>
      </sheetData>
      <sheetData sheetId="4">
        <row r="13">
          <cell r="P13">
            <v>-4.8587487058127501E-2</v>
          </cell>
        </row>
      </sheetData>
      <sheetData sheetId="5"/>
      <sheetData sheetId="6">
        <row r="13">
          <cell r="P13">
            <v>-1.7230376515634999E-2</v>
          </cell>
        </row>
      </sheetData>
      <sheetData sheetId="7">
        <row r="13">
          <cell r="P13">
            <v>-3.3557726375461797E-2</v>
          </cell>
        </row>
      </sheetData>
      <sheetData sheetId="8">
        <row r="13">
          <cell r="P13">
            <v>-3.7314312662107899E-2</v>
          </cell>
        </row>
      </sheetData>
      <sheetData sheetId="9">
        <row r="13">
          <cell r="P13">
            <v>-4.4194756554306998E-2</v>
          </cell>
        </row>
      </sheetData>
      <sheetData sheetId="10">
        <row r="13">
          <cell r="P13">
            <v>-0.180100755667506</v>
          </cell>
        </row>
      </sheetData>
      <sheetData sheetId="11">
        <row r="13">
          <cell r="P13">
            <v>-4.3624161073825503E-2</v>
          </cell>
        </row>
      </sheetData>
      <sheetData sheetId="12">
        <row r="13">
          <cell r="P13">
            <v>-4.6099489652851697E-2</v>
          </cell>
        </row>
      </sheetData>
      <sheetData sheetId="13"/>
      <sheetData sheetId="14"/>
      <sheetData sheetId="15">
        <row r="13">
          <cell r="P13">
            <v>-7.26000601865784E-2</v>
          </cell>
        </row>
      </sheetData>
      <sheetData sheetId="16">
        <row r="13">
          <cell r="P13">
            <v>-2.6299274115604801E-2</v>
          </cell>
        </row>
      </sheetData>
      <sheetData sheetId="17"/>
      <sheetData sheetId="18">
        <row r="13">
          <cell r="P13">
            <v>-1.64248791062198E-2</v>
          </cell>
        </row>
      </sheetData>
      <sheetData sheetId="19">
        <row r="13">
          <cell r="P13">
            <v>-5.4385964912280196E-3</v>
          </cell>
        </row>
      </sheetData>
      <sheetData sheetId="20"/>
      <sheetData sheetId="21"/>
      <sheetData sheetId="22">
        <row r="13">
          <cell r="P13">
            <v>-2.7270117692086902E-2</v>
          </cell>
        </row>
      </sheetData>
      <sheetData sheetId="23">
        <row r="13">
          <cell r="P13">
            <v>-7.7236865596106694E-2</v>
          </cell>
        </row>
      </sheetData>
      <sheetData sheetId="24">
        <row r="13">
          <cell r="P13">
            <v>-2.0909090909090999E-2</v>
          </cell>
        </row>
      </sheetData>
      <sheetData sheetId="25">
        <row r="13">
          <cell r="P13">
            <v>-2.6714158504007299E-2</v>
          </cell>
        </row>
      </sheetData>
      <sheetData sheetId="26">
        <row r="13">
          <cell r="P13">
            <v>-7.8986587183308504E-2</v>
          </cell>
        </row>
      </sheetData>
      <sheetData sheetId="27"/>
      <sheetData sheetId="28"/>
      <sheetData sheetId="29"/>
      <sheetData sheetId="3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格量资产"/>
      <sheetName val="展弘投资"/>
      <sheetName val="时代复兴"/>
      <sheetName val="信朴量思"/>
      <sheetName val="鸣熙资产"/>
      <sheetName val="爱凡哲"/>
      <sheetName val="鋆晟投资"/>
      <sheetName val="盛冠达资产"/>
      <sheetName val="九坤投资"/>
      <sheetName val="弈泰资产"/>
      <sheetName val="盛泉恒元"/>
      <sheetName val="衍盛投资"/>
      <sheetName val="戊戌资产"/>
      <sheetName val="思勰投资"/>
      <sheetName val="迈萃投资"/>
      <sheetName val="金邦安"/>
      <sheetName val="红猫资产"/>
      <sheetName val="悬铃资产"/>
      <sheetName val="量旗投资"/>
      <sheetName val="宏龙资产"/>
      <sheetName val="量游资产 "/>
      <sheetName val="宽投资产"/>
      <sheetName val="Sheet2"/>
      <sheetName val="垒盈投资"/>
    </sheetNames>
    <sheetDataSet>
      <sheetData sheetId="0">
        <row r="13">
          <cell r="P13">
            <v>-2.0142263539685845E-2</v>
          </cell>
        </row>
      </sheetData>
      <sheetData sheetId="1">
        <row r="13">
          <cell r="P13">
            <v>-9.6618357487923134E-3</v>
          </cell>
        </row>
      </sheetData>
      <sheetData sheetId="2">
        <row r="13">
          <cell r="P13">
            <v>-6.1154358650676754E-2</v>
          </cell>
        </row>
      </sheetData>
      <sheetData sheetId="3" refreshError="1"/>
      <sheetData sheetId="4" refreshError="1"/>
      <sheetData sheetId="5">
        <row r="13">
          <cell r="P13">
            <v>-1.8234165067178676E-2</v>
          </cell>
        </row>
      </sheetData>
      <sheetData sheetId="6">
        <row r="13">
          <cell r="P13">
            <v>-2.3868742249449904E-2</v>
          </cell>
        </row>
      </sheetData>
      <sheetData sheetId="7">
        <row r="13">
          <cell r="P13">
            <v>-6.469030683765109E-2</v>
          </cell>
        </row>
      </sheetData>
      <sheetData sheetId="8">
        <row r="13">
          <cell r="P13">
            <v>-4.0044493882091414E-2</v>
          </cell>
        </row>
      </sheetData>
      <sheetData sheetId="9" refreshError="1"/>
      <sheetData sheetId="10">
        <row r="13">
          <cell r="P13">
            <v>-3.0402848876029509E-2</v>
          </cell>
        </row>
      </sheetData>
      <sheetData sheetId="11">
        <row r="13">
          <cell r="P13">
            <v>-0.11965192168237859</v>
          </cell>
        </row>
      </sheetData>
      <sheetData sheetId="12">
        <row r="13">
          <cell r="P13">
            <v>-2.8752764688912413E-2</v>
          </cell>
        </row>
      </sheetData>
      <sheetData sheetId="13">
        <row r="13">
          <cell r="P13">
            <v>-8.1580297588506934E-2</v>
          </cell>
        </row>
      </sheetData>
      <sheetData sheetId="14">
        <row r="13">
          <cell r="P13">
            <v>-1.7403658320014226E-2</v>
          </cell>
        </row>
      </sheetData>
      <sheetData sheetId="15">
        <row r="13">
          <cell r="P13">
            <v>-1.9692148937999976E-2</v>
          </cell>
        </row>
      </sheetData>
      <sheetData sheetId="16">
        <row r="13">
          <cell r="P13">
            <v>-4.2482186344367179E-2</v>
          </cell>
        </row>
      </sheetData>
      <sheetData sheetId="17">
        <row r="13">
          <cell r="P13">
            <v>-6.9029850746268662E-2</v>
          </cell>
        </row>
      </sheetData>
      <sheetData sheetId="18">
        <row r="13">
          <cell r="P13">
            <v>-5.7547587428065095E-3</v>
          </cell>
        </row>
      </sheetData>
      <sheetData sheetId="19">
        <row r="13">
          <cell r="P13">
            <v>-1.0920436817472678E-2</v>
          </cell>
        </row>
      </sheetData>
      <sheetData sheetId="20">
        <row r="13">
          <cell r="P13">
            <v>-4.336734693877542E-2</v>
          </cell>
        </row>
      </sheetData>
      <sheetData sheetId="21">
        <row r="13">
          <cell r="P13">
            <v>-5.9055118110236116E-3</v>
          </cell>
        </row>
      </sheetData>
      <sheetData sheetId="22" refreshError="1"/>
      <sheetData sheetId="2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平方和投资"/>
      <sheetName val="淘利资产"/>
      <sheetName val="歆享资产"/>
      <sheetName val="泓倍资产"/>
      <sheetName val="正瀛资产"/>
      <sheetName val="时代复兴"/>
      <sheetName val="量旗投资"/>
      <sheetName val="世纪盛元"/>
      <sheetName val="凡二投资"/>
      <sheetName val="汇鸿汇升"/>
      <sheetName val="量典投资"/>
      <sheetName val="艮岳投资 "/>
      <sheetName val="Sheet2"/>
    </sheetNames>
    <sheetDataSet>
      <sheetData sheetId="0" refreshError="1"/>
      <sheetData sheetId="1" refreshError="1">
        <row r="13">
          <cell r="P13">
            <v>-2.0669291338582599E-2</v>
          </cell>
        </row>
      </sheetData>
      <sheetData sheetId="2" refreshError="1">
        <row r="13">
          <cell r="P13">
            <v>-9.7548342541436996E-3</v>
          </cell>
        </row>
      </sheetData>
      <sheetData sheetId="3" refreshError="1">
        <row r="13">
          <cell r="P13">
            <v>-1.2057950148474701E-2</v>
          </cell>
        </row>
      </sheetData>
      <sheetData sheetId="4" refreshError="1">
        <row r="13">
          <cell r="P13">
            <v>-2.1422450728363501E-2</v>
          </cell>
        </row>
      </sheetData>
      <sheetData sheetId="5" refreshError="1">
        <row r="13">
          <cell r="P13">
            <v>-7.6923076923076598E-3</v>
          </cell>
        </row>
      </sheetData>
      <sheetData sheetId="6" refreshError="1"/>
      <sheetData sheetId="7" refreshError="1"/>
      <sheetData sheetId="8" refreshError="1"/>
      <sheetData sheetId="9" refreshError="1">
        <row r="13">
          <cell r="P13">
            <v>-9.0157980751770395E-2</v>
          </cell>
        </row>
      </sheetData>
      <sheetData sheetId="10" refreshError="1">
        <row r="13">
          <cell r="P13">
            <v>-8.5436121597456394E-3</v>
          </cell>
        </row>
      </sheetData>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平方和投资"/>
      <sheetName val="淘利资产"/>
      <sheetName val="歆享资产"/>
      <sheetName val="泓倍资产"/>
      <sheetName val="正瀛资产"/>
      <sheetName val="时代复兴"/>
      <sheetName val="世纪盛元"/>
      <sheetName val="凡二投资"/>
      <sheetName val="汇鸿汇升"/>
      <sheetName val="量典投资"/>
      <sheetName val="艮岳投资 "/>
      <sheetName val="衍盛投资"/>
      <sheetName val="申毅投资"/>
      <sheetName val="合绎投资"/>
      <sheetName val="量客投资 "/>
      <sheetName val="量游资产"/>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3">
          <cell r="P13">
            <v>-3.0654515327257825E-2</v>
          </cell>
        </row>
      </sheetData>
      <sheetData sheetId="13" refreshError="1"/>
      <sheetData sheetId="14">
        <row r="13">
          <cell r="P13">
            <v>-1.0046367851622939E-2</v>
          </cell>
        </row>
      </sheetData>
      <sheetData sheetId="15">
        <row r="13">
          <cell r="P13">
            <v>-3.965107057890549E-2</v>
          </cell>
        </row>
      </sheetData>
      <sheetData sheetId="1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爱凡哲六号"/>
      <sheetName val="新视野1号"/>
      <sheetName val="社润悟林二号"/>
      <sheetName val="纯享CTA三期"/>
      <sheetName val="塑造者2号"/>
      <sheetName val="爱凡哲八号"/>
      <sheetName val="爱凡哲九号"/>
      <sheetName val="琅琊一号"/>
      <sheetName val="琅琊二号"/>
      <sheetName val="海纳一号"/>
      <sheetName val="蒙玺分形3号"/>
      <sheetName val="蒙玺中证500指增"/>
      <sheetName val="爱凡哲英安一号"/>
      <sheetName val="因诺聚配500指增"/>
      <sheetName val="衍复聚砾一号"/>
      <sheetName val="量派500增强8号"/>
      <sheetName val="量客卓宇一号"/>
      <sheetName val="银杏1号"/>
      <sheetName val="玉数聚配专享2号"/>
      <sheetName val="燧石聚配专享一号"/>
      <sheetName val="华云瑾尚二号"/>
      <sheetName val="量客长阳一号"/>
      <sheetName val="爱凡哲睿哲二号"/>
      <sheetName val="均泰衡山量化一号"/>
      <sheetName val="鼎一精粹"/>
      <sheetName val="知睿一号"/>
      <sheetName val="鼎一超越"/>
      <sheetName val="鹏鑫二号"/>
      <sheetName val="同余1号"/>
      <sheetName val="合绎塑造者三号"/>
      <sheetName val="集微投资2期"/>
      <sheetName val="量典长青二号"/>
      <sheetName val="筹优量化"/>
      <sheetName val="洛书瑞乾元封"/>
      <sheetName val="品赋赤霄"/>
      <sheetName val="龙珠聚配 "/>
      <sheetName val="鼎一兑弈"/>
      <sheetName val="抱朴聚配"/>
      <sheetName val="沪深300单利宝1号"/>
      <sheetName val="格量稳健1号"/>
      <sheetName val="银极启航"/>
      <sheetName val="思博量道十五号"/>
      <sheetName val="顽岩烽火"/>
      <sheetName val="拉普拉斯一号"/>
      <sheetName val="千朔量化六号"/>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76"/>
  <sheetViews>
    <sheetView topLeftCell="A146" workbookViewId="0">
      <selection activeCell="P173" sqref="A1:P173"/>
    </sheetView>
  </sheetViews>
  <sheetFormatPr baseColWidth="10" defaultColWidth="9" defaultRowHeight="14"/>
  <cols>
    <col min="1" max="1" width="13" customWidth="1"/>
    <col min="2" max="2" width="27.6640625" customWidth="1"/>
    <col min="3" max="3" width="10.1640625" customWidth="1"/>
    <col min="4" max="4" width="12" style="60" customWidth="1"/>
    <col min="5" max="5" width="14.1640625" customWidth="1"/>
    <col min="6" max="6" width="12" style="60" customWidth="1"/>
    <col min="7" max="7" width="11.5" customWidth="1"/>
    <col min="8" max="8" width="11.5" style="60" customWidth="1"/>
    <col min="9" max="9" width="11.5" customWidth="1"/>
    <col min="10" max="10" width="11.5" style="60" customWidth="1"/>
    <col min="11" max="11" width="12" customWidth="1"/>
    <col min="12" max="12" width="12" style="60" customWidth="1"/>
    <col min="13" max="13" width="12" customWidth="1"/>
    <col min="14" max="14" width="12" style="60" customWidth="1"/>
    <col min="15" max="15" width="10.6640625" customWidth="1"/>
    <col min="16" max="16" width="13" style="60" customWidth="1"/>
  </cols>
  <sheetData>
    <row r="1" spans="1:16" ht="18">
      <c r="A1" s="105" t="s">
        <v>0</v>
      </c>
      <c r="B1" s="105"/>
      <c r="C1" s="105"/>
      <c r="D1" s="105"/>
      <c r="E1" s="105"/>
      <c r="F1" s="105"/>
      <c r="G1" s="105"/>
      <c r="H1" s="105"/>
      <c r="I1" s="105"/>
      <c r="J1" s="105"/>
      <c r="K1" s="105"/>
      <c r="L1" s="105"/>
      <c r="M1" s="105"/>
      <c r="N1" s="105"/>
      <c r="O1" s="105"/>
    </row>
    <row r="2" spans="1:16" ht="29.25" customHeight="1">
      <c r="A2" s="118" t="s">
        <v>1</v>
      </c>
      <c r="B2" s="107" t="s">
        <v>2</v>
      </c>
      <c r="C2" s="106" t="s">
        <v>359</v>
      </c>
      <c r="D2" s="107"/>
      <c r="E2" s="106" t="s">
        <v>361</v>
      </c>
      <c r="F2" s="107"/>
      <c r="G2" s="106" t="s">
        <v>363</v>
      </c>
      <c r="H2" s="106"/>
      <c r="I2" s="106"/>
      <c r="J2" s="107"/>
      <c r="K2" s="106" t="s">
        <v>365</v>
      </c>
      <c r="L2" s="106"/>
      <c r="M2" s="106"/>
      <c r="N2" s="107"/>
      <c r="O2" s="106" t="s">
        <v>122</v>
      </c>
      <c r="P2" s="107"/>
    </row>
    <row r="3" spans="1:16" ht="19" customHeight="1" thickBot="1">
      <c r="A3" s="118"/>
      <c r="B3" s="107"/>
      <c r="C3" s="12" t="s">
        <v>3</v>
      </c>
      <c r="D3" s="12" t="s">
        <v>4</v>
      </c>
      <c r="E3" s="12" t="s">
        <v>3</v>
      </c>
      <c r="F3" s="12" t="s">
        <v>4</v>
      </c>
      <c r="G3" s="12" t="s">
        <v>5</v>
      </c>
      <c r="H3" s="12" t="s">
        <v>4</v>
      </c>
      <c r="I3" s="12" t="s">
        <v>6</v>
      </c>
      <c r="J3" s="12" t="s">
        <v>4</v>
      </c>
      <c r="K3" s="12" t="s">
        <v>5</v>
      </c>
      <c r="L3" s="12" t="s">
        <v>4</v>
      </c>
      <c r="M3" s="12" t="s">
        <v>6</v>
      </c>
      <c r="N3" s="12" t="s">
        <v>4</v>
      </c>
      <c r="O3" s="15" t="s">
        <v>3</v>
      </c>
      <c r="P3" s="12" t="s">
        <v>4</v>
      </c>
    </row>
    <row r="4" spans="1:16" ht="15.75" customHeight="1" thickBot="1">
      <c r="A4" s="7" t="s">
        <v>7</v>
      </c>
      <c r="B4" s="5" t="s">
        <v>8</v>
      </c>
      <c r="C4" s="13">
        <v>-2.0083009773730343E-3</v>
      </c>
      <c r="D4" s="14">
        <v>1.3308687228742899E-2</v>
      </c>
      <c r="E4" s="13">
        <v>6.6940216613388115E-2</v>
      </c>
      <c r="F4" s="14">
        <v>9.8581087433554204E-2</v>
      </c>
      <c r="G4" s="13">
        <v>0.11938729538969817</v>
      </c>
      <c r="H4" s="14">
        <v>0.11867942310053947</v>
      </c>
      <c r="I4" s="13">
        <v>0.16538164062912983</v>
      </c>
      <c r="J4" s="14">
        <v>8.8056678212510009E-2</v>
      </c>
      <c r="K4" s="13">
        <v>0.43585462951072329</v>
      </c>
      <c r="L4" s="14">
        <v>0.31537387265093209</v>
      </c>
      <c r="M4" s="13">
        <v>0.17182005402672151</v>
      </c>
      <c r="N4" s="14">
        <v>8.4808996670851386E-2</v>
      </c>
      <c r="O4" s="13">
        <v>-0.102035368702035</v>
      </c>
      <c r="P4" s="14">
        <v>-4.3884576402899667E-2</v>
      </c>
    </row>
    <row r="5" spans="1:16" ht="15.75" customHeight="1" thickBot="1">
      <c r="A5" s="7" t="s">
        <v>9</v>
      </c>
      <c r="B5" s="5" t="s">
        <v>10</v>
      </c>
      <c r="C5" s="13">
        <v>3.2058621479276184E-3</v>
      </c>
      <c r="D5" s="14">
        <v>1.3308687228742899E-2</v>
      </c>
      <c r="E5" s="13">
        <v>5.1053212417830451E-2</v>
      </c>
      <c r="F5" s="14">
        <v>9.8581087433554204E-2</v>
      </c>
      <c r="G5" s="13">
        <v>8.5319328147450912E-2</v>
      </c>
      <c r="H5" s="14">
        <v>0.11867942310053947</v>
      </c>
      <c r="I5" s="13">
        <v>6.980107897036622E-2</v>
      </c>
      <c r="J5" s="14">
        <v>8.8056678212510009E-2</v>
      </c>
      <c r="K5" s="13">
        <v>0.11475826972010172</v>
      </c>
      <c r="L5" s="14">
        <v>0.31537387265093209</v>
      </c>
      <c r="M5" s="13">
        <v>7.0781439178087546E-2</v>
      </c>
      <c r="N5" s="14">
        <v>8.4808996670851386E-2</v>
      </c>
      <c r="O5" s="13">
        <v>-6.7066246056782353E-2</v>
      </c>
      <c r="P5" s="14">
        <v>-4.3884576402899667E-2</v>
      </c>
    </row>
    <row r="6" spans="1:16" ht="15.75" customHeight="1" thickBot="1">
      <c r="A6" s="7" t="s">
        <v>11</v>
      </c>
      <c r="B6" s="5" t="s">
        <v>12</v>
      </c>
      <c r="C6" s="13">
        <v>1.5900463939266141E-2</v>
      </c>
      <c r="D6" s="14">
        <v>1.3308687228742899E-2</v>
      </c>
      <c r="E6" s="13">
        <v>0.11798561151079134</v>
      </c>
      <c r="F6" s="14">
        <v>9.8581087433554204E-2</v>
      </c>
      <c r="G6" s="13">
        <v>0.10076775431861806</v>
      </c>
      <c r="H6" s="14">
        <v>0.11867942310053947</v>
      </c>
      <c r="I6" s="13">
        <v>0.11353736760784543</v>
      </c>
      <c r="J6" s="14">
        <v>8.8056678212510009E-2</v>
      </c>
      <c r="K6" s="13">
        <v>0.14869569364299662</v>
      </c>
      <c r="L6" s="14">
        <v>0.31537387265093209</v>
      </c>
      <c r="M6" s="13">
        <v>0.1189400620528724</v>
      </c>
      <c r="N6" s="14">
        <v>8.4808996670851386E-2</v>
      </c>
      <c r="O6" s="13">
        <v>-6.8690476190476205E-2</v>
      </c>
      <c r="P6" s="14">
        <v>-4.3884576402899667E-2</v>
      </c>
    </row>
    <row r="7" spans="1:16" ht="15.75" customHeight="1" thickBot="1">
      <c r="A7" s="7" t="s">
        <v>13</v>
      </c>
      <c r="B7" s="5" t="s">
        <v>14</v>
      </c>
      <c r="C7" s="13">
        <v>6.7768336547979757E-4</v>
      </c>
      <c r="D7" s="14">
        <v>1.3308687228742899E-2</v>
      </c>
      <c r="E7" s="13">
        <v>5.6524850019263662E-2</v>
      </c>
      <c r="F7" s="14">
        <v>9.8581087433554204E-2</v>
      </c>
      <c r="G7" s="13">
        <v>9.5662100456620935E-2</v>
      </c>
      <c r="H7" s="14">
        <v>0.11867942310053947</v>
      </c>
      <c r="I7" s="13">
        <v>8.6061561290670122E-2</v>
      </c>
      <c r="J7" s="14">
        <v>8.8056678212510009E-2</v>
      </c>
      <c r="K7" s="13">
        <v>0.2742117490872884</v>
      </c>
      <c r="L7" s="14">
        <v>0.31537387265093209</v>
      </c>
      <c r="M7" s="13">
        <v>7.2051437099796681E-2</v>
      </c>
      <c r="N7" s="14">
        <v>8.4808996670851386E-2</v>
      </c>
      <c r="O7" s="13">
        <v>-5.43015332197615E-2</v>
      </c>
      <c r="P7" s="14">
        <v>-4.3884576402899667E-2</v>
      </c>
    </row>
    <row r="8" spans="1:16" ht="15.75" customHeight="1" thickBot="1">
      <c r="A8" s="23" t="s">
        <v>291</v>
      </c>
      <c r="B8" s="23" t="s">
        <v>292</v>
      </c>
      <c r="C8" s="13">
        <v>-7.4496056091147844E-3</v>
      </c>
      <c r="D8" s="14">
        <v>1.3308687228742899E-2</v>
      </c>
      <c r="E8" s="13">
        <v>5.0486980719538721E-2</v>
      </c>
      <c r="F8" s="14">
        <v>9.8581087433554204E-2</v>
      </c>
      <c r="G8" s="13">
        <v>0.12510644337212606</v>
      </c>
      <c r="H8" s="14">
        <v>0.11867942310053947</v>
      </c>
      <c r="I8" s="13">
        <v>9.7055626987587282E-2</v>
      </c>
      <c r="J8" s="14">
        <v>8.8056678212510009E-2</v>
      </c>
      <c r="K8" s="13">
        <v>0.21989689928445011</v>
      </c>
      <c r="L8" s="14">
        <v>0.31537387265093209</v>
      </c>
      <c r="M8" s="13">
        <v>0.10306866406784891</v>
      </c>
      <c r="N8" s="14">
        <v>8.4808996670851386E-2</v>
      </c>
      <c r="O8" s="13">
        <v>-4.1495939804812698E-2</v>
      </c>
      <c r="P8" s="14">
        <v>-4.3884576402899667E-2</v>
      </c>
    </row>
    <row r="9" spans="1:16" ht="15.75" customHeight="1" thickBot="1">
      <c r="A9" s="7" t="s">
        <v>15</v>
      </c>
      <c r="B9" s="5" t="s">
        <v>16</v>
      </c>
      <c r="C9" s="13">
        <v>4.0365575019040589E-2</v>
      </c>
      <c r="D9" s="14">
        <v>1.3308687228742899E-2</v>
      </c>
      <c r="E9" s="13">
        <v>0.14597315436241631</v>
      </c>
      <c r="F9" s="14">
        <v>9.8581087433554204E-2</v>
      </c>
      <c r="G9" s="13">
        <v>0.15371621621621645</v>
      </c>
      <c r="H9" s="14">
        <v>0.11867942310053947</v>
      </c>
      <c r="I9" s="13">
        <v>0.1491076391207771</v>
      </c>
      <c r="J9" s="14">
        <v>8.8056678212510009E-2</v>
      </c>
      <c r="K9" s="13">
        <v>0.28383458646616555</v>
      </c>
      <c r="L9" s="14">
        <v>0.31537387265093209</v>
      </c>
      <c r="M9" s="13">
        <v>0.11226620139441161</v>
      </c>
      <c r="N9" s="14">
        <v>8.4808996670851386E-2</v>
      </c>
      <c r="O9" s="13">
        <v>-9.8712446351931299E-2</v>
      </c>
      <c r="P9" s="14">
        <v>-4.3884576402899667E-2</v>
      </c>
    </row>
    <row r="10" spans="1:16" ht="15.75" customHeight="1" thickBot="1">
      <c r="A10" s="7" t="s">
        <v>17</v>
      </c>
      <c r="B10" s="5" t="s">
        <v>18</v>
      </c>
      <c r="C10" s="13">
        <v>4.0365532320456587E-3</v>
      </c>
      <c r="D10" s="14">
        <v>1.3308687228742899E-2</v>
      </c>
      <c r="E10" s="13">
        <v>-1.1480929513716487E-2</v>
      </c>
      <c r="F10" s="14">
        <v>9.8581087433554204E-2</v>
      </c>
      <c r="G10" s="13">
        <v>1.3978975620665413E-3</v>
      </c>
      <c r="H10" s="14">
        <v>0.11867942310053947</v>
      </c>
      <c r="I10" s="13">
        <v>9.6636060053592612E-2</v>
      </c>
      <c r="J10" s="14">
        <v>8.8056678212510009E-2</v>
      </c>
      <c r="K10" s="13">
        <v>-3.5646976468687752E-2</v>
      </c>
      <c r="L10" s="14">
        <v>0.31537387265093209</v>
      </c>
      <c r="M10" s="13">
        <v>9.999041519366042E-2</v>
      </c>
      <c r="N10" s="14">
        <v>8.4808996670851386E-2</v>
      </c>
      <c r="O10" s="13">
        <v>-3.42461005199306E-2</v>
      </c>
      <c r="P10" s="14">
        <v>-4.3884576402899667E-2</v>
      </c>
    </row>
    <row r="11" spans="1:16" ht="15.75" customHeight="1" thickBot="1">
      <c r="A11" s="7" t="s">
        <v>19</v>
      </c>
      <c r="B11" s="5" t="s">
        <v>20</v>
      </c>
      <c r="C11" s="13">
        <v>2.2882110538195555E-2</v>
      </c>
      <c r="D11" s="14">
        <v>1.3308687228742899E-2</v>
      </c>
      <c r="E11" s="13">
        <v>0.271748925104915</v>
      </c>
      <c r="F11" s="14">
        <v>9.8581087433554204E-2</v>
      </c>
      <c r="G11" s="13">
        <v>0.38573753015766155</v>
      </c>
      <c r="H11" s="14">
        <v>0.11867942310053947</v>
      </c>
      <c r="I11" s="13">
        <v>0.31990501294038737</v>
      </c>
      <c r="J11" s="14">
        <v>8.8056678212510009E-2</v>
      </c>
      <c r="K11" s="13">
        <v>0.87318923018581729</v>
      </c>
      <c r="L11" s="14">
        <v>0.31537387265093209</v>
      </c>
      <c r="M11" s="13">
        <v>0.2701730494992714</v>
      </c>
      <c r="N11" s="14">
        <v>8.4808996670851386E-2</v>
      </c>
      <c r="O11" s="13">
        <v>-8.4772632457238095E-2</v>
      </c>
      <c r="P11" s="14">
        <v>-4.3884576402899667E-2</v>
      </c>
    </row>
    <row r="12" spans="1:16" ht="15.75" customHeight="1" thickBot="1">
      <c r="A12" s="7" t="s">
        <v>21</v>
      </c>
      <c r="B12" s="5" t="s">
        <v>22</v>
      </c>
      <c r="C12" s="13">
        <v>6.1192154291644929E-3</v>
      </c>
      <c r="D12" s="14">
        <v>1.3308687228742899E-2</v>
      </c>
      <c r="E12" s="13">
        <v>6.3344497055087157E-2</v>
      </c>
      <c r="F12" s="14">
        <v>9.8581087433554204E-2</v>
      </c>
      <c r="G12" s="13">
        <v>7.1948308981896414E-2</v>
      </c>
      <c r="H12" s="14">
        <v>0.11867942310053947</v>
      </c>
      <c r="I12" s="13">
        <v>6.7000456534391156E-2</v>
      </c>
      <c r="J12" s="14">
        <v>8.8056678212510009E-2</v>
      </c>
      <c r="K12" s="13">
        <v>0.18173650773278571</v>
      </c>
      <c r="L12" s="14">
        <v>0.31537387265093209</v>
      </c>
      <c r="M12" s="13">
        <v>6.4672890776926312E-2</v>
      </c>
      <c r="N12" s="14">
        <v>8.4808996670851386E-2</v>
      </c>
      <c r="O12" s="13">
        <v>-9.0581679804294699E-2</v>
      </c>
      <c r="P12" s="14">
        <v>-4.3884576402899667E-2</v>
      </c>
    </row>
    <row r="13" spans="1:16" ht="15.75" customHeight="1" thickBot="1">
      <c r="A13" s="7" t="s">
        <v>23</v>
      </c>
      <c r="B13" s="5" t="s">
        <v>24</v>
      </c>
      <c r="C13" s="13">
        <v>1.4733840304182344E-2</v>
      </c>
      <c r="D13" s="14">
        <v>1.3308687228742899E-2</v>
      </c>
      <c r="E13" s="13">
        <v>5.328071040947191E-2</v>
      </c>
      <c r="F13" s="14">
        <v>9.8581087433554204E-2</v>
      </c>
      <c r="G13" s="13">
        <v>2.4963994239078025E-2</v>
      </c>
      <c r="H13" s="14">
        <v>0.11867942310053947</v>
      </c>
      <c r="I13" s="13">
        <v>0.11736494387161032</v>
      </c>
      <c r="J13" s="14">
        <v>8.8056678212510009E-2</v>
      </c>
      <c r="K13" s="13">
        <v>0.5850037119524869</v>
      </c>
      <c r="L13" s="14">
        <v>0.31537387265093209</v>
      </c>
      <c r="M13" s="13">
        <v>0.16349412204225663</v>
      </c>
      <c r="N13" s="14">
        <v>8.4808996670851386E-2</v>
      </c>
      <c r="O13" s="13">
        <v>-0.123802505526898</v>
      </c>
      <c r="P13" s="14">
        <v>-4.3884576402899667E-2</v>
      </c>
    </row>
    <row r="14" spans="1:16" ht="15.75" customHeight="1" thickBot="1">
      <c r="A14" s="7" t="s">
        <v>25</v>
      </c>
      <c r="B14" s="5" t="s">
        <v>26</v>
      </c>
      <c r="C14" s="13">
        <v>2.4936615424115072E-2</v>
      </c>
      <c r="D14" s="14">
        <v>1.3308687228742899E-2</v>
      </c>
      <c r="E14" s="13">
        <v>0.15588693039921808</v>
      </c>
      <c r="F14" s="14">
        <v>9.8581087433554204E-2</v>
      </c>
      <c r="G14" s="13">
        <v>0.14126433906300262</v>
      </c>
      <c r="H14" s="14">
        <v>0.11867942310053947</v>
      </c>
      <c r="I14" s="13">
        <v>0.10442323513365132</v>
      </c>
      <c r="J14" s="14">
        <v>8.8056678212510009E-2</v>
      </c>
      <c r="K14" s="13">
        <v>0.2885212830340933</v>
      </c>
      <c r="L14" s="14">
        <v>0.31537387265093209</v>
      </c>
      <c r="M14" s="13">
        <v>0.12186505922381338</v>
      </c>
      <c r="N14" s="14">
        <v>8.4808996670851386E-2</v>
      </c>
      <c r="O14" s="13">
        <v>-6.4906281661600798E-2</v>
      </c>
      <c r="P14" s="14">
        <v>-4.3884576402899667E-2</v>
      </c>
    </row>
    <row r="15" spans="1:16" ht="15.75" customHeight="1" thickBot="1">
      <c r="A15" s="7" t="s">
        <v>27</v>
      </c>
      <c r="B15" s="5" t="s">
        <v>28</v>
      </c>
      <c r="C15" s="13">
        <v>-1.0141253169141606E-2</v>
      </c>
      <c r="D15" s="14">
        <v>1.3308687228742899E-2</v>
      </c>
      <c r="E15" s="13">
        <v>0.26089965397923875</v>
      </c>
      <c r="F15" s="14">
        <v>9.8581087433554204E-2</v>
      </c>
      <c r="G15" s="13">
        <v>0.26703755215577196</v>
      </c>
      <c r="H15" s="14">
        <v>0.11867942310053947</v>
      </c>
      <c r="I15" s="13">
        <v>0.24102338457526959</v>
      </c>
      <c r="J15" s="14">
        <v>8.8056678212510009E-2</v>
      </c>
      <c r="K15" s="13">
        <v>0.74187380497131938</v>
      </c>
      <c r="L15" s="14">
        <v>0.31537387265093209</v>
      </c>
      <c r="M15" s="13">
        <v>0.20195281026670231</v>
      </c>
      <c r="N15" s="14">
        <v>8.4808996670851386E-2</v>
      </c>
      <c r="O15" s="13">
        <v>-0.10641627543036</v>
      </c>
      <c r="P15" s="14">
        <v>-4.3884576402899667E-2</v>
      </c>
    </row>
    <row r="16" spans="1:16" ht="15.75" customHeight="1" thickBot="1">
      <c r="A16" s="7" t="s">
        <v>29</v>
      </c>
      <c r="B16" s="5" t="s">
        <v>30</v>
      </c>
      <c r="C16" s="13">
        <v>5.0092432464665659E-3</v>
      </c>
      <c r="D16" s="14">
        <v>1.3308687228742899E-2</v>
      </c>
      <c r="E16" s="13">
        <v>0.11086942192340654</v>
      </c>
      <c r="F16" s="14">
        <v>9.8581087433554204E-2</v>
      </c>
      <c r="G16" s="13">
        <v>0.13145350788855326</v>
      </c>
      <c r="H16" s="14">
        <v>0.11867942310053947</v>
      </c>
      <c r="I16" s="13">
        <v>0.12462310908859404</v>
      </c>
      <c r="J16" s="14">
        <v>8.8056678212510009E-2</v>
      </c>
      <c r="K16" s="13">
        <v>0.33499683143219272</v>
      </c>
      <c r="L16" s="14">
        <v>0.31537387265093209</v>
      </c>
      <c r="M16" s="13">
        <v>0.10502647180236145</v>
      </c>
      <c r="N16" s="14">
        <v>8.4808996670851386E-2</v>
      </c>
      <c r="O16" s="13">
        <v>-5.6596189404293E-2</v>
      </c>
      <c r="P16" s="14">
        <v>-4.3884576402899667E-2</v>
      </c>
    </row>
    <row r="17" spans="1:16" ht="15.75" customHeight="1" thickBot="1">
      <c r="A17" s="7" t="s">
        <v>31</v>
      </c>
      <c r="B17" s="5" t="s">
        <v>32</v>
      </c>
      <c r="C17" s="13">
        <v>7.5118608328940351E-2</v>
      </c>
      <c r="D17" s="14">
        <v>1.3308687228742899E-2</v>
      </c>
      <c r="E17" s="13">
        <v>0.49908122013965439</v>
      </c>
      <c r="F17" s="14">
        <v>9.8581087433554204E-2</v>
      </c>
      <c r="G17" s="13">
        <v>0.31580645161290311</v>
      </c>
      <c r="H17" s="14">
        <v>0.11867942310053947</v>
      </c>
      <c r="I17" s="13">
        <v>0.35290354842841282</v>
      </c>
      <c r="J17" s="14">
        <v>8.8056678212510009E-2</v>
      </c>
      <c r="K17" s="13">
        <v>0.44134275618374552</v>
      </c>
      <c r="L17" s="14">
        <v>0.31537387265093209</v>
      </c>
      <c r="M17" s="13">
        <v>0.2840249747541726</v>
      </c>
      <c r="N17" s="14">
        <v>8.4808996670851386E-2</v>
      </c>
      <c r="O17" s="13">
        <v>-0.173686495874946</v>
      </c>
      <c r="P17" s="14">
        <v>-4.3884576402899667E-2</v>
      </c>
    </row>
    <row r="18" spans="1:16" ht="15.75" customHeight="1" thickBot="1">
      <c r="A18" s="7" t="s">
        <v>33</v>
      </c>
      <c r="B18" s="5" t="s">
        <v>34</v>
      </c>
      <c r="C18" s="13">
        <v>5.882352941177782E-4</v>
      </c>
      <c r="D18" s="14">
        <v>1.3308687228742899E-2</v>
      </c>
      <c r="E18" s="13">
        <v>4.9352251696483718E-2</v>
      </c>
      <c r="F18" s="14">
        <v>9.8581087433554204E-2</v>
      </c>
      <c r="G18" s="13">
        <v>1.9173157579388977E-2</v>
      </c>
      <c r="H18" s="14">
        <v>0.11867942310053947</v>
      </c>
      <c r="I18" s="13">
        <v>6.3076418464753106E-2</v>
      </c>
      <c r="J18" s="14">
        <v>8.8056678212510009E-2</v>
      </c>
      <c r="K18" s="13">
        <v>0.1493243243243243</v>
      </c>
      <c r="L18" s="14">
        <v>0.31537387265093209</v>
      </c>
      <c r="M18" s="13">
        <v>9.0094714487953378E-2</v>
      </c>
      <c r="N18" s="14">
        <v>8.4808996670851386E-2</v>
      </c>
      <c r="O18" s="13">
        <v>-9.6881220968812104E-2</v>
      </c>
      <c r="P18" s="14">
        <v>-4.3884576402899667E-2</v>
      </c>
    </row>
    <row r="19" spans="1:16" ht="15.75" customHeight="1" thickBot="1">
      <c r="A19" s="7" t="s">
        <v>35</v>
      </c>
      <c r="B19" s="5" t="s">
        <v>36</v>
      </c>
      <c r="C19" s="13">
        <v>4.3717616580309926E-3</v>
      </c>
      <c r="D19" s="14">
        <v>1.3308687228742899E-2</v>
      </c>
      <c r="E19" s="13">
        <v>0.12386761686193992</v>
      </c>
      <c r="F19" s="14">
        <v>9.8581087433554204E-2</v>
      </c>
      <c r="G19" s="13">
        <v>0.12652097584599553</v>
      </c>
      <c r="H19" s="14">
        <v>0.11867942310053947</v>
      </c>
      <c r="I19" s="13">
        <v>0.12934474556478459</v>
      </c>
      <c r="J19" s="14">
        <v>8.8056678212510009E-2</v>
      </c>
      <c r="K19" s="13">
        <v>0.27041234298197692</v>
      </c>
      <c r="L19" s="14">
        <v>0.31537387265093209</v>
      </c>
      <c r="M19" s="13">
        <v>0.11930742046641668</v>
      </c>
      <c r="N19" s="14">
        <v>8.4808996670851386E-2</v>
      </c>
      <c r="O19" s="13">
        <v>-7.8088894929998598E-2</v>
      </c>
      <c r="P19" s="14">
        <v>-4.3884576402899667E-2</v>
      </c>
    </row>
    <row r="20" spans="1:16" ht="15.75" customHeight="1" thickBot="1">
      <c r="A20" s="7" t="s">
        <v>37</v>
      </c>
      <c r="B20" s="5" t="s">
        <v>38</v>
      </c>
      <c r="C20" s="13">
        <v>1.1041009463722551E-2</v>
      </c>
      <c r="D20" s="14">
        <v>1.3308687228742899E-2</v>
      </c>
      <c r="E20" s="13">
        <v>9.4488188976378229E-3</v>
      </c>
      <c r="F20" s="14">
        <v>9.8581087433554204E-2</v>
      </c>
      <c r="G20" s="13">
        <v>0.25391236306729259</v>
      </c>
      <c r="H20" s="14">
        <v>0.11867942310053947</v>
      </c>
      <c r="I20" s="13">
        <v>0.38552851619969364</v>
      </c>
      <c r="J20" s="14">
        <v>8.8056678212510009E-2</v>
      </c>
      <c r="K20" s="13">
        <v>0.54383429672447003</v>
      </c>
      <c r="L20" s="14">
        <v>0.31537387265093209</v>
      </c>
      <c r="M20" s="13">
        <v>0.33856631897356509</v>
      </c>
      <c r="N20" s="14">
        <v>8.4808996670851386E-2</v>
      </c>
      <c r="O20" s="13">
        <v>-0.21739130434782605</v>
      </c>
      <c r="P20" s="14">
        <v>-4.3884576402899667E-2</v>
      </c>
    </row>
    <row r="21" spans="1:16" ht="15.75" customHeight="1" thickBot="1">
      <c r="A21" s="7" t="s">
        <v>39</v>
      </c>
      <c r="B21" s="5" t="s">
        <v>279</v>
      </c>
      <c r="C21" s="13">
        <v>2.9480786154297389E-2</v>
      </c>
      <c r="D21" s="14">
        <v>1.3308687228742899E-2</v>
      </c>
      <c r="E21" s="13">
        <v>2.1279691535411649E-2</v>
      </c>
      <c r="F21" s="14">
        <v>9.8581087433554204E-2</v>
      </c>
      <c r="G21" s="13">
        <v>0.13954054712233122</v>
      </c>
      <c r="H21" s="14">
        <v>0.11867942310053947</v>
      </c>
      <c r="I21" s="13">
        <v>0.10540419857208072</v>
      </c>
      <c r="J21" s="14">
        <v>8.8056678212510009E-2</v>
      </c>
      <c r="K21" s="13">
        <v>0.3358074031782281</v>
      </c>
      <c r="L21" s="14">
        <v>0.31537387265093209</v>
      </c>
      <c r="M21" s="13">
        <v>0.13047446587426115</v>
      </c>
      <c r="N21" s="14">
        <v>8.4808996670851386E-2</v>
      </c>
      <c r="O21" s="13">
        <v>-0.12949951356610101</v>
      </c>
      <c r="P21" s="14">
        <v>-4.3884576402899667E-2</v>
      </c>
    </row>
    <row r="22" spans="1:16" ht="15.75" customHeight="1" thickBot="1">
      <c r="A22" s="7" t="s">
        <v>41</v>
      </c>
      <c r="B22" s="5" t="s">
        <v>236</v>
      </c>
      <c r="C22" s="13">
        <v>4.93346316131138E-3</v>
      </c>
      <c r="D22" s="14">
        <v>1.3308687228742899E-2</v>
      </c>
      <c r="E22" s="13">
        <v>0.11390128075982164</v>
      </c>
      <c r="F22" s="14">
        <v>9.8581087433554204E-2</v>
      </c>
      <c r="G22" s="13">
        <v>0.1388112402530528</v>
      </c>
      <c r="H22" s="14">
        <v>0.11867942310053947</v>
      </c>
      <c r="I22" s="13">
        <v>0.11939166507941734</v>
      </c>
      <c r="J22" s="14">
        <v>8.8056678212510009E-2</v>
      </c>
      <c r="K22" s="13">
        <v>0.2582087126137842</v>
      </c>
      <c r="L22" s="14">
        <v>0.31537387265093209</v>
      </c>
      <c r="M22" s="13">
        <v>9.8516711343257082E-2</v>
      </c>
      <c r="N22" s="14">
        <v>8.4808996670851386E-2</v>
      </c>
      <c r="O22" s="13">
        <v>-6.604204753199272E-2</v>
      </c>
      <c r="P22" s="14">
        <v>-4.3884576402899667E-2</v>
      </c>
    </row>
    <row r="23" spans="1:16" ht="15.75" customHeight="1" thickBot="1">
      <c r="A23" s="7" t="s">
        <v>42</v>
      </c>
      <c r="B23" s="5" t="s">
        <v>243</v>
      </c>
      <c r="C23" s="13">
        <v>6.4947608733828988E-2</v>
      </c>
      <c r="D23" s="14">
        <v>1.3308687228742899E-2</v>
      </c>
      <c r="E23" s="13">
        <v>0.38141159497323351</v>
      </c>
      <c r="F23" s="14">
        <v>9.8581087433554204E-2</v>
      </c>
      <c r="G23" s="13">
        <v>0.19797840115896226</v>
      </c>
      <c r="H23" s="14">
        <v>0.11867942310053947</v>
      </c>
      <c r="I23" s="13">
        <v>0.36825351828351283</v>
      </c>
      <c r="J23" s="14">
        <v>8.8056678212510009E-2</v>
      </c>
      <c r="K23" s="13">
        <v>0.47888468885908209</v>
      </c>
      <c r="L23" s="14">
        <v>0.31537387265093209</v>
      </c>
      <c r="M23" s="13">
        <v>0.32251196866412657</v>
      </c>
      <c r="N23" s="14">
        <v>8.4808996670851386E-2</v>
      </c>
      <c r="O23" s="13">
        <v>-0.23149417909141301</v>
      </c>
      <c r="P23" s="14">
        <v>-4.3884576402899667E-2</v>
      </c>
    </row>
    <row r="24" spans="1:16" ht="15.75" customHeight="1" thickBot="1">
      <c r="A24" s="7" t="s">
        <v>43</v>
      </c>
      <c r="B24" s="5" t="s">
        <v>44</v>
      </c>
      <c r="C24" s="13">
        <v>1.5639914824876922E-2</v>
      </c>
      <c r="D24" s="14">
        <v>1.3308687228742899E-2</v>
      </c>
      <c r="E24" s="13">
        <v>2.6493506493506569E-2</v>
      </c>
      <c r="F24" s="14">
        <v>9.8581087433554204E-2</v>
      </c>
      <c r="G24" s="13">
        <v>3.6104868913857668E-2</v>
      </c>
      <c r="H24" s="14">
        <v>0.11867942310053947</v>
      </c>
      <c r="I24" s="13">
        <v>6.0180398008732955E-2</v>
      </c>
      <c r="J24" s="14">
        <v>8.8056678212510009E-2</v>
      </c>
      <c r="K24" s="13">
        <v>0.10788946736083305</v>
      </c>
      <c r="L24" s="14">
        <v>0.31537387265093209</v>
      </c>
      <c r="M24" s="13">
        <v>7.0871262842673893E-2</v>
      </c>
      <c r="N24" s="14">
        <v>8.4808996670851386E-2</v>
      </c>
      <c r="O24" s="13">
        <v>-4.8015502763223972E-2</v>
      </c>
      <c r="P24" s="14">
        <v>-4.3884576402899667E-2</v>
      </c>
    </row>
    <row r="25" spans="1:16" ht="15.75" customHeight="1" thickBot="1">
      <c r="A25" s="7" t="s">
        <v>45</v>
      </c>
      <c r="B25" s="5" t="s">
        <v>46</v>
      </c>
      <c r="C25" s="13">
        <v>2.9198173242494407E-2</v>
      </c>
      <c r="D25" s="14">
        <v>1.3308687228742899E-2</v>
      </c>
      <c r="E25" s="13">
        <v>3.1902116799279456E-2</v>
      </c>
      <c r="F25" s="14">
        <v>9.8581087433554204E-2</v>
      </c>
      <c r="G25" s="13">
        <v>5.2522777735242387E-2</v>
      </c>
      <c r="H25" s="14">
        <v>0.11867942310053947</v>
      </c>
      <c r="I25" s="13">
        <v>0.11753656155999394</v>
      </c>
      <c r="J25" s="14">
        <v>8.8056678212510009E-2</v>
      </c>
      <c r="K25" s="13">
        <v>8.4661511756351615E-2</v>
      </c>
      <c r="L25" s="14">
        <v>0.31537387265093209</v>
      </c>
      <c r="M25" s="13">
        <v>0.14921286349816754</v>
      </c>
      <c r="N25" s="14">
        <v>8.4808996670851386E-2</v>
      </c>
      <c r="O25" s="13">
        <v>-8.5566119273984387E-2</v>
      </c>
      <c r="P25" s="14">
        <v>-4.3884576402899667E-2</v>
      </c>
    </row>
    <row r="26" spans="1:16" ht="15.75" customHeight="1" thickBot="1">
      <c r="A26" s="7" t="s">
        <v>47</v>
      </c>
      <c r="B26" s="5" t="s">
        <v>293</v>
      </c>
      <c r="C26" s="13">
        <v>1.2828344532681779E-2</v>
      </c>
      <c r="D26" s="14">
        <v>1.3308687228742899E-2</v>
      </c>
      <c r="E26" s="13">
        <v>6.2139654067905115E-2</v>
      </c>
      <c r="F26" s="14">
        <v>9.8581087433554204E-2</v>
      </c>
      <c r="G26" s="13">
        <v>3.4310667498440361E-2</v>
      </c>
      <c r="H26" s="14">
        <v>0.11867942310053947</v>
      </c>
      <c r="I26" s="13">
        <v>9.9651072918271064E-2</v>
      </c>
      <c r="J26" s="14">
        <v>8.8056678212510009E-2</v>
      </c>
      <c r="K26" s="13">
        <v>0.20494186046511631</v>
      </c>
      <c r="L26" s="14">
        <v>0.31537387265093209</v>
      </c>
      <c r="M26" s="13">
        <v>0.12070271683575097</v>
      </c>
      <c r="N26" s="14">
        <v>8.4808996670851386E-2</v>
      </c>
      <c r="O26" s="13">
        <v>-6.1805555555555558E-2</v>
      </c>
      <c r="P26" s="14">
        <v>-4.3884576402899667E-2</v>
      </c>
    </row>
    <row r="27" spans="1:16" ht="15.75" customHeight="1" thickBot="1">
      <c r="A27" s="7" t="s">
        <v>48</v>
      </c>
      <c r="B27" s="5" t="s">
        <v>49</v>
      </c>
      <c r="C27" s="13" t="s">
        <v>239</v>
      </c>
      <c r="D27" s="14">
        <v>1.3308687228742899E-2</v>
      </c>
      <c r="E27" s="13">
        <v>4.8947368421052628E-2</v>
      </c>
      <c r="F27" s="14">
        <v>9.8581087433554204E-2</v>
      </c>
      <c r="G27" s="13">
        <v>0.13206475433115594</v>
      </c>
      <c r="H27" s="14">
        <v>0.11867942310053947</v>
      </c>
      <c r="I27" s="13">
        <v>7.3327980424391218E-2</v>
      </c>
      <c r="J27" s="14">
        <v>8.8056678212510009E-2</v>
      </c>
      <c r="K27" s="13">
        <v>0.40352112676056362</v>
      </c>
      <c r="L27" s="14">
        <v>0.31537387265093209</v>
      </c>
      <c r="M27" s="13">
        <v>0.11387245813434371</v>
      </c>
      <c r="N27" s="14">
        <v>8.4808996670851386E-2</v>
      </c>
      <c r="O27" s="13">
        <v>-4.5333333333333226E-2</v>
      </c>
      <c r="P27" s="14">
        <v>-4.3884576402899667E-2</v>
      </c>
    </row>
    <row r="28" spans="1:16" ht="15.75" customHeight="1" thickBot="1">
      <c r="A28" s="7" t="s">
        <v>50</v>
      </c>
      <c r="B28" s="5" t="s">
        <v>51</v>
      </c>
      <c r="C28" s="13">
        <v>-3.0771999280187146E-2</v>
      </c>
      <c r="D28" s="14">
        <v>1.3308687228742899E-2</v>
      </c>
      <c r="E28" s="13">
        <v>-8.7207050164632927E-2</v>
      </c>
      <c r="F28" s="14">
        <v>9.8581087433554204E-2</v>
      </c>
      <c r="G28" s="13">
        <v>2.4956502827316207E-2</v>
      </c>
      <c r="H28" s="14">
        <v>0.11867942310053947</v>
      </c>
      <c r="I28" s="13">
        <v>0.14348259216473727</v>
      </c>
      <c r="J28" s="14">
        <v>8.8056678212510009E-2</v>
      </c>
      <c r="K28" s="13">
        <v>0.22915919538356211</v>
      </c>
      <c r="L28" s="14">
        <v>0.31537387265093209</v>
      </c>
      <c r="M28" s="13">
        <v>0.16020849659786798</v>
      </c>
      <c r="N28" s="14">
        <v>8.4808996670851386E-2</v>
      </c>
      <c r="O28" s="13">
        <v>-0.19338377617455571</v>
      </c>
      <c r="P28" s="14">
        <v>-4.3884576402899667E-2</v>
      </c>
    </row>
    <row r="29" spans="1:16" ht="15.75" customHeight="1" thickBot="1">
      <c r="A29" s="7" t="s">
        <v>52</v>
      </c>
      <c r="B29" s="5" t="s">
        <v>53</v>
      </c>
      <c r="C29" s="13">
        <v>1.6159338594513351E-2</v>
      </c>
      <c r="D29" s="14">
        <v>1.3308687228742899E-2</v>
      </c>
      <c r="E29" s="13">
        <v>8.8566827697262651E-2</v>
      </c>
      <c r="F29" s="14">
        <v>9.8581087433554204E-2</v>
      </c>
      <c r="G29" s="13">
        <v>0.11459192085737846</v>
      </c>
      <c r="H29" s="14">
        <v>0.11867942310053947</v>
      </c>
      <c r="I29" s="13">
        <v>7.8978967921133028E-2</v>
      </c>
      <c r="J29" s="14">
        <v>8.8056678212510009E-2</v>
      </c>
      <c r="K29" s="13">
        <v>0.19171441163508152</v>
      </c>
      <c r="L29" s="14">
        <v>0.31537387265093209</v>
      </c>
      <c r="M29" s="13">
        <v>7.1497520783742677E-2</v>
      </c>
      <c r="N29" s="14">
        <v>8.4808996670851386E-2</v>
      </c>
      <c r="O29" s="13">
        <v>-4.7748976807639898E-2</v>
      </c>
      <c r="P29" s="14">
        <v>-4.3884576402899667E-2</v>
      </c>
    </row>
    <row r="30" spans="1:16" ht="15.75" customHeight="1" thickBot="1">
      <c r="A30" s="7" t="s">
        <v>259</v>
      </c>
      <c r="B30" s="5" t="s">
        <v>258</v>
      </c>
      <c r="C30" s="13">
        <v>-8.9782815869990928E-3</v>
      </c>
      <c r="D30" s="14">
        <v>1.3308687228742899E-2</v>
      </c>
      <c r="E30" s="13">
        <v>1.7561930267291581E-2</v>
      </c>
      <c r="F30" s="14">
        <v>9.8581087433554204E-2</v>
      </c>
      <c r="G30" s="13">
        <v>0.21029096477794784</v>
      </c>
      <c r="H30" s="14">
        <v>0.11867942310053947</v>
      </c>
      <c r="I30" s="13">
        <v>0.18546773954686224</v>
      </c>
      <c r="J30" s="14">
        <v>8.8056678212510009E-2</v>
      </c>
      <c r="K30" s="13">
        <v>0.47889221556886219</v>
      </c>
      <c r="L30" s="14">
        <v>0.31537387265093209</v>
      </c>
      <c r="M30" s="13">
        <v>0.19272596246987084</v>
      </c>
      <c r="N30" s="14">
        <v>8.4808996670851386E-2</v>
      </c>
      <c r="O30" s="13">
        <v>-6.3384064458370637E-2</v>
      </c>
      <c r="P30" s="14">
        <v>-4.3884576402899667E-2</v>
      </c>
    </row>
    <row r="31" spans="1:16" ht="15.75" customHeight="1" thickBot="1">
      <c r="A31" s="7" t="s">
        <v>256</v>
      </c>
      <c r="B31" s="7" t="s">
        <v>257</v>
      </c>
      <c r="C31" s="13">
        <v>4.2499999999999982E-2</v>
      </c>
      <c r="D31" s="14">
        <v>1.3308687228742899E-2</v>
      </c>
      <c r="E31" s="13">
        <v>0.25981873111782483</v>
      </c>
      <c r="F31" s="14">
        <v>9.8581087433554204E-2</v>
      </c>
      <c r="G31" s="13">
        <v>0.10610079575596809</v>
      </c>
      <c r="H31" s="14">
        <v>0.11867942310053947</v>
      </c>
      <c r="I31" s="13">
        <v>0.260942165361015</v>
      </c>
      <c r="J31" s="14">
        <v>8.8056678212510009E-2</v>
      </c>
      <c r="K31" s="13">
        <v>1.085</v>
      </c>
      <c r="L31" s="14">
        <v>0.31537387265093209</v>
      </c>
      <c r="M31" s="13">
        <v>0.3936118095556691</v>
      </c>
      <c r="N31" s="14">
        <v>8.4808996670851386E-2</v>
      </c>
      <c r="O31" s="13">
        <v>-0.18553149606299213</v>
      </c>
      <c r="P31" s="14">
        <v>-4.3884576402899667E-2</v>
      </c>
    </row>
    <row r="32" spans="1:16" ht="15.75" customHeight="1" thickBot="1">
      <c r="A32" s="7" t="s">
        <v>307</v>
      </c>
      <c r="B32" s="7" t="s">
        <v>335</v>
      </c>
      <c r="C32" s="13">
        <v>5.2724077328647478E-3</v>
      </c>
      <c r="D32" s="14">
        <v>1.3308687228742899E-2</v>
      </c>
      <c r="E32" s="13">
        <v>9.264565425023874E-2</v>
      </c>
      <c r="F32" s="14">
        <v>9.8581087433554204E-2</v>
      </c>
      <c r="G32" s="13" t="s">
        <v>239</v>
      </c>
      <c r="H32" s="14">
        <v>0.11867942310053947</v>
      </c>
      <c r="I32" s="13" t="s">
        <v>239</v>
      </c>
      <c r="J32" s="14">
        <v>8.8056678212510009E-2</v>
      </c>
      <c r="K32" s="13" t="s">
        <v>239</v>
      </c>
      <c r="L32" s="14">
        <v>0.31537387265093209</v>
      </c>
      <c r="M32" s="13" t="s">
        <v>239</v>
      </c>
      <c r="N32" s="14">
        <v>8.4808996670851386E-2</v>
      </c>
      <c r="O32" s="13">
        <v>-4.6490428441203213E-2</v>
      </c>
      <c r="P32" s="14">
        <v>-4.3884576402899667E-2</v>
      </c>
    </row>
    <row r="33" spans="1:16" ht="15.75" customHeight="1" thickBot="1">
      <c r="A33" s="7" t="s">
        <v>318</v>
      </c>
      <c r="B33" s="7" t="s">
        <v>317</v>
      </c>
      <c r="C33" s="13" t="s">
        <v>239</v>
      </c>
      <c r="D33" s="14">
        <v>1.3308687228742899E-2</v>
      </c>
      <c r="E33" s="13">
        <v>-7.9577224684623138E-2</v>
      </c>
      <c r="F33" s="14">
        <v>9.8581087433554204E-2</v>
      </c>
      <c r="G33" s="13">
        <v>-8.6244245870565894E-2</v>
      </c>
      <c r="H33" s="14">
        <v>0.11867942310053947</v>
      </c>
      <c r="I33" s="13">
        <v>0.20171662563185885</v>
      </c>
      <c r="J33" s="14">
        <v>8.8056678212510009E-2</v>
      </c>
      <c r="K33" s="13">
        <v>0.29539347408829175</v>
      </c>
      <c r="L33" s="14">
        <v>0.31537387265093209</v>
      </c>
      <c r="M33" s="13">
        <v>0.20095371809889839</v>
      </c>
      <c r="N33" s="14">
        <v>8.4808996670851386E-2</v>
      </c>
      <c r="O33" s="13">
        <v>-0.1261733669968278</v>
      </c>
      <c r="P33" s="14">
        <v>-4.3884576402899667E-2</v>
      </c>
    </row>
    <row r="34" spans="1:16" ht="15.75" customHeight="1" thickBot="1">
      <c r="A34" s="7" t="s">
        <v>331</v>
      </c>
      <c r="B34" s="7" t="s">
        <v>330</v>
      </c>
      <c r="C34" s="13">
        <v>1.3571231744282208E-2</v>
      </c>
      <c r="D34" s="14">
        <v>1.3308687228742899E-2</v>
      </c>
      <c r="E34" s="13">
        <v>-4.5478136758790755E-2</v>
      </c>
      <c r="F34" s="14">
        <v>9.8581087433554204E-2</v>
      </c>
      <c r="G34" s="13">
        <v>1.5880687702824137E-2</v>
      </c>
      <c r="H34" s="14">
        <v>0.11867942310053947</v>
      </c>
      <c r="I34" s="13">
        <v>8.8246269372124472E-2</v>
      </c>
      <c r="J34" s="14">
        <v>8.8056678212510009E-2</v>
      </c>
      <c r="K34" s="13">
        <v>0.41010159095265464</v>
      </c>
      <c r="L34" s="14">
        <v>0.31537387265093209</v>
      </c>
      <c r="M34" s="13">
        <v>0.13784826193281174</v>
      </c>
      <c r="N34" s="14">
        <v>8.4808996670851386E-2</v>
      </c>
      <c r="O34" s="13">
        <v>-7.2029273929511528E-2</v>
      </c>
      <c r="P34" s="14">
        <v>-4.3884576402899667E-2</v>
      </c>
    </row>
    <row r="35" spans="1:16" ht="15.75" customHeight="1" thickBot="1">
      <c r="A35" s="71" t="s">
        <v>336</v>
      </c>
      <c r="B35" s="70" t="s">
        <v>334</v>
      </c>
      <c r="C35" s="13">
        <v>1.8450184501845879E-3</v>
      </c>
      <c r="D35" s="14">
        <v>1.3308687228742899E-2</v>
      </c>
      <c r="E35" s="13">
        <v>3.4186454772244801E-3</v>
      </c>
      <c r="F35" s="14">
        <v>9.8581087433554204E-2</v>
      </c>
      <c r="G35" s="13">
        <v>3.9931054294742863E-2</v>
      </c>
      <c r="H35" s="14">
        <v>0.11867942310053947</v>
      </c>
      <c r="I35" s="13">
        <v>4.4576586959745618E-2</v>
      </c>
      <c r="J35" s="14">
        <v>8.8056678212510009E-2</v>
      </c>
      <c r="K35" s="13" t="s">
        <v>239</v>
      </c>
      <c r="L35" s="14">
        <v>0.31537387265093209</v>
      </c>
      <c r="M35" s="13" t="s">
        <v>239</v>
      </c>
      <c r="N35" s="14">
        <v>8.4808996670851386E-2</v>
      </c>
      <c r="O35" s="13">
        <v>-2.9238173068192097E-2</v>
      </c>
      <c r="P35" s="14">
        <v>-4.3884576402899667E-2</v>
      </c>
    </row>
    <row r="36" spans="1:16" ht="15.75" customHeight="1" thickBot="1">
      <c r="A36" s="7" t="s">
        <v>357</v>
      </c>
      <c r="B36" s="7" t="s">
        <v>355</v>
      </c>
      <c r="C36" s="13">
        <v>6.5556801518158458E-3</v>
      </c>
      <c r="D36" s="14">
        <v>1.3308687228742899E-2</v>
      </c>
      <c r="E36" s="13">
        <v>4.9087476400251795E-2</v>
      </c>
      <c r="F36" s="14">
        <v>9.8581087433554204E-2</v>
      </c>
      <c r="G36" s="13" t="s">
        <v>239</v>
      </c>
      <c r="H36" s="14">
        <v>0.11867942310053947</v>
      </c>
      <c r="I36" s="13" t="s">
        <v>239</v>
      </c>
      <c r="J36" s="14">
        <v>8.8056678212510009E-2</v>
      </c>
      <c r="K36" s="13" t="s">
        <v>239</v>
      </c>
      <c r="L36" s="14">
        <v>0.31537387265093209</v>
      </c>
      <c r="M36" s="13" t="s">
        <v>239</v>
      </c>
      <c r="N36" s="14">
        <v>8.4808996670851386E-2</v>
      </c>
      <c r="O36" s="13">
        <v>-4.3884576402899667E-2</v>
      </c>
      <c r="P36" s="14">
        <v>-4.3884576402899667E-2</v>
      </c>
    </row>
    <row r="37" spans="1:16" ht="15.75" customHeight="1"/>
    <row r="38" spans="1:16" ht="18">
      <c r="A38" s="105" t="s">
        <v>54</v>
      </c>
      <c r="B38" s="105"/>
      <c r="C38" s="105"/>
      <c r="D38" s="105"/>
      <c r="E38" s="105"/>
      <c r="F38" s="105"/>
      <c r="G38" s="105"/>
      <c r="H38" s="105"/>
      <c r="I38" s="105"/>
      <c r="J38" s="105"/>
      <c r="K38" s="105"/>
      <c r="L38" s="105"/>
      <c r="M38" s="105"/>
      <c r="N38" s="105"/>
      <c r="O38" s="105"/>
    </row>
    <row r="39" spans="1:16" ht="30" customHeight="1">
      <c r="A39" s="118" t="s">
        <v>55</v>
      </c>
      <c r="B39" s="107" t="s">
        <v>2</v>
      </c>
      <c r="C39" s="106" t="s">
        <v>359</v>
      </c>
      <c r="D39" s="107"/>
      <c r="E39" s="106" t="s">
        <v>361</v>
      </c>
      <c r="F39" s="107"/>
      <c r="G39" s="106" t="s">
        <v>363</v>
      </c>
      <c r="H39" s="106"/>
      <c r="I39" s="106"/>
      <c r="J39" s="107"/>
      <c r="K39" s="106" t="s">
        <v>365</v>
      </c>
      <c r="L39" s="106"/>
      <c r="M39" s="106"/>
      <c r="N39" s="107"/>
      <c r="O39" s="106" t="s">
        <v>122</v>
      </c>
      <c r="P39" s="107"/>
    </row>
    <row r="40" spans="1:16" ht="16" customHeight="1">
      <c r="A40" s="118"/>
      <c r="B40" s="107"/>
      <c r="C40" s="12" t="s">
        <v>3</v>
      </c>
      <c r="D40" s="12" t="s">
        <v>4</v>
      </c>
      <c r="E40" s="12" t="s">
        <v>3</v>
      </c>
      <c r="F40" s="12" t="s">
        <v>4</v>
      </c>
      <c r="G40" s="12" t="s">
        <v>5</v>
      </c>
      <c r="H40" s="12" t="s">
        <v>4</v>
      </c>
      <c r="I40" s="12" t="s">
        <v>6</v>
      </c>
      <c r="J40" s="12" t="s">
        <v>4</v>
      </c>
      <c r="K40" s="12" t="s">
        <v>5</v>
      </c>
      <c r="L40" s="12" t="s">
        <v>4</v>
      </c>
      <c r="M40" s="12" t="s">
        <v>6</v>
      </c>
      <c r="N40" s="12" t="s">
        <v>4</v>
      </c>
      <c r="O40" s="15" t="s">
        <v>3</v>
      </c>
      <c r="P40" s="12" t="s">
        <v>4</v>
      </c>
    </row>
    <row r="41" spans="1:16" ht="14.25" customHeight="1">
      <c r="A41" s="7" t="s">
        <v>33</v>
      </c>
      <c r="B41" s="7" t="s">
        <v>56</v>
      </c>
      <c r="C41" s="13">
        <v>1.0371650821088929E-2</v>
      </c>
      <c r="D41" s="14">
        <v>4.2198456541082674E-3</v>
      </c>
      <c r="E41" s="13">
        <v>2.6338893766461924E-2</v>
      </c>
      <c r="F41" s="14">
        <v>4.612472890544983E-2</v>
      </c>
      <c r="G41" s="13">
        <v>6.0798548094373794E-2</v>
      </c>
      <c r="H41" s="14">
        <v>9.7309073497317877E-2</v>
      </c>
      <c r="I41" s="13">
        <v>0.12434619777450891</v>
      </c>
      <c r="J41" s="14">
        <v>6.7636134884640459E-2</v>
      </c>
      <c r="K41" s="13">
        <v>0.14698197763796164</v>
      </c>
      <c r="L41" s="14">
        <v>0.24120992595382984</v>
      </c>
      <c r="M41" s="13">
        <v>0.14698197763796164</v>
      </c>
      <c r="N41" s="14">
        <v>9.6693673959875978E-2</v>
      </c>
      <c r="O41" s="13">
        <v>-5.8319039451114801E-2</v>
      </c>
      <c r="P41" s="14">
        <v>-4.8037922107595721E-2</v>
      </c>
    </row>
    <row r="42" spans="1:16" ht="14.25" customHeight="1" thickBot="1">
      <c r="A42" s="7" t="s">
        <v>57</v>
      </c>
      <c r="B42" s="7" t="s">
        <v>58</v>
      </c>
      <c r="C42" s="13">
        <v>-2.641988208075241E-2</v>
      </c>
      <c r="D42" s="14">
        <v>4.2198456541082674E-3</v>
      </c>
      <c r="E42" s="13">
        <v>-1.5917320458660122E-2</v>
      </c>
      <c r="F42" s="14">
        <v>4.612472890544983E-2</v>
      </c>
      <c r="G42" s="13">
        <v>-7.229832572298367E-3</v>
      </c>
      <c r="H42" s="14">
        <v>9.7309073497317877E-2</v>
      </c>
      <c r="I42" s="13">
        <v>0.12739922528826211</v>
      </c>
      <c r="J42" s="14">
        <v>6.7636134884640459E-2</v>
      </c>
      <c r="K42" s="13">
        <v>9.8989048020218906E-2</v>
      </c>
      <c r="L42" s="14">
        <v>0.24120992595382984</v>
      </c>
      <c r="M42" s="13">
        <v>0.11831800920427696</v>
      </c>
      <c r="N42" s="14">
        <v>9.6693673959875978E-2</v>
      </c>
      <c r="O42" s="13">
        <v>-6.7140090380890999E-2</v>
      </c>
      <c r="P42" s="14">
        <v>-4.8037922107595721E-2</v>
      </c>
    </row>
    <row r="43" spans="1:16" ht="14.25" customHeight="1" thickBot="1">
      <c r="A43" s="7" t="s">
        <v>59</v>
      </c>
      <c r="B43" s="7" t="s">
        <v>60</v>
      </c>
      <c r="C43" s="13">
        <v>1.1439806953257525E-2</v>
      </c>
      <c r="D43" s="14">
        <v>4.2198456541082674E-3</v>
      </c>
      <c r="E43" s="13">
        <v>0.21277393773776976</v>
      </c>
      <c r="F43" s="14">
        <v>4.612472890544983E-2</v>
      </c>
      <c r="G43" s="13">
        <v>0.33015984955336153</v>
      </c>
      <c r="H43" s="14">
        <v>9.7309073497317877E-2</v>
      </c>
      <c r="I43" s="13">
        <v>0.15405666456832223</v>
      </c>
      <c r="J43" s="14">
        <v>6.7636134884640459E-2</v>
      </c>
      <c r="K43" s="13">
        <v>0.59192572795048526</v>
      </c>
      <c r="L43" s="14">
        <v>0.24120992595382984</v>
      </c>
      <c r="M43" s="13">
        <v>0.1470808370615391</v>
      </c>
      <c r="N43" s="14">
        <v>9.6693673959875978E-2</v>
      </c>
      <c r="O43" s="13">
        <v>-6.5610370903853021E-2</v>
      </c>
      <c r="P43" s="14">
        <v>-4.8037922107595721E-2</v>
      </c>
    </row>
    <row r="44" spans="1:16" ht="14.25" customHeight="1" thickBot="1">
      <c r="A44" s="7" t="s">
        <v>61</v>
      </c>
      <c r="B44" s="7" t="s">
        <v>62</v>
      </c>
      <c r="C44" s="13">
        <v>2.0874399797826682E-2</v>
      </c>
      <c r="D44" s="14">
        <v>4.2198456541082674E-3</v>
      </c>
      <c r="E44" s="13">
        <v>-4.4311433911377041E-2</v>
      </c>
      <c r="F44" s="14">
        <v>4.612472890544983E-2</v>
      </c>
      <c r="G44" s="13">
        <v>0.18110052043740144</v>
      </c>
      <c r="H44" s="14">
        <v>9.7309073497317877E-2</v>
      </c>
      <c r="I44" s="13">
        <v>0.24206874432340972</v>
      </c>
      <c r="J44" s="14">
        <v>6.7636134884640459E-2</v>
      </c>
      <c r="K44" s="13">
        <v>0.56932520104114048</v>
      </c>
      <c r="L44" s="14">
        <v>0.24120992595382984</v>
      </c>
      <c r="M44" s="13">
        <v>0.32825992386626779</v>
      </c>
      <c r="N44" s="14">
        <v>9.6693673959875978E-2</v>
      </c>
      <c r="O44" s="13">
        <v>-0.104704674247899</v>
      </c>
      <c r="P44" s="14">
        <v>-4.8037922107595721E-2</v>
      </c>
    </row>
    <row r="45" spans="1:16" ht="14.25" customHeight="1" thickBot="1">
      <c r="A45" s="7" t="s">
        <v>245</v>
      </c>
      <c r="B45" s="8" t="s">
        <v>250</v>
      </c>
      <c r="C45" s="13">
        <v>4.8332527791203894E-3</v>
      </c>
      <c r="D45" s="14">
        <v>4.2198456541082674E-3</v>
      </c>
      <c r="E45" s="13">
        <v>8.4970111016225536E-2</v>
      </c>
      <c r="F45" s="14">
        <v>4.612472890544983E-2</v>
      </c>
      <c r="G45" s="13">
        <v>9.2172501074549995E-2</v>
      </c>
      <c r="H45" s="14">
        <v>9.7309073497317877E-2</v>
      </c>
      <c r="I45" s="13">
        <v>8.057787250673884E-2</v>
      </c>
      <c r="J45" s="14">
        <v>6.7636134884640459E-2</v>
      </c>
      <c r="K45" s="13">
        <v>0.36874551113239162</v>
      </c>
      <c r="L45" s="14">
        <v>0.24120992595382984</v>
      </c>
      <c r="M45" s="13">
        <v>0.14203217587472505</v>
      </c>
      <c r="N45" s="14">
        <v>9.6693673959875978E-2</v>
      </c>
      <c r="O45" s="13">
        <v>-5.8081624733199777E-2</v>
      </c>
      <c r="P45" s="14">
        <v>-4.8037922107595721E-2</v>
      </c>
    </row>
    <row r="47" spans="1:16" ht="14.25" customHeight="1">
      <c r="A47" s="105" t="s">
        <v>63</v>
      </c>
      <c r="B47" s="105"/>
      <c r="C47" s="105"/>
      <c r="D47" s="105"/>
      <c r="E47" s="105"/>
      <c r="F47" s="105"/>
      <c r="G47" s="105"/>
      <c r="H47" s="105"/>
      <c r="I47" s="105"/>
      <c r="J47" s="105"/>
      <c r="K47" s="105"/>
      <c r="L47" s="105"/>
      <c r="M47" s="105"/>
      <c r="N47" s="105"/>
      <c r="O47" s="105"/>
    </row>
    <row r="48" spans="1:16" ht="32" customHeight="1">
      <c r="A48" s="118" t="s">
        <v>64</v>
      </c>
      <c r="B48" s="107" t="s">
        <v>2</v>
      </c>
      <c r="C48" s="106" t="s">
        <v>359</v>
      </c>
      <c r="D48" s="107"/>
      <c r="E48" s="106" t="s">
        <v>361</v>
      </c>
      <c r="F48" s="107"/>
      <c r="G48" s="106" t="s">
        <v>363</v>
      </c>
      <c r="H48" s="106"/>
      <c r="I48" s="106"/>
      <c r="J48" s="107"/>
      <c r="K48" s="106" t="s">
        <v>365</v>
      </c>
      <c r="L48" s="106"/>
      <c r="M48" s="106"/>
      <c r="N48" s="107"/>
      <c r="O48" s="106" t="s">
        <v>122</v>
      </c>
      <c r="P48" s="107"/>
    </row>
    <row r="49" spans="1:16" ht="28.5" customHeight="1">
      <c r="A49" s="118"/>
      <c r="B49" s="107"/>
      <c r="C49" s="12" t="s">
        <v>3</v>
      </c>
      <c r="D49" s="12" t="s">
        <v>65</v>
      </c>
      <c r="E49" s="12" t="s">
        <v>3</v>
      </c>
      <c r="F49" s="12" t="s">
        <v>65</v>
      </c>
      <c r="G49" s="12" t="s">
        <v>5</v>
      </c>
      <c r="H49" s="12" t="s">
        <v>65</v>
      </c>
      <c r="I49" s="12" t="s">
        <v>6</v>
      </c>
      <c r="J49" s="12" t="s">
        <v>65</v>
      </c>
      <c r="K49" s="12" t="s">
        <v>5</v>
      </c>
      <c r="L49" s="12" t="s">
        <v>65</v>
      </c>
      <c r="M49" s="12" t="s">
        <v>6</v>
      </c>
      <c r="N49" s="12" t="s">
        <v>65</v>
      </c>
      <c r="O49" s="15" t="s">
        <v>3</v>
      </c>
      <c r="P49" s="12" t="s">
        <v>65</v>
      </c>
    </row>
    <row r="50" spans="1:16" ht="16" thickBot="1">
      <c r="A50" s="7" t="s">
        <v>66</v>
      </c>
      <c r="B50" s="7" t="s">
        <v>270</v>
      </c>
      <c r="C50" s="13">
        <v>1.4019755109472509E-2</v>
      </c>
      <c r="D50" s="14">
        <v>2.2926111628186252E-2</v>
      </c>
      <c r="E50" s="13">
        <v>-0.14299453720089261</v>
      </c>
      <c r="F50" s="14">
        <v>-6.7990538734108763E-2</v>
      </c>
      <c r="G50" s="13">
        <v>0.10380537112278265</v>
      </c>
      <c r="H50" s="14">
        <v>5.2243738225393077E-2</v>
      </c>
      <c r="I50" s="13">
        <v>0.31233440613004665</v>
      </c>
      <c r="J50" s="14">
        <v>0.21435150696036026</v>
      </c>
      <c r="K50" s="13">
        <v>0.52009553053565338</v>
      </c>
      <c r="L50" s="14">
        <v>0.30611426030331068</v>
      </c>
      <c r="M50" s="13">
        <v>0.32862661846679769</v>
      </c>
      <c r="N50" s="14">
        <v>0.21221765219328464</v>
      </c>
      <c r="O50" s="13">
        <v>-0.31712833545107999</v>
      </c>
      <c r="P50" s="14">
        <v>-0.31284005321160901</v>
      </c>
    </row>
    <row r="51" spans="1:16" ht="16" thickBot="1">
      <c r="A51" s="7" t="s">
        <v>67</v>
      </c>
      <c r="B51" s="5" t="s">
        <v>68</v>
      </c>
      <c r="C51" s="13">
        <v>-1.2287509238728789E-2</v>
      </c>
      <c r="D51" s="14">
        <v>2.2926111628186252E-2</v>
      </c>
      <c r="E51" s="13">
        <v>-6.0730523402666492E-2</v>
      </c>
      <c r="F51" s="14">
        <v>-6.7990538734108763E-2</v>
      </c>
      <c r="G51" s="13">
        <v>7.2397622689771124E-2</v>
      </c>
      <c r="H51" s="14">
        <v>5.2243738225393077E-2</v>
      </c>
      <c r="I51" s="13">
        <v>0.26562854587034712</v>
      </c>
      <c r="J51" s="14">
        <v>0.21435150696036026</v>
      </c>
      <c r="K51" s="13">
        <v>0.52179637735311912</v>
      </c>
      <c r="L51" s="14">
        <v>0.30611426030331068</v>
      </c>
      <c r="M51" s="13">
        <v>0.24992712317046223</v>
      </c>
      <c r="N51" s="14">
        <v>0.21221765219328464</v>
      </c>
      <c r="O51" s="13">
        <v>-0.289020034166796</v>
      </c>
      <c r="P51" s="14">
        <v>-0.31284005321160901</v>
      </c>
    </row>
    <row r="52" spans="1:16" ht="16" thickBot="1">
      <c r="A52" s="7" t="s">
        <v>69</v>
      </c>
      <c r="B52" s="5" t="s">
        <v>70</v>
      </c>
      <c r="C52" s="13">
        <v>-1.7001545595053957E-2</v>
      </c>
      <c r="D52" s="14">
        <v>2.2926111628186252E-2</v>
      </c>
      <c r="E52" s="13">
        <v>-0.11960132890365449</v>
      </c>
      <c r="F52" s="14">
        <v>-6.7990538734108763E-2</v>
      </c>
      <c r="G52" s="13">
        <v>1.4354066985646119E-2</v>
      </c>
      <c r="H52" s="14">
        <v>5.2243738225393077E-2</v>
      </c>
      <c r="I52" s="13">
        <v>0.24036723295763296</v>
      </c>
      <c r="J52" s="14">
        <v>0.21435150696036026</v>
      </c>
      <c r="K52" s="13">
        <v>0.203178206583428</v>
      </c>
      <c r="L52" s="14">
        <v>0.30611426030331068</v>
      </c>
      <c r="M52" s="13">
        <v>0.23905817390654344</v>
      </c>
      <c r="N52" s="14">
        <v>0.21221765219328464</v>
      </c>
      <c r="O52" s="13">
        <v>-0.20057803468208099</v>
      </c>
      <c r="P52" s="14">
        <v>-0.31284005321160901</v>
      </c>
    </row>
    <row r="53" spans="1:16" ht="16" thickBot="1">
      <c r="A53" s="7" t="s">
        <v>71</v>
      </c>
      <c r="B53" s="5" t="s">
        <v>72</v>
      </c>
      <c r="C53" s="13">
        <v>4.9355043349545324E-2</v>
      </c>
      <c r="D53" s="14">
        <v>2.2926111628186252E-2</v>
      </c>
      <c r="E53" s="13">
        <v>0.14177902535548292</v>
      </c>
      <c r="F53" s="14">
        <v>-6.7990538734108763E-2</v>
      </c>
      <c r="G53" s="13">
        <v>0.21812558299376494</v>
      </c>
      <c r="H53" s="14">
        <v>5.2243738225393077E-2</v>
      </c>
      <c r="I53" s="13">
        <v>0.19978511273771821</v>
      </c>
      <c r="J53" s="14">
        <v>0.21435150696036026</v>
      </c>
      <c r="K53" s="13">
        <v>0.39010588828505788</v>
      </c>
      <c r="L53" s="14">
        <v>0.30611426030331068</v>
      </c>
      <c r="M53" s="13">
        <v>0.210562768904619</v>
      </c>
      <c r="N53" s="14">
        <v>0.21221765219328464</v>
      </c>
      <c r="O53" s="13">
        <v>-0.19240189098365301</v>
      </c>
      <c r="P53" s="14">
        <v>-0.31284005321160901</v>
      </c>
    </row>
    <row r="54" spans="1:16" ht="16" thickBot="1">
      <c r="A54" s="7" t="s">
        <v>73</v>
      </c>
      <c r="B54" s="5" t="s">
        <v>74</v>
      </c>
      <c r="C54" s="13">
        <v>-1.028773509082137E-2</v>
      </c>
      <c r="D54" s="14">
        <v>2.2926111628186252E-2</v>
      </c>
      <c r="E54" s="13">
        <v>1.7433694125423616E-2</v>
      </c>
      <c r="F54" s="14">
        <v>-6.7990538734108763E-2</v>
      </c>
      <c r="G54" s="13">
        <v>3.7317833375452691E-2</v>
      </c>
      <c r="H54" s="14">
        <v>5.2243738225393077E-2</v>
      </c>
      <c r="I54" s="13">
        <v>0.12364172421195004</v>
      </c>
      <c r="J54" s="14">
        <v>0.21435150696036026</v>
      </c>
      <c r="K54" s="13">
        <v>0.20300898788589294</v>
      </c>
      <c r="L54" s="14">
        <v>0.30611426030331068</v>
      </c>
      <c r="M54" s="13">
        <v>0.13561161683920431</v>
      </c>
      <c r="N54" s="14">
        <v>0.21221765219328464</v>
      </c>
      <c r="O54" s="13">
        <v>-0.15132024373730499</v>
      </c>
      <c r="P54" s="14">
        <v>-0.31284005321160901</v>
      </c>
    </row>
    <row r="55" spans="1:16" ht="16" thickBot="1">
      <c r="A55" s="7" t="s">
        <v>75</v>
      </c>
      <c r="B55" s="5" t="s">
        <v>76</v>
      </c>
      <c r="C55" s="13">
        <v>2.5619128949614378E-3</v>
      </c>
      <c r="D55" s="14">
        <v>2.2926111628186252E-2</v>
      </c>
      <c r="E55" s="13">
        <v>1.6890428757037501E-2</v>
      </c>
      <c r="F55" s="14">
        <v>-6.7990538734108763E-2</v>
      </c>
      <c r="G55" s="13">
        <v>0.12667946257197693</v>
      </c>
      <c r="H55" s="14">
        <v>5.2243738225393077E-2</v>
      </c>
      <c r="I55" s="13">
        <v>0.16798359484893949</v>
      </c>
      <c r="J55" s="14">
        <v>0.21435150696036026</v>
      </c>
      <c r="K55" s="13">
        <v>0.37874339401056956</v>
      </c>
      <c r="L55" s="14">
        <v>0.30611426030331068</v>
      </c>
      <c r="M55" s="13">
        <v>0.19218317843065683</v>
      </c>
      <c r="N55" s="14">
        <v>0.21221765219328464</v>
      </c>
      <c r="O55" s="13">
        <v>-0.18520315342631899</v>
      </c>
      <c r="P55" s="14">
        <v>-0.31284005321160901</v>
      </c>
    </row>
    <row r="56" spans="1:16" ht="16" thickBot="1">
      <c r="A56" s="7" t="s">
        <v>77</v>
      </c>
      <c r="B56" s="5" t="s">
        <v>78</v>
      </c>
      <c r="C56" s="13" t="s">
        <v>239</v>
      </c>
      <c r="D56" s="14">
        <v>2.2926111628186252E-2</v>
      </c>
      <c r="E56" s="13">
        <v>1.2158852344296811E-2</v>
      </c>
      <c r="F56" s="14">
        <v>-6.7990538734108763E-2</v>
      </c>
      <c r="G56" s="13">
        <v>-6.5950920245398725E-2</v>
      </c>
      <c r="H56" s="14">
        <v>5.2243738225393077E-2</v>
      </c>
      <c r="I56" s="13">
        <v>0.1397785148681987</v>
      </c>
      <c r="J56" s="14">
        <v>0.21435150696036026</v>
      </c>
      <c r="K56" s="13">
        <v>-8.297669995244894E-2</v>
      </c>
      <c r="L56" s="14">
        <v>0.30611426030331068</v>
      </c>
      <c r="M56" s="13">
        <v>0.22721816405602449</v>
      </c>
      <c r="N56" s="14">
        <v>0.21221765219328464</v>
      </c>
      <c r="O56" s="13">
        <v>-8.6904099424967601E-2</v>
      </c>
      <c r="P56" s="14">
        <v>-0.31284005321160901</v>
      </c>
    </row>
    <row r="57" spans="1:16" ht="16" thickBot="1">
      <c r="A57" s="7" t="s">
        <v>79</v>
      </c>
      <c r="B57" s="5" t="s">
        <v>80</v>
      </c>
      <c r="C57" s="13">
        <v>2.8153741114101072E-2</v>
      </c>
      <c r="D57" s="14">
        <v>2.2926111628186252E-2</v>
      </c>
      <c r="E57" s="13">
        <v>1.2858555885262302E-2</v>
      </c>
      <c r="F57" s="14">
        <v>-6.7990538734108763E-2</v>
      </c>
      <c r="G57" s="13">
        <v>0.19425265907818612</v>
      </c>
      <c r="H57" s="14">
        <v>5.2243738225393077E-2</v>
      </c>
      <c r="I57" s="13">
        <v>0.17830573805115879</v>
      </c>
      <c r="J57" s="14">
        <v>0.21435150696036026</v>
      </c>
      <c r="K57" s="13">
        <v>0.44022503516174405</v>
      </c>
      <c r="L57" s="14">
        <v>0.30611426030331068</v>
      </c>
      <c r="M57" s="13">
        <v>0.15077178289967175</v>
      </c>
      <c r="N57" s="14">
        <v>0.21221765219328464</v>
      </c>
      <c r="O57" s="13">
        <v>-0.200738718484021</v>
      </c>
      <c r="P57" s="14">
        <v>-0.31284005321160901</v>
      </c>
    </row>
    <row r="58" spans="1:16" ht="16" thickBot="1">
      <c r="A58" s="7" t="s">
        <v>81</v>
      </c>
      <c r="B58" s="5" t="s">
        <v>82</v>
      </c>
      <c r="C58" s="13">
        <v>1.4178857880981832E-2</v>
      </c>
      <c r="D58" s="14">
        <v>2.2926111628186252E-2</v>
      </c>
      <c r="E58" s="13">
        <v>0.18260473588342441</v>
      </c>
      <c r="F58" s="14">
        <v>-6.7990538734108763E-2</v>
      </c>
      <c r="G58" s="13">
        <v>-4.3516446156897204E-2</v>
      </c>
      <c r="H58" s="14">
        <v>5.2243738225393077E-2</v>
      </c>
      <c r="I58" s="13">
        <v>0.26361685791684364</v>
      </c>
      <c r="J58" s="14">
        <v>0.21435150696036026</v>
      </c>
      <c r="K58" s="13">
        <v>-7.5876604713546736E-2</v>
      </c>
      <c r="L58" s="14">
        <v>0.30611426030331068</v>
      </c>
      <c r="M58" s="13">
        <v>0.3162645410075684</v>
      </c>
      <c r="N58" s="14">
        <v>0.21221765219328464</v>
      </c>
      <c r="O58" s="13">
        <v>-0.254180247502451</v>
      </c>
      <c r="P58" s="14">
        <v>-0.31284005321160901</v>
      </c>
    </row>
    <row r="59" spans="1:16" ht="16" thickBot="1">
      <c r="A59" s="7" t="s">
        <v>83</v>
      </c>
      <c r="B59" s="5" t="s">
        <v>84</v>
      </c>
      <c r="C59" s="13">
        <v>1.7107368741903661E-2</v>
      </c>
      <c r="D59" s="14">
        <v>2.2926111628186252E-2</v>
      </c>
      <c r="E59" s="13">
        <v>-2.1659459063255837E-2</v>
      </c>
      <c r="F59" s="14">
        <v>-6.7990538734108763E-2</v>
      </c>
      <c r="G59" s="13">
        <v>9.1864697942656282E-2</v>
      </c>
      <c r="H59" s="14">
        <v>5.2243738225393077E-2</v>
      </c>
      <c r="I59" s="13">
        <v>0.17812237906103034</v>
      </c>
      <c r="J59" s="14">
        <v>0.21435150696036026</v>
      </c>
      <c r="K59" s="13">
        <v>0.32016220760595426</v>
      </c>
      <c r="L59" s="14">
        <v>0.30611426030331068</v>
      </c>
      <c r="M59" s="13">
        <v>0.19545403495999272</v>
      </c>
      <c r="N59" s="14">
        <v>0.21221765219328464</v>
      </c>
      <c r="O59" s="13">
        <v>-0.12846865364851001</v>
      </c>
      <c r="P59" s="14">
        <v>-0.31284005321160901</v>
      </c>
    </row>
    <row r="60" spans="1:16" ht="16" thickBot="1">
      <c r="A60" s="7" t="s">
        <v>85</v>
      </c>
      <c r="B60" s="5" t="s">
        <v>86</v>
      </c>
      <c r="C60" s="13">
        <v>1.0906644885408046E-2</v>
      </c>
      <c r="D60" s="14">
        <v>2.2926111628186252E-2</v>
      </c>
      <c r="E60" s="13">
        <v>-0.15164711100358863</v>
      </c>
      <c r="F60" s="14">
        <v>-6.7990538734108763E-2</v>
      </c>
      <c r="G60" s="13">
        <v>1.9824535892588813E-2</v>
      </c>
      <c r="H60" s="14">
        <v>5.2243738225393077E-2</v>
      </c>
      <c r="I60" s="13">
        <v>0.28459983769376179</v>
      </c>
      <c r="J60" s="14">
        <v>0.21435150696036026</v>
      </c>
      <c r="K60" s="13">
        <v>0.47960618846694802</v>
      </c>
      <c r="L60" s="14">
        <v>0.30611426030331068</v>
      </c>
      <c r="M60" s="13">
        <v>0.25073230349383724</v>
      </c>
      <c r="N60" s="14">
        <v>0.21221765219328464</v>
      </c>
      <c r="O60" s="13">
        <v>-0.23784592370979801</v>
      </c>
      <c r="P60" s="14">
        <v>-0.31284005321160901</v>
      </c>
    </row>
    <row r="61" spans="1:16" ht="16" thickBot="1">
      <c r="A61" s="7" t="s">
        <v>87</v>
      </c>
      <c r="B61" s="5" t="s">
        <v>88</v>
      </c>
      <c r="C61" s="13">
        <v>2.5023916217713049E-2</v>
      </c>
      <c r="D61" s="14">
        <v>2.2926111628186252E-2</v>
      </c>
      <c r="E61" s="13">
        <v>-4.6798548519255467E-2</v>
      </c>
      <c r="F61" s="14">
        <v>-6.7990538734108763E-2</v>
      </c>
      <c r="G61" s="13">
        <v>0.13269904857285941</v>
      </c>
      <c r="H61" s="14">
        <v>5.2243738225393077E-2</v>
      </c>
      <c r="I61" s="13">
        <v>0.29239363589803929</v>
      </c>
      <c r="J61" s="14">
        <v>0.21435150696036026</v>
      </c>
      <c r="K61" s="13">
        <v>0.79262977149649982</v>
      </c>
      <c r="L61" s="14">
        <v>0.30611426030331068</v>
      </c>
      <c r="M61" s="13">
        <v>0.30687360459644208</v>
      </c>
      <c r="N61" s="14">
        <v>0.21221765219328464</v>
      </c>
      <c r="O61" s="13">
        <v>-0.35934129152883698</v>
      </c>
      <c r="P61" s="14">
        <v>-0.31284005321160901</v>
      </c>
    </row>
    <row r="62" spans="1:16" ht="16" thickBot="1">
      <c r="A62" s="7" t="s">
        <v>89</v>
      </c>
      <c r="B62" s="5" t="s">
        <v>90</v>
      </c>
      <c r="C62" s="13">
        <v>1.5957994440440659E-2</v>
      </c>
      <c r="D62" s="14">
        <v>2.2926111628186252E-2</v>
      </c>
      <c r="E62" s="13">
        <v>-3.3149351709722774E-2</v>
      </c>
      <c r="F62" s="14">
        <v>-6.7990538734108763E-2</v>
      </c>
      <c r="G62" s="13">
        <v>5.6389700387253772E-3</v>
      </c>
      <c r="H62" s="14">
        <v>5.2243738225393077E-2</v>
      </c>
      <c r="I62" s="13">
        <v>0.16998195181098275</v>
      </c>
      <c r="J62" s="14">
        <v>0.21435150696036026</v>
      </c>
      <c r="K62" s="13">
        <v>0.31567485889516012</v>
      </c>
      <c r="L62" s="14">
        <v>0.30611426030331068</v>
      </c>
      <c r="M62" s="13">
        <v>0.16978529590860103</v>
      </c>
      <c r="N62" s="14">
        <v>0.21221765219328464</v>
      </c>
      <c r="O62" s="13">
        <v>-0.178179074921024</v>
      </c>
      <c r="P62" s="14">
        <v>-0.31284005321160901</v>
      </c>
    </row>
    <row r="63" spans="1:16" ht="16" thickBot="1">
      <c r="A63" s="7" t="s">
        <v>91</v>
      </c>
      <c r="B63" s="5" t="s">
        <v>92</v>
      </c>
      <c r="C63" s="13" t="s">
        <v>239</v>
      </c>
      <c r="D63" s="14">
        <v>2.2926111628186252E-2</v>
      </c>
      <c r="E63" s="13">
        <v>2.1476510067114152E-2</v>
      </c>
      <c r="F63" s="14">
        <v>-6.7990538734108763E-2</v>
      </c>
      <c r="G63" s="13">
        <v>0.10050614605929131</v>
      </c>
      <c r="H63" s="14">
        <v>5.2243738225393077E-2</v>
      </c>
      <c r="I63" s="13">
        <v>8.1315110066989285E-2</v>
      </c>
      <c r="J63" s="14">
        <v>0.21435150696036026</v>
      </c>
      <c r="K63" s="13">
        <v>0.10130246020260492</v>
      </c>
      <c r="L63" s="14">
        <v>0.30611426030331068</v>
      </c>
      <c r="M63" s="13">
        <v>6.8633714314239674E-2</v>
      </c>
      <c r="N63" s="14">
        <v>0.21221765219328464</v>
      </c>
      <c r="O63" s="13">
        <v>-0.17987533392698099</v>
      </c>
      <c r="P63" s="14">
        <v>-0.31284005321160901</v>
      </c>
    </row>
    <row r="64" spans="1:16" ht="16" thickBot="1">
      <c r="A64" s="7" t="s">
        <v>50</v>
      </c>
      <c r="B64" s="5" t="s">
        <v>93</v>
      </c>
      <c r="C64" s="13">
        <v>-4.0092969203951334E-2</v>
      </c>
      <c r="D64" s="14">
        <v>2.2926111628186252E-2</v>
      </c>
      <c r="E64" s="13">
        <v>4.1614123581336537E-2</v>
      </c>
      <c r="F64" s="14">
        <v>-6.7990538734108763E-2</v>
      </c>
      <c r="G64" s="13">
        <v>3.4439574201627909E-2</v>
      </c>
      <c r="H64" s="14">
        <v>5.2243738225393077E-2</v>
      </c>
      <c r="I64" s="13">
        <v>0.17463789647161543</v>
      </c>
      <c r="J64" s="14">
        <v>0.21435150696036026</v>
      </c>
      <c r="K64" s="13">
        <v>0.22008862629246662</v>
      </c>
      <c r="L64" s="14">
        <v>0.30611426030331068</v>
      </c>
      <c r="M64" s="13">
        <v>0.14814557513555393</v>
      </c>
      <c r="N64" s="14">
        <v>0.21221765219328464</v>
      </c>
      <c r="O64" s="13">
        <v>-0.12582846003898629</v>
      </c>
      <c r="P64" s="14">
        <v>-0.31284005321160901</v>
      </c>
    </row>
    <row r="66" spans="1:16" ht="18">
      <c r="A66" s="105" t="s">
        <v>94</v>
      </c>
      <c r="B66" s="105"/>
      <c r="C66" s="105"/>
      <c r="D66" s="105"/>
      <c r="E66" s="105"/>
      <c r="F66" s="105"/>
      <c r="G66" s="105"/>
      <c r="H66" s="105"/>
      <c r="I66" s="105"/>
      <c r="J66" s="105"/>
      <c r="K66" s="105"/>
      <c r="L66" s="105"/>
      <c r="M66" s="105"/>
      <c r="N66" s="105"/>
      <c r="O66" s="105"/>
    </row>
    <row r="67" spans="1:16" ht="29" customHeight="1">
      <c r="A67" s="118" t="s">
        <v>95</v>
      </c>
      <c r="B67" s="107" t="s">
        <v>2</v>
      </c>
      <c r="C67" s="106" t="s">
        <v>359</v>
      </c>
      <c r="D67" s="107"/>
      <c r="E67" s="106" t="s">
        <v>361</v>
      </c>
      <c r="F67" s="107"/>
      <c r="G67" s="106" t="s">
        <v>363</v>
      </c>
      <c r="H67" s="106"/>
      <c r="I67" s="106"/>
      <c r="J67" s="107"/>
      <c r="K67" s="106" t="s">
        <v>365</v>
      </c>
      <c r="L67" s="106"/>
      <c r="M67" s="106"/>
      <c r="N67" s="107"/>
      <c r="O67" s="106" t="s">
        <v>122</v>
      </c>
      <c r="P67" s="107"/>
    </row>
    <row r="68" spans="1:16" ht="15" customHeight="1" thickBot="1">
      <c r="A68" s="118"/>
      <c r="B68" s="107"/>
      <c r="C68" s="12" t="s">
        <v>3</v>
      </c>
      <c r="D68" s="12" t="s">
        <v>96</v>
      </c>
      <c r="E68" s="12" t="s">
        <v>3</v>
      </c>
      <c r="F68" s="12" t="s">
        <v>96</v>
      </c>
      <c r="G68" s="12" t="s">
        <v>5</v>
      </c>
      <c r="H68" s="12" t="s">
        <v>96</v>
      </c>
      <c r="I68" s="12" t="s">
        <v>6</v>
      </c>
      <c r="J68" s="12" t="s">
        <v>96</v>
      </c>
      <c r="K68" s="12" t="s">
        <v>5</v>
      </c>
      <c r="L68" s="12" t="s">
        <v>96</v>
      </c>
      <c r="M68" s="12" t="s">
        <v>6</v>
      </c>
      <c r="N68" s="12" t="s">
        <v>96</v>
      </c>
      <c r="O68" s="15" t="s">
        <v>3</v>
      </c>
      <c r="P68" s="12" t="s">
        <v>96</v>
      </c>
    </row>
    <row r="69" spans="1:16" ht="16.5" customHeight="1" thickBot="1">
      <c r="A69" s="7" t="s">
        <v>97</v>
      </c>
      <c r="B69" s="7" t="s">
        <v>98</v>
      </c>
      <c r="C69" s="13">
        <v>1.5913702873010749E-2</v>
      </c>
      <c r="D69" s="14">
        <v>1.2624836292990382E-2</v>
      </c>
      <c r="E69" s="13">
        <v>6.356571811930456E-2</v>
      </c>
      <c r="F69" s="14">
        <v>4.5823070031907553E-2</v>
      </c>
      <c r="G69" s="13">
        <v>6.3744128830239388E-2</v>
      </c>
      <c r="H69" s="14">
        <v>3.469653415189855E-2</v>
      </c>
      <c r="I69" s="13">
        <v>0.18250851985757388</v>
      </c>
      <c r="J69" s="14">
        <v>0.18493402184583171</v>
      </c>
      <c r="K69" s="13">
        <v>0.33689388615600846</v>
      </c>
      <c r="L69" s="14">
        <v>0.18480082353987792</v>
      </c>
      <c r="M69" s="13">
        <v>0.20734001335921001</v>
      </c>
      <c r="N69" s="14">
        <v>0.21278326309666978</v>
      </c>
      <c r="O69" s="13">
        <v>-0.204701273261508</v>
      </c>
      <c r="P69" s="14">
        <v>-0.35673644942539801</v>
      </c>
    </row>
    <row r="70" spans="1:16" ht="16.5" customHeight="1" thickBot="1">
      <c r="A70" s="7" t="s">
        <v>99</v>
      </c>
      <c r="B70" s="7" t="s">
        <v>283</v>
      </c>
      <c r="C70" s="13">
        <v>2.070063694267521E-2</v>
      </c>
      <c r="D70" s="14">
        <v>1.2624836292990382E-2</v>
      </c>
      <c r="E70" s="13">
        <v>3.8897893030794162E-2</v>
      </c>
      <c r="F70" s="14">
        <v>4.5823070031907553E-2</v>
      </c>
      <c r="G70" s="13">
        <v>9.697661152310344E-2</v>
      </c>
      <c r="H70" s="14">
        <v>3.469653415189855E-2</v>
      </c>
      <c r="I70" s="13">
        <v>0.20031164026266932</v>
      </c>
      <c r="J70" s="14">
        <v>0.18493402184583171</v>
      </c>
      <c r="K70" s="13">
        <v>0.42339008142116952</v>
      </c>
      <c r="L70" s="14">
        <v>0.18480082353987792</v>
      </c>
      <c r="M70" s="13">
        <v>0.23291492768692554</v>
      </c>
      <c r="N70" s="14">
        <v>0.21278326309666978</v>
      </c>
      <c r="O70" s="13">
        <v>-0.114148261535097</v>
      </c>
      <c r="P70" s="14">
        <v>-0.35673644942539801</v>
      </c>
    </row>
    <row r="71" spans="1:16" ht="16.5" customHeight="1" thickBot="1">
      <c r="A71" s="7" t="s">
        <v>100</v>
      </c>
      <c r="B71" s="5" t="s">
        <v>101</v>
      </c>
      <c r="C71" s="13">
        <v>-1.0287584755669932E-2</v>
      </c>
      <c r="D71" s="14">
        <v>1.2624836292990382E-2</v>
      </c>
      <c r="E71" s="13">
        <v>2.9175784099197521E-2</v>
      </c>
      <c r="F71" s="14">
        <v>4.5823070031907553E-2</v>
      </c>
      <c r="G71" s="13">
        <v>8.6777920410783027E-2</v>
      </c>
      <c r="H71" s="14">
        <v>3.469653415189855E-2</v>
      </c>
      <c r="I71" s="13">
        <v>0.20501864128658973</v>
      </c>
      <c r="J71" s="14">
        <v>0.18493402184583171</v>
      </c>
      <c r="K71" s="13">
        <v>0.24499999999999988</v>
      </c>
      <c r="L71" s="14">
        <v>0.18480082353987792</v>
      </c>
      <c r="M71" s="13">
        <v>0.24396395859320702</v>
      </c>
      <c r="N71" s="14">
        <v>0.21278326309666978</v>
      </c>
      <c r="O71" s="13">
        <v>-0.22054556006964601</v>
      </c>
      <c r="P71" s="14">
        <v>-0.35673644942539801</v>
      </c>
    </row>
    <row r="72" spans="1:16" ht="16.5" customHeight="1" thickBot="1">
      <c r="A72" s="7" t="s">
        <v>102</v>
      </c>
      <c r="B72" s="5" t="s">
        <v>103</v>
      </c>
      <c r="C72" s="13">
        <v>1.6203970356717834E-2</v>
      </c>
      <c r="D72" s="14">
        <v>1.2624836292990382E-2</v>
      </c>
      <c r="E72" s="13">
        <v>0.12454321407325564</v>
      </c>
      <c r="F72" s="14">
        <v>4.5823070031907553E-2</v>
      </c>
      <c r="G72" s="13">
        <v>0.15165361183637938</v>
      </c>
      <c r="H72" s="14">
        <v>3.469653415189855E-2</v>
      </c>
      <c r="I72" s="13">
        <v>0.22557600448809745</v>
      </c>
      <c r="J72" s="14">
        <v>0.18493402184583171</v>
      </c>
      <c r="K72" s="13">
        <v>0.46783139212423741</v>
      </c>
      <c r="L72" s="14">
        <v>0.18480082353987792</v>
      </c>
      <c r="M72" s="13">
        <v>0.2341698998293415</v>
      </c>
      <c r="N72" s="14">
        <v>0.21278326309666978</v>
      </c>
      <c r="O72" s="13">
        <v>-0.15030674846625799</v>
      </c>
      <c r="P72" s="14">
        <v>-0.35673644942539801</v>
      </c>
    </row>
    <row r="73" spans="1:16" ht="16.5" customHeight="1" thickBot="1">
      <c r="A73" s="7" t="s">
        <v>104</v>
      </c>
      <c r="B73" s="5" t="s">
        <v>265</v>
      </c>
      <c r="C73" s="13">
        <v>1.6278135048231501E-2</v>
      </c>
      <c r="D73" s="14">
        <v>1.2624836292990382E-2</v>
      </c>
      <c r="E73" s="13">
        <v>3.7901074091810871E-2</v>
      </c>
      <c r="F73" s="14">
        <v>4.5823070031907553E-2</v>
      </c>
      <c r="G73" s="13">
        <v>-2.7188201346585616E-2</v>
      </c>
      <c r="H73" s="14">
        <v>3.469653415189855E-2</v>
      </c>
      <c r="I73" s="13">
        <v>0.17719116702101381</v>
      </c>
      <c r="J73" s="14">
        <v>0.18493402184583171</v>
      </c>
      <c r="K73" s="13">
        <v>0.24556650246305423</v>
      </c>
      <c r="L73" s="14">
        <v>0.18480082353987792</v>
      </c>
      <c r="M73" s="13">
        <v>0.21179701439994639</v>
      </c>
      <c r="N73" s="14">
        <v>0.21278326309666978</v>
      </c>
      <c r="O73" s="13">
        <v>-0.28710265235877702</v>
      </c>
      <c r="P73" s="14">
        <v>-0.35673644942539801</v>
      </c>
    </row>
    <row r="74" spans="1:16" ht="16.5" customHeight="1" thickBot="1">
      <c r="A74" s="7" t="s">
        <v>105</v>
      </c>
      <c r="B74" s="5" t="s">
        <v>106</v>
      </c>
      <c r="C74" s="13">
        <v>7.9004440772487694E-3</v>
      </c>
      <c r="D74" s="14">
        <v>1.2624836292990382E-2</v>
      </c>
      <c r="E74" s="13">
        <v>7.7385880664569084E-2</v>
      </c>
      <c r="F74" s="14">
        <v>4.5823070031907553E-2</v>
      </c>
      <c r="G74" s="13">
        <v>7.8874640725182354E-2</v>
      </c>
      <c r="H74" s="14">
        <v>3.469653415189855E-2</v>
      </c>
      <c r="I74" s="13">
        <v>0.19360155799184664</v>
      </c>
      <c r="J74" s="14">
        <v>0.18493402184583171</v>
      </c>
      <c r="K74" s="13">
        <v>0.39531060118664652</v>
      </c>
      <c r="L74" s="14">
        <v>0.18480082353987792</v>
      </c>
      <c r="M74" s="13">
        <v>0.21678354062570618</v>
      </c>
      <c r="N74" s="14">
        <v>0.21278326309666978</v>
      </c>
      <c r="O74" s="13">
        <v>-0.184645286686103</v>
      </c>
      <c r="P74" s="14">
        <v>-0.35673644942539801</v>
      </c>
    </row>
    <row r="75" spans="1:16" ht="16.5" customHeight="1" thickBot="1">
      <c r="A75" s="7" t="s">
        <v>107</v>
      </c>
      <c r="B75" s="5" t="s">
        <v>242</v>
      </c>
      <c r="C75" s="13">
        <v>1.5236741253554342E-2</v>
      </c>
      <c r="D75" s="14">
        <v>1.2624836292990382E-2</v>
      </c>
      <c r="E75" s="13">
        <v>8.5737894562882166E-2</v>
      </c>
      <c r="F75" s="14">
        <v>4.5823070031907553E-2</v>
      </c>
      <c r="G75" s="13">
        <v>0.14548244237542263</v>
      </c>
      <c r="H75" s="14">
        <v>3.469653415189855E-2</v>
      </c>
      <c r="I75" s="13">
        <v>0.21640796479095284</v>
      </c>
      <c r="J75" s="14">
        <v>0.18493402184583171</v>
      </c>
      <c r="K75" s="13">
        <v>0.58568256420158327</v>
      </c>
      <c r="L75" s="14">
        <v>0.18480082353987792</v>
      </c>
      <c r="M75" s="13">
        <v>0.2363484008252435</v>
      </c>
      <c r="N75" s="14">
        <v>0.21278326309666978</v>
      </c>
      <c r="O75" s="13">
        <v>-0.12838164251207701</v>
      </c>
      <c r="P75" s="14">
        <v>-0.35673644942539801</v>
      </c>
    </row>
    <row r="76" spans="1:16" ht="16.5" customHeight="1" thickBot="1">
      <c r="A76" s="27" t="s">
        <v>108</v>
      </c>
      <c r="B76" s="5" t="s">
        <v>109</v>
      </c>
      <c r="C76" s="13">
        <v>1.6166716912872969E-2</v>
      </c>
      <c r="D76" s="14">
        <v>1.2624836292990382E-2</v>
      </c>
      <c r="E76" s="13">
        <v>5.5712160363323271E-2</v>
      </c>
      <c r="F76" s="14">
        <v>4.5823070031907553E-2</v>
      </c>
      <c r="G76" s="13">
        <v>7.773780975219835E-2</v>
      </c>
      <c r="H76" s="14">
        <v>3.469653415189855E-2</v>
      </c>
      <c r="I76" s="13">
        <v>0.18633677849617331</v>
      </c>
      <c r="J76" s="14">
        <v>0.18493402184583171</v>
      </c>
      <c r="K76" s="13">
        <v>0.30429525007255487</v>
      </c>
      <c r="L76" s="14">
        <v>0.18480082353987792</v>
      </c>
      <c r="M76" s="13">
        <v>0.20269823095938672</v>
      </c>
      <c r="N76" s="14">
        <v>0.21278326309666978</v>
      </c>
      <c r="O76" s="13">
        <v>-0.242903588845817</v>
      </c>
      <c r="P76" s="14">
        <v>-0.35673644942539801</v>
      </c>
    </row>
    <row r="77" spans="1:16" ht="16.5" customHeight="1" thickBot="1">
      <c r="A77" s="7" t="s">
        <v>25</v>
      </c>
      <c r="B77" s="5" t="s">
        <v>110</v>
      </c>
      <c r="C77" s="13">
        <v>1.558752997601931E-2</v>
      </c>
      <c r="D77" s="14">
        <v>1.2624836292990382E-2</v>
      </c>
      <c r="E77" s="13">
        <v>0.1130091984231274</v>
      </c>
      <c r="F77" s="14">
        <v>4.5823070031907553E-2</v>
      </c>
      <c r="G77" s="13">
        <v>0.10190806591500423</v>
      </c>
      <c r="H77" s="14">
        <v>3.469653415189855E-2</v>
      </c>
      <c r="I77" s="13">
        <v>0.1683711080233973</v>
      </c>
      <c r="J77" s="14">
        <v>0.18493402184583171</v>
      </c>
      <c r="K77" s="13">
        <v>0.51340083382966051</v>
      </c>
      <c r="L77" s="14">
        <v>0.18480082353987792</v>
      </c>
      <c r="M77" s="13">
        <v>0.20845634535724433</v>
      </c>
      <c r="N77" s="14">
        <v>0.21278326309666978</v>
      </c>
      <c r="O77" s="13">
        <v>-0.19282511210762299</v>
      </c>
      <c r="P77" s="14">
        <v>-0.35673644942539801</v>
      </c>
    </row>
    <row r="78" spans="1:16" ht="16.5" customHeight="1" thickBot="1">
      <c r="A78" s="7" t="s">
        <v>91</v>
      </c>
      <c r="B78" s="5" t="s">
        <v>111</v>
      </c>
      <c r="C78" s="13">
        <v>3.6711983020707439E-3</v>
      </c>
      <c r="D78" s="14">
        <v>1.2624836292990382E-2</v>
      </c>
      <c r="E78" s="13">
        <v>8.1820800921923453E-3</v>
      </c>
      <c r="F78" s="14">
        <v>4.5823070031907553E-2</v>
      </c>
      <c r="G78" s="13">
        <v>-1.8401122019635285E-2</v>
      </c>
      <c r="H78" s="14">
        <v>3.469653415189855E-2</v>
      </c>
      <c r="I78" s="13">
        <v>0.12488538126382612</v>
      </c>
      <c r="J78" s="14">
        <v>0.18493402184583171</v>
      </c>
      <c r="K78" s="13">
        <v>6.9891158126452302E-2</v>
      </c>
      <c r="L78" s="14">
        <v>0.18480082353987792</v>
      </c>
      <c r="M78" s="13">
        <v>0.11264934427414139</v>
      </c>
      <c r="N78" s="14">
        <v>0.21278326309666978</v>
      </c>
      <c r="O78" s="13">
        <v>-0.19068367266101499</v>
      </c>
      <c r="P78" s="14">
        <v>-0.35673644942539801</v>
      </c>
    </row>
    <row r="79" spans="1:16" ht="16.5" customHeight="1" thickBot="1">
      <c r="A79" s="7" t="s">
        <v>19</v>
      </c>
      <c r="B79" s="5" t="s">
        <v>112</v>
      </c>
      <c r="C79" s="13">
        <v>2.4381763657699285E-2</v>
      </c>
      <c r="D79" s="14">
        <v>1.2624836292990382E-2</v>
      </c>
      <c r="E79" s="13">
        <v>5.631879853229993E-3</v>
      </c>
      <c r="F79" s="14">
        <v>4.5823070031907553E-2</v>
      </c>
      <c r="G79" s="13">
        <v>-2.5106506183562805E-2</v>
      </c>
      <c r="H79" s="14">
        <v>3.469653415189855E-2</v>
      </c>
      <c r="I79" s="13">
        <v>0.19389712833420006</v>
      </c>
      <c r="J79" s="14">
        <v>0.18493402184583171</v>
      </c>
      <c r="K79" s="13">
        <v>0.2144476504534214</v>
      </c>
      <c r="L79" s="14">
        <v>0.18480082353987792</v>
      </c>
      <c r="M79" s="13">
        <v>0.22744701394497235</v>
      </c>
      <c r="N79" s="14">
        <v>0.21278326309666978</v>
      </c>
      <c r="O79" s="13">
        <v>-0.226974881689115</v>
      </c>
      <c r="P79" s="14">
        <v>-0.35673644942539801</v>
      </c>
    </row>
    <row r="80" spans="1:16" ht="16.5" customHeight="1" thickBot="1">
      <c r="A80" s="7" t="s">
        <v>21</v>
      </c>
      <c r="B80" s="5" t="s">
        <v>113</v>
      </c>
      <c r="C80" s="13">
        <v>6.6514965867319198E-3</v>
      </c>
      <c r="D80" s="14">
        <v>1.2624836292990382E-2</v>
      </c>
      <c r="E80" s="13">
        <v>4.9979460495686467E-2</v>
      </c>
      <c r="F80" s="14">
        <v>4.5823070031907553E-2</v>
      </c>
      <c r="G80" s="13">
        <v>9.6316065386264915E-2</v>
      </c>
      <c r="H80" s="14">
        <v>3.469653415189855E-2</v>
      </c>
      <c r="I80" s="13">
        <v>0.20153091790947858</v>
      </c>
      <c r="J80" s="14">
        <v>0.18493402184583171</v>
      </c>
      <c r="K80" s="13">
        <v>0.38461538461538458</v>
      </c>
      <c r="L80" s="14">
        <v>0.18480082353987792</v>
      </c>
      <c r="M80" s="13">
        <v>0.23853248137828098</v>
      </c>
      <c r="N80" s="14">
        <v>0.21278326309666978</v>
      </c>
      <c r="O80" s="13">
        <v>-0.14446372341109201</v>
      </c>
      <c r="P80" s="14">
        <v>-0.35673644942539801</v>
      </c>
    </row>
    <row r="81" spans="1:16" ht="16.5" customHeight="1" thickBot="1">
      <c r="A81" s="7" t="s">
        <v>114</v>
      </c>
      <c r="B81" s="5" t="s">
        <v>115</v>
      </c>
      <c r="C81" s="13">
        <v>1.5634144302316022E-2</v>
      </c>
      <c r="D81" s="14">
        <v>1.2624836292990382E-2</v>
      </c>
      <c r="E81" s="13">
        <v>7.6473194505981335E-2</v>
      </c>
      <c r="F81" s="14">
        <v>4.5823070031907553E-2</v>
      </c>
      <c r="G81" s="13">
        <v>5.9018394211489911E-2</v>
      </c>
      <c r="H81" s="14">
        <v>3.469653415189855E-2</v>
      </c>
      <c r="I81" s="13">
        <v>0.17496555461088029</v>
      </c>
      <c r="J81" s="14">
        <v>0.18493402184583171</v>
      </c>
      <c r="K81" s="13">
        <v>0.39120476408612026</v>
      </c>
      <c r="L81" s="14">
        <v>0.18480082353987792</v>
      </c>
      <c r="M81" s="13">
        <v>0.20568919324024845</v>
      </c>
      <c r="N81" s="14">
        <v>0.21278326309666978</v>
      </c>
      <c r="O81" s="13">
        <v>-0.21228190215532</v>
      </c>
      <c r="P81" s="14">
        <v>-0.35673644942539801</v>
      </c>
    </row>
    <row r="82" spans="1:16" ht="16.5" customHeight="1" thickBot="1">
      <c r="A82" s="7" t="s">
        <v>35</v>
      </c>
      <c r="B82" s="5" t="s">
        <v>116</v>
      </c>
      <c r="C82" s="13">
        <v>8.6855526940363692E-3</v>
      </c>
      <c r="D82" s="14">
        <v>1.2624836292990382E-2</v>
      </c>
      <c r="E82" s="13">
        <v>7.1735164717244393E-2</v>
      </c>
      <c r="F82" s="14">
        <v>4.5823070031907553E-2</v>
      </c>
      <c r="G82" s="13">
        <v>4.1395130597987606E-2</v>
      </c>
      <c r="H82" s="14">
        <v>3.469653415189855E-2</v>
      </c>
      <c r="I82" s="13">
        <v>0.16256974462339191</v>
      </c>
      <c r="J82" s="14">
        <v>0.18493402184583171</v>
      </c>
      <c r="K82" s="13">
        <v>0.29539559014267192</v>
      </c>
      <c r="L82" s="14">
        <v>0.18480082353987792</v>
      </c>
      <c r="M82" s="13">
        <v>0.1952713274837142</v>
      </c>
      <c r="N82" s="14">
        <v>0.21278326309666978</v>
      </c>
      <c r="O82" s="13">
        <v>-0.14591856614065801</v>
      </c>
      <c r="P82" s="14">
        <v>-0.35673644942539801</v>
      </c>
    </row>
    <row r="83" spans="1:16" ht="16.5" customHeight="1" thickBot="1">
      <c r="A83" s="7" t="s">
        <v>117</v>
      </c>
      <c r="B83" s="5" t="s">
        <v>118</v>
      </c>
      <c r="C83" s="13">
        <v>2.143569292123626E-2</v>
      </c>
      <c r="D83" s="14">
        <v>1.2624836292990382E-2</v>
      </c>
      <c r="E83" s="13">
        <v>6.6798563023897417E-2</v>
      </c>
      <c r="F83" s="14">
        <v>4.5823070031907553E-2</v>
      </c>
      <c r="G83" s="13">
        <v>0.14036064113980418</v>
      </c>
      <c r="H83" s="14">
        <v>3.469653415189855E-2</v>
      </c>
      <c r="I83" s="13">
        <v>0.18654920350187387</v>
      </c>
      <c r="J83" s="14">
        <v>0.18493402184583171</v>
      </c>
      <c r="K83" s="13">
        <v>0.39349836779107727</v>
      </c>
      <c r="L83" s="14">
        <v>0.18480082353987792</v>
      </c>
      <c r="M83" s="13">
        <v>0.21754589679253447</v>
      </c>
      <c r="N83" s="14">
        <v>0.21278326309666978</v>
      </c>
      <c r="O83" s="13">
        <v>-0.27639374700407399</v>
      </c>
      <c r="P83" s="14">
        <v>-0.35673644942539801</v>
      </c>
    </row>
    <row r="84" spans="1:16" ht="16.5" customHeight="1" thickBot="1">
      <c r="A84" s="7" t="s">
        <v>47</v>
      </c>
      <c r="B84" s="5" t="s">
        <v>119</v>
      </c>
      <c r="C84" s="13">
        <v>1.1142061281337101E-2</v>
      </c>
      <c r="D84" s="14">
        <v>1.2624836292990382E-2</v>
      </c>
      <c r="E84" s="13">
        <v>9.9333737129012611E-2</v>
      </c>
      <c r="F84" s="14">
        <v>4.5823070031907553E-2</v>
      </c>
      <c r="G84" s="13">
        <v>0.16645244215938293</v>
      </c>
      <c r="H84" s="14">
        <v>3.469653415189855E-2</v>
      </c>
      <c r="I84" s="13">
        <v>0.18298838299067993</v>
      </c>
      <c r="J84" s="14">
        <v>0.18493402184583171</v>
      </c>
      <c r="K84" s="13">
        <v>0.38338414634146334</v>
      </c>
      <c r="L84" s="14">
        <v>0.18480082353987792</v>
      </c>
      <c r="M84" s="13">
        <v>0.21784508419377838</v>
      </c>
      <c r="N84" s="14">
        <v>0.21278326309666978</v>
      </c>
      <c r="O84" s="13">
        <v>-0.11093871217998452</v>
      </c>
      <c r="P84" s="14">
        <v>-0.35673644942539801</v>
      </c>
    </row>
    <row r="85" spans="1:16" ht="16.5" customHeight="1" thickBot="1">
      <c r="A85" s="7" t="s">
        <v>254</v>
      </c>
      <c r="B85" s="5" t="s">
        <v>252</v>
      </c>
      <c r="C85" s="13">
        <v>-3.9639147074904679E-3</v>
      </c>
      <c r="D85" s="14">
        <v>1.2624836292990382E-2</v>
      </c>
      <c r="E85" s="13">
        <v>1.4831836223104355E-2</v>
      </c>
      <c r="F85" s="14">
        <v>4.5823070031907553E-2</v>
      </c>
      <c r="G85" s="13">
        <v>4.0256959314775242E-2</v>
      </c>
      <c r="H85" s="14">
        <v>3.469653415189855E-2</v>
      </c>
      <c r="I85" s="13">
        <v>0.24242965900846855</v>
      </c>
      <c r="J85" s="14">
        <v>0.18493402184583171</v>
      </c>
      <c r="K85" s="13">
        <v>0.45740000000000003</v>
      </c>
      <c r="L85" s="14">
        <v>0.18480082353987792</v>
      </c>
      <c r="M85" s="13">
        <v>0.25415650690417052</v>
      </c>
      <c r="N85" s="14">
        <v>0.21278326309666978</v>
      </c>
      <c r="O85" s="13">
        <v>-0.1132075471698113</v>
      </c>
      <c r="P85" s="14">
        <v>-0.35673644942539801</v>
      </c>
    </row>
    <row r="86" spans="1:16" ht="16.5" customHeight="1" thickBot="1">
      <c r="A86" s="7" t="s">
        <v>256</v>
      </c>
      <c r="B86" s="5" t="s">
        <v>251</v>
      </c>
      <c r="C86" s="13">
        <v>1.4903129657227954E-2</v>
      </c>
      <c r="D86" s="14">
        <v>1.2624836292990382E-2</v>
      </c>
      <c r="E86" s="13">
        <v>3.2600454890068242E-2</v>
      </c>
      <c r="F86" s="14">
        <v>4.5823070031907553E-2</v>
      </c>
      <c r="G86" s="13">
        <v>-6.5202470830473591E-2</v>
      </c>
      <c r="H86" s="14">
        <v>3.469653415189855E-2</v>
      </c>
      <c r="I86" s="13">
        <v>0.18425343376384498</v>
      </c>
      <c r="J86" s="14">
        <v>0.18493402184583171</v>
      </c>
      <c r="K86" s="13">
        <v>0.32104752667313319</v>
      </c>
      <c r="L86" s="14">
        <v>0.18480082353987792</v>
      </c>
      <c r="M86" s="13">
        <v>0.23606794644679646</v>
      </c>
      <c r="N86" s="14">
        <v>0.21278326309666978</v>
      </c>
      <c r="O86" s="13">
        <v>-0.1383689839572193</v>
      </c>
      <c r="P86" s="14">
        <v>-0.35673644942539801</v>
      </c>
    </row>
    <row r="87" spans="1:16" ht="16.5" customHeight="1" thickBot="1">
      <c r="A87" s="7" t="s">
        <v>255</v>
      </c>
      <c r="B87" s="5" t="s">
        <v>253</v>
      </c>
      <c r="C87" s="13">
        <v>2.2462295432666535E-2</v>
      </c>
      <c r="D87" s="14">
        <v>1.2624836292990382E-2</v>
      </c>
      <c r="E87" s="13">
        <v>8.3786848072562314E-2</v>
      </c>
      <c r="F87" s="14">
        <v>4.5823070031907553E-2</v>
      </c>
      <c r="G87" s="13">
        <v>0.14069212410501186</v>
      </c>
      <c r="H87" s="14">
        <v>3.469653415189855E-2</v>
      </c>
      <c r="I87" s="13">
        <v>0.20885946080278756</v>
      </c>
      <c r="J87" s="14">
        <v>0.18493402184583171</v>
      </c>
      <c r="K87" s="13">
        <v>0.44504913076341657</v>
      </c>
      <c r="L87" s="14">
        <v>0.18480082353987792</v>
      </c>
      <c r="M87" s="13">
        <v>0.2306341391791874</v>
      </c>
      <c r="N87" s="14">
        <v>0.21278326309666978</v>
      </c>
      <c r="O87" s="13">
        <v>-0.12309920347574221</v>
      </c>
      <c r="P87" s="14">
        <v>-0.35673644942539801</v>
      </c>
    </row>
    <row r="88" spans="1:16" ht="16.5" customHeight="1" thickBot="1">
      <c r="A88" s="7" t="s">
        <v>273</v>
      </c>
      <c r="B88" s="7" t="s">
        <v>272</v>
      </c>
      <c r="C88" s="13">
        <v>2.103418054338313E-2</v>
      </c>
      <c r="D88" s="14">
        <v>1.2624836292990382E-2</v>
      </c>
      <c r="E88" s="13">
        <v>5.8060330846577912E-2</v>
      </c>
      <c r="F88" s="14">
        <v>4.5823070031907553E-2</v>
      </c>
      <c r="G88" s="13">
        <v>9.9871872681907004E-2</v>
      </c>
      <c r="H88" s="14">
        <v>3.469653415189855E-2</v>
      </c>
      <c r="I88" s="13">
        <v>0.16831657938996147</v>
      </c>
      <c r="J88" s="14">
        <v>0.18493402184583171</v>
      </c>
      <c r="K88" s="13">
        <v>0.47990200526268034</v>
      </c>
      <c r="L88" s="14">
        <v>0.18480082353987792</v>
      </c>
      <c r="M88" s="13">
        <v>0.19484197138145662</v>
      </c>
      <c r="N88" s="14">
        <v>0.21278326309666978</v>
      </c>
      <c r="O88" s="13">
        <v>-7.3497703196775177E-2</v>
      </c>
      <c r="P88" s="14">
        <v>-0.35673644942539801</v>
      </c>
    </row>
    <row r="89" spans="1:16" ht="16.5" customHeight="1" thickBot="1">
      <c r="A89" s="7" t="s">
        <v>295</v>
      </c>
      <c r="B89" s="7" t="s">
        <v>294</v>
      </c>
      <c r="C89" s="13">
        <v>4.2494226327944862E-3</v>
      </c>
      <c r="D89" s="14">
        <v>1.2624836292990382E-2</v>
      </c>
      <c r="E89" s="13">
        <v>3.9789574366331681E-2</v>
      </c>
      <c r="F89" s="14">
        <v>4.5823070031907553E-2</v>
      </c>
      <c r="G89" s="13">
        <v>5.564187220819572E-2</v>
      </c>
      <c r="H89" s="14">
        <v>3.469653415189855E-2</v>
      </c>
      <c r="I89" s="13">
        <v>0.17659641029619216</v>
      </c>
      <c r="J89" s="14">
        <v>0.18493402184583171</v>
      </c>
      <c r="K89" s="13" t="s">
        <v>239</v>
      </c>
      <c r="L89" s="14">
        <v>0.18480082353987792</v>
      </c>
      <c r="M89" s="13" t="s">
        <v>239</v>
      </c>
      <c r="N89" s="14">
        <v>0.21278326309666978</v>
      </c>
      <c r="O89" s="13">
        <v>-6.7709738332883851E-2</v>
      </c>
      <c r="P89" s="14">
        <v>-0.35673644942539801</v>
      </c>
    </row>
    <row r="90" spans="1:16" ht="16.5" customHeight="1" thickBot="1">
      <c r="A90" s="7" t="s">
        <v>312</v>
      </c>
      <c r="B90" s="7" t="s">
        <v>308</v>
      </c>
      <c r="C90" s="13">
        <v>1.2477718360071055E-2</v>
      </c>
      <c r="D90" s="14">
        <v>1.2624836292990382E-2</v>
      </c>
      <c r="E90" s="13">
        <v>7.423167848699741E-2</v>
      </c>
      <c r="F90" s="14">
        <v>4.5823070031907553E-2</v>
      </c>
      <c r="G90" s="13">
        <v>9.7054563013037054E-2</v>
      </c>
      <c r="H90" s="14">
        <v>3.469653415189855E-2</v>
      </c>
      <c r="I90" s="13">
        <v>0.18642259073868225</v>
      </c>
      <c r="J90" s="14">
        <v>0.18493402184583171</v>
      </c>
      <c r="K90" s="13">
        <v>0.42803268384663729</v>
      </c>
      <c r="L90" s="14">
        <v>0.18480082353987792</v>
      </c>
      <c r="M90" s="13">
        <v>0.22169071532810228</v>
      </c>
      <c r="N90" s="14">
        <v>0.21278326309666978</v>
      </c>
      <c r="O90" s="13">
        <v>-0.17501715854495548</v>
      </c>
      <c r="P90" s="14">
        <v>-0.35673644942539801</v>
      </c>
    </row>
    <row r="91" spans="1:16" ht="16.5" customHeight="1" thickBot="1">
      <c r="A91" s="7" t="s">
        <v>324</v>
      </c>
      <c r="B91" s="7" t="s">
        <v>323</v>
      </c>
      <c r="C91" s="13">
        <v>-1.5102755329608031E-2</v>
      </c>
      <c r="D91" s="14">
        <v>1.2624836292990382E-2</v>
      </c>
      <c r="E91" s="13">
        <v>-0.13666633034002607</v>
      </c>
      <c r="F91" s="14">
        <v>4.5823070031907553E-2</v>
      </c>
      <c r="G91" s="13">
        <v>-6.8337129840545519E-3</v>
      </c>
      <c r="H91" s="14">
        <v>3.469653415189855E-2</v>
      </c>
      <c r="I91" s="13">
        <v>0.20490460935557869</v>
      </c>
      <c r="J91" s="14">
        <v>0.18493402184583171</v>
      </c>
      <c r="K91" s="13">
        <v>0.30930930930930933</v>
      </c>
      <c r="L91" s="14">
        <v>0.18480082353987792</v>
      </c>
      <c r="M91" s="13">
        <v>0.20786226191350171</v>
      </c>
      <c r="N91" s="14">
        <v>0.21278326309666978</v>
      </c>
      <c r="O91" s="13">
        <v>-0.17119967712642492</v>
      </c>
      <c r="P91" s="14">
        <v>-0.35673644942539801</v>
      </c>
    </row>
    <row r="92" spans="1:16" ht="16.5" customHeight="1" thickBot="1">
      <c r="A92" s="7" t="s">
        <v>333</v>
      </c>
      <c r="B92" s="7" t="s">
        <v>332</v>
      </c>
      <c r="C92" s="13">
        <v>1.520771513353103E-2</v>
      </c>
      <c r="D92" s="14">
        <v>1.2624836292990382E-2</v>
      </c>
      <c r="E92" s="13">
        <v>9.0764172561522249E-2</v>
      </c>
      <c r="F92" s="14">
        <v>4.5823070031907553E-2</v>
      </c>
      <c r="G92" s="13" t="s">
        <v>239</v>
      </c>
      <c r="H92" s="14">
        <v>3.469653415189855E-2</v>
      </c>
      <c r="I92" s="13" t="s">
        <v>239</v>
      </c>
      <c r="J92" s="14">
        <v>0.18493402184583171</v>
      </c>
      <c r="K92" s="13" t="s">
        <v>239</v>
      </c>
      <c r="L92" s="14">
        <v>0.18480082353987792</v>
      </c>
      <c r="M92" s="13" t="s">
        <v>239</v>
      </c>
      <c r="N92" s="14">
        <v>0.21278326309666978</v>
      </c>
      <c r="O92" s="13">
        <v>-5.5289347585698589E-2</v>
      </c>
      <c r="P92" s="14">
        <v>-0.35673644942539801</v>
      </c>
    </row>
    <row r="93" spans="1:16" ht="16.5" customHeight="1" thickBot="1">
      <c r="A93" s="7" t="s">
        <v>336</v>
      </c>
      <c r="B93" s="7" t="s">
        <v>338</v>
      </c>
      <c r="C93" s="13">
        <v>-5.4077430812324856E-3</v>
      </c>
      <c r="D93" s="14">
        <v>1.2624836292990382E-2</v>
      </c>
      <c r="E93" s="13">
        <v>5.1552488687780729E-2</v>
      </c>
      <c r="F93" s="14">
        <v>4.5823070031907553E-2</v>
      </c>
      <c r="G93" s="13">
        <v>8.2122413494586821E-2</v>
      </c>
      <c r="H93" s="14">
        <v>3.469653415189855E-2</v>
      </c>
      <c r="I93" s="13">
        <v>0.17288706983155289</v>
      </c>
      <c r="J93" s="14">
        <v>0.18493402184583171</v>
      </c>
      <c r="K93" s="13">
        <v>0.29087895210928938</v>
      </c>
      <c r="L93" s="14">
        <v>0.18480082353987792</v>
      </c>
      <c r="M93" s="13">
        <v>0.20434347035314737</v>
      </c>
      <c r="N93" s="14">
        <v>0.21278326309666978</v>
      </c>
      <c r="O93" s="13">
        <v>-9.824924281598002E-2</v>
      </c>
      <c r="P93" s="14">
        <v>-0.35673644942539801</v>
      </c>
    </row>
    <row r="95" spans="1:16" ht="18">
      <c r="A95" s="105" t="s">
        <v>120</v>
      </c>
      <c r="B95" s="105"/>
      <c r="C95" s="105"/>
      <c r="D95" s="105"/>
      <c r="E95" s="105"/>
      <c r="F95" s="105"/>
      <c r="G95" s="105"/>
      <c r="H95" s="105"/>
      <c r="I95" s="105"/>
      <c r="J95" s="105"/>
      <c r="K95" s="105"/>
      <c r="L95" s="105"/>
      <c r="M95" s="105"/>
      <c r="N95" s="105"/>
      <c r="O95" s="105"/>
    </row>
    <row r="96" spans="1:16" ht="33" customHeight="1">
      <c r="A96" s="118" t="s">
        <v>121</v>
      </c>
      <c r="B96" s="107" t="s">
        <v>2</v>
      </c>
      <c r="C96" s="106" t="s">
        <v>359</v>
      </c>
      <c r="D96" s="107"/>
      <c r="E96" s="106" t="s">
        <v>361</v>
      </c>
      <c r="F96" s="107"/>
      <c r="G96" s="106" t="s">
        <v>363</v>
      </c>
      <c r="H96" s="106"/>
      <c r="I96" s="106"/>
      <c r="J96" s="107"/>
      <c r="K96" s="106" t="s">
        <v>365</v>
      </c>
      <c r="L96" s="106"/>
      <c r="M96" s="106"/>
      <c r="N96" s="107"/>
      <c r="O96" s="106" t="s">
        <v>122</v>
      </c>
      <c r="P96" s="107"/>
    </row>
    <row r="97" spans="1:16" ht="18" customHeight="1" thickBot="1">
      <c r="A97" s="118"/>
      <c r="B97" s="107"/>
      <c r="C97" s="12" t="s">
        <v>3</v>
      </c>
      <c r="D97" s="12" t="s">
        <v>4</v>
      </c>
      <c r="E97" s="12" t="s">
        <v>3</v>
      </c>
      <c r="F97" s="12" t="s">
        <v>4</v>
      </c>
      <c r="G97" s="12" t="s">
        <v>5</v>
      </c>
      <c r="H97" s="12" t="s">
        <v>4</v>
      </c>
      <c r="I97" s="12" t="s">
        <v>6</v>
      </c>
      <c r="J97" s="12" t="s">
        <v>4</v>
      </c>
      <c r="K97" s="12" t="s">
        <v>5</v>
      </c>
      <c r="L97" s="12" t="s">
        <v>4</v>
      </c>
      <c r="M97" s="12" t="s">
        <v>6</v>
      </c>
      <c r="N97" s="12" t="s">
        <v>4</v>
      </c>
      <c r="O97" s="15" t="s">
        <v>3</v>
      </c>
      <c r="P97" s="12" t="s">
        <v>4</v>
      </c>
    </row>
    <row r="98" spans="1:16" ht="16" thickBot="1">
      <c r="A98" s="7" t="s">
        <v>321</v>
      </c>
      <c r="B98" s="7" t="s">
        <v>320</v>
      </c>
      <c r="C98" s="13">
        <v>1.9373587342590426E-3</v>
      </c>
      <c r="D98" s="14">
        <v>3.1011102058129403E-3</v>
      </c>
      <c r="E98" s="13">
        <v>1.3715207745059743E-3</v>
      </c>
      <c r="F98" s="14">
        <v>1.1200424420830579E-2</v>
      </c>
      <c r="G98" s="13">
        <v>2.9956020247282389E-2</v>
      </c>
      <c r="H98" s="14">
        <v>2.4193382563629795E-2</v>
      </c>
      <c r="I98" s="13">
        <v>4.723742069594767E-2</v>
      </c>
      <c r="J98" s="14">
        <v>4.0594167882696021E-2</v>
      </c>
      <c r="K98" s="13">
        <v>0.11238573221007364</v>
      </c>
      <c r="L98" s="14">
        <v>9.8918046159658157E-2</v>
      </c>
      <c r="M98" s="13">
        <v>4.7434532387582259E-2</v>
      </c>
      <c r="N98" s="14">
        <v>3.7797860464807306E-2</v>
      </c>
      <c r="O98" s="13">
        <v>-1.4400509189275157E-2</v>
      </c>
      <c r="P98" s="14">
        <v>-1.2310939142291644E-2</v>
      </c>
    </row>
    <row r="99" spans="1:16" ht="16" thickBot="1">
      <c r="A99" s="7" t="s">
        <v>19</v>
      </c>
      <c r="B99" s="5" t="s">
        <v>123</v>
      </c>
      <c r="C99" s="13">
        <v>7.3336513236346157E-3</v>
      </c>
      <c r="D99" s="14">
        <v>3.1011102058129403E-3</v>
      </c>
      <c r="E99" s="13">
        <v>-4.1472824236922667E-2</v>
      </c>
      <c r="F99" s="14">
        <v>1.1200424420830579E-2</v>
      </c>
      <c r="G99" s="13">
        <v>-6.6574585635359118E-2</v>
      </c>
      <c r="H99" s="14">
        <v>2.4193382563629795E-2</v>
      </c>
      <c r="I99" s="13">
        <v>6.8904640890398466E-2</v>
      </c>
      <c r="J99" s="14">
        <v>4.0594167882696021E-2</v>
      </c>
      <c r="K99" s="13">
        <v>-1.9954753756018295E-2</v>
      </c>
      <c r="L99" s="14">
        <v>9.8918046159658157E-2</v>
      </c>
      <c r="M99" s="13">
        <v>6.4202398868382832E-2</v>
      </c>
      <c r="N99" s="14">
        <v>3.7797860464807306E-2</v>
      </c>
      <c r="O99" s="13">
        <v>-5.39946249694601E-2</v>
      </c>
      <c r="P99" s="14">
        <v>-1.2310939142291644E-2</v>
      </c>
    </row>
    <row r="100" spans="1:16" ht="16" thickBot="1">
      <c r="A100" s="7" t="s">
        <v>104</v>
      </c>
      <c r="B100" s="5" t="s">
        <v>124</v>
      </c>
      <c r="C100" s="13">
        <v>2.8874611997387056E-4</v>
      </c>
      <c r="D100" s="14">
        <v>3.1011102058129403E-3</v>
      </c>
      <c r="E100" s="13">
        <v>1.2938596491227861E-2</v>
      </c>
      <c r="F100" s="14">
        <v>1.1200424420830579E-2</v>
      </c>
      <c r="G100" s="13">
        <v>2.4319929036073384E-2</v>
      </c>
      <c r="H100" s="14">
        <v>2.4193382563629795E-2</v>
      </c>
      <c r="I100" s="13">
        <v>1.0938104517924681E-2</v>
      </c>
      <c r="J100" s="14">
        <v>4.0594167882696021E-2</v>
      </c>
      <c r="K100" s="13">
        <v>3.9300982524563155E-2</v>
      </c>
      <c r="L100" s="14">
        <v>9.8918046159658157E-2</v>
      </c>
      <c r="M100" s="13">
        <v>4.017654796358202E-2</v>
      </c>
      <c r="N100" s="14">
        <v>3.7797860464807306E-2</v>
      </c>
      <c r="O100" s="13">
        <v>-4.8587487058127501E-2</v>
      </c>
      <c r="P100" s="14">
        <v>-1.2310939142291644E-2</v>
      </c>
    </row>
    <row r="101" spans="1:16" ht="16" thickBot="1">
      <c r="A101" s="7" t="s">
        <v>91</v>
      </c>
      <c r="B101" s="5" t="s">
        <v>125</v>
      </c>
      <c r="C101" s="13">
        <v>-8.8737201365188811E-3</v>
      </c>
      <c r="D101" s="14">
        <v>3.1011102058129403E-3</v>
      </c>
      <c r="E101" s="13">
        <v>0.14016489988221426</v>
      </c>
      <c r="F101" s="14">
        <v>1.1200424420830579E-2</v>
      </c>
      <c r="G101" s="13">
        <v>0.21709974853310965</v>
      </c>
      <c r="H101" s="14">
        <v>2.4193382563629795E-2</v>
      </c>
      <c r="I101" s="13">
        <v>8.4023810443596886E-2</v>
      </c>
      <c r="J101" s="14">
        <v>4.0594167882696021E-2</v>
      </c>
      <c r="K101" s="13">
        <v>0.39080459770114939</v>
      </c>
      <c r="L101" s="14">
        <v>9.8918046159658157E-2</v>
      </c>
      <c r="M101" s="13">
        <v>7.8596306505355512E-2</v>
      </c>
      <c r="N101" s="14">
        <v>3.7797860464807306E-2</v>
      </c>
      <c r="O101" s="13">
        <v>-3.9399999999999998E-2</v>
      </c>
      <c r="P101" s="14">
        <v>-1.2310939142291644E-2</v>
      </c>
    </row>
    <row r="102" spans="1:16" ht="16" thickBot="1">
      <c r="A102" s="7" t="s">
        <v>25</v>
      </c>
      <c r="B102" s="5" t="s">
        <v>126</v>
      </c>
      <c r="C102" s="13">
        <v>1.1312217194570096E-3</v>
      </c>
      <c r="D102" s="14">
        <v>3.1011102058129403E-3</v>
      </c>
      <c r="E102" s="13">
        <v>1.8411967779056404E-2</v>
      </c>
      <c r="F102" s="14">
        <v>1.1200424420830579E-2</v>
      </c>
      <c r="G102" s="13">
        <v>3.9705048213274363E-3</v>
      </c>
      <c r="H102" s="14">
        <v>2.4193382563629795E-2</v>
      </c>
      <c r="I102" s="13">
        <v>4.8754356292126565E-2</v>
      </c>
      <c r="J102" s="14">
        <v>4.0594167882696021E-2</v>
      </c>
      <c r="K102" s="13">
        <v>8.8560885608856221E-2</v>
      </c>
      <c r="L102" s="14">
        <v>9.8918046159658157E-2</v>
      </c>
      <c r="M102" s="13">
        <v>5.4911475858874938E-2</v>
      </c>
      <c r="N102" s="14">
        <v>3.7797860464807306E-2</v>
      </c>
      <c r="O102" s="13">
        <v>-1.7230376515634999E-2</v>
      </c>
      <c r="P102" s="14">
        <v>-1.2310939142291644E-2</v>
      </c>
    </row>
    <row r="103" spans="1:16" ht="16" thickBot="1">
      <c r="A103" s="7" t="s">
        <v>99</v>
      </c>
      <c r="B103" s="5" t="s">
        <v>266</v>
      </c>
      <c r="C103" s="13">
        <v>2.4138753129097523E-2</v>
      </c>
      <c r="D103" s="14">
        <v>3.1011102058129403E-3</v>
      </c>
      <c r="E103" s="13">
        <v>5.1477040070195823E-3</v>
      </c>
      <c r="F103" s="14">
        <v>1.1200424420830579E-2</v>
      </c>
      <c r="G103" s="13">
        <v>2.9600335550362455E-2</v>
      </c>
      <c r="H103" s="14">
        <v>2.4193382563629795E-2</v>
      </c>
      <c r="I103" s="13">
        <v>8.6591984604001443E-2</v>
      </c>
      <c r="J103" s="14">
        <v>4.0594167882696021E-2</v>
      </c>
      <c r="K103" s="13">
        <v>0.16498864368283672</v>
      </c>
      <c r="L103" s="14">
        <v>9.8918046159658157E-2</v>
      </c>
      <c r="M103" s="13">
        <v>8.8785184866974801E-2</v>
      </c>
      <c r="N103" s="14">
        <v>3.7797860464807306E-2</v>
      </c>
      <c r="O103" s="13">
        <v>-3.3557726375461797E-2</v>
      </c>
      <c r="P103" s="14">
        <v>-1.2310939142291644E-2</v>
      </c>
    </row>
    <row r="104" spans="1:16" ht="16" thickBot="1">
      <c r="A104" s="7" t="s">
        <v>107</v>
      </c>
      <c r="B104" s="5" t="s">
        <v>128</v>
      </c>
      <c r="C104" s="13">
        <v>2.0647267838280747E-3</v>
      </c>
      <c r="D104" s="14">
        <v>3.1011102058129403E-3</v>
      </c>
      <c r="E104" s="13">
        <v>9.3833131801692726E-3</v>
      </c>
      <c r="F104" s="14">
        <v>1.1200424420830579E-2</v>
      </c>
      <c r="G104" s="13">
        <v>3.624807587268486E-2</v>
      </c>
      <c r="H104" s="14">
        <v>2.4193382563629795E-2</v>
      </c>
      <c r="I104" s="13">
        <v>0.10371551820595809</v>
      </c>
      <c r="J104" s="14">
        <v>4.0594167882696021E-2</v>
      </c>
      <c r="K104" s="13">
        <v>0.15534518075624204</v>
      </c>
      <c r="L104" s="14">
        <v>9.8918046159658157E-2</v>
      </c>
      <c r="M104" s="13">
        <v>9.0238219947718898E-2</v>
      </c>
      <c r="N104" s="14">
        <v>3.7797860464807306E-2</v>
      </c>
      <c r="O104" s="13">
        <v>-3.7314312662107899E-2</v>
      </c>
      <c r="P104" s="14">
        <v>-1.2310939142291644E-2</v>
      </c>
    </row>
    <row r="105" spans="1:16" ht="16" thickBot="1">
      <c r="A105" s="7" t="s">
        <v>129</v>
      </c>
      <c r="B105" s="7" t="s">
        <v>288</v>
      </c>
      <c r="C105" s="13">
        <v>-4.6845721424104703E-4</v>
      </c>
      <c r="D105" s="14">
        <v>3.1011102058129403E-3</v>
      </c>
      <c r="E105" s="13">
        <v>4.1571887991216361E-3</v>
      </c>
      <c r="F105" s="14">
        <v>1.1200424420830579E-2</v>
      </c>
      <c r="G105" s="13">
        <v>1.9511029704547322E-2</v>
      </c>
      <c r="H105" s="14">
        <v>2.4193382563629795E-2</v>
      </c>
      <c r="I105" s="13">
        <v>5.7930534830142516E-2</v>
      </c>
      <c r="J105" s="14">
        <v>4.0594167882696021E-2</v>
      </c>
      <c r="K105" s="13">
        <v>8.5743363582393428E-2</v>
      </c>
      <c r="L105" s="14">
        <v>9.8918046159658157E-2</v>
      </c>
      <c r="M105" s="13">
        <v>5.6359400866469206E-2</v>
      </c>
      <c r="N105" s="14">
        <v>3.7797860464807306E-2</v>
      </c>
      <c r="O105" s="13">
        <v>-4.4194756554306998E-2</v>
      </c>
      <c r="P105" s="14">
        <v>-1.2310939142291644E-2</v>
      </c>
    </row>
    <row r="106" spans="1:16" ht="16" thickBot="1">
      <c r="A106" s="7" t="s">
        <v>131</v>
      </c>
      <c r="B106" s="5" t="s">
        <v>132</v>
      </c>
      <c r="C106" s="13">
        <v>1.0355029585798814E-2</v>
      </c>
      <c r="D106" s="14">
        <v>3.1011102058129403E-3</v>
      </c>
      <c r="E106" s="13">
        <v>0.12059064807219033</v>
      </c>
      <c r="F106" s="14">
        <v>1.1200424420830579E-2</v>
      </c>
      <c r="G106" s="13">
        <v>5.3199691595990917E-2</v>
      </c>
      <c r="H106" s="14">
        <v>2.4193382563629795E-2</v>
      </c>
      <c r="I106" s="13">
        <v>0.20506257439691322</v>
      </c>
      <c r="J106" s="14">
        <v>4.0594167882696021E-2</v>
      </c>
      <c r="K106" s="13">
        <v>-2.1913805697588717E-3</v>
      </c>
      <c r="L106" s="14">
        <v>9.8918046159658157E-2</v>
      </c>
      <c r="M106" s="13">
        <v>0.15383745664649495</v>
      </c>
      <c r="N106" s="14">
        <v>3.7797860464807306E-2</v>
      </c>
      <c r="O106" s="13">
        <v>-0.180100755667506</v>
      </c>
      <c r="P106" s="14">
        <v>-1.2310939142291644E-2</v>
      </c>
    </row>
    <row r="107" spans="1:16" ht="16" thickBot="1">
      <c r="A107" s="7" t="s">
        <v>102</v>
      </c>
      <c r="B107" s="5" t="s">
        <v>133</v>
      </c>
      <c r="C107" s="13">
        <v>-1.4981273408239959E-3</v>
      </c>
      <c r="D107" s="14">
        <v>3.1011102058129403E-3</v>
      </c>
      <c r="E107" s="13">
        <v>3.4134988363072161E-2</v>
      </c>
      <c r="F107" s="14">
        <v>1.1200424420830579E-2</v>
      </c>
      <c r="G107" s="13">
        <v>5.8776806989674357E-2</v>
      </c>
      <c r="H107" s="14">
        <v>2.4193382563629795E-2</v>
      </c>
      <c r="I107" s="13">
        <v>0.11615229451387604</v>
      </c>
      <c r="J107" s="14">
        <v>4.0594167882696021E-2</v>
      </c>
      <c r="K107" s="13">
        <v>0.10074318744838973</v>
      </c>
      <c r="L107" s="14">
        <v>9.8918046159658157E-2</v>
      </c>
      <c r="M107" s="13">
        <v>9.6797833690276378E-2</v>
      </c>
      <c r="N107" s="14">
        <v>3.7797860464807306E-2</v>
      </c>
      <c r="O107" s="13">
        <v>-4.3624161073825503E-2</v>
      </c>
      <c r="P107" s="14">
        <v>-1.2310939142291644E-2</v>
      </c>
    </row>
    <row r="108" spans="1:16" ht="16" thickBot="1">
      <c r="A108" s="7" t="s">
        <v>134</v>
      </c>
      <c r="B108" s="5" t="s">
        <v>135</v>
      </c>
      <c r="C108" s="13">
        <v>1.0059956865843489E-2</v>
      </c>
      <c r="D108" s="14">
        <v>3.1011102058129403E-3</v>
      </c>
      <c r="E108" s="13">
        <v>6.1261560401428383E-2</v>
      </c>
      <c r="F108" s="14">
        <v>1.1200424420830579E-2</v>
      </c>
      <c r="G108" s="13">
        <v>1.1818559774950499E-2</v>
      </c>
      <c r="H108" s="14">
        <v>2.4193382563629795E-2</v>
      </c>
      <c r="I108" s="13">
        <v>7.1576833466419867E-2</v>
      </c>
      <c r="J108" s="14">
        <v>4.0594167882696021E-2</v>
      </c>
      <c r="K108" s="13">
        <v>6.7756860483173309E-2</v>
      </c>
      <c r="L108" s="14">
        <v>9.8918046159658157E-2</v>
      </c>
      <c r="M108" s="13">
        <v>6.3742217814573718E-2</v>
      </c>
      <c r="N108" s="14">
        <v>3.7797860464807306E-2</v>
      </c>
      <c r="O108" s="13">
        <v>-2.6299274115604801E-2</v>
      </c>
      <c r="P108" s="14">
        <v>-1.2310939142291644E-2</v>
      </c>
    </row>
    <row r="109" spans="1:16" ht="16" thickBot="1">
      <c r="A109" s="7" t="s">
        <v>136</v>
      </c>
      <c r="B109" s="5" t="s">
        <v>137</v>
      </c>
      <c r="C109" s="13">
        <v>-2.4271844660193054E-3</v>
      </c>
      <c r="D109" s="14">
        <v>3.1011102058129403E-3</v>
      </c>
      <c r="E109" s="13">
        <v>-2.1428571428571352E-2</v>
      </c>
      <c r="F109" s="14">
        <v>1.1200424420830579E-2</v>
      </c>
      <c r="G109" s="13">
        <v>-4.640371229698359E-2</v>
      </c>
      <c r="H109" s="14">
        <v>2.4193382563629795E-2</v>
      </c>
      <c r="I109" s="13">
        <v>7.320882439553332E-2</v>
      </c>
      <c r="J109" s="14">
        <v>4.0594167882696021E-2</v>
      </c>
      <c r="K109" s="13">
        <v>2.4390243902439046E-3</v>
      </c>
      <c r="L109" s="14">
        <v>9.8918046159658157E-2</v>
      </c>
      <c r="M109" s="13">
        <v>6.4499056436190763E-2</v>
      </c>
      <c r="N109" s="14">
        <v>3.7797860464807306E-2</v>
      </c>
      <c r="O109" s="13">
        <v>-7.7000000000000002E-3</v>
      </c>
      <c r="P109" s="14">
        <v>-1.2310939142291644E-2</v>
      </c>
    </row>
    <row r="110" spans="1:16" ht="16" thickBot="1">
      <c r="A110" s="7" t="s">
        <v>138</v>
      </c>
      <c r="B110" s="5" t="s">
        <v>345</v>
      </c>
      <c r="C110" s="13">
        <v>4.6079157409693039E-3</v>
      </c>
      <c r="D110" s="14">
        <v>3.1011102058129403E-3</v>
      </c>
      <c r="E110" s="13">
        <v>-1.269610221575268E-2</v>
      </c>
      <c r="F110" s="14">
        <v>1.1200424420830579E-2</v>
      </c>
      <c r="G110" s="13">
        <v>-1.4865937370318383E-2</v>
      </c>
      <c r="H110" s="14">
        <v>2.4193382563629795E-2</v>
      </c>
      <c r="I110" s="13">
        <v>4.1941463699529384E-2</v>
      </c>
      <c r="J110" s="14">
        <v>4.0594167882696021E-2</v>
      </c>
      <c r="K110" s="13">
        <v>8.1207934821112326E-2</v>
      </c>
      <c r="L110" s="14">
        <v>9.8918046159658157E-2</v>
      </c>
      <c r="M110" s="13">
        <v>4.456485725790893E-2</v>
      </c>
      <c r="N110" s="14">
        <v>3.7797860464807306E-2</v>
      </c>
      <c r="O110" s="13">
        <v>-5.4385964912280196E-3</v>
      </c>
      <c r="P110" s="14">
        <v>-1.2310939142291644E-2</v>
      </c>
    </row>
    <row r="111" spans="1:16" ht="16" thickBot="1">
      <c r="A111" s="7" t="s">
        <v>117</v>
      </c>
      <c r="B111" s="5" t="s">
        <v>139</v>
      </c>
      <c r="C111" s="13">
        <v>8.7368946580128615E-3</v>
      </c>
      <c r="D111" s="14">
        <v>3.1011102058129403E-3</v>
      </c>
      <c r="E111" s="13">
        <v>9.1567468575708411E-3</v>
      </c>
      <c r="F111" s="14">
        <v>1.1200424420830579E-2</v>
      </c>
      <c r="G111" s="13">
        <v>6.0722722897891268E-2</v>
      </c>
      <c r="H111" s="14">
        <v>2.4193382563629795E-2</v>
      </c>
      <c r="I111" s="13">
        <v>4.7653080766053069E-2</v>
      </c>
      <c r="J111" s="14">
        <v>4.0594167882696021E-2</v>
      </c>
      <c r="K111" s="13">
        <v>0.12406119610570232</v>
      </c>
      <c r="L111" s="14">
        <v>9.8918046159658157E-2</v>
      </c>
      <c r="M111" s="13">
        <v>4.7604057885978351E-2</v>
      </c>
      <c r="N111" s="14">
        <v>3.7797860464807306E-2</v>
      </c>
      <c r="O111" s="13">
        <v>-2.7270117692086902E-2</v>
      </c>
      <c r="P111" s="14">
        <v>-1.2310939142291644E-2</v>
      </c>
    </row>
    <row r="112" spans="1:16" ht="16" thickBot="1">
      <c r="A112" s="7" t="s">
        <v>140</v>
      </c>
      <c r="B112" s="5" t="s">
        <v>141</v>
      </c>
      <c r="C112" s="13">
        <v>1.867662753468613E-3</v>
      </c>
      <c r="D112" s="14">
        <v>3.1011102058129403E-3</v>
      </c>
      <c r="E112" s="13">
        <v>-3.4207818930041212E-2</v>
      </c>
      <c r="F112" s="14">
        <v>1.1200424420830579E-2</v>
      </c>
      <c r="G112" s="13">
        <v>-4.8805201384784169E-2</v>
      </c>
      <c r="H112" s="14">
        <v>2.4193382563629795E-2</v>
      </c>
      <c r="I112" s="13">
        <v>5.1796645507558546E-2</v>
      </c>
      <c r="J112" s="14">
        <v>4.0594167882696021E-2</v>
      </c>
      <c r="K112" s="13">
        <v>4.1199762926118488E-2</v>
      </c>
      <c r="L112" s="14">
        <v>9.8918046159658157E-2</v>
      </c>
      <c r="M112" s="13">
        <v>0.10517561725377515</v>
      </c>
      <c r="N112" s="14">
        <v>3.7797860464807306E-2</v>
      </c>
      <c r="O112" s="13">
        <v>-7.7236865596106694E-2</v>
      </c>
      <c r="P112" s="14">
        <v>-1.2310939142291644E-2</v>
      </c>
    </row>
    <row r="113" spans="1:16" ht="16" thickBot="1">
      <c r="A113" s="7" t="s">
        <v>262</v>
      </c>
      <c r="B113" s="5" t="s">
        <v>261</v>
      </c>
      <c r="C113" s="13" t="s">
        <v>239</v>
      </c>
      <c r="D113" s="14">
        <v>3.1011102058129403E-3</v>
      </c>
      <c r="E113" s="13">
        <v>-1.7330210772833698E-2</v>
      </c>
      <c r="F113" s="14">
        <v>1.1200424420830579E-2</v>
      </c>
      <c r="G113" s="13">
        <v>-1.962616822429919E-2</v>
      </c>
      <c r="H113" s="14">
        <v>2.4193382563629795E-2</v>
      </c>
      <c r="I113" s="13">
        <v>6.4327812798168654E-2</v>
      </c>
      <c r="J113" s="14">
        <v>4.0594167882696021E-2</v>
      </c>
      <c r="K113" s="13">
        <v>7.7739726027397316E-2</v>
      </c>
      <c r="L113" s="14">
        <v>9.8918046159658157E-2</v>
      </c>
      <c r="M113" s="13">
        <v>6.3874497736152711E-2</v>
      </c>
      <c r="N113" s="14">
        <v>3.7797860464807306E-2</v>
      </c>
      <c r="O113" s="13">
        <v>-5.4157131960335558E-2</v>
      </c>
      <c r="P113" s="14">
        <v>-1.2310939142291644E-2</v>
      </c>
    </row>
    <row r="114" spans="1:16" ht="16" thickBot="1">
      <c r="A114" s="7" t="s">
        <v>142</v>
      </c>
      <c r="B114" s="5" t="s">
        <v>143</v>
      </c>
      <c r="C114" s="13">
        <v>2.9960981047938429E-3</v>
      </c>
      <c r="D114" s="14">
        <v>3.1011102058129403E-3</v>
      </c>
      <c r="E114" s="13">
        <v>1.6811471356925844E-2</v>
      </c>
      <c r="F114" s="14">
        <v>1.1200424420830579E-2</v>
      </c>
      <c r="G114" s="13">
        <v>-1.4041095890410915E-2</v>
      </c>
      <c r="H114" s="14">
        <v>2.4193382563629795E-2</v>
      </c>
      <c r="I114" s="13">
        <v>6.1028117426131116E-2</v>
      </c>
      <c r="J114" s="14">
        <v>4.0594167882696021E-2</v>
      </c>
      <c r="K114" s="13">
        <v>2.96852646638055E-2</v>
      </c>
      <c r="L114" s="14">
        <v>9.8918046159658157E-2</v>
      </c>
      <c r="M114" s="13">
        <v>6.1301537713312683E-2</v>
      </c>
      <c r="N114" s="14">
        <v>3.7797860464807306E-2</v>
      </c>
      <c r="O114" s="13">
        <v>-7.8986587183308504E-2</v>
      </c>
      <c r="P114" s="14">
        <v>-1.2310939142291644E-2</v>
      </c>
    </row>
    <row r="115" spans="1:16" ht="16" thickBot="1">
      <c r="A115" s="7" t="s">
        <v>144</v>
      </c>
      <c r="B115" s="5" t="s">
        <v>145</v>
      </c>
      <c r="C115" s="13">
        <v>4.2543134010872841E-3</v>
      </c>
      <c r="D115" s="14">
        <v>3.1011102058129403E-3</v>
      </c>
      <c r="E115" s="13">
        <v>1.1305486135903875E-2</v>
      </c>
      <c r="F115" s="14">
        <v>1.1200424420830579E-2</v>
      </c>
      <c r="G115" s="13">
        <v>-8.8178237610958554E-4</v>
      </c>
      <c r="H115" s="14">
        <v>2.4193382563629795E-2</v>
      </c>
      <c r="I115" s="13">
        <v>6.1416319234988533E-2</v>
      </c>
      <c r="J115" s="14">
        <v>4.0594167882696021E-2</v>
      </c>
      <c r="K115" s="13">
        <v>9.3060646986944606E-2</v>
      </c>
      <c r="L115" s="14">
        <v>9.8918046159658157E-2</v>
      </c>
      <c r="M115" s="13">
        <v>7.1439716236941203E-2</v>
      </c>
      <c r="N115" s="14">
        <v>3.7797860464807306E-2</v>
      </c>
      <c r="O115" s="13">
        <v>-5.0760974751473675E-2</v>
      </c>
      <c r="P115" s="14">
        <v>-1.2310939142291644E-2</v>
      </c>
    </row>
    <row r="116" spans="1:16" ht="16" thickBot="1">
      <c r="A116" s="7" t="s">
        <v>146</v>
      </c>
      <c r="B116" s="5" t="s">
        <v>147</v>
      </c>
      <c r="C116" s="13">
        <v>3.3178500331785266E-3</v>
      </c>
      <c r="D116" s="14">
        <v>3.1011102058129403E-3</v>
      </c>
      <c r="E116" s="13">
        <v>1.272605492297374E-2</v>
      </c>
      <c r="F116" s="14">
        <v>1.1200424420830579E-2</v>
      </c>
      <c r="G116" s="13">
        <v>5.146036161335199E-2</v>
      </c>
      <c r="H116" s="14">
        <v>2.4193382563629795E-2</v>
      </c>
      <c r="I116" s="13">
        <v>5.8792845706611495E-2</v>
      </c>
      <c r="J116" s="14">
        <v>4.0594167882696021E-2</v>
      </c>
      <c r="K116" s="13">
        <v>0.15508021390374327</v>
      </c>
      <c r="L116" s="14">
        <v>9.8918046159658157E-2</v>
      </c>
      <c r="M116" s="13">
        <v>5.6695953632315131E-2</v>
      </c>
      <c r="N116" s="14">
        <v>3.7797860464807306E-2</v>
      </c>
      <c r="O116" s="13">
        <v>-5.5111821086261892E-2</v>
      </c>
      <c r="P116" s="14">
        <v>-1.2310939142291644E-2</v>
      </c>
    </row>
    <row r="117" spans="1:16" ht="16" thickBot="1">
      <c r="A117" s="7" t="s">
        <v>47</v>
      </c>
      <c r="B117" s="5" t="s">
        <v>148</v>
      </c>
      <c r="C117" s="13">
        <v>-1.1711711711711814E-2</v>
      </c>
      <c r="D117" s="14">
        <v>3.1011102058129403E-3</v>
      </c>
      <c r="E117" s="13">
        <v>-4.1921397379912739E-2</v>
      </c>
      <c r="F117" s="14">
        <v>1.1200424420830579E-2</v>
      </c>
      <c r="G117" s="13">
        <v>-9.1074681238623167E-4</v>
      </c>
      <c r="H117" s="14">
        <v>2.4193382563629795E-2</v>
      </c>
      <c r="I117" s="13">
        <v>7.5352711583899779E-2</v>
      </c>
      <c r="J117" s="14">
        <v>4.0594167882696021E-2</v>
      </c>
      <c r="K117" s="13">
        <v>1.012891344383049E-2</v>
      </c>
      <c r="L117" s="14">
        <v>9.8918046159658157E-2</v>
      </c>
      <c r="M117" s="13">
        <v>6.9349861891137884E-2</v>
      </c>
      <c r="N117" s="14">
        <v>3.7797860464807306E-2</v>
      </c>
      <c r="O117" s="13">
        <v>-6.6382978723404262E-2</v>
      </c>
      <c r="P117" s="14">
        <v>-1.2310939142291644E-2</v>
      </c>
    </row>
    <row r="118" spans="1:16" ht="16" thickBot="1">
      <c r="A118" s="7" t="s">
        <v>149</v>
      </c>
      <c r="B118" s="5" t="s">
        <v>150</v>
      </c>
      <c r="C118" s="13">
        <v>1.0325245224573898E-3</v>
      </c>
      <c r="D118" s="14">
        <v>3.1011102058129403E-3</v>
      </c>
      <c r="E118" s="13">
        <v>4.663212435233266E-3</v>
      </c>
      <c r="F118" s="14">
        <v>1.1200424420830579E-2</v>
      </c>
      <c r="G118" s="13">
        <v>6.0722100656455114E-2</v>
      </c>
      <c r="H118" s="14">
        <v>2.4193382563629795E-2</v>
      </c>
      <c r="I118" s="13">
        <v>2.99915693838257E-2</v>
      </c>
      <c r="J118" s="14">
        <v>4.0594167882696021E-2</v>
      </c>
      <c r="K118" s="13">
        <v>0.15142517814726841</v>
      </c>
      <c r="L118" s="14">
        <v>9.8918046159658157E-2</v>
      </c>
      <c r="M118" s="13">
        <v>2.927080289395283E-2</v>
      </c>
      <c r="N118" s="14">
        <v>3.7797860464807306E-2</v>
      </c>
      <c r="O118" s="13">
        <v>-4.6248715313462752E-3</v>
      </c>
      <c r="P118" s="14">
        <v>-1.2310939142291644E-2</v>
      </c>
    </row>
    <row r="119" spans="1:16" ht="16" thickBot="1">
      <c r="A119" s="24" t="s">
        <v>151</v>
      </c>
      <c r="B119" s="5" t="s">
        <v>350</v>
      </c>
      <c r="C119" s="13">
        <v>0</v>
      </c>
      <c r="D119" s="14">
        <v>3.1011102058129403E-3</v>
      </c>
      <c r="E119" s="13">
        <v>-6.26151012891345E-2</v>
      </c>
      <c r="F119" s="14">
        <v>1.1200424420830579E-2</v>
      </c>
      <c r="G119" s="13">
        <v>5.6016597510373467E-2</v>
      </c>
      <c r="H119" s="14">
        <v>2.4193382563629795E-2</v>
      </c>
      <c r="I119" s="13">
        <v>0.12937127941424975</v>
      </c>
      <c r="J119" s="14">
        <v>4.0594167882696021E-2</v>
      </c>
      <c r="K119" s="13" t="s">
        <v>239</v>
      </c>
      <c r="L119" s="14">
        <v>9.8918046159658157E-2</v>
      </c>
      <c r="M119" s="13" t="s">
        <v>239</v>
      </c>
      <c r="N119" s="14">
        <v>3.7797860464807306E-2</v>
      </c>
      <c r="O119" s="13">
        <v>-6.9060773480663196E-2</v>
      </c>
      <c r="P119" s="14">
        <v>-1.2310939142291644E-2</v>
      </c>
    </row>
    <row r="120" spans="1:16" ht="16" thickBot="1">
      <c r="A120" s="24" t="s">
        <v>152</v>
      </c>
      <c r="B120" s="5" t="s">
        <v>153</v>
      </c>
      <c r="C120" s="13">
        <v>9.4142259414224938E-3</v>
      </c>
      <c r="D120" s="14">
        <v>3.1011102058129403E-3</v>
      </c>
      <c r="E120" s="13">
        <v>3.4852546916890104E-2</v>
      </c>
      <c r="F120" s="14">
        <v>1.1200424420830579E-2</v>
      </c>
      <c r="G120" s="13">
        <v>4.2116630669546407E-2</v>
      </c>
      <c r="H120" s="14">
        <v>2.4193382563629795E-2</v>
      </c>
      <c r="I120" s="13">
        <v>3.9174790837515641E-2</v>
      </c>
      <c r="J120" s="14">
        <v>4.0594167882696021E-2</v>
      </c>
      <c r="K120" s="13">
        <v>0.21155053358443188</v>
      </c>
      <c r="L120" s="14">
        <v>9.8918046159658157E-2</v>
      </c>
      <c r="M120" s="13">
        <v>6.0456897836864816E-2</v>
      </c>
      <c r="N120" s="14">
        <v>3.7797860464807306E-2</v>
      </c>
      <c r="O120" s="13">
        <v>-3.2803180914512953E-2</v>
      </c>
      <c r="P120" s="14">
        <v>-1.2310939142291644E-2</v>
      </c>
    </row>
    <row r="121" spans="1:16" ht="16" thickBot="1">
      <c r="A121" s="24" t="s">
        <v>154</v>
      </c>
      <c r="B121" s="5" t="s">
        <v>155</v>
      </c>
      <c r="C121" s="13">
        <v>6.6029539530843007E-3</v>
      </c>
      <c r="D121" s="14">
        <v>3.1011102058129403E-3</v>
      </c>
      <c r="E121" s="13">
        <v>5.5768179332968959E-2</v>
      </c>
      <c r="F121" s="14">
        <v>1.1200424420830579E-2</v>
      </c>
      <c r="G121" s="13">
        <v>5.5191256830600999E-2</v>
      </c>
      <c r="H121" s="14">
        <v>2.4193382563629795E-2</v>
      </c>
      <c r="I121" s="13">
        <v>4.8363640074270083E-2</v>
      </c>
      <c r="J121" s="14">
        <v>4.0594167882696021E-2</v>
      </c>
      <c r="K121" s="13">
        <v>0.1862798634812286</v>
      </c>
      <c r="L121" s="14">
        <v>9.8918046159658157E-2</v>
      </c>
      <c r="M121" s="13">
        <v>5.7502662622189706E-2</v>
      </c>
      <c r="N121" s="14">
        <v>3.7797860464807306E-2</v>
      </c>
      <c r="O121" s="13">
        <v>-2.5108121095627101E-2</v>
      </c>
      <c r="P121" s="14">
        <v>-1.2310939142291644E-2</v>
      </c>
    </row>
    <row r="122" spans="1:16" ht="16" thickBot="1">
      <c r="A122" s="7" t="s">
        <v>273</v>
      </c>
      <c r="B122" s="7" t="s">
        <v>275</v>
      </c>
      <c r="C122" s="13">
        <v>7.2667817240439359E-3</v>
      </c>
      <c r="D122" s="14">
        <v>3.1011102058129403E-3</v>
      </c>
      <c r="E122" s="13">
        <v>-9.7338810501874651E-3</v>
      </c>
      <c r="F122" s="14">
        <v>1.1200424420830579E-2</v>
      </c>
      <c r="G122" s="13">
        <v>1.8068479537447502E-3</v>
      </c>
      <c r="H122" s="14">
        <v>2.4193382563629795E-2</v>
      </c>
      <c r="I122" s="13">
        <v>4.5345128290920238E-2</v>
      </c>
      <c r="J122" s="14">
        <v>4.0594167882696021E-2</v>
      </c>
      <c r="K122" s="13">
        <v>0.10580374950139615</v>
      </c>
      <c r="L122" s="14">
        <v>9.8918046159658157E-2</v>
      </c>
      <c r="M122" s="13">
        <v>4.6548955243720172E-2</v>
      </c>
      <c r="N122" s="14">
        <v>3.7797860464807306E-2</v>
      </c>
      <c r="O122" s="13">
        <v>-2.5234637860811038E-2</v>
      </c>
      <c r="P122" s="14">
        <v>-1.2310939142291644E-2</v>
      </c>
    </row>
    <row r="123" spans="1:16" ht="16" thickBot="1">
      <c r="A123" s="7" t="s">
        <v>306</v>
      </c>
      <c r="B123" s="7" t="s">
        <v>305</v>
      </c>
      <c r="C123" s="13">
        <v>-4.8997090797733289E-3</v>
      </c>
      <c r="D123" s="14">
        <v>3.1011102058129403E-3</v>
      </c>
      <c r="E123" s="13">
        <v>-1.9388909845341251E-2</v>
      </c>
      <c r="F123" s="14">
        <v>1.1200424420830579E-2</v>
      </c>
      <c r="G123" s="13">
        <v>2.0892240025133457E-2</v>
      </c>
      <c r="H123" s="14">
        <v>2.4193382563629795E-2</v>
      </c>
      <c r="I123" s="13">
        <v>5.2974841493581871E-2</v>
      </c>
      <c r="J123" s="14">
        <v>4.0594167882696021E-2</v>
      </c>
      <c r="K123" s="13">
        <v>0.19708970344446497</v>
      </c>
      <c r="L123" s="14">
        <v>9.8918046159658157E-2</v>
      </c>
      <c r="M123" s="13">
        <v>6.3360681718215905E-2</v>
      </c>
      <c r="N123" s="14">
        <v>3.7797860464807306E-2</v>
      </c>
      <c r="O123" s="13">
        <v>-2.5418010047237094E-2</v>
      </c>
      <c r="P123" s="14">
        <v>-1.2310939142291644E-2</v>
      </c>
    </row>
    <row r="124" spans="1:16">
      <c r="A124" s="60"/>
    </row>
    <row r="125" spans="1:16" ht="18">
      <c r="A125" s="105" t="s">
        <v>156</v>
      </c>
      <c r="B125" s="105"/>
      <c r="C125" s="105"/>
      <c r="D125" s="105"/>
      <c r="E125" s="105"/>
      <c r="F125" s="105"/>
      <c r="G125" s="105"/>
      <c r="H125" s="105"/>
      <c r="I125" s="105"/>
      <c r="J125" s="105"/>
      <c r="K125" s="105"/>
      <c r="L125" s="105"/>
      <c r="M125" s="105"/>
      <c r="N125" s="105"/>
      <c r="O125" s="105"/>
    </row>
    <row r="126" spans="1:16" ht="30" customHeight="1">
      <c r="A126" s="118" t="s">
        <v>157</v>
      </c>
      <c r="B126" s="107" t="s">
        <v>2</v>
      </c>
      <c r="C126" s="106" t="s">
        <v>359</v>
      </c>
      <c r="D126" s="107"/>
      <c r="E126" s="106" t="s">
        <v>361</v>
      </c>
      <c r="F126" s="107"/>
      <c r="G126" s="106" t="s">
        <v>363</v>
      </c>
      <c r="H126" s="106"/>
      <c r="I126" s="106"/>
      <c r="J126" s="107"/>
      <c r="K126" s="106" t="s">
        <v>365</v>
      </c>
      <c r="L126" s="106"/>
      <c r="M126" s="106"/>
      <c r="N126" s="107"/>
      <c r="O126" s="106" t="s">
        <v>122</v>
      </c>
      <c r="P126" s="107"/>
    </row>
    <row r="127" spans="1:16" ht="15">
      <c r="A127" s="118"/>
      <c r="B127" s="107"/>
      <c r="C127" s="12" t="s">
        <v>3</v>
      </c>
      <c r="D127" s="12" t="s">
        <v>4</v>
      </c>
      <c r="E127" s="12" t="s">
        <v>3</v>
      </c>
      <c r="F127" s="12" t="s">
        <v>4</v>
      </c>
      <c r="G127" s="12" t="s">
        <v>5</v>
      </c>
      <c r="H127" s="12" t="s">
        <v>4</v>
      </c>
      <c r="I127" s="12" t="s">
        <v>6</v>
      </c>
      <c r="J127" s="12" t="s">
        <v>4</v>
      </c>
      <c r="K127" s="12" t="s">
        <v>5</v>
      </c>
      <c r="L127" s="12" t="s">
        <v>4</v>
      </c>
      <c r="M127" s="12" t="s">
        <v>6</v>
      </c>
      <c r="N127" s="12" t="s">
        <v>4</v>
      </c>
      <c r="O127" s="15" t="s">
        <v>3</v>
      </c>
      <c r="P127" s="12" t="s">
        <v>4</v>
      </c>
    </row>
    <row r="128" spans="1:16" ht="15" customHeight="1">
      <c r="A128" s="7" t="s">
        <v>158</v>
      </c>
      <c r="B128" s="7" t="s">
        <v>159</v>
      </c>
      <c r="C128" s="13">
        <v>-2.8093737152253828E-3</v>
      </c>
      <c r="D128" s="14">
        <v>2.5853209316533121E-3</v>
      </c>
      <c r="E128" s="13">
        <v>1.7478850590785244E-2</v>
      </c>
      <c r="F128" s="14">
        <v>1.6594509615106778E-2</v>
      </c>
      <c r="G128" s="13">
        <v>3.3446953557733305E-2</v>
      </c>
      <c r="H128" s="14">
        <v>2.6884262606400977E-2</v>
      </c>
      <c r="I128" s="13">
        <v>2.2625667771876884E-2</v>
      </c>
      <c r="J128" s="14">
        <v>1.6491949243118035E-2</v>
      </c>
      <c r="K128" s="13">
        <v>3.0592734225621587E-2</v>
      </c>
      <c r="L128" s="14">
        <v>8.8279476440314752E-2</v>
      </c>
      <c r="M128" s="13">
        <v>2.4661433545345311E-2</v>
      </c>
      <c r="N128" s="14">
        <v>1.8497037890304081E-2</v>
      </c>
      <c r="O128" s="13">
        <v>-2.0142263539685845E-2</v>
      </c>
      <c r="P128" s="14">
        <v>-6.724044862567724E-3</v>
      </c>
    </row>
    <row r="129" spans="1:16" ht="15" customHeight="1">
      <c r="A129" s="7" t="s">
        <v>160</v>
      </c>
      <c r="B129" s="7" t="s">
        <v>161</v>
      </c>
      <c r="C129" s="13">
        <v>2.9193021477722514E-3</v>
      </c>
      <c r="D129" s="14">
        <v>2.5853209316533121E-3</v>
      </c>
      <c r="E129" s="13">
        <v>1.7847065462754053E-2</v>
      </c>
      <c r="F129" s="14">
        <v>1.6594509615106778E-2</v>
      </c>
      <c r="G129" s="13">
        <v>3.7460454414725453E-2</v>
      </c>
      <c r="H129" s="14">
        <v>2.6884262606400977E-2</v>
      </c>
      <c r="I129" s="13">
        <v>1.4816100340788955E-2</v>
      </c>
      <c r="J129" s="14">
        <v>1.6491949243118035E-2</v>
      </c>
      <c r="K129" s="13">
        <v>9.501403961447985E-2</v>
      </c>
      <c r="L129" s="14">
        <v>8.8279476440314752E-2</v>
      </c>
      <c r="M129" s="13">
        <v>1.7768947108533995E-2</v>
      </c>
      <c r="N129" s="14">
        <v>1.8497037890304081E-2</v>
      </c>
      <c r="O129" s="13">
        <v>-9.6618357487923134E-3</v>
      </c>
      <c r="P129" s="14">
        <v>-6.724044862567724E-3</v>
      </c>
    </row>
    <row r="130" spans="1:16" ht="15" customHeight="1">
      <c r="A130" s="7" t="s">
        <v>162</v>
      </c>
      <c r="B130" s="7" t="s">
        <v>163</v>
      </c>
      <c r="C130" s="13">
        <v>2.016882049749702E-3</v>
      </c>
      <c r="D130" s="14">
        <v>2.5853209316533121E-3</v>
      </c>
      <c r="E130" s="13">
        <v>-3.5311039194534488E-2</v>
      </c>
      <c r="F130" s="14">
        <v>1.6594509615106778E-2</v>
      </c>
      <c r="G130" s="13">
        <v>-2.4790985096328599E-2</v>
      </c>
      <c r="H130" s="14">
        <v>2.6884262606400977E-2</v>
      </c>
      <c r="I130" s="13">
        <v>7.0553511756110909E-2</v>
      </c>
      <c r="J130" s="14">
        <v>1.6491949243118035E-2</v>
      </c>
      <c r="K130" s="13">
        <v>-1.7001319067858844E-2</v>
      </c>
      <c r="L130" s="14">
        <v>8.8279476440314752E-2</v>
      </c>
      <c r="M130" s="13">
        <v>5.5420227602755966E-2</v>
      </c>
      <c r="N130" s="14">
        <v>1.8497037890304081E-2</v>
      </c>
      <c r="O130" s="13">
        <v>-6.1154358650676754E-2</v>
      </c>
      <c r="P130" s="14">
        <v>-6.724044862567724E-3</v>
      </c>
    </row>
    <row r="131" spans="1:16" ht="15" customHeight="1">
      <c r="A131" s="7" t="s">
        <v>134</v>
      </c>
      <c r="B131" s="7" t="s">
        <v>164</v>
      </c>
      <c r="C131" s="13">
        <v>3.8986354775829568E-3</v>
      </c>
      <c r="D131" s="14">
        <v>2.5853209316533121E-3</v>
      </c>
      <c r="E131" s="13">
        <v>1.3114754098360715E-2</v>
      </c>
      <c r="F131" s="14">
        <v>1.6594509615106778E-2</v>
      </c>
      <c r="G131" s="13">
        <v>6.0398078242964948E-2</v>
      </c>
      <c r="H131" s="14">
        <v>2.6884262606400977E-2</v>
      </c>
      <c r="I131" s="13">
        <v>3.5581859470692888E-2</v>
      </c>
      <c r="J131" s="14">
        <v>1.6491949243118035E-2</v>
      </c>
      <c r="K131" s="13">
        <v>0.11391492429704386</v>
      </c>
      <c r="L131" s="14">
        <v>8.8279476440314752E-2</v>
      </c>
      <c r="M131" s="13">
        <v>3.0058825200424178E-2</v>
      </c>
      <c r="N131" s="14">
        <v>1.8497037890304081E-2</v>
      </c>
      <c r="O131" s="13">
        <v>-1.8234165067178676E-2</v>
      </c>
      <c r="P131" s="14">
        <v>-6.724044862567724E-3</v>
      </c>
    </row>
    <row r="132" spans="1:16" ht="15" customHeight="1">
      <c r="A132" s="7" t="s">
        <v>165</v>
      </c>
      <c r="B132" s="7" t="s">
        <v>284</v>
      </c>
      <c r="C132" s="13">
        <v>8.936550491510209E-3</v>
      </c>
      <c r="D132" s="14">
        <v>2.5853209316533121E-3</v>
      </c>
      <c r="E132" s="13">
        <v>3.1992687385740348E-2</v>
      </c>
      <c r="F132" s="14">
        <v>1.6594509615106778E-2</v>
      </c>
      <c r="G132" s="13">
        <v>3.1992687385740348E-2</v>
      </c>
      <c r="H132" s="14">
        <v>2.6884262606400977E-2</v>
      </c>
      <c r="I132" s="13">
        <v>2.8332700058985479E-2</v>
      </c>
      <c r="J132" s="14">
        <v>1.6491949243118035E-2</v>
      </c>
      <c r="K132" s="13">
        <v>6.9366875970959585E-2</v>
      </c>
      <c r="L132" s="14">
        <v>8.8279476440314752E-2</v>
      </c>
      <c r="M132" s="13">
        <v>3.3614976417918753E-2</v>
      </c>
      <c r="N132" s="14">
        <v>1.8497037890304081E-2</v>
      </c>
      <c r="O132" s="13">
        <v>-2.3868742249449904E-2</v>
      </c>
      <c r="P132" s="14">
        <v>-6.724044862567724E-3</v>
      </c>
    </row>
    <row r="133" spans="1:16" ht="15" customHeight="1">
      <c r="A133" s="7" t="s">
        <v>166</v>
      </c>
      <c r="B133" s="7" t="s">
        <v>167</v>
      </c>
      <c r="C133" s="13">
        <v>1.0820655667452383E-2</v>
      </c>
      <c r="D133" s="14">
        <v>2.5853209316533121E-3</v>
      </c>
      <c r="E133" s="13">
        <v>4.5661088329823851E-2</v>
      </c>
      <c r="F133" s="14">
        <v>1.6594509615106778E-2</v>
      </c>
      <c r="G133" s="13">
        <v>1.3317581355386077E-2</v>
      </c>
      <c r="H133" s="14">
        <v>2.6884262606400977E-2</v>
      </c>
      <c r="I133" s="13">
        <v>7.6254161151382838E-2</v>
      </c>
      <c r="J133" s="14">
        <v>1.6491949243118035E-2</v>
      </c>
      <c r="K133" s="13">
        <v>0.22755659640905557</v>
      </c>
      <c r="L133" s="14">
        <v>8.8279476440314752E-2</v>
      </c>
      <c r="M133" s="13">
        <v>8.4386559864089078E-2</v>
      </c>
      <c r="N133" s="14">
        <v>1.8497037890304081E-2</v>
      </c>
      <c r="O133" s="13">
        <v>-6.469030683765109E-2</v>
      </c>
      <c r="P133" s="14">
        <v>-6.724044862567724E-3</v>
      </c>
    </row>
    <row r="134" spans="1:16" ht="15" customHeight="1" thickBot="1">
      <c r="A134" s="7" t="s">
        <v>25</v>
      </c>
      <c r="B134" s="7" t="s">
        <v>327</v>
      </c>
      <c r="C134" s="13">
        <v>1.2637766348273516E-2</v>
      </c>
      <c r="D134" s="14">
        <v>2.5853209316533121E-3</v>
      </c>
      <c r="E134" s="13">
        <v>3.2591593616543069E-2</v>
      </c>
      <c r="F134" s="14">
        <v>1.6594509615106778E-2</v>
      </c>
      <c r="G134" s="13">
        <v>2.0586492890995345E-2</v>
      </c>
      <c r="H134" s="14">
        <v>2.6884262606400977E-2</v>
      </c>
      <c r="I134" s="13">
        <v>5.4763893181765042E-2</v>
      </c>
      <c r="J134" s="14">
        <v>1.6491949243118035E-2</v>
      </c>
      <c r="K134" s="13">
        <v>9.1989541240789174E-2</v>
      </c>
      <c r="L134" s="14">
        <v>8.8279476440314752E-2</v>
      </c>
      <c r="M134" s="13">
        <v>5.1241763233185481E-2</v>
      </c>
      <c r="N134" s="14">
        <v>1.8497037890304081E-2</v>
      </c>
      <c r="O134" s="13">
        <v>-4.0044493882091414E-2</v>
      </c>
      <c r="P134" s="14">
        <v>-6.724044862567724E-3</v>
      </c>
    </row>
    <row r="135" spans="1:16" ht="15" customHeight="1" thickBot="1">
      <c r="A135" s="7" t="s">
        <v>169</v>
      </c>
      <c r="B135" s="7" t="s">
        <v>170</v>
      </c>
      <c r="C135" s="13">
        <v>-3.7960210381889903E-3</v>
      </c>
      <c r="D135" s="14">
        <v>2.5853209316533121E-3</v>
      </c>
      <c r="E135" s="13">
        <v>3.7325468872400069E-3</v>
      </c>
      <c r="F135" s="14">
        <v>1.6594509615106778E-2</v>
      </c>
      <c r="G135" s="13">
        <v>6.0505288439334226E-3</v>
      </c>
      <c r="H135" s="14">
        <v>2.6884262606400977E-2</v>
      </c>
      <c r="I135" s="13">
        <v>5.4300254816203666E-2</v>
      </c>
      <c r="J135" s="14">
        <v>1.6491949243118035E-2</v>
      </c>
      <c r="K135" s="13">
        <v>0.13785718017029724</v>
      </c>
      <c r="L135" s="14">
        <v>8.8279476440314752E-2</v>
      </c>
      <c r="M135" s="13">
        <v>6.4426899496213774E-2</v>
      </c>
      <c r="N135" s="14">
        <v>1.8497037890304081E-2</v>
      </c>
      <c r="O135" s="13">
        <v>-3.0402848876029509E-2</v>
      </c>
      <c r="P135" s="14">
        <v>-6.724044862567724E-3</v>
      </c>
    </row>
    <row r="136" spans="1:16" ht="15" customHeight="1">
      <c r="A136" s="18" t="s">
        <v>142</v>
      </c>
      <c r="B136" s="7" t="s">
        <v>300</v>
      </c>
      <c r="C136" s="13">
        <v>3.9296087476508035E-3</v>
      </c>
      <c r="D136" s="14">
        <v>2.5853209316533121E-3</v>
      </c>
      <c r="E136" s="13">
        <v>7.8902229845625449E-3</v>
      </c>
      <c r="F136" s="14">
        <v>1.6594509615106778E-2</v>
      </c>
      <c r="G136" s="13">
        <v>2.7272727272727337E-2</v>
      </c>
      <c r="H136" s="14">
        <v>2.6884262606400977E-2</v>
      </c>
      <c r="I136" s="13">
        <v>5.111930366621413E-2</v>
      </c>
      <c r="J136" s="14">
        <v>1.6491949243118035E-2</v>
      </c>
      <c r="K136" s="13">
        <v>8.6806411837237807E-2</v>
      </c>
      <c r="L136" s="14">
        <v>8.8279476440314752E-2</v>
      </c>
      <c r="M136" s="13">
        <v>5.2948544408847019E-2</v>
      </c>
      <c r="N136" s="14">
        <v>1.8497037890304081E-2</v>
      </c>
      <c r="O136" s="13">
        <v>-0.11965192168237859</v>
      </c>
      <c r="P136" s="14">
        <v>-6.724044862567724E-3</v>
      </c>
    </row>
    <row r="137" spans="1:16" ht="15" customHeight="1">
      <c r="A137" s="7" t="s">
        <v>171</v>
      </c>
      <c r="B137" s="7" t="s">
        <v>351</v>
      </c>
      <c r="C137" s="13">
        <v>-2.1288837744533939E-2</v>
      </c>
      <c r="D137" s="14">
        <v>2.5853209316533121E-3</v>
      </c>
      <c r="E137" s="13">
        <v>-3.9177277179236469E-4</v>
      </c>
      <c r="F137" s="14">
        <v>1.6594509615106778E-2</v>
      </c>
      <c r="G137" s="13">
        <v>-6.0381768601480701E-3</v>
      </c>
      <c r="H137" s="14">
        <v>2.6884262606400977E-2</v>
      </c>
      <c r="I137" s="13">
        <v>7.9370900471461447E-2</v>
      </c>
      <c r="J137" s="14">
        <v>1.6491949243118035E-2</v>
      </c>
      <c r="K137" s="13">
        <v>2.0599999999999952E-2</v>
      </c>
      <c r="L137" s="14">
        <v>8.8279476440314752E-2</v>
      </c>
      <c r="M137" s="13">
        <v>6.1545697732018942E-2</v>
      </c>
      <c r="N137" s="14">
        <v>1.8497037890304081E-2</v>
      </c>
      <c r="O137" s="13">
        <v>-2.8752764688912413E-2</v>
      </c>
      <c r="P137" s="14">
        <v>-6.724044862567724E-3</v>
      </c>
    </row>
    <row r="138" spans="1:16" ht="15" customHeight="1" thickBot="1">
      <c r="A138" s="7" t="s">
        <v>9</v>
      </c>
      <c r="B138" s="7" t="s">
        <v>173</v>
      </c>
      <c r="C138" s="13">
        <v>-5.8201058201057254E-3</v>
      </c>
      <c r="D138" s="14">
        <v>2.5853209316533121E-3</v>
      </c>
      <c r="E138" s="13">
        <v>2.2863364180729429E-2</v>
      </c>
      <c r="F138" s="14">
        <v>1.6594509615106778E-2</v>
      </c>
      <c r="G138" s="13">
        <v>7.3101085094231966E-2</v>
      </c>
      <c r="H138" s="14">
        <v>2.6884262606400977E-2</v>
      </c>
      <c r="I138" s="13">
        <v>0.11903479747579969</v>
      </c>
      <c r="J138" s="14">
        <v>1.6491949243118035E-2</v>
      </c>
      <c r="K138" s="13">
        <v>0.10724808485562765</v>
      </c>
      <c r="L138" s="14">
        <v>8.8279476440314752E-2</v>
      </c>
      <c r="M138" s="13">
        <v>0.10724953180411939</v>
      </c>
      <c r="N138" s="14">
        <v>1.8497037890304081E-2</v>
      </c>
      <c r="O138" s="13">
        <v>-8.1580297588506934E-2</v>
      </c>
      <c r="P138" s="14">
        <v>-6.724044862567724E-3</v>
      </c>
    </row>
    <row r="139" spans="1:16" ht="15" customHeight="1" thickBot="1">
      <c r="A139" s="7" t="s">
        <v>174</v>
      </c>
      <c r="B139" s="7" t="s">
        <v>175</v>
      </c>
      <c r="C139" s="13">
        <v>6.5956770502224593E-3</v>
      </c>
      <c r="D139" s="14">
        <v>2.5853209316533121E-3</v>
      </c>
      <c r="E139" s="13">
        <v>7.1101279823038155E-4</v>
      </c>
      <c r="F139" s="14">
        <v>1.6594509615106778E-2</v>
      </c>
      <c r="G139" s="13">
        <v>4.8853192017885183E-2</v>
      </c>
      <c r="H139" s="14">
        <v>2.6884262606400977E-2</v>
      </c>
      <c r="I139" s="13">
        <v>3.7216627441269266E-2</v>
      </c>
      <c r="J139" s="14">
        <v>1.6491949243118035E-2</v>
      </c>
      <c r="K139" s="13">
        <v>7.4020688485670671E-2</v>
      </c>
      <c r="L139" s="14">
        <v>8.8279476440314752E-2</v>
      </c>
      <c r="M139" s="13">
        <v>3.3041080611218E-2</v>
      </c>
      <c r="N139" s="14">
        <v>1.8497037890304081E-2</v>
      </c>
      <c r="O139" s="13">
        <v>-1.7403658320014226E-2</v>
      </c>
      <c r="P139" s="14">
        <v>-6.724044862567724E-3</v>
      </c>
    </row>
    <row r="140" spans="1:16" ht="15" customHeight="1" thickBot="1">
      <c r="A140" s="7" t="s">
        <v>245</v>
      </c>
      <c r="B140" s="8" t="s">
        <v>247</v>
      </c>
      <c r="C140" s="13">
        <v>1.9389647614229677E-3</v>
      </c>
      <c r="D140" s="14">
        <v>2.5853209316533121E-3</v>
      </c>
      <c r="E140" s="13">
        <v>2.4127531236535882E-2</v>
      </c>
      <c r="F140" s="14">
        <v>1.6594509615106778E-2</v>
      </c>
      <c r="G140" s="13">
        <v>5.0839964633067947E-2</v>
      </c>
      <c r="H140" s="14">
        <v>2.6884262606400977E-2</v>
      </c>
      <c r="I140" s="13">
        <v>6.2437108210841544E-2</v>
      </c>
      <c r="J140" s="14">
        <v>1.6491949243118035E-2</v>
      </c>
      <c r="K140" s="13">
        <v>0.12334593572778818</v>
      </c>
      <c r="L140" s="14">
        <v>8.8279476440314752E-2</v>
      </c>
      <c r="M140" s="13">
        <v>6.4314568515633816E-2</v>
      </c>
      <c r="N140" s="14">
        <v>1.8497037890304081E-2</v>
      </c>
      <c r="O140" s="13">
        <v>-1.9692148937999976E-2</v>
      </c>
      <c r="P140" s="14">
        <v>-6.724044862567724E-3</v>
      </c>
    </row>
    <row r="141" spans="1:16" ht="15" customHeight="1" thickBot="1">
      <c r="A141" s="24" t="s">
        <v>264</v>
      </c>
      <c r="B141" s="8" t="s">
        <v>302</v>
      </c>
      <c r="C141" s="13" t="s">
        <v>239</v>
      </c>
      <c r="D141" s="14">
        <v>2.5853209316533121E-3</v>
      </c>
      <c r="E141" s="13">
        <v>-1.7377854608315757E-2</v>
      </c>
      <c r="F141" s="14">
        <v>1.6594509615106778E-2</v>
      </c>
      <c r="G141" s="13">
        <v>-1.585565882996165E-2</v>
      </c>
      <c r="H141" s="14">
        <v>2.6884262606400977E-2</v>
      </c>
      <c r="I141" s="13">
        <v>6.6128068651487487E-2</v>
      </c>
      <c r="J141" s="14">
        <v>1.6491949243118035E-2</v>
      </c>
      <c r="K141" s="13">
        <v>8.0000000000000071E-2</v>
      </c>
      <c r="L141" s="14">
        <v>8.8279476440314752E-2</v>
      </c>
      <c r="M141" s="13">
        <v>7.4067984691390254E-2</v>
      </c>
      <c r="N141" s="14">
        <v>1.8497037890304081E-2</v>
      </c>
      <c r="O141" s="13">
        <v>-4.2482186344367179E-2</v>
      </c>
      <c r="P141" s="14">
        <v>-6.724044862567724E-3</v>
      </c>
    </row>
    <row r="142" spans="1:16" ht="15" customHeight="1" thickBot="1">
      <c r="A142" s="24" t="s">
        <v>277</v>
      </c>
      <c r="B142" s="8" t="s">
        <v>268</v>
      </c>
      <c r="C142" s="13">
        <v>5.9117780809461173E-3</v>
      </c>
      <c r="D142" s="14">
        <v>2.5853209316533121E-3</v>
      </c>
      <c r="E142" s="13">
        <v>5.4840247973295231E-2</v>
      </c>
      <c r="F142" s="14">
        <v>1.6594509615106778E-2</v>
      </c>
      <c r="G142" s="13">
        <v>3.412809724170196E-2</v>
      </c>
      <c r="H142" s="14">
        <v>2.6884262606400977E-2</v>
      </c>
      <c r="I142" s="13">
        <v>8.7839817861186748E-2</v>
      </c>
      <c r="J142" s="14">
        <v>1.6491949243118035E-2</v>
      </c>
      <c r="K142" s="13">
        <v>0.234375</v>
      </c>
      <c r="L142" s="14">
        <v>8.8279476440314752E-2</v>
      </c>
      <c r="M142" s="13">
        <v>0.13015902811901198</v>
      </c>
      <c r="N142" s="14">
        <v>1.8497037890304081E-2</v>
      </c>
      <c r="O142" s="13">
        <v>-6.9029850746268662E-2</v>
      </c>
      <c r="P142" s="14">
        <v>-6.724044862567724E-3</v>
      </c>
    </row>
    <row r="143" spans="1:16" ht="15" customHeight="1" thickBot="1">
      <c r="A143" s="24" t="s">
        <v>278</v>
      </c>
      <c r="B143" s="8" t="s">
        <v>276</v>
      </c>
      <c r="C143" s="13">
        <v>-2.256317689530718E-4</v>
      </c>
      <c r="D143" s="14">
        <v>2.5853209316533121E-3</v>
      </c>
      <c r="E143" s="13">
        <v>7.3507123370717409E-3</v>
      </c>
      <c r="F143" s="14">
        <v>1.6594509615106778E-2</v>
      </c>
      <c r="G143" s="13">
        <v>2.0184190330007734E-2</v>
      </c>
      <c r="H143" s="14">
        <v>2.6884262606400977E-2</v>
      </c>
      <c r="I143" s="13">
        <v>5.1444477037289301E-3</v>
      </c>
      <c r="J143" s="14">
        <v>1.6491949243118035E-2</v>
      </c>
      <c r="K143" s="13">
        <v>5.8865700175242841E-2</v>
      </c>
      <c r="L143" s="14">
        <v>8.8279476440314752E-2</v>
      </c>
      <c r="M143" s="13">
        <v>9.5209741191046599E-3</v>
      </c>
      <c r="N143" s="14">
        <v>1.8497037890304081E-2</v>
      </c>
      <c r="O143" s="13">
        <v>-5.7547587428065095E-3</v>
      </c>
      <c r="P143" s="14">
        <v>-6.724044862567724E-3</v>
      </c>
    </row>
    <row r="144" spans="1:16" ht="15" customHeight="1" thickBot="1">
      <c r="A144" s="8" t="s">
        <v>313</v>
      </c>
      <c r="B144" s="8" t="s">
        <v>348</v>
      </c>
      <c r="C144" s="13">
        <v>0</v>
      </c>
      <c r="D144" s="14">
        <v>2.5853209316533121E-3</v>
      </c>
      <c r="E144" s="13">
        <v>9.765625E-3</v>
      </c>
      <c r="F144" s="14">
        <v>1.6594509615106778E-2</v>
      </c>
      <c r="G144" s="13">
        <v>3.2795072415515047E-2</v>
      </c>
      <c r="H144" s="14">
        <v>2.6884262606400977E-2</v>
      </c>
      <c r="I144" s="13">
        <v>1.9858616001313986E-2</v>
      </c>
      <c r="J144" s="14">
        <v>1.6491949243118035E-2</v>
      </c>
      <c r="K144" s="13">
        <v>7.4285714285714066E-2</v>
      </c>
      <c r="L144" s="14">
        <v>8.8279476440314752E-2</v>
      </c>
      <c r="M144" s="13">
        <v>1.8853927411794549E-2</v>
      </c>
      <c r="N144" s="14">
        <v>1.8497037890304081E-2</v>
      </c>
      <c r="O144" s="13">
        <v>-1.0920436817472678E-2</v>
      </c>
      <c r="P144" s="14">
        <v>-6.724044862567724E-3</v>
      </c>
    </row>
    <row r="145" spans="1:16" ht="15" customHeight="1" thickBot="1">
      <c r="A145" s="8" t="s">
        <v>314</v>
      </c>
      <c r="B145" s="8" t="s">
        <v>349</v>
      </c>
      <c r="C145" s="13">
        <v>2.2172949002217113E-3</v>
      </c>
      <c r="D145" s="14">
        <v>2.5853209316533121E-3</v>
      </c>
      <c r="E145" s="13">
        <v>1.6491754122938573E-2</v>
      </c>
      <c r="F145" s="14">
        <v>1.6594509615106778E-2</v>
      </c>
      <c r="G145" s="13">
        <v>4.7913446676970617E-2</v>
      </c>
      <c r="H145" s="14">
        <v>2.6884262606400977E-2</v>
      </c>
      <c r="I145" s="13">
        <v>4.1179155798860771E-2</v>
      </c>
      <c r="J145" s="14">
        <v>1.6491949243118035E-2</v>
      </c>
      <c r="K145" s="13">
        <v>8.9156626506024184E-2</v>
      </c>
      <c r="L145" s="14">
        <v>8.8279476440314752E-2</v>
      </c>
      <c r="M145" s="13">
        <v>4.2913236745709439E-2</v>
      </c>
      <c r="N145" s="14">
        <v>1.8497037890304081E-2</v>
      </c>
      <c r="O145" s="13">
        <v>-4.336734693877542E-2</v>
      </c>
      <c r="P145" s="14">
        <v>-6.724044862567724E-3</v>
      </c>
    </row>
    <row r="146" spans="1:16" ht="15" customHeight="1" thickBot="1">
      <c r="A146" s="8" t="s">
        <v>342</v>
      </c>
      <c r="B146" s="8" t="s">
        <v>341</v>
      </c>
      <c r="C146" s="13">
        <v>4.8309178743961567E-3</v>
      </c>
      <c r="D146" s="14">
        <v>2.5853209316533121E-3</v>
      </c>
      <c r="E146" s="13">
        <v>3.5856573705179251E-2</v>
      </c>
      <c r="F146" s="14">
        <v>1.6594509615106778E-2</v>
      </c>
      <c r="G146" s="13" t="s">
        <v>239</v>
      </c>
      <c r="H146" s="14">
        <v>2.6884262606400977E-2</v>
      </c>
      <c r="I146" s="13" t="s">
        <v>239</v>
      </c>
      <c r="J146" s="14">
        <v>1.6491949243118035E-2</v>
      </c>
      <c r="K146" s="13" t="s">
        <v>239</v>
      </c>
      <c r="L146" s="14">
        <v>8.8279476440314752E-2</v>
      </c>
      <c r="M146" s="13" t="s">
        <v>239</v>
      </c>
      <c r="N146" s="14">
        <v>1.8497037890304081E-2</v>
      </c>
      <c r="O146" s="13">
        <v>-5.9055118110236116E-3</v>
      </c>
      <c r="P146" s="14">
        <v>-6.724044862567724E-3</v>
      </c>
    </row>
    <row r="148" spans="1:16" ht="18">
      <c r="A148" s="108" t="s">
        <v>176</v>
      </c>
      <c r="B148" s="108"/>
      <c r="C148" s="108"/>
      <c r="D148" s="108"/>
      <c r="E148" s="108"/>
      <c r="F148" s="108"/>
      <c r="G148" s="108"/>
      <c r="H148" s="108"/>
      <c r="I148" s="108"/>
      <c r="J148" s="108"/>
      <c r="K148" s="108"/>
      <c r="L148" s="108"/>
      <c r="M148" s="108"/>
      <c r="N148" s="108"/>
      <c r="O148" s="108"/>
    </row>
    <row r="149" spans="1:16" ht="31.5" customHeight="1">
      <c r="A149" s="118" t="s">
        <v>177</v>
      </c>
      <c r="B149" s="107" t="s">
        <v>2</v>
      </c>
      <c r="C149" s="106" t="s">
        <v>359</v>
      </c>
      <c r="D149" s="107"/>
      <c r="E149" s="106" t="s">
        <v>361</v>
      </c>
      <c r="F149" s="107"/>
      <c r="G149" s="106" t="s">
        <v>363</v>
      </c>
      <c r="H149" s="106"/>
      <c r="I149" s="106"/>
      <c r="J149" s="107"/>
      <c r="K149" s="106" t="s">
        <v>365</v>
      </c>
      <c r="L149" s="106"/>
      <c r="M149" s="106"/>
      <c r="N149" s="107"/>
      <c r="O149" s="106" t="s">
        <v>122</v>
      </c>
      <c r="P149" s="107"/>
    </row>
    <row r="150" spans="1:16" ht="18" customHeight="1">
      <c r="A150" s="118"/>
      <c r="B150" s="107"/>
      <c r="C150" s="12" t="s">
        <v>3</v>
      </c>
      <c r="D150" s="12" t="s">
        <v>4</v>
      </c>
      <c r="E150" s="12" t="s">
        <v>3</v>
      </c>
      <c r="F150" s="12" t="s">
        <v>4</v>
      </c>
      <c r="G150" s="12" t="s">
        <v>5</v>
      </c>
      <c r="H150" s="12" t="s">
        <v>4</v>
      </c>
      <c r="I150" s="12" t="s">
        <v>6</v>
      </c>
      <c r="J150" s="12" t="s">
        <v>4</v>
      </c>
      <c r="K150" s="12" t="s">
        <v>5</v>
      </c>
      <c r="L150" s="12" t="s">
        <v>4</v>
      </c>
      <c r="M150" s="12" t="s">
        <v>6</v>
      </c>
      <c r="N150" s="12" t="s">
        <v>4</v>
      </c>
      <c r="O150" s="15" t="s">
        <v>3</v>
      </c>
      <c r="P150" s="12" t="s">
        <v>4</v>
      </c>
    </row>
    <row r="151" spans="1:16" ht="13.5" customHeight="1">
      <c r="A151" s="7" t="s">
        <v>178</v>
      </c>
      <c r="B151" s="7" t="s">
        <v>179</v>
      </c>
      <c r="C151" s="13">
        <v>-4.2577348850403318E-4</v>
      </c>
      <c r="D151" s="14">
        <v>1.5109911481911986E-3</v>
      </c>
      <c r="E151" s="13">
        <v>3.0205514517662735E-2</v>
      </c>
      <c r="F151" s="14">
        <v>2.0887851286147896E-2</v>
      </c>
      <c r="G151" s="13">
        <v>6.2132408384859117E-2</v>
      </c>
      <c r="H151" s="14">
        <v>4.6175530936972464E-2</v>
      </c>
      <c r="I151" s="13">
        <v>3.0825809754846015E-2</v>
      </c>
      <c r="J151" s="14">
        <v>1.6741292827728908E-2</v>
      </c>
      <c r="K151" s="13">
        <v>0.1003827825951098</v>
      </c>
      <c r="L151" s="14">
        <v>0.12117724468407487</v>
      </c>
      <c r="M151" s="13">
        <v>2.6606744097621492E-2</v>
      </c>
      <c r="N151" s="14">
        <v>1.5763301606503067E-2</v>
      </c>
      <c r="O151" s="13">
        <v>-2.0669291338582599E-2</v>
      </c>
      <c r="P151" s="14">
        <v>-1.4038483591495621E-2</v>
      </c>
    </row>
    <row r="152" spans="1:16" ht="13.5" customHeight="1">
      <c r="A152" s="7" t="s">
        <v>180</v>
      </c>
      <c r="B152" s="7" t="s">
        <v>181</v>
      </c>
      <c r="C152" s="13">
        <v>-4.9384299640840013E-3</v>
      </c>
      <c r="D152" s="14">
        <v>1.5109911481911986E-3</v>
      </c>
      <c r="E152" s="13">
        <v>2.227054095012182E-2</v>
      </c>
      <c r="F152" s="14">
        <v>2.0887851286147896E-2</v>
      </c>
      <c r="G152" s="13">
        <v>3.3988670443185764E-2</v>
      </c>
      <c r="H152" s="14">
        <v>4.6175530936972464E-2</v>
      </c>
      <c r="I152" s="13">
        <v>4.5819622932602166E-2</v>
      </c>
      <c r="J152" s="14">
        <v>1.6741292827728908E-2</v>
      </c>
      <c r="K152" s="13">
        <v>6.136270351621298E-2</v>
      </c>
      <c r="L152" s="14">
        <v>0.12117724468407487</v>
      </c>
      <c r="M152" s="13">
        <v>3.6518316888199343E-2</v>
      </c>
      <c r="N152" s="14">
        <v>1.5763301606503067E-2</v>
      </c>
      <c r="O152" s="13">
        <v>-9.7548342541436996E-3</v>
      </c>
      <c r="P152" s="14">
        <v>-1.4038483591495621E-2</v>
      </c>
    </row>
    <row r="153" spans="1:16" ht="13.5" customHeight="1">
      <c r="A153" s="7" t="s">
        <v>182</v>
      </c>
      <c r="B153" s="7" t="s">
        <v>183</v>
      </c>
      <c r="C153" s="13">
        <v>3.1731975499962317E-3</v>
      </c>
      <c r="D153" s="14">
        <v>1.5109911481911986E-3</v>
      </c>
      <c r="E153" s="13">
        <v>-1.6890651391642253E-3</v>
      </c>
      <c r="F153" s="14">
        <v>2.0887851286147896E-2</v>
      </c>
      <c r="G153" s="13">
        <v>1.7134306023194767E-2</v>
      </c>
      <c r="H153" s="14">
        <v>4.6175530936972464E-2</v>
      </c>
      <c r="I153" s="13">
        <v>2.6157470616376622E-2</v>
      </c>
      <c r="J153" s="14">
        <v>1.6741292827728908E-2</v>
      </c>
      <c r="K153" s="13">
        <v>6.4609601378338155E-2</v>
      </c>
      <c r="L153" s="14">
        <v>0.12117724468407487</v>
      </c>
      <c r="M153" s="13">
        <v>3.4595368014457006E-2</v>
      </c>
      <c r="N153" s="14">
        <v>1.5763301606503067E-2</v>
      </c>
      <c r="O153" s="13">
        <v>-1.2057950148474701E-2</v>
      </c>
      <c r="P153" s="14">
        <v>-1.4038483591495621E-2</v>
      </c>
    </row>
    <row r="154" spans="1:16" ht="13.5" customHeight="1">
      <c r="A154" s="7" t="s">
        <v>184</v>
      </c>
      <c r="B154" s="7" t="s">
        <v>185</v>
      </c>
      <c r="C154" s="13">
        <v>1.0233232422292016E-3</v>
      </c>
      <c r="D154" s="14">
        <v>1.5109911481911986E-3</v>
      </c>
      <c r="E154" s="13">
        <v>1.9320944772490467E-2</v>
      </c>
      <c r="F154" s="14">
        <v>2.0887851286147896E-2</v>
      </c>
      <c r="G154" s="13">
        <v>3.6100445739000175E-2</v>
      </c>
      <c r="H154" s="14">
        <v>4.6175530936972464E-2</v>
      </c>
      <c r="I154" s="13">
        <v>2.5551705854114044E-2</v>
      </c>
      <c r="J154" s="14">
        <v>1.6741292827728908E-2</v>
      </c>
      <c r="K154" s="13">
        <v>7.7816545771738133E-2</v>
      </c>
      <c r="L154" s="14">
        <v>0.12117724468407487</v>
      </c>
      <c r="M154" s="13">
        <v>3.183468786137756E-2</v>
      </c>
      <c r="N154" s="14">
        <v>1.5763301606503067E-2</v>
      </c>
      <c r="O154" s="13">
        <v>-2.1422450728363501E-2</v>
      </c>
      <c r="P154" s="14">
        <v>-1.4038483591495621E-2</v>
      </c>
    </row>
    <row r="155" spans="1:16" ht="13.5" customHeight="1" thickBot="1">
      <c r="A155" s="7" t="s">
        <v>162</v>
      </c>
      <c r="B155" s="7" t="s">
        <v>186</v>
      </c>
      <c r="C155" s="13">
        <v>5.1835546403464772E-3</v>
      </c>
      <c r="D155" s="14">
        <v>1.5109911481911986E-3</v>
      </c>
      <c r="E155" s="13">
        <v>4.9992582702863109E-2</v>
      </c>
      <c r="F155" s="14">
        <v>2.0887851286147896E-2</v>
      </c>
      <c r="G155" s="13">
        <v>7.0396975425330854E-2</v>
      </c>
      <c r="H155" s="14">
        <v>4.6175530936972464E-2</v>
      </c>
      <c r="I155" s="13">
        <v>3.8455368516896238E-2</v>
      </c>
      <c r="J155" s="14">
        <v>1.6741292827728908E-2</v>
      </c>
      <c r="K155" s="13">
        <v>4.7118869738886016E-2</v>
      </c>
      <c r="L155" s="14">
        <v>0.12117724468407487</v>
      </c>
      <c r="M155" s="13">
        <v>5.6084482957578181E-2</v>
      </c>
      <c r="N155" s="14">
        <v>1.5763301606503067E-2</v>
      </c>
      <c r="O155" s="13">
        <v>-7.6923076923076598E-3</v>
      </c>
      <c r="P155" s="14">
        <v>-1.4038483591495621E-2</v>
      </c>
    </row>
    <row r="156" spans="1:16" ht="13.5" customHeight="1" thickBot="1">
      <c r="A156" s="7" t="s">
        <v>187</v>
      </c>
      <c r="B156" s="10" t="s">
        <v>188</v>
      </c>
      <c r="C156" s="13">
        <v>-3.365564399807619E-3</v>
      </c>
      <c r="D156" s="14">
        <v>1.5109911481911986E-3</v>
      </c>
      <c r="E156" s="13">
        <v>9.9610220874837285E-3</v>
      </c>
      <c r="F156" s="14">
        <v>2.0887851286147896E-2</v>
      </c>
      <c r="G156" s="13">
        <v>2.0066706763628428E-2</v>
      </c>
      <c r="H156" s="14">
        <v>4.6175530936972464E-2</v>
      </c>
      <c r="I156" s="13">
        <v>1.2249949649185438E-2</v>
      </c>
      <c r="J156" s="14">
        <v>1.6741292827728908E-2</v>
      </c>
      <c r="K156" s="13">
        <v>4.9741165878910643E-2</v>
      </c>
      <c r="L156" s="14">
        <v>0.12117724468407487</v>
      </c>
      <c r="M156" s="13">
        <v>3.8868148849576858E-2</v>
      </c>
      <c r="N156" s="14">
        <v>1.5763301606503067E-2</v>
      </c>
      <c r="O156" s="13">
        <v>-9.0157980751770395E-2</v>
      </c>
      <c r="P156" s="14">
        <v>-1.4038483591495621E-2</v>
      </c>
    </row>
    <row r="157" spans="1:16" ht="13.5" customHeight="1" thickBot="1">
      <c r="A157" s="7" t="s">
        <v>189</v>
      </c>
      <c r="B157" s="7" t="s">
        <v>190</v>
      </c>
      <c r="C157" s="13">
        <v>1.0573618821041464E-2</v>
      </c>
      <c r="D157" s="14">
        <v>1.5109911481911986E-3</v>
      </c>
      <c r="E157" s="13">
        <v>-7.8647172236503748E-2</v>
      </c>
      <c r="F157" s="14">
        <v>2.0887851286147896E-2</v>
      </c>
      <c r="G157" s="13">
        <v>-4.5522636484687018E-2</v>
      </c>
      <c r="H157" s="14">
        <v>4.6175530936972464E-2</v>
      </c>
      <c r="I157" s="13">
        <v>8.7933025016371347E-2</v>
      </c>
      <c r="J157" s="14">
        <v>1.6741292827728908E-2</v>
      </c>
      <c r="K157" s="13">
        <v>8.9587687630628965E-2</v>
      </c>
      <c r="L157" s="14">
        <v>0.12117724468407487</v>
      </c>
      <c r="M157" s="13">
        <v>7.6824235663397203E-2</v>
      </c>
      <c r="N157" s="14">
        <v>1.5763301606503067E-2</v>
      </c>
      <c r="O157" s="13">
        <v>-8.5436121597456394E-3</v>
      </c>
      <c r="P157" s="14">
        <v>-1.4038483591495621E-2</v>
      </c>
    </row>
    <row r="158" spans="1:16" ht="13.5" customHeight="1" thickBot="1">
      <c r="A158" s="8" t="s">
        <v>146</v>
      </c>
      <c r="B158" s="8" t="s">
        <v>191</v>
      </c>
      <c r="C158" s="13">
        <v>-2.1897810218979297E-3</v>
      </c>
      <c r="D158" s="14">
        <v>1.5109911481911986E-3</v>
      </c>
      <c r="E158" s="13">
        <v>1.1094674556213047E-2</v>
      </c>
      <c r="F158" s="14">
        <v>2.0887851286147896E-2</v>
      </c>
      <c r="G158" s="13">
        <v>4.6707503828483876E-2</v>
      </c>
      <c r="H158" s="14">
        <v>4.6175530936972464E-2</v>
      </c>
      <c r="I158" s="13">
        <v>3.9907270769797769E-2</v>
      </c>
      <c r="J158" s="14">
        <v>1.6741292827728908E-2</v>
      </c>
      <c r="K158" s="13">
        <v>0.13349917081260365</v>
      </c>
      <c r="L158" s="14">
        <v>0.12117724468407487</v>
      </c>
      <c r="M158" s="13">
        <v>3.4504696247399477E-2</v>
      </c>
      <c r="N158" s="14">
        <v>1.5763301606503067E-2</v>
      </c>
      <c r="O158" s="13">
        <v>-3.0654515327257825E-2</v>
      </c>
      <c r="P158" s="14">
        <v>-1.4038483591495621E-2</v>
      </c>
    </row>
    <row r="159" spans="1:16" ht="13.5" customHeight="1" thickBot="1">
      <c r="A159" s="7" t="s">
        <v>295</v>
      </c>
      <c r="B159" s="7" t="s">
        <v>296</v>
      </c>
      <c r="C159" s="13">
        <v>4.139001465896408E-3</v>
      </c>
      <c r="D159" s="14">
        <v>1.5109911481911986E-3</v>
      </c>
      <c r="E159" s="13">
        <v>5.3464809118871193E-2</v>
      </c>
      <c r="F159" s="14">
        <v>2.0887851286147896E-2</v>
      </c>
      <c r="G159" s="13">
        <v>8.9030206677265689E-2</v>
      </c>
      <c r="H159" s="14">
        <v>4.6175530936972464E-2</v>
      </c>
      <c r="I159" s="13">
        <v>6.5756887415132637E-2</v>
      </c>
      <c r="J159" s="14">
        <v>1.6741292827728908E-2</v>
      </c>
      <c r="K159" s="13" t="s">
        <v>239</v>
      </c>
      <c r="L159" s="14">
        <v>0.12117724468407487</v>
      </c>
      <c r="M159" s="13" t="s">
        <v>239</v>
      </c>
      <c r="N159" s="14">
        <v>1.5763301606503067E-2</v>
      </c>
      <c r="O159" s="13">
        <v>-1.0046367851622939E-2</v>
      </c>
      <c r="P159" s="14">
        <v>-1.4038483591495621E-2</v>
      </c>
    </row>
    <row r="160" spans="1:16" ht="13.5" customHeight="1" thickBot="1">
      <c r="A160" s="7" t="s">
        <v>316</v>
      </c>
      <c r="B160" s="7" t="s">
        <v>315</v>
      </c>
      <c r="C160" s="13">
        <v>0</v>
      </c>
      <c r="D160" s="14">
        <v>1.5109911481911986E-3</v>
      </c>
      <c r="E160" s="13">
        <v>3.5159443990188111E-2</v>
      </c>
      <c r="F160" s="14">
        <v>2.0887851286147896E-2</v>
      </c>
      <c r="G160" s="13">
        <v>2.5101214574898778E-2</v>
      </c>
      <c r="H160" s="14">
        <v>4.6175530936972464E-2</v>
      </c>
      <c r="I160" s="13">
        <v>4.899777153276217E-2</v>
      </c>
      <c r="J160" s="14">
        <v>1.6741292827728908E-2</v>
      </c>
      <c r="K160" s="13">
        <v>0.24729064039408888</v>
      </c>
      <c r="L160" s="14">
        <v>0.12117724468407487</v>
      </c>
      <c r="M160" s="13">
        <v>7.1261714093261541E-2</v>
      </c>
      <c r="N160" s="14">
        <v>1.5763301606503067E-2</v>
      </c>
      <c r="O160" s="13">
        <v>-3.965107057890549E-2</v>
      </c>
      <c r="P160" s="14">
        <v>-1.4038483591495621E-2</v>
      </c>
    </row>
    <row r="162" spans="1:11" ht="18">
      <c r="A162" s="109" t="s">
        <v>246</v>
      </c>
      <c r="B162" s="110"/>
      <c r="C162" s="110"/>
      <c r="D162" s="110"/>
      <c r="E162" s="110"/>
      <c r="F162" s="110"/>
      <c r="G162" s="110"/>
      <c r="H162" s="110"/>
      <c r="I162" s="110"/>
      <c r="J162" s="110"/>
      <c r="K162" s="111"/>
    </row>
    <row r="163" spans="1:11">
      <c r="A163" s="112" t="s">
        <v>192</v>
      </c>
      <c r="B163" s="113"/>
      <c r="C163" s="113"/>
      <c r="D163" s="113"/>
      <c r="E163" s="113"/>
      <c r="F163" s="113"/>
      <c r="G163" s="113"/>
      <c r="H163" s="113"/>
      <c r="I163" s="113"/>
      <c r="J163" s="113"/>
      <c r="K163" s="114"/>
    </row>
    <row r="164" spans="1:11">
      <c r="A164" s="112" t="s">
        <v>193</v>
      </c>
      <c r="B164" s="113"/>
      <c r="C164" s="113"/>
      <c r="D164" s="113"/>
      <c r="E164" s="113"/>
      <c r="F164" s="113"/>
      <c r="G164" s="113"/>
      <c r="H164" s="113"/>
      <c r="I164" s="113"/>
      <c r="J164" s="113"/>
      <c r="K164" s="114"/>
    </row>
    <row r="165" spans="1:11">
      <c r="A165" s="112" t="s">
        <v>194</v>
      </c>
      <c r="B165" s="113"/>
      <c r="C165" s="113"/>
      <c r="D165" s="113"/>
      <c r="E165" s="113"/>
      <c r="F165" s="113"/>
      <c r="G165" s="113"/>
      <c r="H165" s="113"/>
      <c r="I165" s="113"/>
      <c r="J165" s="113"/>
      <c r="K165" s="114"/>
    </row>
    <row r="166" spans="1:11" ht="13.5" customHeight="1">
      <c r="A166" s="112" t="s">
        <v>195</v>
      </c>
      <c r="B166" s="113"/>
      <c r="C166" s="113"/>
      <c r="D166" s="113"/>
      <c r="E166" s="113"/>
      <c r="F166" s="113"/>
      <c r="G166" s="113"/>
      <c r="H166" s="113"/>
      <c r="I166" s="113"/>
      <c r="J166" s="113"/>
      <c r="K166" s="114"/>
    </row>
    <row r="167" spans="1:11" ht="13.5" customHeight="1">
      <c r="A167" s="112" t="s">
        <v>196</v>
      </c>
      <c r="B167" s="113"/>
      <c r="C167" s="113"/>
      <c r="D167" s="113"/>
      <c r="E167" s="113"/>
      <c r="F167" s="113"/>
      <c r="G167" s="113"/>
      <c r="H167" s="113"/>
      <c r="I167" s="113"/>
      <c r="J167" s="113"/>
      <c r="K167" s="114"/>
    </row>
    <row r="168" spans="1:11" ht="13.5" customHeight="1">
      <c r="A168" s="112" t="s">
        <v>197</v>
      </c>
      <c r="B168" s="113"/>
      <c r="C168" s="113"/>
      <c r="D168" s="113"/>
      <c r="E168" s="113"/>
      <c r="F168" s="113"/>
      <c r="G168" s="113"/>
      <c r="H168" s="113"/>
      <c r="I168" s="113"/>
      <c r="J168" s="113"/>
      <c r="K168" s="114"/>
    </row>
    <row r="169" spans="1:11" ht="13.5" customHeight="1">
      <c r="A169" s="115" t="s">
        <v>198</v>
      </c>
      <c r="B169" s="116"/>
      <c r="C169" s="116"/>
      <c r="D169" s="116"/>
      <c r="E169" s="116"/>
      <c r="F169" s="116"/>
      <c r="G169" s="116"/>
      <c r="H169" s="116"/>
      <c r="I169" s="116"/>
      <c r="J169" s="116"/>
      <c r="K169" s="117"/>
    </row>
    <row r="170" spans="1:11" ht="13.5" customHeight="1">
      <c r="A170" s="112" t="s">
        <v>199</v>
      </c>
      <c r="B170" s="113"/>
      <c r="C170" s="113"/>
      <c r="D170" s="113"/>
      <c r="E170" s="113"/>
      <c r="F170" s="113"/>
      <c r="G170" s="113"/>
      <c r="H170" s="113"/>
      <c r="I170" s="113"/>
      <c r="J170" s="113"/>
      <c r="K170" s="114"/>
    </row>
    <row r="171" spans="1:11">
      <c r="A171" s="112" t="s">
        <v>200</v>
      </c>
      <c r="B171" s="113"/>
      <c r="C171" s="113"/>
      <c r="D171" s="113"/>
      <c r="E171" s="113"/>
      <c r="F171" s="113"/>
      <c r="G171" s="113"/>
      <c r="H171" s="113"/>
      <c r="I171" s="113"/>
      <c r="J171" s="113"/>
      <c r="K171" s="114"/>
    </row>
    <row r="172" spans="1:11" ht="13.5" customHeight="1">
      <c r="A172" s="112" t="s">
        <v>201</v>
      </c>
      <c r="B172" s="113"/>
      <c r="C172" s="113"/>
      <c r="D172" s="113"/>
      <c r="E172" s="113"/>
      <c r="F172" s="113"/>
      <c r="G172" s="113"/>
      <c r="H172" s="113"/>
      <c r="I172" s="113"/>
      <c r="J172" s="113"/>
      <c r="K172" s="114"/>
    </row>
    <row r="173" spans="1:11" ht="13.5" customHeight="1">
      <c r="A173" s="112" t="s">
        <v>202</v>
      </c>
      <c r="B173" s="113"/>
      <c r="C173" s="113"/>
      <c r="D173" s="113"/>
      <c r="E173" s="113"/>
      <c r="F173" s="113"/>
      <c r="G173" s="113"/>
      <c r="H173" s="113"/>
      <c r="I173" s="113"/>
      <c r="J173" s="113"/>
      <c r="K173" s="114"/>
    </row>
    <row r="174" spans="1:11" ht="13.5" customHeight="1"/>
    <row r="175" spans="1:11" ht="13.5" customHeight="1"/>
    <row r="176" spans="1:11" ht="13.5" customHeight="1"/>
  </sheetData>
  <mergeCells count="68">
    <mergeCell ref="A172:K172"/>
    <mergeCell ref="A173:K173"/>
    <mergeCell ref="A2:A3"/>
    <mergeCell ref="A39:A40"/>
    <mergeCell ref="A48:A49"/>
    <mergeCell ref="A67:A68"/>
    <mergeCell ref="A96:A97"/>
    <mergeCell ref="A126:A127"/>
    <mergeCell ref="A149:A150"/>
    <mergeCell ref="B2:B3"/>
    <mergeCell ref="B39:B40"/>
    <mergeCell ref="B48:B49"/>
    <mergeCell ref="B67:B68"/>
    <mergeCell ref="B96:B97"/>
    <mergeCell ref="B126:B127"/>
    <mergeCell ref="B149:B150"/>
    <mergeCell ref="A167:K167"/>
    <mergeCell ref="A168:K168"/>
    <mergeCell ref="A169:K169"/>
    <mergeCell ref="A170:K170"/>
    <mergeCell ref="A171:K171"/>
    <mergeCell ref="A162:K162"/>
    <mergeCell ref="A163:K163"/>
    <mergeCell ref="A164:K164"/>
    <mergeCell ref="A165:K165"/>
    <mergeCell ref="A166:K166"/>
    <mergeCell ref="A148:O148"/>
    <mergeCell ref="C149:D149"/>
    <mergeCell ref="E149:F149"/>
    <mergeCell ref="G149:J149"/>
    <mergeCell ref="K149:N149"/>
    <mergeCell ref="O149:P149"/>
    <mergeCell ref="A125:O125"/>
    <mergeCell ref="C126:D126"/>
    <mergeCell ref="E126:F126"/>
    <mergeCell ref="G126:J126"/>
    <mergeCell ref="K126:N126"/>
    <mergeCell ref="O126:P126"/>
    <mergeCell ref="A95:O95"/>
    <mergeCell ref="C96:D96"/>
    <mergeCell ref="E96:F96"/>
    <mergeCell ref="G96:J96"/>
    <mergeCell ref="K96:N96"/>
    <mergeCell ref="O96:P96"/>
    <mergeCell ref="A66:O66"/>
    <mergeCell ref="C67:D67"/>
    <mergeCell ref="E67:F67"/>
    <mergeCell ref="G67:J67"/>
    <mergeCell ref="K67:N67"/>
    <mergeCell ref="O67:P67"/>
    <mergeCell ref="A47:O47"/>
    <mergeCell ref="C48:D48"/>
    <mergeCell ref="E48:F48"/>
    <mergeCell ref="G48:J48"/>
    <mergeCell ref="K48:N48"/>
    <mergeCell ref="O48:P48"/>
    <mergeCell ref="A38:O38"/>
    <mergeCell ref="C39:D39"/>
    <mergeCell ref="E39:F39"/>
    <mergeCell ref="G39:J39"/>
    <mergeCell ref="K39:N39"/>
    <mergeCell ref="O39:P39"/>
    <mergeCell ref="A1:O1"/>
    <mergeCell ref="C2:D2"/>
    <mergeCell ref="E2:F2"/>
    <mergeCell ref="G2:J2"/>
    <mergeCell ref="K2:N2"/>
    <mergeCell ref="O2:P2"/>
  </mergeCells>
  <phoneticPr fontId="15" type="noConversion"/>
  <conditionalFormatting sqref="C41 C43:C45">
    <cfRule type="cellIs" dxfId="41" priority="31" operator="greaterThan">
      <formula>$D$41</formula>
    </cfRule>
  </conditionalFormatting>
  <conditionalFormatting sqref="C42">
    <cfRule type="cellIs" dxfId="40" priority="32" operator="greaterThan">
      <formula>$D$41</formula>
    </cfRule>
    <cfRule type="cellIs" dxfId="39" priority="34" operator="greaterThan">
      <formula>$D$41</formula>
    </cfRule>
  </conditionalFormatting>
  <conditionalFormatting sqref="C4:C26 C34:C36 C28:C32">
    <cfRule type="cellIs" dxfId="38" priority="6" operator="greaterThan">
      <formula>$D$4</formula>
    </cfRule>
    <cfRule type="cellIs" dxfId="37" priority="17" operator="greaterThan">
      <formula>$D$4</formula>
    </cfRule>
  </conditionalFormatting>
  <conditionalFormatting sqref="C41:C45">
    <cfRule type="cellIs" dxfId="36" priority="5" operator="greaterThan">
      <formula>$D$41</formula>
    </cfRule>
    <cfRule type="cellIs" dxfId="35" priority="16" operator="greaterThan">
      <formula>$D$41</formula>
    </cfRule>
    <cfRule type="cellIs" dxfId="34" priority="25" operator="greaterThan">
      <formula>$D$41</formula>
    </cfRule>
  </conditionalFormatting>
  <conditionalFormatting sqref="C50:C55 C64 C57:C62">
    <cfRule type="cellIs" dxfId="33" priority="4" operator="greaterThan">
      <formula>$D$50</formula>
    </cfRule>
    <cfRule type="cellIs" dxfId="32" priority="8" operator="greaterThan">
      <formula>$D$50</formula>
    </cfRule>
    <cfRule type="cellIs" dxfId="31" priority="15" operator="greaterThan">
      <formula>$D$50</formula>
    </cfRule>
    <cfRule type="cellIs" dxfId="30" priority="20" operator="greaterThan">
      <formula>$D$50</formula>
    </cfRule>
    <cfRule type="cellIs" dxfId="29" priority="24" operator="greaterThan">
      <formula>$D$50</formula>
    </cfRule>
    <cfRule type="cellIs" dxfId="28" priority="45" operator="greaterThan">
      <formula>$D$50</formula>
    </cfRule>
  </conditionalFormatting>
  <conditionalFormatting sqref="C69:C93">
    <cfRule type="cellIs" dxfId="27" priority="3" operator="greaterThan">
      <formula>$D$69</formula>
    </cfRule>
    <cfRule type="cellIs" dxfId="26" priority="7" operator="greaterThan">
      <formula>$D$69</formula>
    </cfRule>
    <cfRule type="cellIs" dxfId="25" priority="14" operator="greaterThan">
      <formula>$D$69</formula>
    </cfRule>
    <cfRule type="cellIs" dxfId="24" priority="22" operator="greaterThan">
      <formula>$D$69</formula>
    </cfRule>
    <cfRule type="cellIs" dxfId="23" priority="23" operator="greaterThan">
      <formula>$D$69</formula>
    </cfRule>
    <cfRule type="cellIs" dxfId="22" priority="49" operator="greaterThan">
      <formula>$D$69</formula>
    </cfRule>
  </conditionalFormatting>
  <conditionalFormatting sqref="C98:C123">
    <cfRule type="cellIs" dxfId="21" priority="2" operator="greaterThan">
      <formula>$D$98</formula>
    </cfRule>
    <cfRule type="cellIs" dxfId="20" priority="10" operator="greaterThan">
      <formula>$D$98</formula>
    </cfRule>
    <cfRule type="cellIs" dxfId="19" priority="54" operator="greaterThan">
      <formula>#REF!</formula>
    </cfRule>
  </conditionalFormatting>
  <conditionalFormatting sqref="C128:C140 C142:C146">
    <cfRule type="cellIs" dxfId="18" priority="12" operator="greaterThan">
      <formula>$D$128</formula>
    </cfRule>
    <cfRule type="cellIs" dxfId="17" priority="18" operator="greaterThan">
      <formula>$D$128</formula>
    </cfRule>
    <cfRule type="cellIs" dxfId="16" priority="51" operator="greaterThan">
      <formula>$D$128</formula>
    </cfRule>
  </conditionalFormatting>
  <conditionalFormatting sqref="C151:C160">
    <cfRule type="cellIs" dxfId="15" priority="1" operator="greaterThan">
      <formula>$D$151</formula>
    </cfRule>
    <cfRule type="cellIs" dxfId="14" priority="9" operator="greaterThan">
      <formula>$D$151</formula>
    </cfRule>
  </conditionalFormatting>
  <conditionalFormatting sqref="C4:C26 C34:C36 C28:C32">
    <cfRule type="cellIs" dxfId="13" priority="21" operator="greaterThan">
      <formula>$D$4</formula>
    </cfRule>
    <cfRule type="cellIs" dxfId="12" priority="26" operator="greaterThan">
      <formula>$D$4</formula>
    </cfRule>
    <cfRule type="cellIs" dxfId="11" priority="27" operator="greaterThan">
      <formula>$D$4</formula>
    </cfRule>
    <cfRule type="cellIs" dxfId="10" priority="47" operator="greaterThan">
      <formula>$D$4</formula>
    </cfRule>
  </conditionalFormatting>
  <conditionalFormatting sqref="C151:P160">
    <cfRule type="cellIs" dxfId="9" priority="11" operator="greaterThan">
      <formula>#REF!</formula>
    </cfRule>
    <cfRule type="cellIs" dxfId="8" priority="52" operator="greaterThan">
      <formula>#REF!</formula>
    </cfRule>
  </conditionalFormatting>
  <pageMargins left="0.69930555555555596" right="0.69930555555555596" top="0.75" bottom="0.75" header="0.3" footer="0.3"/>
  <pageSetup paperSize="9" orientation="portrait" horizontalDpi="2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73"/>
  <sheetViews>
    <sheetView workbookViewId="0">
      <selection activeCell="J1" sqref="J1:J1048576"/>
    </sheetView>
  </sheetViews>
  <sheetFormatPr baseColWidth="10" defaultColWidth="9" defaultRowHeight="14"/>
  <cols>
    <col min="1" max="1" width="13.83203125" customWidth="1"/>
    <col min="2" max="2" width="20.1640625" customWidth="1"/>
    <col min="3" max="3" width="25.83203125" customWidth="1"/>
    <col min="4" max="4" width="23.6640625" customWidth="1"/>
    <col min="6" max="6" width="11.6640625" style="2" customWidth="1"/>
    <col min="7" max="8" width="13.5" style="19" customWidth="1"/>
    <col min="9" max="9" width="12.6640625" style="19"/>
    <col min="10" max="10" width="12.1640625" style="19" customWidth="1"/>
    <col min="11" max="13" width="13.5" style="19" customWidth="1"/>
    <col min="15" max="15" width="10.83203125" customWidth="1"/>
    <col min="16" max="22" width="12.33203125" customWidth="1"/>
    <col min="24" max="24" width="9" customWidth="1"/>
  </cols>
  <sheetData>
    <row r="1" spans="1:22" ht="31" thickBot="1">
      <c r="A1" s="119" t="s">
        <v>203</v>
      </c>
      <c r="B1" s="119"/>
      <c r="C1" s="119"/>
      <c r="D1" s="119"/>
      <c r="G1" s="61" t="s">
        <v>204</v>
      </c>
      <c r="H1" s="61" t="s">
        <v>205</v>
      </c>
      <c r="I1" s="61" t="s">
        <v>206</v>
      </c>
      <c r="J1" s="61" t="s">
        <v>207</v>
      </c>
      <c r="K1" s="61" t="s">
        <v>208</v>
      </c>
      <c r="L1" s="62" t="s">
        <v>209</v>
      </c>
      <c r="M1" s="62" t="s">
        <v>210</v>
      </c>
      <c r="O1" s="30" t="s">
        <v>211</v>
      </c>
      <c r="P1" s="46" t="s">
        <v>204</v>
      </c>
      <c r="Q1" s="46" t="s">
        <v>205</v>
      </c>
      <c r="R1" s="46" t="s">
        <v>206</v>
      </c>
      <c r="S1" s="46" t="s">
        <v>207</v>
      </c>
      <c r="T1" s="46" t="s">
        <v>208</v>
      </c>
      <c r="U1" s="46" t="s">
        <v>209</v>
      </c>
      <c r="V1" s="46" t="s">
        <v>210</v>
      </c>
    </row>
    <row r="2" spans="1:22" ht="28.5" customHeight="1" thickBot="1">
      <c r="A2" s="31" t="s">
        <v>212</v>
      </c>
      <c r="B2" s="32" t="s">
        <v>213</v>
      </c>
      <c r="C2" s="32" t="s">
        <v>358</v>
      </c>
      <c r="D2" s="33" t="s">
        <v>329</v>
      </c>
      <c r="F2" s="2">
        <f>cta策略!A2</f>
        <v>43098</v>
      </c>
      <c r="G2" s="63">
        <f>cta策略!DS2</f>
        <v>1</v>
      </c>
      <c r="H2" s="19">
        <f>股指cta!AM2</f>
        <v>1</v>
      </c>
      <c r="I2" s="19">
        <v>1</v>
      </c>
      <c r="J2" s="19">
        <v>1</v>
      </c>
      <c r="K2" s="19">
        <f>市场中性!AB2</f>
        <v>1</v>
      </c>
      <c r="L2" s="19">
        <f>套利!U2</f>
        <v>1</v>
      </c>
      <c r="M2" s="19">
        <f>期权!L2</f>
        <v>1</v>
      </c>
      <c r="O2" s="46" t="s">
        <v>214</v>
      </c>
      <c r="P2">
        <v>171</v>
      </c>
      <c r="Q2">
        <v>171</v>
      </c>
      <c r="R2">
        <v>171</v>
      </c>
      <c r="S2" s="59">
        <v>171</v>
      </c>
      <c r="T2" s="59">
        <v>171</v>
      </c>
      <c r="U2" s="59">
        <v>171</v>
      </c>
      <c r="V2">
        <v>171</v>
      </c>
    </row>
    <row r="3" spans="1:22" ht="24" customHeight="1" thickBot="1">
      <c r="A3" s="34">
        <v>1</v>
      </c>
      <c r="B3" s="35" t="s">
        <v>204</v>
      </c>
      <c r="C3" s="36">
        <v>1.3308687228742899E-2</v>
      </c>
      <c r="D3" s="37">
        <v>6.8410196413623892E-2</v>
      </c>
      <c r="F3" s="2">
        <f>cta策略!A3</f>
        <v>43105</v>
      </c>
      <c r="G3" s="63">
        <f>cta策略!DS3</f>
        <v>0.99869162901241892</v>
      </c>
      <c r="H3" s="19">
        <f>股指cta!AM3</f>
        <v>0.99876126630449136</v>
      </c>
      <c r="I3" s="19">
        <v>1.0208105578725939</v>
      </c>
      <c r="J3" s="19">
        <v>1.0317290561324781</v>
      </c>
      <c r="K3" s="19">
        <f>市场中性!AB3</f>
        <v>1.0030189225415109</v>
      </c>
      <c r="L3" s="19">
        <f>套利!U3</f>
        <v>1.0024451693122538</v>
      </c>
      <c r="M3" s="19">
        <f>期权!L3</f>
        <v>1.0057728437912177</v>
      </c>
      <c r="O3" s="47" t="s">
        <v>215</v>
      </c>
      <c r="P3">
        <v>120</v>
      </c>
      <c r="Q3">
        <v>102</v>
      </c>
      <c r="R3">
        <v>100</v>
      </c>
      <c r="S3" s="59">
        <v>97</v>
      </c>
      <c r="T3" s="59">
        <v>124</v>
      </c>
      <c r="U3" s="59">
        <v>141</v>
      </c>
      <c r="V3">
        <v>146</v>
      </c>
    </row>
    <row r="4" spans="1:22" ht="24" customHeight="1" thickBot="1">
      <c r="A4" s="38">
        <v>2</v>
      </c>
      <c r="B4" s="39" t="s">
        <v>207</v>
      </c>
      <c r="C4" s="40">
        <v>1.0846490042857315E-2</v>
      </c>
      <c r="D4" s="41">
        <v>4.3252376014603522E-2</v>
      </c>
      <c r="F4" s="2">
        <f>cta策略!A4</f>
        <v>43112</v>
      </c>
      <c r="G4" s="63">
        <f>cta策略!DS4</f>
        <v>0.99805448322398627</v>
      </c>
      <c r="H4" s="19">
        <f>股指cta!AM4</f>
        <v>0.99263705981294659</v>
      </c>
      <c r="I4" s="19">
        <v>1.0341264472836238</v>
      </c>
      <c r="J4" s="19">
        <v>1.0356500977297614</v>
      </c>
      <c r="K4" s="19">
        <f>市场中性!AB4</f>
        <v>1.0036356013929677</v>
      </c>
      <c r="L4" s="19">
        <f>套利!U4</f>
        <v>1.0018555187780522</v>
      </c>
      <c r="M4" s="19">
        <f>期权!L4</f>
        <v>1.0044167878081025</v>
      </c>
      <c r="O4" s="47" t="s">
        <v>216</v>
      </c>
      <c r="P4">
        <v>51</v>
      </c>
      <c r="Q4">
        <v>69</v>
      </c>
      <c r="R4">
        <v>71</v>
      </c>
      <c r="S4" s="59">
        <v>74</v>
      </c>
      <c r="T4" s="59">
        <v>47</v>
      </c>
      <c r="U4" s="59">
        <v>30</v>
      </c>
      <c r="V4">
        <v>25</v>
      </c>
    </row>
    <row r="5" spans="1:22" ht="24" customHeight="1" thickBot="1">
      <c r="A5" s="34">
        <v>3</v>
      </c>
      <c r="B5" s="35" t="s">
        <v>206</v>
      </c>
      <c r="C5" s="36">
        <v>7.5073442696902415E-3</v>
      </c>
      <c r="D5" s="37">
        <v>1.7100803726919578E-2</v>
      </c>
      <c r="F5" s="2">
        <f>cta策略!A5</f>
        <v>43119</v>
      </c>
      <c r="G5" s="63">
        <f>cta策略!DS5</f>
        <v>0.99699921674726555</v>
      </c>
      <c r="H5" s="19">
        <f>股指cta!AM5</f>
        <v>0.98033062653505287</v>
      </c>
      <c r="I5" s="19">
        <v>1.0252077049194155</v>
      </c>
      <c r="J5" s="19">
        <v>1.0271504878900688</v>
      </c>
      <c r="K5" s="19">
        <f>市场中性!AB5</f>
        <v>1.0046284952804521</v>
      </c>
      <c r="L5" s="19">
        <f>套利!U5</f>
        <v>1.0053772499910618</v>
      </c>
      <c r="M5" s="19">
        <f>期权!L5</f>
        <v>0.99977612418385609</v>
      </c>
      <c r="O5" s="47" t="s">
        <v>217</v>
      </c>
      <c r="P5">
        <v>0</v>
      </c>
      <c r="Q5">
        <v>0</v>
      </c>
      <c r="R5">
        <v>0</v>
      </c>
      <c r="S5" s="59">
        <v>0</v>
      </c>
      <c r="T5" s="59">
        <v>0</v>
      </c>
      <c r="U5" s="59">
        <v>0</v>
      </c>
      <c r="V5">
        <v>0</v>
      </c>
    </row>
    <row r="6" spans="1:22" ht="24" customHeight="1" thickBot="1">
      <c r="A6" s="38">
        <v>4</v>
      </c>
      <c r="B6" s="39" t="s">
        <v>205</v>
      </c>
      <c r="C6" s="40">
        <v>4.2198456541082674E-3</v>
      </c>
      <c r="D6" s="41">
        <v>5.4428831768951857E-2</v>
      </c>
      <c r="F6" s="2">
        <f>cta策略!A6</f>
        <v>43126</v>
      </c>
      <c r="G6" s="63">
        <f>cta策略!DS6</f>
        <v>1.0054496943131768</v>
      </c>
      <c r="H6" s="19">
        <f>股指cta!AM6</f>
        <v>0.98265828627946494</v>
      </c>
      <c r="I6" s="19">
        <v>1.044559866176896</v>
      </c>
      <c r="J6" s="19">
        <v>1.0499210322811334</v>
      </c>
      <c r="K6" s="19">
        <f>市场中性!AB6</f>
        <v>1.0044138424843325</v>
      </c>
      <c r="L6" s="19">
        <f>套利!U6</f>
        <v>1.0038414324785245</v>
      </c>
      <c r="M6" s="19">
        <f>期权!L6</f>
        <v>1.0045512301370509</v>
      </c>
      <c r="O6" s="48"/>
      <c r="T6" s="64"/>
    </row>
    <row r="7" spans="1:22" ht="24" customHeight="1" thickBot="1">
      <c r="A7" s="34">
        <v>5</v>
      </c>
      <c r="B7" s="35" t="s">
        <v>208</v>
      </c>
      <c r="C7" s="36">
        <v>3.1011102058129403E-3</v>
      </c>
      <c r="D7" s="37">
        <v>1.4721341337545768E-2</v>
      </c>
      <c r="F7" s="2">
        <f>cta策略!A7</f>
        <v>43133</v>
      </c>
      <c r="G7" s="63">
        <f>cta策略!DS7</f>
        <v>1.0180768883186022</v>
      </c>
      <c r="H7" s="19">
        <f>股指cta!AM7</f>
        <v>0.99237041462962905</v>
      </c>
      <c r="I7" s="19">
        <v>1.0234509358748167</v>
      </c>
      <c r="J7" s="19">
        <v>1.0073675166503093</v>
      </c>
      <c r="K7" s="19">
        <f>市场中性!AB7</f>
        <v>1.0099141923965911</v>
      </c>
      <c r="L7" s="19">
        <f>套利!U7</f>
        <v>1.0101953650947795</v>
      </c>
      <c r="M7" s="19">
        <f>期权!L7</f>
        <v>1.0059137801535265</v>
      </c>
      <c r="O7" s="49" t="s">
        <v>218</v>
      </c>
      <c r="T7" s="64"/>
    </row>
    <row r="8" spans="1:22" ht="24" customHeight="1" thickBot="1">
      <c r="A8" s="38">
        <v>6</v>
      </c>
      <c r="B8" s="39" t="s">
        <v>209</v>
      </c>
      <c r="C8" s="40">
        <v>2.5853209316533121E-3</v>
      </c>
      <c r="D8" s="41">
        <v>1.6062040198718819E-2</v>
      </c>
      <c r="F8" s="2">
        <f>cta策略!A8</f>
        <v>43140</v>
      </c>
      <c r="G8" s="63">
        <f>cta策略!DS8</f>
        <v>1.0265994779302434</v>
      </c>
      <c r="H8" s="19">
        <f>股指cta!AM8</f>
        <v>0.98848348148112564</v>
      </c>
      <c r="I8" s="19">
        <v>0.94859867195546776</v>
      </c>
      <c r="J8" s="19">
        <v>0.93923382993528381</v>
      </c>
      <c r="K8" s="19">
        <f>市场中性!AB8</f>
        <v>1.0053890535458272</v>
      </c>
      <c r="L8" s="19">
        <f>套利!U8</f>
        <v>1.01791697317358</v>
      </c>
      <c r="M8" s="19">
        <f>期权!L8</f>
        <v>1.0016886998531633</v>
      </c>
      <c r="O8" s="50" t="s">
        <v>219</v>
      </c>
      <c r="P8" s="11">
        <v>1.4168158174983128</v>
      </c>
      <c r="Q8" s="11">
        <v>1.0999847104286626</v>
      </c>
      <c r="R8" s="11">
        <v>0.5069280919400978</v>
      </c>
      <c r="S8" s="11">
        <v>1.2380527666903132</v>
      </c>
      <c r="T8" s="11">
        <v>0.60186838469386661</v>
      </c>
      <c r="U8" s="11">
        <v>0.62007505675867103</v>
      </c>
      <c r="V8" s="11">
        <v>0.68024520786182485</v>
      </c>
    </row>
    <row r="9" spans="1:22" ht="24" customHeight="1">
      <c r="A9" s="42">
        <v>7</v>
      </c>
      <c r="B9" s="43" t="s">
        <v>210</v>
      </c>
      <c r="C9" s="44">
        <v>1.5109911481911986E-3</v>
      </c>
      <c r="D9" s="45">
        <v>3.4501829535205975E-2</v>
      </c>
      <c r="F9" s="2">
        <f>cta策略!A9</f>
        <v>43145</v>
      </c>
      <c r="G9" s="63">
        <f>cta策略!DS9</f>
        <v>1.026324523345701</v>
      </c>
      <c r="H9" s="19">
        <f>股指cta!AM9</f>
        <v>1.0180934800994155</v>
      </c>
      <c r="I9" s="19">
        <v>0.98050833853021424</v>
      </c>
      <c r="J9" s="19">
        <v>0.98134612926589682</v>
      </c>
      <c r="K9" s="19">
        <f>市场中性!AB9</f>
        <v>1.0156839094638654</v>
      </c>
      <c r="L9" s="19">
        <f>套利!U9</f>
        <v>1.0251851850960363</v>
      </c>
      <c r="M9" s="19">
        <f>期权!L9</f>
        <v>1.0228510171394489</v>
      </c>
      <c r="O9" s="51" t="s">
        <v>220</v>
      </c>
      <c r="P9" s="11">
        <v>0.29879953523659974</v>
      </c>
      <c r="Q9" s="11">
        <v>0.24583853559172386</v>
      </c>
      <c r="R9" s="11">
        <v>0.1291790262852357</v>
      </c>
      <c r="S9" s="11">
        <v>0.26956447804977035</v>
      </c>
      <c r="T9" s="11">
        <v>0.14980454299124402</v>
      </c>
      <c r="U9" s="11">
        <v>0.15366093112703716</v>
      </c>
      <c r="V9" s="11">
        <v>0.16619267916013114</v>
      </c>
    </row>
    <row r="10" spans="1:22" ht="17">
      <c r="A10" t="s">
        <v>221</v>
      </c>
      <c r="F10" s="2">
        <f>cta策略!A10</f>
        <v>43154</v>
      </c>
      <c r="G10" s="63">
        <f>cta策略!DS10</f>
        <v>1.0177108591869666</v>
      </c>
      <c r="H10" s="19">
        <f>股指cta!AM10</f>
        <v>1.03058309961425</v>
      </c>
      <c r="I10" s="19">
        <v>1.001624039156048</v>
      </c>
      <c r="J10" s="19">
        <v>1.015716306966937</v>
      </c>
      <c r="K10" s="19">
        <f>市场中性!AB10</f>
        <v>1.0233676260270139</v>
      </c>
      <c r="L10" s="19">
        <f>套利!U10</f>
        <v>1.0248549755591636</v>
      </c>
      <c r="M10" s="19">
        <f>期权!L10</f>
        <v>1.0277515233943346</v>
      </c>
      <c r="O10" s="50" t="s">
        <v>222</v>
      </c>
      <c r="P10" s="11">
        <v>5.225657642274735E-3</v>
      </c>
      <c r="Q10" s="11">
        <v>4.4286623871667864E-3</v>
      </c>
      <c r="R10" s="11">
        <v>2.6359754929835091E-3</v>
      </c>
      <c r="S10" s="11">
        <v>5.1981621210540219E-3</v>
      </c>
      <c r="T10" s="11">
        <v>2.7744772277753845E-3</v>
      </c>
      <c r="U10" s="11">
        <v>2.8332361278959818E-3</v>
      </c>
      <c r="V10" s="11">
        <v>3.0495807913161772E-3</v>
      </c>
    </row>
    <row r="11" spans="1:22" ht="18">
      <c r="F11" s="2">
        <f>cta策略!A11</f>
        <v>43161</v>
      </c>
      <c r="G11" s="63">
        <f>cta策略!DS11</f>
        <v>1.0301843500386649</v>
      </c>
      <c r="H11" s="19">
        <f>股指cta!AM11</f>
        <v>1.0433759753613752</v>
      </c>
      <c r="I11" s="19">
        <v>1.0028588342428952</v>
      </c>
      <c r="J11" s="19">
        <v>1.059750208997009</v>
      </c>
      <c r="K11" s="19">
        <f>市场中性!AB11</f>
        <v>1.031000605206428</v>
      </c>
      <c r="L11" s="19">
        <f>套利!U11</f>
        <v>1.0276118644165604</v>
      </c>
      <c r="M11" s="19">
        <f>期权!L11</f>
        <v>1.0186917623056113</v>
      </c>
      <c r="O11" s="47" t="s">
        <v>223</v>
      </c>
      <c r="P11" s="11">
        <v>0.70175438596491224</v>
      </c>
      <c r="Q11" s="11">
        <v>0.59649122807017541</v>
      </c>
      <c r="R11" s="11">
        <v>0.58479532163742687</v>
      </c>
      <c r="S11" s="11">
        <v>0.56725146198830412</v>
      </c>
      <c r="T11" s="11">
        <v>0.72514619883040932</v>
      </c>
      <c r="U11" s="11">
        <v>0.82456140350877194</v>
      </c>
      <c r="V11" s="11">
        <v>0.85380116959064323</v>
      </c>
    </row>
    <row r="12" spans="1:22" ht="17.25" customHeight="1" thickBot="1">
      <c r="F12" s="2">
        <f>cta策略!A12</f>
        <v>43168</v>
      </c>
      <c r="G12" s="63">
        <f>cta策略!DS12</f>
        <v>1.0346270933832411</v>
      </c>
      <c r="H12" s="19">
        <f>股指cta!AM12</f>
        <v>1.0584748325799058</v>
      </c>
      <c r="I12" s="19">
        <v>1.0165321056028971</v>
      </c>
      <c r="J12" s="19">
        <v>1.0910855728236888</v>
      </c>
      <c r="K12" s="19">
        <f>市场中性!AB12</f>
        <v>1.0366048209733194</v>
      </c>
      <c r="L12" s="19">
        <f>套利!U12</f>
        <v>1.0294251663072929</v>
      </c>
      <c r="M12" s="19">
        <f>期权!L12</f>
        <v>1.0219144855994273</v>
      </c>
      <c r="O12" s="52" t="s">
        <v>224</v>
      </c>
      <c r="P12" s="11">
        <v>1.8328573567310773</v>
      </c>
      <c r="Q12" s="11">
        <v>1.9560385823084214</v>
      </c>
      <c r="R12" s="11">
        <v>0.96623701239492188</v>
      </c>
      <c r="S12" s="11">
        <v>1.1723116837408758</v>
      </c>
      <c r="T12" s="11">
        <v>1.4860347814693555</v>
      </c>
      <c r="U12" s="11">
        <v>2.8583985986715592</v>
      </c>
      <c r="V12" s="11">
        <v>1.7573369436235302</v>
      </c>
    </row>
    <row r="13" spans="1:22" ht="17.25" customHeight="1" thickBot="1">
      <c r="F13" s="2">
        <f>cta策略!A13</f>
        <v>43175</v>
      </c>
      <c r="G13" s="63">
        <f>cta策略!DS13</f>
        <v>1.0309739173285577</v>
      </c>
      <c r="H13" s="19">
        <f>股指cta!AM13</f>
        <v>1.0649199605004063</v>
      </c>
      <c r="I13" s="19">
        <v>1.0122754274749501</v>
      </c>
      <c r="J13" s="19">
        <v>1.0879222879881889</v>
      </c>
      <c r="K13" s="19">
        <f>市场中性!AB13</f>
        <v>1.0392125606615843</v>
      </c>
      <c r="L13" s="19">
        <f>套利!U13</f>
        <v>1.0337857863341122</v>
      </c>
      <c r="M13" s="19">
        <f>期权!L13</f>
        <v>1.0237583707645364</v>
      </c>
    </row>
    <row r="14" spans="1:22" ht="17.25" customHeight="1" thickBot="1">
      <c r="F14" s="2">
        <f>cta策略!A14</f>
        <v>43182</v>
      </c>
      <c r="G14" s="63">
        <f>cta策略!DS14</f>
        <v>1.060041910419218</v>
      </c>
      <c r="H14" s="19">
        <f>股指cta!AM14</f>
        <v>1.0703425628688357</v>
      </c>
      <c r="I14" s="19">
        <v>0.98570251760428507</v>
      </c>
      <c r="J14" s="19">
        <v>1.0463254372605975</v>
      </c>
      <c r="K14" s="19">
        <f>市场中性!AB14</f>
        <v>1.0415392069918905</v>
      </c>
      <c r="L14" s="19">
        <f>套利!U14</f>
        <v>1.0421147666839543</v>
      </c>
      <c r="M14" s="19">
        <f>期权!L14</f>
        <v>1.0309948514693141</v>
      </c>
      <c r="O14" s="53" t="s">
        <v>225</v>
      </c>
    </row>
    <row r="15" spans="1:22" ht="17.25" customHeight="1">
      <c r="F15" s="2">
        <f>cta策略!A15</f>
        <v>43189</v>
      </c>
      <c r="G15" s="63">
        <f>cta策略!DS15</f>
        <v>1.0708262644481568</v>
      </c>
      <c r="H15" s="19">
        <f>股指cta!AM15</f>
        <v>1.1043264457345376</v>
      </c>
      <c r="I15" s="19">
        <v>1.0014546257711101</v>
      </c>
      <c r="J15" s="19">
        <v>1.0973781133978542</v>
      </c>
      <c r="K15" s="19">
        <f>市场中性!AB15</f>
        <v>1.0555469211386903</v>
      </c>
      <c r="L15" s="19">
        <f>套利!U15</f>
        <v>1.0515055177822279</v>
      </c>
      <c r="M15" s="19">
        <f>期权!L15</f>
        <v>1.0283677967144018</v>
      </c>
      <c r="O15" s="54" t="s">
        <v>226</v>
      </c>
      <c r="P15" s="3">
        <v>3.7080184206754927</v>
      </c>
      <c r="Q15" s="3">
        <v>2.3789271993775829</v>
      </c>
      <c r="R15" s="3">
        <v>0.64617733753116413</v>
      </c>
      <c r="S15" s="3">
        <v>1.0923869101617469</v>
      </c>
      <c r="T15" s="3">
        <v>3.0451870742330822</v>
      </c>
      <c r="U15" s="3">
        <v>4.3965460375119054</v>
      </c>
      <c r="V15" s="3">
        <v>4.2292583838058437</v>
      </c>
    </row>
    <row r="16" spans="1:22" ht="17.25" customHeight="1">
      <c r="F16" s="2">
        <f>cta策略!A16</f>
        <v>43194</v>
      </c>
      <c r="G16" s="63">
        <f>cta策略!DS16</f>
        <v>1.0688551252118095</v>
      </c>
      <c r="H16" s="19">
        <f>股指cta!AM16</f>
        <v>1.1039659082073634</v>
      </c>
      <c r="I16" s="19">
        <v>0.99424675653696759</v>
      </c>
      <c r="J16" s="19">
        <v>1.0928448886194475</v>
      </c>
      <c r="K16" s="19">
        <f>市场中性!AB16</f>
        <v>1.0574446118811571</v>
      </c>
      <c r="L16" s="19">
        <f>套利!U16</f>
        <v>1.0504681928526334</v>
      </c>
      <c r="M16" s="19">
        <f>期权!L16</f>
        <v>1.0298736303081453</v>
      </c>
      <c r="O16" s="55" t="s">
        <v>227</v>
      </c>
      <c r="P16" s="3">
        <v>6.8087596993839643</v>
      </c>
      <c r="Q16" s="3">
        <v>5.1175930349587722</v>
      </c>
      <c r="R16" s="3">
        <v>0.69878207894456934</v>
      </c>
      <c r="S16" s="3">
        <v>1.2950778377566798</v>
      </c>
      <c r="T16" s="3">
        <v>12.168409027108419</v>
      </c>
      <c r="U16" s="3">
        <v>22.852454775020398</v>
      </c>
      <c r="V16" s="3">
        <v>11.838364028206655</v>
      </c>
    </row>
    <row r="17" spans="6:22" ht="17.25" customHeight="1">
      <c r="F17" s="2">
        <f>cta策略!A17</f>
        <v>43203</v>
      </c>
      <c r="G17" s="63">
        <f>cta策略!DS17</f>
        <v>1.0693212920783184</v>
      </c>
      <c r="H17" s="19">
        <f>股指cta!AM17</f>
        <v>1.1052355676050769</v>
      </c>
      <c r="I17" s="19">
        <v>0.99537647779794214</v>
      </c>
      <c r="J17" s="19">
        <v>1.0921277841623485</v>
      </c>
      <c r="K17" s="19">
        <f>市场中性!AB17</f>
        <v>1.0600404225487889</v>
      </c>
      <c r="L17" s="19">
        <f>套利!U17</f>
        <v>1.0512977645558335</v>
      </c>
      <c r="M17" s="19">
        <f>期权!L17</f>
        <v>1.0303048413101719</v>
      </c>
      <c r="O17" s="56" t="s">
        <v>228</v>
      </c>
      <c r="P17" s="3">
        <v>7.6695136123111061</v>
      </c>
      <c r="Q17" s="3">
        <v>6.4084572606296408</v>
      </c>
      <c r="R17" s="3">
        <v>0.9512870342250388</v>
      </c>
      <c r="S17" s="3">
        <v>1.8350017854448191</v>
      </c>
      <c r="T17" s="3">
        <v>6.9121537653613023</v>
      </c>
      <c r="U17" s="3">
        <v>16.102240888326445</v>
      </c>
      <c r="V17" s="3">
        <v>5.6138169050384752</v>
      </c>
    </row>
    <row r="18" spans="6:22" ht="17.25" customHeight="1" thickBot="1">
      <c r="F18" s="2">
        <f>cta策略!A18</f>
        <v>43210</v>
      </c>
      <c r="G18" s="63">
        <f>cta策略!DS18</f>
        <v>1.0776897099693177</v>
      </c>
      <c r="H18" s="19">
        <f>股指cta!AM18</f>
        <v>1.1081291558833228</v>
      </c>
      <c r="I18" s="19">
        <v>0.97935781647110065</v>
      </c>
      <c r="J18" s="19">
        <v>1.0711394425769449</v>
      </c>
      <c r="K18" s="19">
        <f>市场中性!AB18</f>
        <v>1.0584165355981363</v>
      </c>
      <c r="L18" s="19">
        <f>套利!U18</f>
        <v>1.0530101155688041</v>
      </c>
      <c r="M18" s="19">
        <f>期权!L18</f>
        <v>1.032289847384753</v>
      </c>
      <c r="O18" s="57"/>
    </row>
    <row r="19" spans="6:22" ht="17.25" customHeight="1" thickBot="1">
      <c r="F19" s="2">
        <f>cta策略!A19</f>
        <v>43217</v>
      </c>
      <c r="G19" s="63">
        <f>cta策略!DS19</f>
        <v>1.0809245350459944</v>
      </c>
      <c r="H19" s="19">
        <f>股指cta!AM19</f>
        <v>1.1179325073625868</v>
      </c>
      <c r="I19" s="19">
        <v>0.98262050311588156</v>
      </c>
      <c r="J19" s="19">
        <v>1.0702666186707821</v>
      </c>
      <c r="K19" s="19">
        <f>市场中性!AB19</f>
        <v>1.060794563722</v>
      </c>
      <c r="L19" s="19">
        <f>套利!U19</f>
        <v>1.0542164681471229</v>
      </c>
      <c r="M19" s="19">
        <f>期权!L19</f>
        <v>1.034804581118788</v>
      </c>
      <c r="O19" s="53" t="s">
        <v>229</v>
      </c>
    </row>
    <row r="20" spans="6:22" ht="17">
      <c r="F20" s="2">
        <f>cta策略!A20</f>
        <v>43224</v>
      </c>
      <c r="G20" s="63">
        <f>cta策略!DS20</f>
        <v>1.0847863549478729</v>
      </c>
      <c r="H20" s="19">
        <f>股指cta!AM20</f>
        <v>1.1185072883751319</v>
      </c>
      <c r="I20" s="19">
        <v>0.99325051127624742</v>
      </c>
      <c r="J20" s="19">
        <v>1.0909448468373562</v>
      </c>
      <c r="K20" s="19">
        <f>市场中性!AB20</f>
        <v>1.0642591260228613</v>
      </c>
      <c r="L20" s="19">
        <f>套利!U20</f>
        <v>1.0581323461387775</v>
      </c>
      <c r="M20" s="19">
        <f>期权!L20</f>
        <v>1.0345780079626437</v>
      </c>
      <c r="O20" s="54" t="s">
        <v>230</v>
      </c>
      <c r="P20" s="11">
        <v>-4.3884576402899667E-2</v>
      </c>
      <c r="Q20" s="11">
        <v>-4.8037922107595721E-2</v>
      </c>
      <c r="R20" s="11">
        <v>-0.18486310707960041</v>
      </c>
      <c r="S20" s="11">
        <v>-0.20814538724306109</v>
      </c>
      <c r="T20" s="11">
        <v>-1.2310939142291644E-2</v>
      </c>
      <c r="U20" s="11">
        <v>-6.724044862567724E-3</v>
      </c>
      <c r="V20" s="11">
        <v>-1.4038483591495621E-2</v>
      </c>
    </row>
    <row r="21" spans="6:22" ht="17">
      <c r="F21" s="2">
        <f>cta策略!A21</f>
        <v>43231</v>
      </c>
      <c r="G21" s="63">
        <f>cta策略!DS21</f>
        <v>1.0857999269188696</v>
      </c>
      <c r="H21" s="19">
        <f>股指cta!AM21</f>
        <v>1.1231801747513599</v>
      </c>
      <c r="I21" s="19">
        <v>1.0103986057754781</v>
      </c>
      <c r="J21" s="19">
        <v>1.1166860999121293</v>
      </c>
      <c r="K21" s="19">
        <f>市场中性!AB21</f>
        <v>1.0703808481641326</v>
      </c>
      <c r="L21" s="19">
        <f>套利!U21</f>
        <v>1.0620741271979588</v>
      </c>
      <c r="M21" s="19">
        <f>期权!L21</f>
        <v>1.0447189244584414</v>
      </c>
      <c r="O21" s="55" t="s">
        <v>231</v>
      </c>
      <c r="P21" s="11">
        <v>1.4240899861318184</v>
      </c>
      <c r="Q21" s="11">
        <v>1.142118846017278</v>
      </c>
      <c r="R21" s="11">
        <v>0.87873964315937991</v>
      </c>
      <c r="S21" s="11">
        <v>1.5542284324938658</v>
      </c>
      <c r="T21" s="11">
        <v>0.6032884982371467</v>
      </c>
      <c r="U21" s="11">
        <v>0.62007505675867103</v>
      </c>
      <c r="V21" s="11">
        <v>0.68147678837621606</v>
      </c>
    </row>
    <row r="22" spans="6:22" ht="17">
      <c r="F22" s="2">
        <f>cta策略!A22</f>
        <v>43238</v>
      </c>
      <c r="G22" s="63">
        <f>cta策略!DS22</f>
        <v>1.1020461171785187</v>
      </c>
      <c r="H22" s="19">
        <f>股指cta!AM22</f>
        <v>1.1205990895967108</v>
      </c>
      <c r="I22" s="19">
        <v>1.0197059742993084</v>
      </c>
      <c r="J22" s="19">
        <v>1.1252527999922777</v>
      </c>
      <c r="K22" s="19">
        <f>市场中性!AB22</f>
        <v>1.0751082189462766</v>
      </c>
      <c r="L22" s="19">
        <f>套利!U22</f>
        <v>1.0627759621328765</v>
      </c>
      <c r="M22" s="19">
        <f>期权!L22</f>
        <v>1.0564032695528853</v>
      </c>
      <c r="O22" s="56" t="s">
        <v>232</v>
      </c>
      <c r="P22" s="11">
        <v>3.5047794270176742E-2</v>
      </c>
      <c r="Q22" s="11">
        <v>3.3680264502617185E-2</v>
      </c>
      <c r="R22" s="11">
        <v>0.10425772949384451</v>
      </c>
      <c r="S22" s="11">
        <v>0.13055272204637011</v>
      </c>
      <c r="T22" s="11">
        <v>1.7332447607230243E-2</v>
      </c>
      <c r="U22" s="11">
        <v>7.6797342670911692E-3</v>
      </c>
      <c r="V22" s="11">
        <v>2.4260263821197375E-2</v>
      </c>
    </row>
    <row r="23" spans="6:22" ht="18" thickBot="1">
      <c r="F23" s="2">
        <f>cta策略!A23</f>
        <v>43245</v>
      </c>
      <c r="G23" s="63">
        <f>cta策略!DS23</f>
        <v>1.1009933520280299</v>
      </c>
      <c r="H23" s="19">
        <f>股指cta!AM23</f>
        <v>1.1169359392564251</v>
      </c>
      <c r="I23" s="19">
        <v>1.0161804629189204</v>
      </c>
      <c r="J23" s="19">
        <v>1.1181307572101304</v>
      </c>
      <c r="K23" s="19">
        <f>市场中性!AB23</f>
        <v>1.0737067815287749</v>
      </c>
      <c r="L23" s="19">
        <f>套利!U23</f>
        <v>1.0650295150939995</v>
      </c>
      <c r="M23" s="19">
        <f>期权!L23</f>
        <v>1.0584998864972268</v>
      </c>
      <c r="O23" s="58" t="s">
        <v>233</v>
      </c>
      <c r="P23" s="11">
        <v>7.2491423920065717E-2</v>
      </c>
      <c r="Q23" s="11">
        <v>9.0729357185959855E-2</v>
      </c>
      <c r="R23" s="11">
        <v>0.15348577012026896</v>
      </c>
      <c r="S23" s="11">
        <v>0.21930368793443217</v>
      </c>
      <c r="T23" s="11">
        <v>3.9342260449275121E-2</v>
      </c>
      <c r="U23" s="11">
        <v>2.8126836401108034E-2</v>
      </c>
      <c r="V23" s="11">
        <v>3.2202496702879023E-2</v>
      </c>
    </row>
    <row r="24" spans="6:22">
      <c r="F24" s="2">
        <f>cta策略!A24</f>
        <v>43252</v>
      </c>
      <c r="G24" s="63">
        <f>cta策略!DS24</f>
        <v>1.1135805192784012</v>
      </c>
      <c r="H24" s="19">
        <f>股指cta!AM24</f>
        <v>1.1194517067021685</v>
      </c>
      <c r="I24" s="19">
        <v>1.0097585228942469</v>
      </c>
      <c r="J24" s="19">
        <v>1.0868301208879314</v>
      </c>
      <c r="K24" s="19">
        <f>市场中性!AB24</f>
        <v>1.0723638556009347</v>
      </c>
      <c r="L24" s="19">
        <f>套利!U24</f>
        <v>1.0663664028338038</v>
      </c>
      <c r="M24" s="19">
        <f>期权!L24</f>
        <v>1.05808113748155</v>
      </c>
    </row>
    <row r="25" spans="6:22">
      <c r="F25" s="2">
        <f>cta策略!A25</f>
        <v>43259</v>
      </c>
      <c r="G25" s="63">
        <f>cta策略!DS25</f>
        <v>1.1153585682147853</v>
      </c>
      <c r="H25" s="19">
        <f>股指cta!AM25</f>
        <v>1.1281718832065262</v>
      </c>
      <c r="I25" s="19">
        <v>1.0182214494535944</v>
      </c>
      <c r="J25" s="19">
        <v>1.0959586626237181</v>
      </c>
      <c r="K25" s="19">
        <f>市场中性!AB25</f>
        <v>1.0770132795294418</v>
      </c>
      <c r="L25" s="19">
        <f>套利!U25</f>
        <v>1.0723910305919719</v>
      </c>
      <c r="M25" s="19">
        <f>期权!L25</f>
        <v>1.0626281737118175</v>
      </c>
    </row>
    <row r="26" spans="6:22">
      <c r="F26" s="2">
        <f>cta策略!A26</f>
        <v>43266</v>
      </c>
      <c r="G26" s="63">
        <f>cta策略!DS26</f>
        <v>1.1354466965374177</v>
      </c>
      <c r="H26" s="19">
        <f>股指cta!AM26</f>
        <v>1.1307541919969726</v>
      </c>
      <c r="I26" s="19">
        <v>1.0025591638311788</v>
      </c>
      <c r="J26" s="19">
        <v>1.0628443126965856</v>
      </c>
      <c r="K26" s="19">
        <f>市场中性!AB26</f>
        <v>1.069642763990416</v>
      </c>
      <c r="L26" s="19">
        <f>套利!U26</f>
        <v>1.0753969465053261</v>
      </c>
      <c r="M26" s="19">
        <f>期权!L26</f>
        <v>1.0640757800129361</v>
      </c>
    </row>
    <row r="27" spans="6:22">
      <c r="F27" s="2">
        <f>cta策略!A27</f>
        <v>43273</v>
      </c>
      <c r="G27" s="63">
        <f>cta策略!DS27</f>
        <v>1.1368279279273279</v>
      </c>
      <c r="H27" s="19">
        <f>股指cta!AM27</f>
        <v>1.1557645737620432</v>
      </c>
      <c r="I27" s="19">
        <v>0.97720641527762564</v>
      </c>
      <c r="J27" s="19">
        <v>1.0210878315253056</v>
      </c>
      <c r="K27" s="19">
        <f>市场中性!AB27</f>
        <v>1.0735759256992663</v>
      </c>
      <c r="L27" s="19">
        <f>套利!U27</f>
        <v>1.0818123177145655</v>
      </c>
      <c r="M27" s="19">
        <f>期权!L27</f>
        <v>1.0656994877494466</v>
      </c>
    </row>
    <row r="28" spans="6:22">
      <c r="F28" s="2">
        <f>cta策略!A28</f>
        <v>43280</v>
      </c>
      <c r="G28" s="63">
        <f>cta策略!DS28</f>
        <v>1.1358472555428034</v>
      </c>
      <c r="H28" s="19">
        <f>股指cta!AM28</f>
        <v>1.151885079273246</v>
      </c>
      <c r="I28" s="19">
        <v>0.96488574354406542</v>
      </c>
      <c r="J28" s="19">
        <v>1.0506938561248784</v>
      </c>
      <c r="K28" s="19">
        <f>市场中性!AB28</f>
        <v>1.0818172369570507</v>
      </c>
      <c r="L28" s="19">
        <f>套利!U28</f>
        <v>1.0871075348705364</v>
      </c>
      <c r="M28" s="19">
        <f>期权!L28</f>
        <v>1.0715949665164985</v>
      </c>
    </row>
    <row r="29" spans="6:22">
      <c r="F29" s="2">
        <f>cta策略!A29</f>
        <v>43287</v>
      </c>
      <c r="G29" s="63">
        <f>cta策略!DS29</f>
        <v>1.1365042673520172</v>
      </c>
      <c r="H29" s="19">
        <f>股指cta!AM29</f>
        <v>1.1596279318420379</v>
      </c>
      <c r="I29" s="19">
        <v>0.93192218764513512</v>
      </c>
      <c r="J29" s="19">
        <v>1.0060539386025373</v>
      </c>
      <c r="K29" s="19">
        <f>市场中性!AB29</f>
        <v>1.0819586410347066</v>
      </c>
      <c r="L29" s="19">
        <f>套利!U29</f>
        <v>1.0909289259763784</v>
      </c>
      <c r="M29" s="19">
        <f>期权!L29</f>
        <v>1.0741976771486446</v>
      </c>
    </row>
    <row r="30" spans="6:22">
      <c r="F30" s="2">
        <f>cta策略!A30</f>
        <v>43294</v>
      </c>
      <c r="G30" s="63">
        <f>cta策略!DS30</f>
        <v>1.148330600138693</v>
      </c>
      <c r="H30" s="19">
        <f>股指cta!AM30</f>
        <v>1.196172622388137</v>
      </c>
      <c r="I30" s="19">
        <v>0.96883279772862485</v>
      </c>
      <c r="J30" s="19">
        <v>1.0537928942191039</v>
      </c>
      <c r="K30" s="19">
        <f>市场中性!AB30</f>
        <v>1.0918500978982868</v>
      </c>
      <c r="L30" s="19">
        <f>套利!U30</f>
        <v>1.1006853938104559</v>
      </c>
      <c r="M30" s="19">
        <f>期权!L30</f>
        <v>1.0759073029424109</v>
      </c>
    </row>
    <row r="31" spans="6:22">
      <c r="F31" s="2">
        <f>cta策略!A31</f>
        <v>43301</v>
      </c>
      <c r="G31" s="63">
        <f>cta策略!DS31</f>
        <v>1.1438501187249621</v>
      </c>
      <c r="H31" s="19">
        <f>股指cta!AM31</f>
        <v>1.2013410986428388</v>
      </c>
      <c r="I31" s="19">
        <v>0.96171904558263677</v>
      </c>
      <c r="J31" s="19">
        <v>1.0522919564259132</v>
      </c>
      <c r="K31" s="19">
        <f>市场中性!AB31</f>
        <v>1.0875691156851006</v>
      </c>
      <c r="L31" s="19">
        <f>套利!U31</f>
        <v>1.1050994449914586</v>
      </c>
      <c r="M31" s="19">
        <f>期权!L31</f>
        <v>1.0779604592639764</v>
      </c>
    </row>
    <row r="32" spans="6:22">
      <c r="F32" s="2">
        <f>cta策略!A32</f>
        <v>43308</v>
      </c>
      <c r="G32" s="63">
        <f>cta策略!DS32</f>
        <v>1.1541370380493809</v>
      </c>
      <c r="H32" s="19">
        <f>股指cta!AM32</f>
        <v>1.2005541856001762</v>
      </c>
      <c r="I32" s="19">
        <v>0.96123967534069854</v>
      </c>
      <c r="J32" s="19">
        <v>1.0668994339494426</v>
      </c>
      <c r="K32" s="19">
        <f>市场中性!AB32</f>
        <v>1.088703264944245</v>
      </c>
      <c r="L32" s="19">
        <f>套利!U32</f>
        <v>1.1037239600993265</v>
      </c>
      <c r="M32" s="19">
        <f>期权!L32</f>
        <v>1.0860349493493444</v>
      </c>
    </row>
    <row r="33" spans="6:13">
      <c r="F33" s="2">
        <f>cta策略!A33</f>
        <v>43315</v>
      </c>
      <c r="G33" s="63">
        <f>cta策略!DS33</f>
        <v>1.1842792093445442</v>
      </c>
      <c r="H33" s="19">
        <f>股指cta!AM33</f>
        <v>1.2449714124132041</v>
      </c>
      <c r="I33" s="19">
        <v>0.9257988927357812</v>
      </c>
      <c r="J33" s="19">
        <v>0.99636609417024369</v>
      </c>
      <c r="K33" s="19">
        <f>市场中性!AB33</f>
        <v>1.0817131970334239</v>
      </c>
      <c r="L33" s="19">
        <f>套利!U33</f>
        <v>1.1109478074113803</v>
      </c>
      <c r="M33" s="19">
        <f>期权!L33</f>
        <v>1.083548825113523</v>
      </c>
    </row>
    <row r="34" spans="6:13">
      <c r="F34" s="2">
        <f>cta策略!A34</f>
        <v>43322</v>
      </c>
      <c r="G34" s="63">
        <f>cta策略!DS34</f>
        <v>1.1915295811524258</v>
      </c>
      <c r="H34" s="19">
        <f>股指cta!AM34</f>
        <v>1.2374641697854081</v>
      </c>
      <c r="I34" s="19">
        <v>0.92932958217781791</v>
      </c>
      <c r="J34" s="19">
        <v>1.0179706727055637</v>
      </c>
      <c r="K34" s="19">
        <f>市场中性!AB34</f>
        <v>1.0845185750476409</v>
      </c>
      <c r="L34" s="19">
        <f>套利!U34</f>
        <v>1.1124462102437436</v>
      </c>
      <c r="M34" s="19">
        <f>期权!L34</f>
        <v>1.088398602379238</v>
      </c>
    </row>
    <row r="35" spans="6:13">
      <c r="F35" s="2">
        <f>cta策略!A35</f>
        <v>43329</v>
      </c>
      <c r="G35" s="63">
        <f>cta策略!DS35</f>
        <v>1.2167131701120355</v>
      </c>
      <c r="H35" s="19">
        <f>股指cta!AM35</f>
        <v>1.2354200626752347</v>
      </c>
      <c r="I35" s="19">
        <v>0.89764890423577837</v>
      </c>
      <c r="J35" s="19">
        <v>0.98112690529054603</v>
      </c>
      <c r="K35" s="19">
        <f>市场中性!AB35</f>
        <v>1.0808012526796766</v>
      </c>
      <c r="L35" s="19">
        <f>套利!U35</f>
        <v>1.1187497122368759</v>
      </c>
      <c r="M35" s="19">
        <f>期权!L35</f>
        <v>1.0883579091670199</v>
      </c>
    </row>
    <row r="36" spans="6:13">
      <c r="F36" s="2">
        <f>cta策略!A36</f>
        <v>43336</v>
      </c>
      <c r="G36" s="63">
        <f>cta策略!DS36</f>
        <v>1.2056767186332085</v>
      </c>
      <c r="H36" s="19">
        <f>股指cta!AM36</f>
        <v>1.2278181992122581</v>
      </c>
      <c r="I36" s="19">
        <v>0.90983937718735353</v>
      </c>
      <c r="J36" s="19">
        <v>0.9941198945050348</v>
      </c>
      <c r="K36" s="19">
        <f>市场中性!AB36</f>
        <v>1.0883351352203832</v>
      </c>
      <c r="L36" s="19">
        <f>套利!U36</f>
        <v>1.1223680240481764</v>
      </c>
      <c r="M36" s="19">
        <f>期权!L36</f>
        <v>1.093841113473651</v>
      </c>
    </row>
    <row r="37" spans="6:13">
      <c r="F37" s="2">
        <f>cta策略!A37</f>
        <v>43343</v>
      </c>
      <c r="G37" s="63">
        <f>cta策略!DS37</f>
        <v>1.2104560483102729</v>
      </c>
      <c r="H37" s="19">
        <f>股指cta!AM37</f>
        <v>1.2311490396203744</v>
      </c>
      <c r="I37" s="19">
        <v>0.91068934147930691</v>
      </c>
      <c r="J37" s="19">
        <v>0.98948304624062322</v>
      </c>
      <c r="K37" s="19">
        <f>市场中性!AB37</f>
        <v>1.0888708321864993</v>
      </c>
      <c r="L37" s="19">
        <f>套利!U37</f>
        <v>1.1231174385692879</v>
      </c>
      <c r="M37" s="19">
        <f>期权!L37</f>
        <v>1.0947972150199881</v>
      </c>
    </row>
    <row r="38" spans="6:13">
      <c r="F38" s="2">
        <f>cta策略!A38</f>
        <v>43350</v>
      </c>
      <c r="G38" s="63">
        <f>cta策略!DS38</f>
        <v>1.2049892855424209</v>
      </c>
      <c r="H38" s="19">
        <f>股指cta!AM38</f>
        <v>1.2248341586693217</v>
      </c>
      <c r="I38" s="19">
        <v>0.89905707638979837</v>
      </c>
      <c r="J38" s="19">
        <v>0.98438653833850864</v>
      </c>
      <c r="K38" s="19">
        <f>市场中性!AB38</f>
        <v>1.0901928108624999</v>
      </c>
      <c r="L38" s="19">
        <f>套利!U38</f>
        <v>1.1231947212688567</v>
      </c>
      <c r="M38" s="19">
        <f>期权!L38</f>
        <v>1.0944843092990346</v>
      </c>
    </row>
    <row r="39" spans="6:13">
      <c r="F39" s="2">
        <f>cta策略!A39</f>
        <v>43357</v>
      </c>
      <c r="G39" s="63">
        <f>cta策略!DS39</f>
        <v>1.190313154538533</v>
      </c>
      <c r="H39" s="19">
        <f>股指cta!AM39</f>
        <v>1.2064403888388959</v>
      </c>
      <c r="I39" s="19">
        <v>0.88550076286076074</v>
      </c>
      <c r="J39" s="19">
        <v>0.96524706064908516</v>
      </c>
      <c r="K39" s="19">
        <f>市场中性!AB39</f>
        <v>1.0885600388684837</v>
      </c>
      <c r="L39" s="19">
        <f>套利!U39</f>
        <v>1.1620696415117979</v>
      </c>
      <c r="M39" s="19">
        <f>期权!L39</f>
        <v>1.1041276343284432</v>
      </c>
    </row>
    <row r="40" spans="6:13">
      <c r="F40" s="2">
        <f>cta策略!A40</f>
        <v>43364</v>
      </c>
      <c r="G40" s="63">
        <f>cta策略!DS40</f>
        <v>1.1949471161505758</v>
      </c>
      <c r="H40" s="19">
        <f>股指cta!AM40</f>
        <v>1.2577932180647444</v>
      </c>
      <c r="I40" s="19">
        <v>0.90806440251610188</v>
      </c>
      <c r="J40" s="19">
        <v>0.99991553151980617</v>
      </c>
      <c r="K40" s="19">
        <f>市场中性!AB40</f>
        <v>1.0907877479115633</v>
      </c>
      <c r="L40" s="19">
        <f>套利!U40</f>
        <v>1.167340502617753</v>
      </c>
      <c r="M40" s="19">
        <f>期权!L40</f>
        <v>1.1147805497896457</v>
      </c>
    </row>
    <row r="41" spans="6:13">
      <c r="F41" s="2">
        <f>cta策略!A41</f>
        <v>43371</v>
      </c>
      <c r="G41" s="63">
        <f>cta策略!DS41</f>
        <v>1.2036593128270081</v>
      </c>
      <c r="H41" s="19">
        <f>股指cta!AM41</f>
        <v>1.2459264362290532</v>
      </c>
      <c r="I41" s="19">
        <v>0.91381387810882275</v>
      </c>
      <c r="J41" s="19">
        <v>1.000870347710475</v>
      </c>
      <c r="K41" s="19">
        <f>市场中性!AB41</f>
        <v>1.091376666370373</v>
      </c>
      <c r="L41" s="19">
        <f>套利!U41</f>
        <v>1.1689629220795095</v>
      </c>
      <c r="M41" s="19">
        <f>期权!L41</f>
        <v>1.1164374087218571</v>
      </c>
    </row>
    <row r="42" spans="6:13">
      <c r="F42" s="2">
        <f>cta策略!A42</f>
        <v>43385</v>
      </c>
      <c r="G42" s="63">
        <f>cta策略!DS42</f>
        <v>1.2261722499165779</v>
      </c>
      <c r="H42" s="19">
        <f>股指cta!AM42</f>
        <v>1.2527409165215566</v>
      </c>
      <c r="I42" s="19">
        <v>0.87134884783842548</v>
      </c>
      <c r="J42" s="19">
        <v>0.91521215046876314</v>
      </c>
      <c r="K42" s="19">
        <f>市场中性!AB42</f>
        <v>1.0987936814513746</v>
      </c>
      <c r="L42" s="19">
        <f>套利!U42</f>
        <v>1.1754129065658037</v>
      </c>
      <c r="M42" s="19">
        <f>期权!L42</f>
        <v>1.1156713740967792</v>
      </c>
    </row>
    <row r="43" spans="6:13">
      <c r="F43" s="2">
        <f>cta策略!A43</f>
        <v>43392</v>
      </c>
      <c r="G43" s="63">
        <f>cta策略!DS43</f>
        <v>1.2257757066503456</v>
      </c>
      <c r="H43" s="19">
        <f>股指cta!AM43</f>
        <v>1.2742118204402559</v>
      </c>
      <c r="I43" s="19">
        <v>0.86341942428183882</v>
      </c>
      <c r="J43" s="19">
        <v>0.89103662019154628</v>
      </c>
      <c r="K43" s="19">
        <f>市场中性!AB43</f>
        <v>1.1017969783990602</v>
      </c>
      <c r="L43" s="19">
        <f>套利!U43</f>
        <v>1.1767453989371346</v>
      </c>
      <c r="M43" s="19">
        <f>期权!L43</f>
        <v>1.1209928220282424</v>
      </c>
    </row>
    <row r="44" spans="6:13">
      <c r="F44" s="2">
        <f>cta策略!A44</f>
        <v>43399</v>
      </c>
      <c r="G44" s="63">
        <f>cta策略!DS44</f>
        <v>1.2367998211813527</v>
      </c>
      <c r="H44" s="19">
        <f>股指cta!AM44</f>
        <v>1.3040432727767339</v>
      </c>
      <c r="I44" s="19">
        <v>0.86660560409517207</v>
      </c>
      <c r="J44" s="19">
        <v>0.91464301366061218</v>
      </c>
      <c r="K44" s="19">
        <f>市场中性!AB44</f>
        <v>1.1081356347952886</v>
      </c>
      <c r="L44" s="19">
        <f>套利!U44</f>
        <v>1.1830482583457715</v>
      </c>
      <c r="M44" s="19">
        <f>期权!L44</f>
        <v>1.125004180694718</v>
      </c>
    </row>
    <row r="45" spans="6:13">
      <c r="F45" s="2">
        <f>cta策略!A45</f>
        <v>43406</v>
      </c>
      <c r="G45" s="63">
        <f>cta策略!DS45</f>
        <v>1.2356906629670843</v>
      </c>
      <c r="H45" s="19">
        <f>股指cta!AM45</f>
        <v>1.3080003835533542</v>
      </c>
      <c r="I45" s="19">
        <v>0.89554877112250764</v>
      </c>
      <c r="J45" s="19">
        <v>0.9653823706702489</v>
      </c>
      <c r="K45" s="19">
        <f>市场中性!AB45</f>
        <v>1.1142440942421197</v>
      </c>
      <c r="L45" s="19">
        <f>套利!U45</f>
        <v>1.1853883126225429</v>
      </c>
      <c r="M45" s="19">
        <f>期权!L45</f>
        <v>1.1311015014262615</v>
      </c>
    </row>
    <row r="46" spans="6:13">
      <c r="F46" s="2">
        <f>cta策略!A46</f>
        <v>43413</v>
      </c>
      <c r="G46" s="63">
        <f>cta策略!DS46</f>
        <v>1.2370547032939252</v>
      </c>
      <c r="H46" s="19">
        <f>股指cta!AM46</f>
        <v>1.2951600157669265</v>
      </c>
      <c r="I46" s="19">
        <v>0.88001369020170572</v>
      </c>
      <c r="J46" s="19">
        <v>0.96265472181843947</v>
      </c>
      <c r="K46" s="19">
        <f>市场中性!AB46</f>
        <v>1.1199362971146203</v>
      </c>
      <c r="L46" s="19">
        <f>套利!U46</f>
        <v>1.1861101008055779</v>
      </c>
      <c r="M46" s="19">
        <f>期权!L46</f>
        <v>1.1305089208281465</v>
      </c>
    </row>
    <row r="47" spans="6:13">
      <c r="F47" s="2">
        <f>cta策略!A47</f>
        <v>43420</v>
      </c>
      <c r="G47" s="63">
        <f>cta策略!DS47</f>
        <v>1.2476753796415339</v>
      </c>
      <c r="H47" s="19">
        <f>股指cta!AM47</f>
        <v>1.3075194491548168</v>
      </c>
      <c r="I47" s="19">
        <v>0.90005848467658689</v>
      </c>
      <c r="J47" s="19">
        <v>1.029424522695553</v>
      </c>
      <c r="K47" s="19">
        <f>市场中性!AB47</f>
        <v>1.1251833078919808</v>
      </c>
      <c r="L47" s="19">
        <f>套利!U47</f>
        <v>1.1914673962262783</v>
      </c>
      <c r="M47" s="19">
        <f>期权!L47</f>
        <v>1.1460855788522981</v>
      </c>
    </row>
    <row r="48" spans="6:13">
      <c r="F48" s="2">
        <f>cta策略!A48</f>
        <v>43427</v>
      </c>
      <c r="G48" s="63">
        <f>cta策略!DS48</f>
        <v>1.2551755653546885</v>
      </c>
      <c r="H48" s="19">
        <f>股指cta!AM48</f>
        <v>1.3127667903545659</v>
      </c>
      <c r="I48" s="19">
        <v>0.87510846936219022</v>
      </c>
      <c r="J48" s="19">
        <v>0.98535582960104817</v>
      </c>
      <c r="K48" s="19">
        <f>市场中性!AB48</f>
        <v>1.1311919443861167</v>
      </c>
      <c r="L48" s="19">
        <f>套利!U48</f>
        <v>1.1902054587247193</v>
      </c>
      <c r="M48" s="19">
        <f>期权!L48</f>
        <v>1.1585952782814235</v>
      </c>
    </row>
    <row r="49" spans="6:13">
      <c r="F49" s="2">
        <f>cta策略!A49</f>
        <v>43434</v>
      </c>
      <c r="G49" s="63">
        <f>cta策略!DS49</f>
        <v>1.2629235044657403</v>
      </c>
      <c r="H49" s="19">
        <f>股指cta!AM49</f>
        <v>1.3477902656309013</v>
      </c>
      <c r="I49" s="19">
        <v>0.88264290138927382</v>
      </c>
      <c r="J49" s="19">
        <v>0.9856862746098336</v>
      </c>
      <c r="K49" s="19">
        <f>市场中性!AB49</f>
        <v>1.133507251897067</v>
      </c>
      <c r="L49" s="19">
        <f>套利!U49</f>
        <v>1.1927921070332907</v>
      </c>
      <c r="M49" s="19">
        <f>期权!L49</f>
        <v>1.1693660764099953</v>
      </c>
    </row>
    <row r="50" spans="6:13">
      <c r="F50" s="2">
        <f>cta策略!A50</f>
        <v>43441</v>
      </c>
      <c r="G50" s="63">
        <f>cta策略!DS50</f>
        <v>1.2701057752307898</v>
      </c>
      <c r="H50" s="19">
        <f>股指cta!AM50</f>
        <v>1.3545913541468209</v>
      </c>
      <c r="I50" s="19">
        <v>0.88421435639450485</v>
      </c>
      <c r="J50" s="19">
        <v>0.99914700064948725</v>
      </c>
      <c r="K50" s="19">
        <f>市场中性!AB50</f>
        <v>1.1377440733678159</v>
      </c>
      <c r="L50" s="19">
        <f>套利!U50</f>
        <v>1.2039855758776135</v>
      </c>
      <c r="M50" s="19">
        <f>期权!L50</f>
        <v>1.1701837662172192</v>
      </c>
    </row>
    <row r="51" spans="6:13">
      <c r="F51" s="2">
        <f>cta策略!A51</f>
        <v>43448</v>
      </c>
      <c r="G51" s="63">
        <f>cta策略!DS51</f>
        <v>1.2689585313803911</v>
      </c>
      <c r="H51" s="19">
        <f>股指cta!AM51</f>
        <v>1.361015578950002</v>
      </c>
      <c r="I51" s="19">
        <v>0.88248456809076992</v>
      </c>
      <c r="J51" s="19">
        <v>0.98367489410546927</v>
      </c>
      <c r="K51" s="19">
        <f>市场中性!AB51</f>
        <v>1.1336305857186031</v>
      </c>
      <c r="L51" s="19">
        <f>套利!U51</f>
        <v>1.2036213265068165</v>
      </c>
      <c r="M51" s="19">
        <f>期权!L51</f>
        <v>1.1740211941647158</v>
      </c>
    </row>
    <row r="52" spans="6:13">
      <c r="F52" s="2">
        <f>cta策略!A52</f>
        <v>43455</v>
      </c>
      <c r="G52" s="63">
        <f>cta策略!DS52</f>
        <v>1.2709646807154704</v>
      </c>
      <c r="H52" s="19">
        <f>股指cta!AM52</f>
        <v>1.3543927914652685</v>
      </c>
      <c r="I52" s="19">
        <v>0.85704445482960756</v>
      </c>
      <c r="J52" s="19">
        <v>0.95730387899009772</v>
      </c>
      <c r="K52" s="19">
        <f>市场中性!AB52</f>
        <v>1.1325975642467934</v>
      </c>
      <c r="L52" s="19">
        <f>套利!U52</f>
        <v>1.2036125546458332</v>
      </c>
      <c r="M52" s="19">
        <f>期权!L52</f>
        <v>1.1786822382809914</v>
      </c>
    </row>
    <row r="53" spans="6:13">
      <c r="F53" s="2">
        <f>cta策略!A53</f>
        <v>43462</v>
      </c>
      <c r="G53" s="63">
        <f>cta策略!DS53</f>
        <v>1.2743750944960639</v>
      </c>
      <c r="H53" s="19">
        <f>股指cta!AM53</f>
        <v>1.3415687647599943</v>
      </c>
      <c r="I53" s="19">
        <v>0.85488402570709965</v>
      </c>
      <c r="J53" s="19">
        <v>0.94627673187709826</v>
      </c>
      <c r="K53" s="19">
        <f>市场中性!AB53</f>
        <v>1.134266675671121</v>
      </c>
      <c r="L53" s="19">
        <f>套利!U53</f>
        <v>1.2023744303311199</v>
      </c>
      <c r="M53" s="19">
        <f>期权!L53</f>
        <v>1.1832750828208201</v>
      </c>
    </row>
    <row r="54" spans="6:13">
      <c r="F54" s="2">
        <f>cta策略!A54</f>
        <v>43469</v>
      </c>
      <c r="G54" s="63">
        <f>cta策略!DS54</f>
        <v>1.2739850985060388</v>
      </c>
      <c r="H54" s="19">
        <f>股指cta!AM54</f>
        <v>1.3394165604666144</v>
      </c>
      <c r="I54" s="19">
        <v>0.85145928378478342</v>
      </c>
      <c r="J54" s="19">
        <v>0.95342423239911356</v>
      </c>
      <c r="K54" s="19">
        <f>市场中性!AB54</f>
        <v>1.1354043438439736</v>
      </c>
      <c r="L54" s="19">
        <f>套利!U54</f>
        <v>1.2016163362623959</v>
      </c>
      <c r="M54" s="19">
        <f>期权!L54</f>
        <v>1.1830059367962804</v>
      </c>
    </row>
    <row r="55" spans="6:13">
      <c r="F55" s="2">
        <f>cta策略!A55</f>
        <v>43476</v>
      </c>
      <c r="G55" s="63">
        <f>cta策略!DS55</f>
        <v>1.2734666338040541</v>
      </c>
      <c r="H55" s="19">
        <f>股指cta!AM55</f>
        <v>1.3416262573450726</v>
      </c>
      <c r="I55" s="19">
        <v>0.86131923941177602</v>
      </c>
      <c r="J55" s="19">
        <v>0.98230826483654876</v>
      </c>
      <c r="K55" s="19">
        <f>市场中性!AB55</f>
        <v>1.1418012765700405</v>
      </c>
      <c r="L55" s="19">
        <f>套利!U55</f>
        <v>1.2060293097142636</v>
      </c>
      <c r="M55" s="19">
        <f>期权!L55</f>
        <v>1.1874489516308346</v>
      </c>
    </row>
    <row r="56" spans="6:13">
      <c r="F56" s="2">
        <f>cta策略!A56</f>
        <v>43483</v>
      </c>
      <c r="G56" s="63">
        <f>cta策略!DS56</f>
        <v>1.2909140610193162</v>
      </c>
      <c r="H56" s="19">
        <f>股指cta!AM56</f>
        <v>1.3317230925795109</v>
      </c>
      <c r="I56" s="19">
        <v>0.87397231938279185</v>
      </c>
      <c r="J56" s="19">
        <v>0.99029491429265715</v>
      </c>
      <c r="K56" s="19">
        <f>市场中性!AB56</f>
        <v>1.1393787792982109</v>
      </c>
      <c r="L56" s="19">
        <f>套利!U56</f>
        <v>1.2089950713958322</v>
      </c>
      <c r="M56" s="19">
        <f>期权!L56</f>
        <v>1.1932054994872068</v>
      </c>
    </row>
    <row r="57" spans="6:13">
      <c r="F57" s="2">
        <f>cta策略!A57</f>
        <v>43490</v>
      </c>
      <c r="G57" s="63">
        <f>cta策略!DS57</f>
        <v>1.3050354915605216</v>
      </c>
      <c r="H57" s="19">
        <f>股指cta!AM57</f>
        <v>1.3400231791823789</v>
      </c>
      <c r="I57" s="19">
        <v>0.87861080143859704</v>
      </c>
      <c r="J57" s="19">
        <v>0.99036576809948573</v>
      </c>
      <c r="K57" s="19">
        <f>市场中性!AB57</f>
        <v>1.1429950518056071</v>
      </c>
      <c r="L57" s="19">
        <f>套利!U57</f>
        <v>1.2127410650075339</v>
      </c>
      <c r="M57" s="19">
        <f>期权!L57</f>
        <v>1.1987482136099821</v>
      </c>
    </row>
    <row r="58" spans="6:13">
      <c r="F58" s="2">
        <f>cta策略!A58</f>
        <v>43497</v>
      </c>
      <c r="G58" s="63">
        <f>cta策略!DS58</f>
        <v>1.3245435082600614</v>
      </c>
      <c r="H58" s="19">
        <f>股指cta!AM58</f>
        <v>1.3442619466902113</v>
      </c>
      <c r="I58" s="19">
        <v>0.88795006790234132</v>
      </c>
      <c r="J58" s="19">
        <v>0.98067761329483005</v>
      </c>
      <c r="K58" s="19">
        <f>市场中性!AB58</f>
        <v>1.1371337232834389</v>
      </c>
      <c r="L58" s="19">
        <f>套利!U58</f>
        <v>1.2088203527741244</v>
      </c>
      <c r="M58" s="19">
        <f>期权!L58</f>
        <v>1.2007405492599703</v>
      </c>
    </row>
    <row r="59" spans="6:13">
      <c r="F59" s="2">
        <f>cta策略!A59</f>
        <v>43511</v>
      </c>
      <c r="G59" s="63">
        <f>cta策略!DS59</f>
        <v>1.3123747832981782</v>
      </c>
      <c r="H59" s="19">
        <f>股指cta!AM59</f>
        <v>1.3396545997898537</v>
      </c>
      <c r="I59" s="19">
        <v>0.91172838423519276</v>
      </c>
      <c r="J59" s="19">
        <v>1.0387115839100769</v>
      </c>
      <c r="K59" s="19">
        <f>市场中性!AB59</f>
        <v>1.1553433804894049</v>
      </c>
      <c r="L59" s="19">
        <f>套利!U59</f>
        <v>1.2153778505161159</v>
      </c>
      <c r="M59" s="19">
        <f>期权!L59</f>
        <v>1.2102295905565712</v>
      </c>
    </row>
    <row r="60" spans="6:13">
      <c r="F60" s="2">
        <f>cta策略!A60</f>
        <v>43518</v>
      </c>
      <c r="G60" s="63">
        <f>cta策略!DS60</f>
        <v>1.3113273177077074</v>
      </c>
      <c r="H60" s="19">
        <f>股指cta!AM60</f>
        <v>1.3618298831335216</v>
      </c>
      <c r="I60" s="19">
        <v>0.94243970556715662</v>
      </c>
      <c r="J60" s="19">
        <v>1.101745443720096</v>
      </c>
      <c r="K60" s="19">
        <f>市场中性!AB60</f>
        <v>1.1633571049303419</v>
      </c>
      <c r="L60" s="19">
        <f>套利!U60</f>
        <v>1.2200009076214908</v>
      </c>
      <c r="M60" s="19">
        <f>期权!L60</f>
        <v>1.2158159170328073</v>
      </c>
    </row>
    <row r="61" spans="6:13">
      <c r="F61" s="2">
        <f>cta策略!A61</f>
        <v>43525</v>
      </c>
      <c r="G61" s="63">
        <f>cta策略!DS61</f>
        <v>1.3180959319175622</v>
      </c>
      <c r="H61" s="19">
        <f>股指cta!AM61</f>
        <v>1.4404156695002051</v>
      </c>
      <c r="I61" s="19">
        <v>0.98287663067884079</v>
      </c>
      <c r="J61" s="19">
        <v>1.1729658923520743</v>
      </c>
      <c r="K61" s="19">
        <f>市场中性!AB61</f>
        <v>1.1780821679752478</v>
      </c>
      <c r="L61" s="19">
        <f>套利!U61</f>
        <v>1.2297894182827762</v>
      </c>
      <c r="M61" s="19">
        <f>期权!L61</f>
        <v>1.2275235687310899</v>
      </c>
    </row>
    <row r="62" spans="6:13">
      <c r="F62" s="2">
        <f>cta策略!A62</f>
        <v>43532</v>
      </c>
      <c r="G62" s="63">
        <f>cta策略!DS62</f>
        <v>1.3276235702578638</v>
      </c>
      <c r="H62" s="19">
        <f>股指cta!AM62</f>
        <v>1.44946943450371</v>
      </c>
      <c r="I62" s="19">
        <v>0.97883812842943452</v>
      </c>
      <c r="J62" s="19">
        <v>1.2224212205875051</v>
      </c>
      <c r="K62" s="19">
        <f>市场中性!AB62</f>
        <v>1.1871516161296831</v>
      </c>
      <c r="L62" s="19">
        <f>套利!U62</f>
        <v>1.2378004924052024</v>
      </c>
      <c r="M62" s="19">
        <f>期权!L62</f>
        <v>1.2102909992532844</v>
      </c>
    </row>
    <row r="63" spans="6:13">
      <c r="F63" s="2">
        <f>cta策略!A63</f>
        <v>43539</v>
      </c>
      <c r="G63" s="63">
        <f>cta策略!DS63</f>
        <v>1.3299925086511359</v>
      </c>
      <c r="H63" s="19">
        <f>股指cta!AM63</f>
        <v>1.4459731707667209</v>
      </c>
      <c r="I63" s="19">
        <v>1.0050853198930429</v>
      </c>
      <c r="J63" s="19">
        <v>1.2766822328482756</v>
      </c>
      <c r="K63" s="19">
        <f>市场中性!AB63</f>
        <v>1.2229102305782182</v>
      </c>
      <c r="L63" s="19">
        <f>套利!U63</f>
        <v>1.2570646762208479</v>
      </c>
      <c r="M63" s="19">
        <f>期权!L63</f>
        <v>1.2418460063331886</v>
      </c>
    </row>
    <row r="64" spans="6:13">
      <c r="F64" s="2">
        <f>cta策略!A64</f>
        <v>43546</v>
      </c>
      <c r="G64" s="63">
        <f>cta策略!DS64</f>
        <v>1.3217371579998229</v>
      </c>
      <c r="H64" s="19">
        <f>股指cta!AM64</f>
        <v>1.4598084602574333</v>
      </c>
      <c r="I64" s="19">
        <v>1.0250928275445783</v>
      </c>
      <c r="J64" s="19">
        <v>1.336019874487772</v>
      </c>
      <c r="K64" s="19">
        <f>市场中性!AB64</f>
        <v>1.2283086605479698</v>
      </c>
      <c r="L64" s="19">
        <f>套利!U64</f>
        <v>1.264742189435708</v>
      </c>
      <c r="M64" s="19">
        <f>期权!L64</f>
        <v>1.260841153311723</v>
      </c>
    </row>
    <row r="65" spans="6:13">
      <c r="F65" s="2">
        <f>cta策略!A65</f>
        <v>43553</v>
      </c>
      <c r="G65" s="63">
        <f>cta策略!DS65</f>
        <v>1.3536582165082012</v>
      </c>
      <c r="H65" s="19">
        <f>股指cta!AM65</f>
        <v>1.5100427265910452</v>
      </c>
      <c r="I65" s="19">
        <v>1.0313259319488917</v>
      </c>
      <c r="J65" s="19">
        <v>1.3372320294550013</v>
      </c>
      <c r="K65" s="19">
        <f>市场中性!AB65</f>
        <v>1.2387310478482858</v>
      </c>
      <c r="L65" s="19">
        <f>套利!U65</f>
        <v>1.2719331017176372</v>
      </c>
      <c r="M65" s="19">
        <f>期权!L65</f>
        <v>1.2670677005962931</v>
      </c>
    </row>
    <row r="66" spans="6:13">
      <c r="F66" s="2">
        <f>cta策略!A66</f>
        <v>43559</v>
      </c>
      <c r="G66" s="63">
        <f>cta策略!DS66</f>
        <v>1.365458657769542</v>
      </c>
      <c r="H66" s="19">
        <f>股指cta!AM66</f>
        <v>1.5371951876425332</v>
      </c>
      <c r="I66" s="19">
        <v>1.0641635456546032</v>
      </c>
      <c r="J66" s="19">
        <v>1.4216932935870805</v>
      </c>
      <c r="K66" s="19">
        <f>市场中性!AB66</f>
        <v>1.2481121980268342</v>
      </c>
      <c r="L66" s="19">
        <f>套利!U66</f>
        <v>1.2845184976658159</v>
      </c>
      <c r="M66" s="19">
        <f>期权!L66</f>
        <v>1.2792152646408768</v>
      </c>
    </row>
    <row r="67" spans="6:13">
      <c r="F67" s="2">
        <f>cta策略!A67</f>
        <v>43567</v>
      </c>
      <c r="G67" s="63">
        <f>cta策略!DS67</f>
        <v>1.3794034164100102</v>
      </c>
      <c r="H67" s="19">
        <f>股指cta!AM67</f>
        <v>1.5390290776572555</v>
      </c>
      <c r="I67" s="19">
        <v>1.0464998051126455</v>
      </c>
      <c r="J67" s="19">
        <v>1.4079278398899837</v>
      </c>
      <c r="K67" s="19">
        <f>市场中性!AB67</f>
        <v>1.2605242050137238</v>
      </c>
      <c r="L67" s="19">
        <f>套利!U67</f>
        <v>1.2937855140851053</v>
      </c>
      <c r="M67" s="19">
        <f>期权!L67</f>
        <v>1.2904065538160101</v>
      </c>
    </row>
    <row r="68" spans="6:13">
      <c r="F68" s="2">
        <f>cta策略!A68</f>
        <v>43574</v>
      </c>
      <c r="G68" s="63">
        <f>cta策略!DS68</f>
        <v>1.3841411104362396</v>
      </c>
      <c r="H68" s="19">
        <f>股指cta!AM68</f>
        <v>1.5444385774203768</v>
      </c>
      <c r="I68" s="19">
        <v>1.059238289024055</v>
      </c>
      <c r="J68" s="19">
        <v>1.4423069560206807</v>
      </c>
      <c r="K68" s="19">
        <f>市场中性!AB68</f>
        <v>1.2736437653777579</v>
      </c>
      <c r="L68" s="19">
        <f>套利!U68</f>
        <v>1.2999302576862382</v>
      </c>
      <c r="M68" s="19">
        <f>期权!L68</f>
        <v>1.2920873363223451</v>
      </c>
    </row>
    <row r="69" spans="6:13">
      <c r="F69" s="2">
        <f>cta策略!A69</f>
        <v>43581</v>
      </c>
      <c r="G69" s="63">
        <f>cta策略!DS69</f>
        <v>1.4014996289088171</v>
      </c>
      <c r="H69" s="19">
        <f>股指cta!AM69</f>
        <v>1.596396064244068</v>
      </c>
      <c r="I69" s="19">
        <v>1.0171026952807307</v>
      </c>
      <c r="J69" s="19">
        <v>1.3696174485431336</v>
      </c>
      <c r="K69" s="19">
        <f>市场中性!AB69</f>
        <v>1.2680282204209112</v>
      </c>
      <c r="L69" s="19">
        <f>套利!U69</f>
        <v>1.3006487433760217</v>
      </c>
      <c r="M69" s="19">
        <f>期权!L69</f>
        <v>1.2983473954900768</v>
      </c>
    </row>
    <row r="70" spans="6:13">
      <c r="F70" s="2">
        <f>cta策略!A70</f>
        <v>43585</v>
      </c>
      <c r="G70" s="63">
        <f>cta策略!DS70</f>
        <v>1.4064293147220195</v>
      </c>
      <c r="H70" s="19">
        <f>股指cta!AM70</f>
        <v>1.6014041569572279</v>
      </c>
      <c r="I70" s="19">
        <v>1.0204884415517941</v>
      </c>
      <c r="J70" s="19">
        <v>1.3480881938088372</v>
      </c>
      <c r="K70" s="19">
        <f>市场中性!AB70</f>
        <v>1.2743984005440123</v>
      </c>
      <c r="L70" s="19">
        <f>套利!U70</f>
        <v>1.3046849628154398</v>
      </c>
      <c r="M70" s="19">
        <f>期权!L70</f>
        <v>1.3082004229109938</v>
      </c>
    </row>
    <row r="71" spans="6:13">
      <c r="F71" s="2">
        <f>cta策略!A71</f>
        <v>43595</v>
      </c>
      <c r="G71" s="63">
        <f>cta策略!DS71</f>
        <v>1.4095586632856356</v>
      </c>
      <c r="H71" s="19">
        <f>股指cta!AM71</f>
        <v>1.6069295763426958</v>
      </c>
      <c r="I71" s="19">
        <v>0.98649655746819143</v>
      </c>
      <c r="J71" s="19">
        <v>1.3230906706017418</v>
      </c>
      <c r="K71" s="19">
        <f>市场中性!AB71</f>
        <v>1.2917504152131356</v>
      </c>
      <c r="L71" s="19">
        <f>套利!U71</f>
        <v>1.3089775405679569</v>
      </c>
      <c r="M71" s="19">
        <f>期权!L71</f>
        <v>1.3195236978651224</v>
      </c>
    </row>
    <row r="72" spans="6:13">
      <c r="F72" s="2">
        <f>cta策略!A72</f>
        <v>43602</v>
      </c>
      <c r="G72" s="63">
        <f>cta策略!DS72</f>
        <v>1.444747831188649</v>
      </c>
      <c r="H72" s="19">
        <f>股指cta!AM72</f>
        <v>1.6371124672922077</v>
      </c>
      <c r="I72" s="19">
        <v>0.97528934426826031</v>
      </c>
      <c r="J72" s="19">
        <v>1.3035834808945388</v>
      </c>
      <c r="K72" s="19">
        <f>市场中性!AB72</f>
        <v>1.2977312372817644</v>
      </c>
      <c r="L72" s="19">
        <f>套利!U72</f>
        <v>1.311256849457358</v>
      </c>
      <c r="M72" s="19">
        <f>期权!L72</f>
        <v>1.3222606692298751</v>
      </c>
    </row>
    <row r="73" spans="6:13">
      <c r="F73" s="2">
        <f>cta策略!A73</f>
        <v>43609</v>
      </c>
      <c r="G73" s="63">
        <f>cta策略!DS73</f>
        <v>1.4927915653706907</v>
      </c>
      <c r="H73" s="19">
        <f>股指cta!AM73</f>
        <v>1.6324421539005518</v>
      </c>
      <c r="I73" s="19">
        <v>0.95826676068630623</v>
      </c>
      <c r="J73" s="19">
        <v>1.2853277392849818</v>
      </c>
      <c r="K73" s="19">
        <f>市场中性!AB73</f>
        <v>1.2937474165473712</v>
      </c>
      <c r="L73" s="19">
        <f>套利!U73</f>
        <v>1.3157018366255044</v>
      </c>
      <c r="M73" s="19">
        <f>期权!L73</f>
        <v>1.3241849701564536</v>
      </c>
    </row>
    <row r="74" spans="6:13">
      <c r="F74" s="2">
        <f>cta策略!A74</f>
        <v>43616</v>
      </c>
      <c r="G74" s="63">
        <f>cta策略!DS74</f>
        <v>1.4788070779087947</v>
      </c>
      <c r="H74" s="19">
        <f>股指cta!AM74</f>
        <v>1.6360685740067424</v>
      </c>
      <c r="I74" s="19">
        <v>0.97083629123119497</v>
      </c>
      <c r="J74" s="19">
        <v>1.3196124510209832</v>
      </c>
      <c r="K74" s="19">
        <f>市场中性!AB74</f>
        <v>1.3140767531037991</v>
      </c>
      <c r="L74" s="19">
        <f>套利!U74</f>
        <v>1.3216498072451448</v>
      </c>
      <c r="M74" s="19">
        <f>期权!L74</f>
        <v>1.3251277830685317</v>
      </c>
    </row>
    <row r="75" spans="6:13">
      <c r="F75" s="2">
        <f>cta策略!A75</f>
        <v>43622</v>
      </c>
      <c r="G75" s="63">
        <f>cta策略!DS75</f>
        <v>1.4875609625572681</v>
      </c>
      <c r="H75" s="19">
        <f>股指cta!AM75</f>
        <v>1.6219302471830048</v>
      </c>
      <c r="I75" s="19">
        <v>0.94634805849256975</v>
      </c>
      <c r="J75" s="19">
        <v>1.2633312640381389</v>
      </c>
      <c r="K75" s="19">
        <f>市场中性!AB75</f>
        <v>1.3014150099184538</v>
      </c>
      <c r="L75" s="19">
        <f>套利!U75</f>
        <v>1.3171806579946379</v>
      </c>
      <c r="M75" s="19">
        <f>期权!L75</f>
        <v>1.3265715802611497</v>
      </c>
    </row>
    <row r="76" spans="6:13">
      <c r="F76" s="2">
        <f>cta策略!A76</f>
        <v>43630</v>
      </c>
      <c r="G76" s="63">
        <f>cta策略!DS76</f>
        <v>1.4953917491047262</v>
      </c>
      <c r="H76" s="19">
        <f>股指cta!AM76</f>
        <v>1.6408155256666221</v>
      </c>
      <c r="I76" s="19">
        <v>0.96423850521549459</v>
      </c>
      <c r="J76" s="19">
        <v>1.2959733002098064</v>
      </c>
      <c r="K76" s="19">
        <f>市场中性!AB76</f>
        <v>1.3097542834261489</v>
      </c>
      <c r="L76" s="19">
        <f>套利!U76</f>
        <v>1.3276021215252376</v>
      </c>
      <c r="M76" s="19">
        <f>期权!L76</f>
        <v>1.33125636201021</v>
      </c>
    </row>
    <row r="77" spans="6:13">
      <c r="F77" s="2">
        <f>cta策略!A77</f>
        <v>43637</v>
      </c>
      <c r="G77" s="63">
        <f>cta策略!DS77</f>
        <v>1.5003673277462779</v>
      </c>
      <c r="H77" s="19">
        <f>股指cta!AM77</f>
        <v>1.6675851280759248</v>
      </c>
      <c r="I77" s="19">
        <v>0.99289231088733443</v>
      </c>
      <c r="J77" s="19">
        <v>1.359381242938883</v>
      </c>
      <c r="K77" s="19">
        <f>市场中性!AB77</f>
        <v>1.3115037126203948</v>
      </c>
      <c r="L77" s="19">
        <f>套利!U77</f>
        <v>1.3328414159992634</v>
      </c>
      <c r="M77" s="19">
        <f>期权!L77</f>
        <v>1.3357058365790762</v>
      </c>
    </row>
    <row r="78" spans="6:13">
      <c r="F78" s="2">
        <f>cta策略!A78</f>
        <v>43644</v>
      </c>
      <c r="G78" s="63">
        <f>cta策略!DS78</f>
        <v>1.5275513540879984</v>
      </c>
      <c r="H78" s="19">
        <f>股指cta!AM78</f>
        <v>1.6770392924139841</v>
      </c>
      <c r="I78" s="19">
        <v>0.99748875912791068</v>
      </c>
      <c r="J78" s="19">
        <v>1.3427396354793015</v>
      </c>
      <c r="K78" s="19">
        <f>市场中性!AB78</f>
        <v>1.3133565918110524</v>
      </c>
      <c r="L78" s="19">
        <f>套利!U78</f>
        <v>1.3412236929375674</v>
      </c>
      <c r="M78" s="19">
        <f>期权!L78</f>
        <v>1.3392320226058365</v>
      </c>
    </row>
    <row r="79" spans="6:13">
      <c r="F79" s="2">
        <f>cta策略!A79</f>
        <v>43651</v>
      </c>
      <c r="G79" s="63">
        <f>cta策略!DS79</f>
        <v>1.5391015342919938</v>
      </c>
      <c r="H79" s="19">
        <f>股指cta!AM79</f>
        <v>1.6678380294462687</v>
      </c>
      <c r="I79" s="19">
        <v>1.0125608845740608</v>
      </c>
      <c r="J79" s="19">
        <v>1.3711504039008413</v>
      </c>
      <c r="K79" s="19">
        <f>市场中性!AB79</f>
        <v>1.3151699407128055</v>
      </c>
      <c r="L79" s="19">
        <f>套利!U79</f>
        <v>1.3445334832232509</v>
      </c>
      <c r="M79" s="19">
        <f>期权!L79</f>
        <v>1.348692875495014</v>
      </c>
    </row>
    <row r="80" spans="6:13">
      <c r="F80" s="2">
        <f>cta策略!A80</f>
        <v>43658</v>
      </c>
      <c r="G80" s="63">
        <f>cta策略!DS80</f>
        <v>1.5582598814875892</v>
      </c>
      <c r="H80" s="19">
        <f>股指cta!AM80</f>
        <v>1.6507785591147834</v>
      </c>
      <c r="I80" s="19">
        <v>0.99702021678840314</v>
      </c>
      <c r="J80" s="19">
        <v>1.3370959719744875</v>
      </c>
      <c r="K80" s="19">
        <f>市场中性!AB80</f>
        <v>1.3191364929202851</v>
      </c>
      <c r="L80" s="19">
        <f>套利!U80</f>
        <v>1.348755539181923</v>
      </c>
      <c r="M80" s="19">
        <f>期权!L80</f>
        <v>1.3509974180599797</v>
      </c>
    </row>
    <row r="81" spans="6:13">
      <c r="F81" s="2">
        <f>cta策略!A81</f>
        <v>43665</v>
      </c>
      <c r="G81" s="63">
        <f>cta策略!DS81</f>
        <v>1.5522310841892037</v>
      </c>
      <c r="H81" s="19">
        <f>股指cta!AM81</f>
        <v>1.6536977625246467</v>
      </c>
      <c r="I81" s="19">
        <v>0.99295716427371672</v>
      </c>
      <c r="J81" s="19">
        <v>1.3421165339079273</v>
      </c>
      <c r="K81" s="19">
        <f>市场中性!AB81</f>
        <v>1.3183337037930669</v>
      </c>
      <c r="L81" s="19">
        <f>套利!U81</f>
        <v>1.3521568527816399</v>
      </c>
      <c r="M81" s="19">
        <f>期权!L81</f>
        <v>1.3521963215127877</v>
      </c>
    </row>
    <row r="82" spans="6:13">
      <c r="F82" s="2">
        <f>cta策略!A82</f>
        <v>43672</v>
      </c>
      <c r="G82" s="63">
        <f>cta策略!DS82</f>
        <v>1.535653991989095</v>
      </c>
      <c r="H82" s="19">
        <f>股指cta!AM82</f>
        <v>1.6559275698361482</v>
      </c>
      <c r="I82" s="19">
        <v>1.0036654202784168</v>
      </c>
      <c r="J82" s="19">
        <v>1.3484555369888518</v>
      </c>
      <c r="K82" s="19">
        <f>市场中性!AB82</f>
        <v>1.3225330757731391</v>
      </c>
      <c r="L82" s="19">
        <f>套利!U82</f>
        <v>1.3545762369055854</v>
      </c>
      <c r="M82" s="19">
        <f>期权!L82</f>
        <v>1.3649882030792218</v>
      </c>
    </row>
    <row r="83" spans="6:13">
      <c r="F83" s="2">
        <f>cta策略!A83</f>
        <v>43679</v>
      </c>
      <c r="G83" s="63">
        <f>cta策略!DS83</f>
        <v>1.5216807732740874</v>
      </c>
      <c r="H83" s="19">
        <f>股指cta!AM83</f>
        <v>1.6458521550932808</v>
      </c>
      <c r="I83" s="19">
        <v>0.98776529312563011</v>
      </c>
      <c r="J83" s="19">
        <v>1.3228512639369039</v>
      </c>
      <c r="K83" s="19">
        <f>市场中性!AB83</f>
        <v>1.3186973340692059</v>
      </c>
      <c r="L83" s="19">
        <f>套利!U83</f>
        <v>1.3539959038849956</v>
      </c>
      <c r="M83" s="19">
        <f>期权!L83</f>
        <v>1.368520040596878</v>
      </c>
    </row>
    <row r="84" spans="6:13">
      <c r="F84" s="2">
        <f>cta策略!A84</f>
        <v>43686</v>
      </c>
      <c r="G84" s="63">
        <f>cta策略!DS84</f>
        <v>1.5387882501110253</v>
      </c>
      <c r="H84" s="19">
        <f>股指cta!AM84</f>
        <v>1.6371809272941902</v>
      </c>
      <c r="I84" s="19">
        <v>0.97434152284072084</v>
      </c>
      <c r="J84" s="19">
        <v>1.2763299341145919</v>
      </c>
      <c r="K84" s="19">
        <f>市场中性!AB84</f>
        <v>1.3255460429511825</v>
      </c>
      <c r="L84" s="19">
        <f>套利!U84</f>
        <v>1.3550201359560137</v>
      </c>
      <c r="M84" s="19">
        <f>期权!L84</f>
        <v>1.3706891380049144</v>
      </c>
    </row>
    <row r="85" spans="6:13">
      <c r="F85" s="2">
        <f>cta策略!A85</f>
        <v>43693</v>
      </c>
      <c r="G85" s="63">
        <f>cta策略!DS85</f>
        <v>1.5441275448989649</v>
      </c>
      <c r="H85" s="19">
        <f>股指cta!AM85</f>
        <v>1.6202365477590159</v>
      </c>
      <c r="I85" s="19">
        <v>0.9961922740760849</v>
      </c>
      <c r="J85" s="19">
        <v>1.3136146095202328</v>
      </c>
      <c r="K85" s="19">
        <f>市场中性!AB85</f>
        <v>1.3277408163523792</v>
      </c>
      <c r="L85" s="19">
        <f>套利!U85</f>
        <v>1.3589722300180085</v>
      </c>
      <c r="M85" s="19">
        <f>期权!L85</f>
        <v>1.3721607786854755</v>
      </c>
    </row>
    <row r="86" spans="6:13">
      <c r="F86" s="2">
        <f>cta策略!A86</f>
        <v>43700</v>
      </c>
      <c r="G86" s="63">
        <f>cta策略!DS86</f>
        <v>1.5420679646377666</v>
      </c>
      <c r="H86" s="19">
        <f>股指cta!AM86</f>
        <v>1.6239964463003247</v>
      </c>
      <c r="I86" s="19">
        <v>1.0236306487542313</v>
      </c>
      <c r="J86" s="19">
        <v>1.3572945952137141</v>
      </c>
      <c r="K86" s="19">
        <f>市场中性!AB86</f>
        <v>1.3314831121961284</v>
      </c>
      <c r="L86" s="19">
        <f>套利!U86</f>
        <v>1.3649016361466288</v>
      </c>
      <c r="M86" s="19">
        <f>期权!L86</f>
        <v>1.3749413332014429</v>
      </c>
    </row>
    <row r="87" spans="6:13">
      <c r="F87" s="2">
        <f>cta策略!A87</f>
        <v>43707</v>
      </c>
      <c r="G87" s="63">
        <f>cta策略!DS87</f>
        <v>1.544754441790376</v>
      </c>
      <c r="H87" s="19">
        <f>股指cta!AM87</f>
        <v>1.6372149558874041</v>
      </c>
      <c r="I87" s="19">
        <v>1.027753105672073</v>
      </c>
      <c r="J87" s="19">
        <v>1.3548675701276309</v>
      </c>
      <c r="K87" s="19">
        <f>市场中性!AB87</f>
        <v>1.3328754975822632</v>
      </c>
      <c r="L87" s="19">
        <f>套利!U87</f>
        <v>1.3661528166100023</v>
      </c>
      <c r="M87" s="19">
        <f>期权!L87</f>
        <v>1.3755881231074101</v>
      </c>
    </row>
    <row r="88" spans="6:13">
      <c r="F88" s="2">
        <f>cta策略!A88</f>
        <v>43714</v>
      </c>
      <c r="G88" s="63">
        <f>cta策略!DS88</f>
        <v>1.5562410222491432</v>
      </c>
      <c r="H88" s="19">
        <f>股指cta!AM88</f>
        <v>1.632250881482346</v>
      </c>
      <c r="I88" s="19">
        <v>1.0579689303211586</v>
      </c>
      <c r="J88" s="19">
        <v>1.4250314353358875</v>
      </c>
      <c r="K88" s="19">
        <f>市场中性!AB88</f>
        <v>1.3363385682879998</v>
      </c>
      <c r="L88" s="19">
        <f>套利!U88</f>
        <v>1.3731078271918076</v>
      </c>
      <c r="M88" s="19">
        <f>期权!L88</f>
        <v>1.3761816351382619</v>
      </c>
    </row>
    <row r="89" spans="6:13">
      <c r="F89" s="2">
        <f>cta策略!A89</f>
        <v>43720</v>
      </c>
      <c r="G89" s="63">
        <f>cta策略!DS89</f>
        <v>1.5601116669000759</v>
      </c>
      <c r="H89" s="19">
        <f>股指cta!AM89</f>
        <v>1.6503781381206317</v>
      </c>
      <c r="I89" s="19">
        <v>1.0634151143312447</v>
      </c>
      <c r="J89" s="19">
        <v>1.4548583808194424</v>
      </c>
      <c r="K89" s="19">
        <f>市场中性!AB89</f>
        <v>1.3387211616992754</v>
      </c>
      <c r="L89" s="19">
        <f>套利!U89</f>
        <v>1.3765499530393304</v>
      </c>
      <c r="M89" s="19">
        <f>期权!L89</f>
        <v>1.3790960206856673</v>
      </c>
    </row>
    <row r="90" spans="6:13">
      <c r="F90" s="2">
        <f>cta策略!A90</f>
        <v>43728</v>
      </c>
      <c r="G90" s="63">
        <f>cta策略!DS90</f>
        <v>1.5266093658446371</v>
      </c>
      <c r="H90" s="19">
        <f>股指cta!AM90</f>
        <v>1.6467442169587772</v>
      </c>
      <c r="I90" s="19">
        <v>1.0617247118914541</v>
      </c>
      <c r="J90" s="19">
        <v>1.4486059694311877</v>
      </c>
      <c r="K90" s="19">
        <f>市场中性!AB90</f>
        <v>1.3452587904244404</v>
      </c>
      <c r="L90" s="19">
        <f>套利!U90</f>
        <v>1.3777309780711156</v>
      </c>
      <c r="M90" s="19">
        <f>期权!L90</f>
        <v>1.3828568883167622</v>
      </c>
    </row>
    <row r="91" spans="6:13">
      <c r="F91" s="2">
        <f>cta策略!A91</f>
        <v>43735</v>
      </c>
      <c r="G91" s="63">
        <f>cta策略!DS91</f>
        <v>1.52619396807646</v>
      </c>
      <c r="H91" s="19">
        <f>股指cta!AM91</f>
        <v>1.6448199557864316</v>
      </c>
      <c r="I91" s="19">
        <v>1.0421532360542871</v>
      </c>
      <c r="J91" s="19">
        <v>1.3952181545780806</v>
      </c>
      <c r="K91" s="19">
        <f>市场中性!AB91</f>
        <v>1.3409286088830477</v>
      </c>
      <c r="L91" s="19">
        <f>套利!U91</f>
        <v>1.3750382693973418</v>
      </c>
      <c r="M91" s="19">
        <f>期权!L91</f>
        <v>1.3848012101862681</v>
      </c>
    </row>
    <row r="92" spans="6:13">
      <c r="F92" s="2">
        <f>cta策略!A92</f>
        <v>43738</v>
      </c>
      <c r="G92" s="63">
        <f>cta策略!DS92</f>
        <v>1.5309714679665976</v>
      </c>
      <c r="H92" s="19">
        <f>股指cta!AM92</f>
        <v>1.645019819603311</v>
      </c>
      <c r="I92" s="19">
        <v>1.0364207781416597</v>
      </c>
      <c r="J92" s="19">
        <v>1.3757680913644954</v>
      </c>
      <c r="K92" s="19">
        <f>市场中性!AB92</f>
        <v>1.3401915554844224</v>
      </c>
      <c r="L92" s="19">
        <f>套利!U92</f>
        <v>1.3745404516563478</v>
      </c>
      <c r="M92" s="19">
        <f>期权!L92</f>
        <v>1.3843003172114519</v>
      </c>
    </row>
    <row r="93" spans="6:13">
      <c r="F93" s="2">
        <f>cta策略!A93</f>
        <v>43749</v>
      </c>
      <c r="G93" s="63">
        <f>cta策略!DS93</f>
        <v>1.521057671256999</v>
      </c>
      <c r="H93" s="19">
        <f>股指cta!AM93</f>
        <v>1.6255481864581789</v>
      </c>
      <c r="I93" s="19">
        <v>1.055250750864382</v>
      </c>
      <c r="J93" s="19">
        <v>1.4068124143438543</v>
      </c>
      <c r="K93" s="19">
        <f>市场中性!AB93</f>
        <v>1.3455339806145761</v>
      </c>
      <c r="L93" s="19">
        <f>套利!U93</f>
        <v>1.3766617227585392</v>
      </c>
      <c r="M93" s="19">
        <f>期权!L93</f>
        <v>1.3897108577317931</v>
      </c>
    </row>
    <row r="94" spans="6:13">
      <c r="F94" s="2">
        <f>cta策略!A94</f>
        <v>43756</v>
      </c>
      <c r="G94" s="63">
        <f>cta策略!DS94</f>
        <v>1.5238019379223342</v>
      </c>
      <c r="H94" s="19">
        <f>股指cta!AM94</f>
        <v>1.6009770559638881</v>
      </c>
      <c r="I94" s="19">
        <v>1.0509918910263381</v>
      </c>
      <c r="J94" s="19">
        <v>1.3895792353773591</v>
      </c>
      <c r="K94" s="19">
        <f>市场中性!AB94</f>
        <v>1.3509838037821946</v>
      </c>
      <c r="L94" s="19">
        <f>套利!U94</f>
        <v>1.3771832866660638</v>
      </c>
      <c r="M94" s="19">
        <f>期权!L94</f>
        <v>1.3918643725517512</v>
      </c>
    </row>
    <row r="95" spans="6:13">
      <c r="F95" s="2">
        <f>cta策略!A95</f>
        <v>43763</v>
      </c>
      <c r="G95" s="63">
        <f>cta策略!DS95</f>
        <v>1.5229469914123133</v>
      </c>
      <c r="H95" s="19">
        <f>股指cta!AM95</f>
        <v>1.5964778095136236</v>
      </c>
      <c r="I95" s="19">
        <v>1.0498953502345727</v>
      </c>
      <c r="J95" s="19">
        <v>1.4001759264795224</v>
      </c>
      <c r="K95" s="19">
        <f>市场中性!AB95</f>
        <v>1.3474019711637588</v>
      </c>
      <c r="L95" s="19">
        <f>套利!U95</f>
        <v>1.3795357407610087</v>
      </c>
      <c r="M95" s="19">
        <f>期权!L95</f>
        <v>1.3913131229418958</v>
      </c>
    </row>
    <row r="96" spans="6:13">
      <c r="F96" s="2">
        <f>cta策略!A96</f>
        <v>43770</v>
      </c>
      <c r="G96" s="63">
        <f>cta策略!DS96</f>
        <v>1.5226309523995603</v>
      </c>
      <c r="H96" s="19">
        <f>股指cta!AM96</f>
        <v>1.6017058958161807</v>
      </c>
      <c r="I96" s="19">
        <v>1.0666967652718233</v>
      </c>
      <c r="J96" s="19">
        <v>1.3946687664736044</v>
      </c>
      <c r="K96" s="19">
        <f>市场中性!AB96</f>
        <v>1.3512408944845251</v>
      </c>
      <c r="L96" s="19">
        <f>套利!U96</f>
        <v>1.3819968820313788</v>
      </c>
      <c r="M96" s="19">
        <f>期权!L96</f>
        <v>1.3919997659887076</v>
      </c>
    </row>
    <row r="97" spans="6:13">
      <c r="F97" s="2">
        <f>cta策略!A97</f>
        <v>43777</v>
      </c>
      <c r="G97" s="63">
        <f>cta策略!DS97</f>
        <v>1.5266161203937132</v>
      </c>
      <c r="H97" s="19">
        <f>股指cta!AM97</f>
        <v>1.6121829563061154</v>
      </c>
      <c r="I97" s="19">
        <v>1.0759311830252529</v>
      </c>
      <c r="J97" s="19">
        <v>1.405094990776409</v>
      </c>
      <c r="K97" s="19">
        <f>市场中性!AB97</f>
        <v>1.3547906119626727</v>
      </c>
      <c r="L97" s="19">
        <f>套利!U97</f>
        <v>1.3831210660404256</v>
      </c>
      <c r="M97" s="19">
        <f>期权!L97</f>
        <v>1.3938411017985217</v>
      </c>
    </row>
    <row r="98" spans="6:13">
      <c r="F98" s="2">
        <f>cta策略!A98</f>
        <v>43784</v>
      </c>
      <c r="G98" s="63">
        <f>cta策略!DS98</f>
        <v>1.5487194277614387</v>
      </c>
      <c r="H98" s="19">
        <f>股指cta!AM98</f>
        <v>1.6163288828487656</v>
      </c>
      <c r="I98" s="19">
        <v>1.0599011644166123</v>
      </c>
      <c r="J98" s="19">
        <v>1.3761105863202217</v>
      </c>
      <c r="K98" s="19">
        <f>市场中性!AB98</f>
        <v>1.3554669196951599</v>
      </c>
      <c r="L98" s="19">
        <f>套利!U98</f>
        <v>1.3828231580153239</v>
      </c>
      <c r="M98" s="19">
        <f>期权!L98</f>
        <v>1.3936326269191961</v>
      </c>
    </row>
    <row r="99" spans="6:13">
      <c r="F99" s="2">
        <f>cta策略!A99</f>
        <v>43791</v>
      </c>
      <c r="G99" s="63">
        <f>cta策略!DS99</f>
        <v>1.5591325085448957</v>
      </c>
      <c r="H99" s="19">
        <f>股指cta!AM99</f>
        <v>1.6221266059980879</v>
      </c>
      <c r="I99" s="19">
        <v>1.0518671844570644</v>
      </c>
      <c r="J99" s="19">
        <v>1.3792146626235866</v>
      </c>
      <c r="K99" s="19">
        <f>市场中性!AB99</f>
        <v>1.3546364139384086</v>
      </c>
      <c r="L99" s="19">
        <f>套利!U99</f>
        <v>1.3862975684956476</v>
      </c>
      <c r="M99" s="19">
        <f>期权!L99</f>
        <v>1.3955565920607087</v>
      </c>
    </row>
    <row r="100" spans="6:13">
      <c r="F100" s="2">
        <f>cta策略!A100</f>
        <v>43798</v>
      </c>
      <c r="G100" s="63">
        <f>cta策略!DS100</f>
        <v>1.5601023361162518</v>
      </c>
      <c r="H100" s="19">
        <f>股指cta!AM100</f>
        <v>1.6168535909125479</v>
      </c>
      <c r="I100" s="19">
        <v>1.0393001943519673</v>
      </c>
      <c r="J100" s="19">
        <v>1.3667702544100133</v>
      </c>
      <c r="K100" s="19">
        <f>市场中性!AB100</f>
        <v>1.3429546493018798</v>
      </c>
      <c r="L100" s="19">
        <f>套利!U100</f>
        <v>1.3856497789847237</v>
      </c>
      <c r="M100" s="19">
        <f>期权!L100</f>
        <v>1.3962621359789067</v>
      </c>
    </row>
    <row r="101" spans="6:13">
      <c r="F101" s="2">
        <f>cta策略!A101</f>
        <v>43805</v>
      </c>
      <c r="G101" s="63">
        <f>cta策略!DS101</f>
        <v>1.5522149970982901</v>
      </c>
      <c r="H101" s="19">
        <f>股指cta!AM101</f>
        <v>1.6069733052023936</v>
      </c>
      <c r="I101" s="19">
        <v>1.0615692126999157</v>
      </c>
      <c r="J101" s="19">
        <v>1.40003759067357</v>
      </c>
      <c r="K101" s="19">
        <f>市场中性!AB101</f>
        <v>1.3448023399264004</v>
      </c>
      <c r="L101" s="19">
        <f>套利!U101</f>
        <v>1.3863329084786025</v>
      </c>
      <c r="M101" s="19">
        <f>期权!L101</f>
        <v>1.3965116242936946</v>
      </c>
    </row>
    <row r="102" spans="6:13">
      <c r="F102" s="2">
        <f>cta策略!A102</f>
        <v>43812</v>
      </c>
      <c r="G102" s="63">
        <f>cta策略!DS102</f>
        <v>1.5689720639762925</v>
      </c>
      <c r="H102" s="19">
        <f>股指cta!AM102</f>
        <v>1.5986300236744195</v>
      </c>
      <c r="I102" s="19">
        <v>1.0812121712876437</v>
      </c>
      <c r="J102" s="19">
        <v>1.4219029295577785</v>
      </c>
      <c r="K102" s="19">
        <f>市场中性!AB102</f>
        <v>1.3446044180798578</v>
      </c>
      <c r="L102" s="19">
        <f>套利!U102</f>
        <v>1.3871729749701625</v>
      </c>
      <c r="M102" s="19">
        <f>期权!L102</f>
        <v>1.3984689571181832</v>
      </c>
    </row>
    <row r="103" spans="6:13">
      <c r="F103" s="2">
        <f>cta策略!A103</f>
        <v>43819</v>
      </c>
      <c r="G103" s="63">
        <f>cta策略!DS103</f>
        <v>1.5744841149734214</v>
      </c>
      <c r="H103" s="19">
        <f>股指cta!AM103</f>
        <v>1.609642787980103</v>
      </c>
      <c r="I103" s="19">
        <v>1.0827843375502513</v>
      </c>
      <c r="J103" s="19">
        <v>1.4534249838054731</v>
      </c>
      <c r="K103" s="19">
        <f>市场中性!AB103</f>
        <v>1.3400622805384255</v>
      </c>
      <c r="L103" s="19">
        <f>套利!U103</f>
        <v>1.3879126453946586</v>
      </c>
      <c r="M103" s="19">
        <f>期权!L103</f>
        <v>1.4020683579828042</v>
      </c>
    </row>
    <row r="104" spans="6:13">
      <c r="F104" s="2">
        <f>cta策略!A104</f>
        <v>43826</v>
      </c>
      <c r="G104" s="63">
        <f>cta策略!DS104</f>
        <v>1.5825753351519916</v>
      </c>
      <c r="H104" s="19">
        <f>股指cta!AM104</f>
        <v>1.6048792583235614</v>
      </c>
      <c r="I104" s="19">
        <v>1.0841386696514863</v>
      </c>
      <c r="J104" s="19">
        <v>1.4589594860069244</v>
      </c>
      <c r="K104" s="19">
        <f>市场中性!AB104</f>
        <v>1.3518692824182521</v>
      </c>
      <c r="L104" s="19">
        <f>套利!U104</f>
        <v>1.3959845530126664</v>
      </c>
      <c r="M104" s="19">
        <f>期权!L104</f>
        <v>1.4035532302071891</v>
      </c>
    </row>
    <row r="105" spans="6:13">
      <c r="F105" s="2">
        <f>cta策略!A105</f>
        <v>43833</v>
      </c>
      <c r="G105" s="63">
        <f>cta策略!DS105</f>
        <v>1.5962579745771612</v>
      </c>
      <c r="H105" s="19">
        <f>股指cta!AM105</f>
        <v>1.6247983495975029</v>
      </c>
      <c r="I105" s="19">
        <v>1.1026545232055369</v>
      </c>
      <c r="J105" s="19">
        <v>1.5092989024414525</v>
      </c>
      <c r="K105" s="19">
        <f>市场中性!AB105</f>
        <v>1.3522712562505224</v>
      </c>
      <c r="L105" s="19">
        <f>套利!U105</f>
        <v>1.3973713879444289</v>
      </c>
      <c r="M105" s="19">
        <f>期权!L105</f>
        <v>1.4056244572104462</v>
      </c>
    </row>
    <row r="106" spans="6:13">
      <c r="F106" s="2">
        <f>cta策略!A106</f>
        <v>43840</v>
      </c>
      <c r="G106" s="63">
        <f>cta策略!DS106</f>
        <v>1.6112141350949087</v>
      </c>
      <c r="H106" s="19">
        <f>股指cta!AM106</f>
        <v>1.6108152298721663</v>
      </c>
      <c r="I106" s="19">
        <v>1.1249095063463812</v>
      </c>
      <c r="J106" s="19">
        <v>1.5441175424261635</v>
      </c>
      <c r="K106" s="19">
        <f>市场中性!AB106</f>
        <v>1.3627810916630483</v>
      </c>
      <c r="L106" s="19">
        <f>套利!U106</f>
        <v>1.4049309345210637</v>
      </c>
      <c r="M106" s="19">
        <f>期权!L106</f>
        <v>1.4054356199889213</v>
      </c>
    </row>
    <row r="107" spans="6:13">
      <c r="F107" s="2">
        <v>43847</v>
      </c>
      <c r="G107" s="63">
        <f>cta策略!DS107</f>
        <v>1.5976140683376201</v>
      </c>
      <c r="H107" s="19">
        <f>股指cta!AM107</f>
        <v>1.6040613105531125</v>
      </c>
      <c r="I107" s="19">
        <v>1.1378638515819242</v>
      </c>
      <c r="J107" s="19">
        <v>1.5541228445075801</v>
      </c>
      <c r="K107" s="19">
        <f>市场中性!AB107</f>
        <v>1.364362987600485</v>
      </c>
      <c r="L107" s="19">
        <f>套利!U107</f>
        <v>1.4051819550973819</v>
      </c>
      <c r="M107" s="19">
        <f>期权!L107</f>
        <v>1.4102275029000213</v>
      </c>
    </row>
    <row r="108" spans="6:13">
      <c r="F108" s="2">
        <v>43853</v>
      </c>
      <c r="G108" s="63">
        <f>cta策略!DS108</f>
        <v>1.6090301805268004</v>
      </c>
      <c r="H108" s="19">
        <f>股指cta!AM108</f>
        <v>1.6289714850556851</v>
      </c>
      <c r="I108" s="19">
        <v>1.1066616208107347</v>
      </c>
      <c r="J108" s="19">
        <v>1.5059581980850021</v>
      </c>
      <c r="K108" s="19">
        <f>市场中性!AB108</f>
        <v>1.365684989146815</v>
      </c>
      <c r="L108" s="19">
        <f>套利!U108</f>
        <v>1.4091904122785377</v>
      </c>
      <c r="M108" s="19">
        <f>期权!L108</f>
        <v>1.4104764962005909</v>
      </c>
    </row>
    <row r="109" spans="6:13">
      <c r="F109" s="2">
        <v>43868</v>
      </c>
      <c r="G109" s="63">
        <f>cta策略!DS109</f>
        <v>1.6441585208572753</v>
      </c>
      <c r="H109" s="19">
        <f>股指cta!AM109</f>
        <v>1.6385398880676489</v>
      </c>
      <c r="I109" s="19">
        <v>1.1093758879353204</v>
      </c>
      <c r="J109" s="19">
        <v>1.4799148928362547</v>
      </c>
      <c r="K109" s="19">
        <f>市场中性!AB109</f>
        <v>1.3671091888674127</v>
      </c>
      <c r="L109" s="19">
        <f>套利!U109</f>
        <v>1.4161269984300282</v>
      </c>
      <c r="M109" s="19">
        <f>期权!L109</f>
        <v>1.4413826437764794</v>
      </c>
    </row>
    <row r="110" spans="6:13">
      <c r="F110" s="2">
        <v>43875</v>
      </c>
      <c r="G110" s="63">
        <f>cta策略!DS110</f>
        <v>1.6403448327292278</v>
      </c>
      <c r="H110" s="19">
        <f>股指cta!AM110</f>
        <v>1.6373303404809338</v>
      </c>
      <c r="I110" s="19">
        <v>1.1326370515282431</v>
      </c>
      <c r="J110" s="19">
        <v>1.5154623745422722</v>
      </c>
      <c r="K110" s="19">
        <f>市场中性!AB110</f>
        <v>1.3751087608236976</v>
      </c>
      <c r="L110" s="19">
        <f>套利!U110</f>
        <v>1.4174280025662784</v>
      </c>
      <c r="M110" s="19">
        <f>期权!L110</f>
        <v>1.445911731845686</v>
      </c>
    </row>
    <row r="111" spans="6:13">
      <c r="F111" s="2">
        <v>43882</v>
      </c>
      <c r="G111" s="63">
        <f>cta策略!DS111</f>
        <v>1.6480686830448521</v>
      </c>
      <c r="H111" s="19">
        <f>股指cta!AM111</f>
        <v>1.6843504294429097</v>
      </c>
      <c r="I111" s="19">
        <v>1.1740307977903608</v>
      </c>
      <c r="J111" s="19">
        <v>1.63813890868587</v>
      </c>
      <c r="K111" s="19">
        <f>市场中性!AB111</f>
        <v>1.3985575433216466</v>
      </c>
      <c r="L111" s="19">
        <f>套利!U111</f>
        <v>1.4243185109541123</v>
      </c>
      <c r="M111" s="19">
        <f>期权!L111</f>
        <v>1.4455692644619098</v>
      </c>
    </row>
    <row r="112" spans="6:13">
      <c r="F112" s="2">
        <v>43889</v>
      </c>
      <c r="G112" s="63">
        <f>cta策略!DS112</f>
        <v>1.6780113453316514</v>
      </c>
      <c r="H112" s="19">
        <f>股指cta!AM112</f>
        <v>1.6444547665010063</v>
      </c>
      <c r="I112" s="19">
        <v>1.1267095372612108</v>
      </c>
      <c r="J112" s="19">
        <v>1.5545344201267608</v>
      </c>
      <c r="K112" s="19">
        <f>市场中性!AB112</f>
        <v>1.4025517215100805</v>
      </c>
      <c r="L112" s="19">
        <f>套利!U112</f>
        <v>1.4336499125298714</v>
      </c>
      <c r="M112" s="19">
        <f>期权!L112</f>
        <v>1.4491120601483072</v>
      </c>
    </row>
    <row r="113" spans="6:13">
      <c r="F113" s="2">
        <v>43896</v>
      </c>
      <c r="G113" s="63">
        <f>cta策略!DS113</f>
        <v>1.6825313517068037</v>
      </c>
      <c r="H113" s="19">
        <f>股指cta!AM113</f>
        <v>1.6711324948223485</v>
      </c>
      <c r="I113" s="19">
        <v>1.1623017270549576</v>
      </c>
      <c r="J113" s="19">
        <v>1.6664188520920364</v>
      </c>
      <c r="K113" s="19">
        <f>市场中性!AB113</f>
        <v>1.4318023437085869</v>
      </c>
      <c r="L113" s="19">
        <f>套利!U113</f>
        <v>1.4521243447136192</v>
      </c>
      <c r="M113" s="19">
        <f>期权!L113</f>
        <v>1.4496352516622313</v>
      </c>
    </row>
    <row r="114" spans="6:13">
      <c r="F114" s="2">
        <v>43903</v>
      </c>
      <c r="G114" s="63">
        <f>cta策略!DS114</f>
        <v>1.743243075762348</v>
      </c>
      <c r="H114" s="19">
        <f>股指cta!AM114</f>
        <v>1.6667593909612153</v>
      </c>
      <c r="I114" s="19">
        <v>1.1053925241595053</v>
      </c>
      <c r="J114" s="19">
        <v>1.5841614139801914</v>
      </c>
      <c r="K114" s="19">
        <f>市场中性!AB114</f>
        <v>1.4286706892172809</v>
      </c>
      <c r="L114" s="19">
        <f>套利!U114</f>
        <v>1.462481583229047</v>
      </c>
      <c r="M114" s="19">
        <f>期权!L114</f>
        <v>1.4375017125830818</v>
      </c>
    </row>
    <row r="115" spans="6:13">
      <c r="F115" s="2">
        <v>43910</v>
      </c>
      <c r="G115" s="63">
        <f>cta策略!DS115</f>
        <v>1.7949032503882498</v>
      </c>
      <c r="H115" s="19">
        <f>股指cta!AM115</f>
        <v>1.6871630605491725</v>
      </c>
      <c r="I115" s="19">
        <v>1.0582077169790138</v>
      </c>
      <c r="J115" s="19">
        <v>1.5241763946920903</v>
      </c>
      <c r="K115" s="19">
        <f>市场中性!AB115</f>
        <v>1.4338840776170811</v>
      </c>
      <c r="L115" s="19">
        <f>套利!U115</f>
        <v>1.4774834377169792</v>
      </c>
      <c r="M115" s="19">
        <f>期权!L115</f>
        <v>1.4555848230622894</v>
      </c>
    </row>
    <row r="116" spans="6:13">
      <c r="F116" s="2">
        <v>43917</v>
      </c>
      <c r="G116" s="63">
        <f>cta策略!DS116</f>
        <v>1.8251773307115486</v>
      </c>
      <c r="H116" s="19">
        <f>股指cta!AM116</f>
        <v>1.7055875130527021</v>
      </c>
      <c r="I116" s="19">
        <v>1.0705706318666572</v>
      </c>
      <c r="J116" s="19">
        <v>1.5022939577154921</v>
      </c>
      <c r="K116" s="19">
        <f>市场中性!AB116</f>
        <v>1.4345001751107802</v>
      </c>
      <c r="L116" s="19">
        <f>套利!U116</f>
        <v>1.4814955452665901</v>
      </c>
      <c r="M116" s="19">
        <f>期权!L116</f>
        <v>1.4620183962266402</v>
      </c>
    </row>
    <row r="117" spans="6:13">
      <c r="F117" s="2">
        <v>43924</v>
      </c>
      <c r="G117" s="63">
        <f>cta策略!DS117</f>
        <v>1.8253255376891289</v>
      </c>
      <c r="H117" s="19">
        <f>股指cta!AM117</f>
        <v>1.7026493043564566</v>
      </c>
      <c r="I117" s="19">
        <v>1.0691854840635553</v>
      </c>
      <c r="J117" s="19">
        <v>1.5095890838029193</v>
      </c>
      <c r="K117" s="19">
        <f>市场中性!AB117</f>
        <v>1.441698403893735</v>
      </c>
      <c r="L117" s="19">
        <f>套利!U117</f>
        <v>1.4820209980249266</v>
      </c>
      <c r="M117" s="19">
        <f>期权!L117</f>
        <v>1.4703264657699608</v>
      </c>
    </row>
    <row r="118" spans="6:13">
      <c r="F118" s="2">
        <v>43931</v>
      </c>
      <c r="G118" s="63">
        <f>cta策略!DS118</f>
        <v>1.814780998324252</v>
      </c>
      <c r="H118" s="19">
        <f>股指cta!AM118</f>
        <v>1.6999602730553489</v>
      </c>
      <c r="I118" s="19">
        <v>1.0844682054849997</v>
      </c>
      <c r="J118" s="19">
        <v>1.5440243352746879</v>
      </c>
      <c r="K118" s="19">
        <f>市场中性!AB118</f>
        <v>1.44470876578522</v>
      </c>
      <c r="L118" s="19">
        <f>套利!U118</f>
        <v>1.4813945064006993</v>
      </c>
      <c r="M118" s="19">
        <f>期权!L118</f>
        <v>1.4767868757001994</v>
      </c>
    </row>
    <row r="119" spans="6:13">
      <c r="F119" s="2">
        <v>43938</v>
      </c>
      <c r="G119" s="63">
        <f>cta策略!DS119</f>
        <v>1.8200855869878463</v>
      </c>
      <c r="H119" s="19">
        <f>股指cta!AM119</f>
        <v>1.6978225214593157</v>
      </c>
      <c r="I119" s="19">
        <v>1.1072190502981005</v>
      </c>
      <c r="J119" s="19">
        <v>1.5791080796942167</v>
      </c>
      <c r="K119" s="19">
        <f>市场中性!AB119</f>
        <v>1.4473871600394563</v>
      </c>
      <c r="L119" s="19">
        <f>套利!U119</f>
        <v>1.4797417420772696</v>
      </c>
      <c r="M119" s="19">
        <f>期权!L119</f>
        <v>1.4835011817413608</v>
      </c>
    </row>
    <row r="120" spans="6:13">
      <c r="F120" s="2">
        <v>43945</v>
      </c>
      <c r="G120" s="63">
        <f>cta策略!DS120</f>
        <v>1.8336510119222509</v>
      </c>
      <c r="H120" s="19">
        <f>股指cta!AM120</f>
        <v>1.6939189441862408</v>
      </c>
      <c r="I120" s="19">
        <v>1.1076140540967427</v>
      </c>
      <c r="J120" s="19">
        <v>1.5720573937725739</v>
      </c>
      <c r="K120" s="19">
        <f>市场中性!AB120</f>
        <v>1.4521274212166377</v>
      </c>
      <c r="L120" s="19">
        <f>套利!U120</f>
        <v>1.4835058171147395</v>
      </c>
      <c r="M120" s="19">
        <f>期权!L120</f>
        <v>1.4872483527534368</v>
      </c>
    </row>
    <row r="121" spans="6:13">
      <c r="F121" s="2">
        <v>43951</v>
      </c>
      <c r="G121" s="63">
        <f>cta策略!DS121</f>
        <v>1.8235986774353778</v>
      </c>
      <c r="H121" s="19">
        <f>股指cta!AM121</f>
        <v>1.6989313583258787</v>
      </c>
      <c r="I121" s="19">
        <v>1.124490969901571</v>
      </c>
      <c r="J121" s="19">
        <v>1.5932047748698197</v>
      </c>
      <c r="K121" s="19">
        <f>市场中性!AB121</f>
        <v>1.4455706789698972</v>
      </c>
      <c r="L121" s="19">
        <f>套利!U121</f>
        <v>1.4804794425878671</v>
      </c>
      <c r="M121" s="19">
        <f>期权!L121</f>
        <v>1.4889571896913849</v>
      </c>
    </row>
    <row r="122" spans="6:13">
      <c r="F122" s="2">
        <v>43959</v>
      </c>
      <c r="G122" s="63">
        <f>cta策略!DS122</f>
        <v>1.837265304907878</v>
      </c>
      <c r="H122" s="19">
        <f>股指cta!AM122</f>
        <v>1.7057601731621423</v>
      </c>
      <c r="I122" s="19">
        <v>1.1530267835942731</v>
      </c>
      <c r="J122" s="19">
        <v>1.6436532736806264</v>
      </c>
      <c r="K122" s="19">
        <f>市场中性!AB122</f>
        <v>1.4554434433773331</v>
      </c>
      <c r="L122" s="19">
        <f>套利!U122</f>
        <v>1.4869861138976694</v>
      </c>
      <c r="M122" s="19">
        <f>期权!L122</f>
        <v>1.4951361572065138</v>
      </c>
    </row>
    <row r="123" spans="6:13">
      <c r="F123" s="2">
        <v>43966</v>
      </c>
      <c r="G123" s="63">
        <f>cta策略!DS123</f>
        <v>1.8373603640367244</v>
      </c>
      <c r="H123" s="19">
        <f>股指cta!AM123</f>
        <v>1.6918852053288986</v>
      </c>
      <c r="I123" s="19">
        <v>1.1530238519297824</v>
      </c>
      <c r="J123" s="19">
        <v>1.6504294978499436</v>
      </c>
      <c r="K123" s="19">
        <f>市场中性!AB123</f>
        <v>1.4576777497574522</v>
      </c>
      <c r="L123" s="19">
        <f>套利!U123</f>
        <v>1.4886571802840773</v>
      </c>
      <c r="M123" s="19">
        <f>期权!L123</f>
        <v>1.4986436942316681</v>
      </c>
    </row>
    <row r="124" spans="6:13">
      <c r="F124" s="2">
        <v>43973</v>
      </c>
      <c r="G124" s="63">
        <f>cta策略!DS124</f>
        <v>1.8741347616124131</v>
      </c>
      <c r="H124" s="19">
        <f>股指cta!AM124</f>
        <v>1.7146294965631976</v>
      </c>
      <c r="I124" s="19">
        <v>1.1334157610447213</v>
      </c>
      <c r="J124" s="19">
        <v>1.6029953176871661</v>
      </c>
      <c r="K124" s="19">
        <f>市场中性!AB124</f>
        <v>1.4535898330452608</v>
      </c>
      <c r="L124" s="19">
        <f>套利!U124</f>
        <v>1.4908924540953987</v>
      </c>
      <c r="M124" s="19">
        <f>期权!L124</f>
        <v>1.4997922944563014</v>
      </c>
    </row>
    <row r="125" spans="6:13">
      <c r="F125" s="2">
        <v>43980</v>
      </c>
      <c r="G125" s="63">
        <f>cta策略!DS125</f>
        <v>1.8752897108957847</v>
      </c>
      <c r="H125" s="19">
        <f>股指cta!AM125</f>
        <v>1.7158856867369454</v>
      </c>
      <c r="I125" s="19">
        <v>1.1537070226491277</v>
      </c>
      <c r="J125" s="19">
        <v>1.6386087917291019</v>
      </c>
      <c r="K125" s="19">
        <f>市场中性!AB125</f>
        <v>1.4699086115985367</v>
      </c>
      <c r="L125" s="19">
        <f>套利!U125</f>
        <v>1.5028702391295981</v>
      </c>
      <c r="M125" s="19">
        <f>期权!L125</f>
        <v>1.503934506835036</v>
      </c>
    </row>
    <row r="126" spans="6:13">
      <c r="F126" s="2">
        <v>43987</v>
      </c>
      <c r="G126" s="63">
        <f>cta策略!DS126</f>
        <v>1.8964726388744726</v>
      </c>
      <c r="H126" s="19">
        <f>股指cta!AM126</f>
        <v>1.7316640415878446</v>
      </c>
      <c r="I126" s="19">
        <v>1.1819134181185933</v>
      </c>
      <c r="J126" s="19">
        <v>1.69639697951886</v>
      </c>
      <c r="K126" s="19">
        <f>市场中性!AB126</f>
        <v>1.4747075359194119</v>
      </c>
      <c r="L126" s="19">
        <f>套利!U126</f>
        <v>1.5089698886488259</v>
      </c>
      <c r="M126" s="19">
        <f>期权!L126</f>
        <v>1.5048323490026791</v>
      </c>
    </row>
    <row r="127" spans="6:13">
      <c r="F127" s="2">
        <v>43994</v>
      </c>
      <c r="G127" s="63">
        <f>cta策略!DS127</f>
        <v>1.9043185301733663</v>
      </c>
      <c r="H127" s="19">
        <f>股指cta!AM127</f>
        <v>1.7233576893649374</v>
      </c>
      <c r="I127" s="19">
        <v>1.1885009404208557</v>
      </c>
      <c r="J127" s="19">
        <v>1.7132596205502288</v>
      </c>
      <c r="K127" s="19">
        <f>市场中性!AB127</f>
        <v>1.4798272082666868</v>
      </c>
      <c r="L127" s="19">
        <f>套利!U127</f>
        <v>1.5106908406293158</v>
      </c>
      <c r="M127" s="19">
        <f>期权!L127</f>
        <v>1.5074794125612503</v>
      </c>
    </row>
    <row r="128" spans="6:13">
      <c r="F128" s="2">
        <v>44001</v>
      </c>
      <c r="G128" s="63">
        <f>cta策略!DS128</f>
        <v>1.9100437648475839</v>
      </c>
      <c r="H128" s="19">
        <f>股指cta!AM128</f>
        <v>1.7288665769638145</v>
      </c>
      <c r="I128" s="19">
        <v>1.214852069285008</v>
      </c>
      <c r="J128" s="19">
        <v>1.7731501699544743</v>
      </c>
      <c r="K128" s="19">
        <f>市场中性!AB128</f>
        <v>1.479238358560822</v>
      </c>
      <c r="L128" s="19">
        <f>套利!U128</f>
        <v>1.5112416733641205</v>
      </c>
      <c r="M128" s="19">
        <f>期权!L128</f>
        <v>1.5091719447670839</v>
      </c>
    </row>
    <row r="129" spans="6:13">
      <c r="F129" s="2">
        <v>44006</v>
      </c>
      <c r="G129" s="63">
        <f>cta策略!DS129</f>
        <v>1.9040112727528826</v>
      </c>
      <c r="H129" s="19">
        <f>股指cta!AM129</f>
        <v>1.7273162704987439</v>
      </c>
      <c r="I129" s="19">
        <v>1.2279210350921463</v>
      </c>
      <c r="J129" s="19">
        <v>1.7913567875702561</v>
      </c>
      <c r="K129" s="19">
        <f>市场中性!AB129</f>
        <v>1.4863242653849114</v>
      </c>
      <c r="L129" s="19">
        <f>套利!U129</f>
        <v>1.5118579204002816</v>
      </c>
      <c r="M129" s="19">
        <f>期权!L129</f>
        <v>1.5110740092094412</v>
      </c>
    </row>
    <row r="130" spans="6:13">
      <c r="F130" s="2">
        <v>44015</v>
      </c>
      <c r="G130" s="63">
        <f>cta策略!DS130</f>
        <v>1.909646276539535</v>
      </c>
      <c r="H130" s="19">
        <f>股指cta!AM130</f>
        <v>1.7725576373492882</v>
      </c>
      <c r="I130" s="19">
        <v>1.263302408182428</v>
      </c>
      <c r="J130" s="19">
        <v>1.8659400090147857</v>
      </c>
      <c r="K130" s="19">
        <f>市场中性!AB130</f>
        <v>1.4832020690380543</v>
      </c>
      <c r="L130" s="19">
        <f>套利!U130</f>
        <v>1.5100596754810336</v>
      </c>
      <c r="M130" s="19">
        <f>期权!L130</f>
        <v>1.5137678675123523</v>
      </c>
    </row>
    <row r="131" spans="6:13">
      <c r="F131" s="2">
        <v>44022</v>
      </c>
      <c r="G131" s="63">
        <f>cta策略!DS131</f>
        <v>1.958077437454081</v>
      </c>
      <c r="H131" s="19">
        <f>股指cta!AM131</f>
        <v>1.886436872606803</v>
      </c>
      <c r="I131" s="19">
        <v>1.3477720858557967</v>
      </c>
      <c r="J131" s="19">
        <v>2.0485428837280515</v>
      </c>
      <c r="K131" s="19">
        <f>市场中性!AB131</f>
        <v>1.4921358955114972</v>
      </c>
      <c r="L131" s="19">
        <f>套利!U131</f>
        <v>1.516204593733173</v>
      </c>
      <c r="M131" s="19">
        <f>期权!L131</f>
        <v>1.5192403922889341</v>
      </c>
    </row>
    <row r="132" spans="6:13">
      <c r="F132" s="2">
        <v>44029</v>
      </c>
      <c r="G132" s="63">
        <f>cta策略!DS132</f>
        <v>1.9706457982533119</v>
      </c>
      <c r="H132" s="19">
        <f>股指cta!AM132</f>
        <v>1.9143960867982253</v>
      </c>
      <c r="I132" s="19">
        <v>1.3086343203730666</v>
      </c>
      <c r="J132" s="19">
        <v>1.9673965334012324</v>
      </c>
      <c r="K132" s="19">
        <f>市场中性!AB132</f>
        <v>1.4982036035511455</v>
      </c>
      <c r="L132" s="19">
        <f>套利!U132</f>
        <v>1.5276240521428808</v>
      </c>
      <c r="M132" s="19">
        <f>期权!L132</f>
        <v>1.5217713957065424</v>
      </c>
    </row>
    <row r="133" spans="6:13">
      <c r="F133" s="2">
        <v>44036</v>
      </c>
      <c r="G133" s="63">
        <f>cta策略!DS133</f>
        <v>2.018380281070038</v>
      </c>
      <c r="H133" s="19">
        <f>股指cta!AM133</f>
        <v>1.975732466258632</v>
      </c>
      <c r="I133" s="19">
        <v>1.3087798033833278</v>
      </c>
      <c r="J133" s="19">
        <v>1.9648350957213285</v>
      </c>
      <c r="K133" s="19">
        <f>市场中性!AB133</f>
        <v>1.5116575611423408</v>
      </c>
      <c r="L133" s="19">
        <f>套利!U133</f>
        <v>1.5397272924784664</v>
      </c>
      <c r="M133" s="19">
        <f>期权!L133</f>
        <v>1.5303745040734711</v>
      </c>
    </row>
    <row r="134" spans="6:13">
      <c r="F134" s="2">
        <v>44043</v>
      </c>
      <c r="G134" s="63">
        <f>cta策略!DS134</f>
        <v>2.0216305488588633</v>
      </c>
      <c r="H134" s="19">
        <f>股指cta!AM134</f>
        <v>1.9407582508224388</v>
      </c>
      <c r="I134" s="19">
        <v>1.3657197623286952</v>
      </c>
      <c r="J134" s="19">
        <v>2.0745638358129277</v>
      </c>
      <c r="K134" s="19">
        <f>市场中性!AB134</f>
        <v>1.5283165146486029</v>
      </c>
      <c r="L134" s="19">
        <f>套利!U134</f>
        <v>1.5428849716080653</v>
      </c>
      <c r="M134" s="19">
        <f>期权!L134</f>
        <v>1.5358947256956321</v>
      </c>
    </row>
    <row r="135" spans="6:13">
      <c r="F135" s="2">
        <v>44050</v>
      </c>
      <c r="G135" s="63">
        <f>cta策略!DS135</f>
        <v>2.0848840094638956</v>
      </c>
      <c r="H135" s="19">
        <f>股指cta!AM135</f>
        <v>1.9490118020545493</v>
      </c>
      <c r="I135" s="19">
        <v>1.3848444886812841</v>
      </c>
      <c r="J135" s="19">
        <v>2.1133421356070468</v>
      </c>
      <c r="K135" s="19">
        <f>市场中性!AB135</f>
        <v>1.5359305008165194</v>
      </c>
      <c r="L135" s="19">
        <f>套利!U135</f>
        <v>1.551053238132553</v>
      </c>
      <c r="M135" s="19">
        <f>期权!L135</f>
        <v>1.5390223287269877</v>
      </c>
    </row>
    <row r="136" spans="6:13">
      <c r="F136" s="2">
        <v>44057</v>
      </c>
      <c r="G136" s="63">
        <f>cta策略!DS136</f>
        <v>2.0483047999954418</v>
      </c>
      <c r="H136" s="19">
        <f>股指cta!AM136</f>
        <v>1.9384964280559778</v>
      </c>
      <c r="I136" s="19">
        <v>1.3611623849970254</v>
      </c>
      <c r="J136" s="19">
        <v>2.0891955517977565</v>
      </c>
      <c r="K136" s="19">
        <f>市场中性!AB136</f>
        <v>1.5341686922064541</v>
      </c>
      <c r="L136" s="19">
        <f>套利!U136</f>
        <v>1.5529751144119954</v>
      </c>
      <c r="M136" s="19">
        <f>期权!L136</f>
        <v>1.5512860976799645</v>
      </c>
    </row>
    <row r="137" spans="6:13">
      <c r="F137" s="2">
        <v>44064</v>
      </c>
      <c r="G137" s="63">
        <f>cta策略!DS137</f>
        <v>2.0434820487767231</v>
      </c>
      <c r="H137" s="19">
        <f>股指cta!AM137</f>
        <v>1.9383693259770167</v>
      </c>
      <c r="I137" s="19">
        <v>1.3640460578012741</v>
      </c>
      <c r="J137" s="19">
        <v>2.1085361128890221</v>
      </c>
      <c r="K137" s="19">
        <f>市场中性!AB137</f>
        <v>1.5435407955600118</v>
      </c>
      <c r="L137" s="19">
        <f>套利!U137</f>
        <v>1.5540611075070938</v>
      </c>
      <c r="M137" s="19">
        <f>期权!L137</f>
        <v>1.5542673785955829</v>
      </c>
    </row>
    <row r="138" spans="6:13">
      <c r="F138" s="2">
        <v>44071</v>
      </c>
      <c r="G138" s="63">
        <f>cta策略!DS138</f>
        <v>2.0299417062273939</v>
      </c>
      <c r="H138" s="19">
        <f>股指cta!AM138</f>
        <v>1.9172478526207803</v>
      </c>
      <c r="I138" s="19">
        <v>1.3908998649456921</v>
      </c>
      <c r="J138" s="19">
        <v>2.1405080058172818</v>
      </c>
      <c r="K138" s="19">
        <f>市场中性!AB138</f>
        <v>1.549032963865282</v>
      </c>
      <c r="L138" s="19">
        <f>套利!U138</f>
        <v>1.5602219141230134</v>
      </c>
      <c r="M138" s="19">
        <f>期权!L138</f>
        <v>1.5593076165868227</v>
      </c>
    </row>
    <row r="139" spans="6:13">
      <c r="F139" s="2">
        <v>44078</v>
      </c>
      <c r="G139" s="63">
        <f>cta策略!DS139</f>
        <v>2.0506078638551908</v>
      </c>
      <c r="H139" s="19">
        <f>股指cta!AM139</f>
        <v>1.9272389465514475</v>
      </c>
      <c r="I139" s="19">
        <v>1.3854667115991328</v>
      </c>
      <c r="J139" s="19">
        <v>2.1338886991308814</v>
      </c>
      <c r="K139" s="19">
        <f>市场中性!AB139</f>
        <v>1.5552164996854649</v>
      </c>
      <c r="L139" s="19">
        <f>套利!U139</f>
        <v>1.5659684447190021</v>
      </c>
      <c r="M139" s="19">
        <f>期权!L139</f>
        <v>1.5621940974763497</v>
      </c>
    </row>
    <row r="140" spans="6:13">
      <c r="F140" s="2">
        <v>44085</v>
      </c>
      <c r="G140" s="63">
        <f>cta策略!DS140</f>
        <v>2.0624061279567911</v>
      </c>
      <c r="H140" s="19">
        <f>股指cta!AM140</f>
        <v>1.9543884819393016</v>
      </c>
      <c r="I140" s="19">
        <v>1.3466671508672921</v>
      </c>
      <c r="J140" s="19">
        <v>2.0279513121033226</v>
      </c>
      <c r="K140" s="19">
        <f>市场中性!AB140</f>
        <v>1.5429176548255639</v>
      </c>
      <c r="L140" s="19">
        <f>套利!U140</f>
        <v>1.5647307149835241</v>
      </c>
      <c r="M140" s="19">
        <f>期权!L140</f>
        <v>1.5681748158894335</v>
      </c>
    </row>
    <row r="141" spans="6:13">
      <c r="F141" s="2">
        <v>44092</v>
      </c>
      <c r="G141" s="63">
        <f>cta策略!DS141</f>
        <v>2.0825186479875701</v>
      </c>
      <c r="H141" s="19">
        <f>股指cta!AM141</f>
        <v>1.9369427211330474</v>
      </c>
      <c r="I141" s="19">
        <v>1.3762364330511232</v>
      </c>
      <c r="J141" s="19">
        <v>2.0873915492642974</v>
      </c>
      <c r="K141" s="19">
        <f>市场中性!AB141</f>
        <v>1.5442218288381699</v>
      </c>
      <c r="L141" s="19">
        <f>套利!U141</f>
        <v>1.5688082165483588</v>
      </c>
      <c r="M141" s="19">
        <f>期权!L141</f>
        <v>1.5776373820299312</v>
      </c>
    </row>
    <row r="142" spans="6:13">
      <c r="F142" s="2">
        <v>44099</v>
      </c>
      <c r="G142" s="63">
        <f>cta策略!DS142</f>
        <v>2.075227848023482</v>
      </c>
      <c r="H142" s="19">
        <f>股指cta!AM142</f>
        <v>1.9085856440466793</v>
      </c>
      <c r="I142" s="19">
        <v>1.3465074496600367</v>
      </c>
      <c r="J142" s="19">
        <v>2.0187560999505081</v>
      </c>
      <c r="K142" s="19">
        <f>市场中性!AB142</f>
        <v>1.5399200250043799</v>
      </c>
      <c r="L142" s="19">
        <f>套利!U142</f>
        <v>1.5693807597164677</v>
      </c>
      <c r="M142" s="19">
        <f>期权!L142</f>
        <v>1.5783496734944693</v>
      </c>
    </row>
    <row r="143" spans="6:13">
      <c r="F143" s="2">
        <v>44113</v>
      </c>
      <c r="G143" s="63">
        <f>cta策略!DS143</f>
        <v>2.0792033240217682</v>
      </c>
      <c r="H143" s="19">
        <f>股指cta!AM143</f>
        <v>1.91993952749996</v>
      </c>
      <c r="I143" s="19">
        <v>1.3834808545087294</v>
      </c>
      <c r="J143" s="19">
        <v>2.077075570218347</v>
      </c>
      <c r="K143" s="19">
        <f>市场中性!AB143</f>
        <v>1.549722858682794</v>
      </c>
      <c r="L143" s="19">
        <f>套利!U143</f>
        <v>1.5698595882798172</v>
      </c>
      <c r="M143" s="19">
        <f>期权!L143</f>
        <v>1.5889050946025944</v>
      </c>
    </row>
    <row r="144" spans="6:13">
      <c r="F144" s="2">
        <v>44120</v>
      </c>
      <c r="G144" s="63">
        <f>cta策略!DS144</f>
        <v>2.0738687588949141</v>
      </c>
      <c r="H144" s="19">
        <f>股指cta!AM144</f>
        <v>1.9002900913871377</v>
      </c>
      <c r="I144" s="19">
        <v>1.4074064834867008</v>
      </c>
      <c r="J144" s="19">
        <v>2.1245968729672184</v>
      </c>
      <c r="K144" s="19">
        <f>市场中性!AB144</f>
        <v>1.5598234774469248</v>
      </c>
      <c r="L144" s="19">
        <f>套利!U144</f>
        <v>1.5730565398210148</v>
      </c>
      <c r="M144" s="19">
        <f>期权!L144</f>
        <v>1.5918827396756192</v>
      </c>
    </row>
    <row r="145" spans="6:13">
      <c r="F145" s="2">
        <v>44127</v>
      </c>
      <c r="G145" s="63">
        <f>cta策略!DS145</f>
        <v>2.0548437927716412</v>
      </c>
      <c r="H145" s="19">
        <f>股指cta!AM145</f>
        <v>1.9131873188927655</v>
      </c>
      <c r="I145" s="19">
        <v>1.3702855587396139</v>
      </c>
      <c r="J145" s="19">
        <v>2.0477386872604328</v>
      </c>
      <c r="K145" s="19">
        <f>市场中性!AB145</f>
        <v>1.5514068362973439</v>
      </c>
      <c r="L145" s="19">
        <f>套利!U145</f>
        <v>1.5689959523012715</v>
      </c>
      <c r="M145" s="19">
        <f>期权!L145</f>
        <v>1.5927101733098645</v>
      </c>
    </row>
    <row r="146" spans="6:13">
      <c r="F146" s="2">
        <v>44134</v>
      </c>
      <c r="G146" s="63">
        <f>cta策略!DS146</f>
        <v>2.0964247154305662</v>
      </c>
      <c r="H146" s="19">
        <f>股指cta!AM146</f>
        <v>1.9283214917292646</v>
      </c>
      <c r="I146" s="19">
        <v>1.3745911826583561</v>
      </c>
      <c r="J146" s="19">
        <v>2.0415869669148945</v>
      </c>
      <c r="K146" s="19">
        <f>市场中性!AB146</f>
        <v>1.5610680583419696</v>
      </c>
      <c r="L146" s="19">
        <f>套利!U146</f>
        <v>1.5718450175658287</v>
      </c>
      <c r="M146" s="19">
        <f>期权!L146</f>
        <v>1.5989353582290455</v>
      </c>
    </row>
    <row r="147" spans="6:13">
      <c r="F147" s="2">
        <v>44141</v>
      </c>
      <c r="G147" s="63">
        <f>cta策略!DS147</f>
        <v>2.131154801354755</v>
      </c>
      <c r="H147" s="19">
        <f>股指cta!AM147</f>
        <v>1.933216262226513</v>
      </c>
      <c r="I147" s="19">
        <v>1.4204129755755679</v>
      </c>
      <c r="J147" s="19">
        <v>2.1007402055708986</v>
      </c>
      <c r="K147" s="19">
        <f>市场中性!AB147</f>
        <v>1.5666708287284874</v>
      </c>
      <c r="L147" s="19">
        <f>套利!U147</f>
        <v>1.5780054069533287</v>
      </c>
      <c r="M147" s="19">
        <f>期权!L147</f>
        <v>1.6032550711876208</v>
      </c>
    </row>
    <row r="148" spans="6:13">
      <c r="F148" s="2">
        <v>44148</v>
      </c>
      <c r="G148" s="63">
        <f>cta策略!DS148</f>
        <v>2.1249616116312287</v>
      </c>
      <c r="H148" s="19">
        <f>股指cta!AM148</f>
        <v>1.9092693043991802</v>
      </c>
      <c r="I148" s="19">
        <v>1.4125660433809129</v>
      </c>
      <c r="J148" s="19">
        <v>2.0896059908220885</v>
      </c>
      <c r="K148" s="19">
        <f>市场中性!AB148</f>
        <v>1.5640292272581129</v>
      </c>
      <c r="L148" s="19">
        <f>套利!U148</f>
        <v>1.5776608092587321</v>
      </c>
      <c r="M148" s="19">
        <f>期权!L148</f>
        <v>1.6060834517482634</v>
      </c>
    </row>
    <row r="149" spans="6:13">
      <c r="F149" s="2">
        <v>44155</v>
      </c>
      <c r="G149" s="63">
        <f>cta策略!DS149</f>
        <v>2.1604185860501928</v>
      </c>
      <c r="H149" s="19">
        <f>股指cta!AM149</f>
        <v>1.9137586311353834</v>
      </c>
      <c r="I149" s="19">
        <v>1.4225980370233349</v>
      </c>
      <c r="J149" s="19">
        <v>2.118265139824858</v>
      </c>
      <c r="K149" s="19">
        <f>市场中性!AB149</f>
        <v>1.556722260578288</v>
      </c>
      <c r="L149" s="19">
        <f>套利!U149</f>
        <v>1.578661898253122</v>
      </c>
      <c r="M149" s="19">
        <f>期权!L149</f>
        <v>1.6091621959838844</v>
      </c>
    </row>
    <row r="150" spans="6:13">
      <c r="F150" s="2">
        <v>44162</v>
      </c>
      <c r="G150" s="63">
        <f>cta策略!DS150</f>
        <v>2.1627647273366875</v>
      </c>
      <c r="H150" s="19">
        <f>股指cta!AM150</f>
        <v>1.9120944967885805</v>
      </c>
      <c r="I150" s="19">
        <v>1.4156373756112124</v>
      </c>
      <c r="J150" s="19">
        <v>2.0797581063438431</v>
      </c>
      <c r="K150" s="19">
        <f>市场中性!AB150</f>
        <v>1.5473836395000073</v>
      </c>
      <c r="L150" s="19">
        <f>套利!U150</f>
        <v>1.5800740060865057</v>
      </c>
      <c r="M150" s="19">
        <f>期权!L150</f>
        <v>1.6101207333833754</v>
      </c>
    </row>
    <row r="151" spans="6:13">
      <c r="F151" s="2">
        <v>44169</v>
      </c>
      <c r="G151" s="63">
        <f>cta策略!DS151</f>
        <v>2.193074179988737</v>
      </c>
      <c r="H151" s="19">
        <f>股指cta!AM151</f>
        <v>1.9296855796431536</v>
      </c>
      <c r="I151" s="19">
        <v>1.4247819912463597</v>
      </c>
      <c r="J151" s="19">
        <v>2.1210867822701807</v>
      </c>
      <c r="K151" s="19">
        <f>市场中性!AB151</f>
        <v>1.5516116219572065</v>
      </c>
      <c r="L151" s="19">
        <f>套利!U151</f>
        <v>1.5827688335703469</v>
      </c>
      <c r="M151" s="19">
        <f>期权!L151</f>
        <v>1.6110402715227488</v>
      </c>
    </row>
    <row r="152" spans="6:13">
      <c r="F152" s="2">
        <v>44176</v>
      </c>
      <c r="G152" s="63">
        <f>cta策略!DS152</f>
        <v>2.2445094474122338</v>
      </c>
      <c r="H152" s="19">
        <f>股指cta!AM152</f>
        <v>1.9678831379219524</v>
      </c>
      <c r="I152" s="19">
        <v>1.4096258497403467</v>
      </c>
      <c r="J152" s="19">
        <v>2.0586249572537771</v>
      </c>
      <c r="K152" s="19">
        <f>市场中性!AB152</f>
        <v>1.5602318813271931</v>
      </c>
      <c r="L152" s="19">
        <f>套利!U152</f>
        <v>1.5839480576212428</v>
      </c>
      <c r="M152" s="19">
        <f>期权!L152</f>
        <v>1.6146540258100373</v>
      </c>
    </row>
    <row r="153" spans="6:13">
      <c r="F153" s="2">
        <v>44183</v>
      </c>
      <c r="G153" s="63">
        <f>cta策略!DS153</f>
        <v>2.2458581904686548</v>
      </c>
      <c r="H153" s="19">
        <f>股指cta!AM153</f>
        <v>1.9825320998397884</v>
      </c>
      <c r="I153" s="19">
        <v>1.432570607923298</v>
      </c>
      <c r="J153" s="19">
        <v>2.0964253848668348</v>
      </c>
      <c r="K153" s="19">
        <f>市场中性!AB153</f>
        <v>1.5652843967288304</v>
      </c>
      <c r="L153" s="19">
        <f>套利!U153</f>
        <v>1.5907097324375279</v>
      </c>
      <c r="M153" s="19">
        <f>期权!L153</f>
        <v>1.6210450599789081</v>
      </c>
    </row>
    <row r="154" spans="6:13">
      <c r="F154" s="2">
        <v>44190</v>
      </c>
      <c r="G154" s="63">
        <f>cta策略!DS154</f>
        <v>2.2595728965530779</v>
      </c>
      <c r="H154" s="19">
        <f>股指cta!AM154</f>
        <v>1.9876521723921878</v>
      </c>
      <c r="I154" s="19">
        <v>1.4537148148087276</v>
      </c>
      <c r="J154" s="19">
        <v>2.1121060551589337</v>
      </c>
      <c r="K154" s="19">
        <f>市场中性!AB154</f>
        <v>1.5699137730887303</v>
      </c>
      <c r="L154" s="19">
        <f>套利!U154</f>
        <v>1.5943960897207352</v>
      </c>
      <c r="M154" s="19">
        <f>期权!L154</f>
        <v>1.6250441514776344</v>
      </c>
    </row>
    <row r="155" spans="6:13">
      <c r="F155" s="2">
        <v>44196</v>
      </c>
      <c r="G155" s="63">
        <f>cta策略!DS155</f>
        <v>2.2620673460539193</v>
      </c>
      <c r="H155" s="19">
        <f>股指cta!AM155</f>
        <v>1.9915850621285125</v>
      </c>
      <c r="I155" s="19">
        <v>1.4815916833595302</v>
      </c>
      <c r="J155" s="19">
        <v>2.1452649599898774</v>
      </c>
      <c r="K155" s="19">
        <f>市场中性!AB155</f>
        <v>1.578628850539773</v>
      </c>
      <c r="L155" s="19">
        <f>套利!U155</f>
        <v>1.5944647006415287</v>
      </c>
      <c r="M155" s="19">
        <f>期权!L155</f>
        <v>1.624207091655649</v>
      </c>
    </row>
    <row r="156" spans="6:13">
      <c r="F156" s="2">
        <v>44204</v>
      </c>
      <c r="G156" s="63">
        <f>cta策略!DS156</f>
        <v>2.3009178452718562</v>
      </c>
      <c r="H156" s="19">
        <f>股指cta!AM156</f>
        <v>2.0028236122758174</v>
      </c>
      <c r="I156" s="19">
        <v>1.5371938261468845</v>
      </c>
      <c r="J156" s="19">
        <v>2.1769530782921978</v>
      </c>
      <c r="K156" s="19">
        <f>市场中性!AB156</f>
        <v>1.5726372428536846</v>
      </c>
      <c r="L156" s="19">
        <f>套利!U156</f>
        <v>1.5936294105464135</v>
      </c>
      <c r="M156" s="19">
        <f>期权!L156</f>
        <v>1.6299152088968751</v>
      </c>
    </row>
    <row r="157" spans="6:13">
      <c r="F157" s="2">
        <v>44211</v>
      </c>
      <c r="G157" s="63">
        <f>cta策略!DS157</f>
        <v>2.2833715671381216</v>
      </c>
      <c r="H157" s="19">
        <f>股指cta!AM157</f>
        <v>2.0349482038916533</v>
      </c>
      <c r="I157" s="19">
        <v>1.5181621910423786</v>
      </c>
      <c r="J157" s="19">
        <v>2.159560641644056</v>
      </c>
      <c r="K157" s="19">
        <f>市场中性!AB157</f>
        <v>1.5793447128289553</v>
      </c>
      <c r="L157" s="19">
        <f>套利!U157</f>
        <v>1.5998805561115317</v>
      </c>
      <c r="M157" s="19">
        <f>期权!L157</f>
        <v>1.6350944083681824</v>
      </c>
    </row>
    <row r="158" spans="6:13">
      <c r="F158" s="2">
        <v>44218</v>
      </c>
      <c r="G158" s="63">
        <f>cta策略!DS158</f>
        <v>2.2444009642438583</v>
      </c>
      <c r="H158" s="19">
        <f>股指cta!AM158</f>
        <v>2.018881474187566</v>
      </c>
      <c r="I158" s="19">
        <v>1.5652056765468476</v>
      </c>
      <c r="J158" s="19">
        <v>2.2501681979396255</v>
      </c>
      <c r="K158" s="19">
        <f>市场中性!AB158</f>
        <v>1.6017663498008232</v>
      </c>
      <c r="L158" s="19">
        <f>套利!U158</f>
        <v>1.6044177325846847</v>
      </c>
      <c r="M158" s="19">
        <f>期权!L158</f>
        <v>1.6378014405840109</v>
      </c>
    </row>
    <row r="159" spans="6:13">
      <c r="F159" s="2">
        <v>44225</v>
      </c>
      <c r="G159" s="63">
        <f>cta策略!DS159</f>
        <v>2.2263367215433165</v>
      </c>
      <c r="H159" s="19">
        <f>股指cta!AM159</f>
        <v>2.0015191381792072</v>
      </c>
      <c r="I159" s="19">
        <v>1.508281402265139</v>
      </c>
      <c r="J159" s="19">
        <v>2.1501972867609611</v>
      </c>
      <c r="K159" s="19">
        <f>市场中性!AB159</f>
        <v>1.5887120394143295</v>
      </c>
      <c r="L159" s="19">
        <f>套利!U159</f>
        <v>1.5971861106635652</v>
      </c>
      <c r="M159" s="19">
        <f>期权!L159</f>
        <v>1.6349312290999356</v>
      </c>
    </row>
    <row r="160" spans="6:13">
      <c r="F160" s="2">
        <v>44232</v>
      </c>
      <c r="G160" s="63">
        <f>cta策略!DS160</f>
        <v>2.1999430402942282</v>
      </c>
      <c r="H160" s="19">
        <f>股指cta!AM160</f>
        <v>2.0073941972730691</v>
      </c>
      <c r="I160" s="19">
        <v>1.5224562874484036</v>
      </c>
      <c r="J160" s="19">
        <v>2.1251279084714092</v>
      </c>
      <c r="K160" s="19">
        <f>市场中性!AB160</f>
        <v>1.5841255066831519</v>
      </c>
      <c r="L160" s="19">
        <f>套利!U160</f>
        <v>1.593629555772486</v>
      </c>
      <c r="M160" s="19">
        <f>期权!L160</f>
        <v>1.6458665912666086</v>
      </c>
    </row>
    <row r="161" spans="6:13">
      <c r="F161" s="2">
        <v>44246</v>
      </c>
      <c r="G161" s="63">
        <f>cta策略!DS161</f>
        <v>2.2609915793126705</v>
      </c>
      <c r="H161" s="19">
        <f>股指cta!AM161</f>
        <v>2.064560818239964</v>
      </c>
      <c r="I161" s="19">
        <v>1.5996703109825652</v>
      </c>
      <c r="J161" s="19">
        <v>2.2759110696864853</v>
      </c>
      <c r="K161" s="19">
        <f>市场中性!AB161</f>
        <v>1.602997396191493</v>
      </c>
      <c r="L161" s="19">
        <f>套利!U161</f>
        <v>1.6036441138978816</v>
      </c>
      <c r="M161" s="19">
        <f>期权!L161</f>
        <v>1.6593476941205654</v>
      </c>
    </row>
    <row r="162" spans="6:13">
      <c r="F162" s="2">
        <v>44253</v>
      </c>
      <c r="G162" s="63">
        <f>cta策略!DS162</f>
        <v>2.3165263544679533</v>
      </c>
      <c r="H162" s="19">
        <f>股指cta!AM162</f>
        <v>2.048590620910403</v>
      </c>
      <c r="I162" s="19">
        <v>1.5141023273144489</v>
      </c>
      <c r="J162" s="19">
        <v>2.1724365110493662</v>
      </c>
      <c r="K162" s="19">
        <f>市场中性!AB162</f>
        <v>1.5928908601637988</v>
      </c>
      <c r="L162" s="19">
        <f>套利!U162</f>
        <v>1.6007416621499779</v>
      </c>
      <c r="M162" s="19">
        <f>期权!L162</f>
        <v>1.6565554886062548</v>
      </c>
    </row>
    <row r="163" spans="6:13">
      <c r="F163" s="2">
        <v>44260</v>
      </c>
      <c r="G163" s="63">
        <f>cta策略!DS163</f>
        <v>2.3132136710920479</v>
      </c>
      <c r="H163" s="19">
        <f>股指cta!AM163</f>
        <v>2.0511615182149372</v>
      </c>
      <c r="I163" s="19">
        <v>1.5089416275219227</v>
      </c>
      <c r="J163" s="19">
        <v>2.1881156819970262</v>
      </c>
      <c r="K163" s="19">
        <f>市场中性!AB163</f>
        <v>1.591596299703302</v>
      </c>
      <c r="L163" s="19">
        <f>套利!U163</f>
        <v>1.6053362957699857</v>
      </c>
      <c r="M163" s="19">
        <f>期权!L163</f>
        <v>1.658428650617662</v>
      </c>
    </row>
    <row r="164" spans="6:13">
      <c r="F164" s="2">
        <v>44267</v>
      </c>
      <c r="G164" s="63">
        <f>cta策略!DS164</f>
        <v>2.3248205197441503</v>
      </c>
      <c r="H164" s="19">
        <f>股指cta!AM164</f>
        <v>2.0806642211818991</v>
      </c>
      <c r="I164" s="19">
        <v>1.4827994527126409</v>
      </c>
      <c r="J164" s="19">
        <v>2.1378294889556613</v>
      </c>
      <c r="K164" s="19">
        <f>市场中性!AB164</f>
        <v>1.6003042117864656</v>
      </c>
      <c r="L164" s="19">
        <f>套利!U164</f>
        <v>1.6077830766965273</v>
      </c>
      <c r="M164" s="19">
        <f>期权!L164</f>
        <v>1.661919909230001</v>
      </c>
    </row>
    <row r="165" spans="6:13">
      <c r="F165" s="2">
        <v>44274</v>
      </c>
      <c r="G165" s="63">
        <f>cta策略!DS165</f>
        <v>2.3001691500973545</v>
      </c>
      <c r="H165" s="19">
        <f>股指cta!AM165</f>
        <v>2.0634279008556544</v>
      </c>
      <c r="I165" s="19">
        <v>1.4743537229491477</v>
      </c>
      <c r="J165" s="19">
        <v>2.1342526162974926</v>
      </c>
      <c r="K165" s="19">
        <f>市场中性!AB165</f>
        <v>1.5988381044939097</v>
      </c>
      <c r="L165" s="19">
        <f>套利!U165</f>
        <v>1.6090998181252503</v>
      </c>
      <c r="M165" s="19">
        <f>期权!L165</f>
        <v>1.662843680759664</v>
      </c>
    </row>
    <row r="166" spans="6:13">
      <c r="F166" s="2">
        <v>44281</v>
      </c>
      <c r="G166" s="63">
        <f>cta策略!DS166</f>
        <v>2.3037698294490641</v>
      </c>
      <c r="H166" s="19">
        <f>股指cta!AM166</f>
        <v>2.0903770133055328</v>
      </c>
      <c r="I166" s="19">
        <v>1.4758316123649193</v>
      </c>
      <c r="J166" s="19">
        <v>2.1417797836926384</v>
      </c>
      <c r="K166" s="19">
        <f>市场中性!AB166</f>
        <v>1.5897814271924358</v>
      </c>
      <c r="L166" s="19">
        <f>套利!U166</f>
        <v>1.6107088258581452</v>
      </c>
      <c r="M166" s="19">
        <f>期权!L166</f>
        <v>1.6650235609769415</v>
      </c>
    </row>
    <row r="167" spans="6:13">
      <c r="F167" s="2">
        <v>44288</v>
      </c>
      <c r="G167" s="63">
        <f>cta策略!DS167</f>
        <v>2.3043888880556223</v>
      </c>
      <c r="H167" s="19">
        <f>股指cta!AM167</f>
        <v>2.0869548625461336</v>
      </c>
      <c r="I167" s="19">
        <v>1.5051462302432377</v>
      </c>
      <c r="J167" s="19">
        <v>2.1823028822231678</v>
      </c>
      <c r="K167" s="19">
        <f>市场中性!AB167</f>
        <v>1.5997160968192941</v>
      </c>
      <c r="L167" s="19">
        <f>套利!U167</f>
        <v>1.6135303696421268</v>
      </c>
      <c r="M167" s="19">
        <f>期权!L167</f>
        <v>1.6708211254638377</v>
      </c>
    </row>
    <row r="168" spans="6:13">
      <c r="F168" s="2">
        <v>44295</v>
      </c>
      <c r="G168" s="63">
        <f>cta策略!DS168</f>
        <v>2.2875036790356491</v>
      </c>
      <c r="H168" s="19">
        <f>股指cta!AM168</f>
        <v>2.0852813182785708</v>
      </c>
      <c r="I168" s="19">
        <v>1.4968795216497301</v>
      </c>
      <c r="J168" s="19">
        <v>2.1874948120795268</v>
      </c>
      <c r="K168" s="19">
        <f>市场中性!AB168</f>
        <v>1.6032884982371467</v>
      </c>
      <c r="L168" s="19">
        <f>套利!U168</f>
        <v>1.613745592789948</v>
      </c>
      <c r="M168" s="19">
        <f>期权!L168</f>
        <v>1.6741314139478971</v>
      </c>
    </row>
    <row r="169" spans="6:13">
      <c r="F169" s="2">
        <v>44302</v>
      </c>
      <c r="G169" s="63">
        <f>cta策略!DS169</f>
        <v>2.2897024702793742</v>
      </c>
      <c r="H169" s="19">
        <f>股指cta!AM169</f>
        <v>2.0831595118173127</v>
      </c>
      <c r="I169" s="19">
        <v>1.4818453863723362</v>
      </c>
      <c r="J169" s="19">
        <v>2.1783303800380676</v>
      </c>
      <c r="K169" s="19">
        <f>市场中性!AB169</f>
        <v>1.5926941413562015</v>
      </c>
      <c r="L169" s="19">
        <f>套利!U169</f>
        <v>1.610198885655743</v>
      </c>
      <c r="M169" s="19">
        <f>期权!L169</f>
        <v>1.6733823253065556</v>
      </c>
    </row>
    <row r="170" spans="6:13">
      <c r="F170" s="2">
        <v>44309</v>
      </c>
      <c r="G170" s="63">
        <f>cta策略!DS170</f>
        <v>2.3203008409004013</v>
      </c>
      <c r="H170" s="19">
        <f>股指cta!AM170</f>
        <v>2.0830785156776752</v>
      </c>
      <c r="I170" s="19">
        <v>1.5212553616571436</v>
      </c>
      <c r="J170" s="19">
        <v>2.2315062737531943</v>
      </c>
      <c r="K170" s="19">
        <f>市场中性!AB170</f>
        <v>1.6018018831087952</v>
      </c>
      <c r="L170" s="19">
        <f>套利!U170</f>
        <v>1.6147344940473676</v>
      </c>
      <c r="M170" s="19">
        <f>期权!L170</f>
        <v>1.6803145857391479</v>
      </c>
    </row>
    <row r="171" spans="6:13">
      <c r="F171" s="2">
        <v>44316</v>
      </c>
      <c r="G171" s="63">
        <f>cta策略!DS171</f>
        <v>2.3256434565888635</v>
      </c>
      <c r="H171" s="19">
        <f>股指cta!AM171</f>
        <v>2.074461623512343</v>
      </c>
      <c r="I171" s="19">
        <v>1.5274271956697667</v>
      </c>
      <c r="J171" s="19">
        <v>2.2390433457866377</v>
      </c>
      <c r="K171" s="19">
        <f>市场中性!AB171</f>
        <v>1.6020993626058091</v>
      </c>
      <c r="L171" s="19">
        <f>套利!U171</f>
        <v>1.612150849453023</v>
      </c>
      <c r="M171" s="19">
        <f>期权!L171</f>
        <v>1.6811003463878913</v>
      </c>
    </row>
    <row r="172" spans="6:13">
      <c r="F172" s="2">
        <v>44323</v>
      </c>
      <c r="G172" s="63">
        <f>cta策略!DS172</f>
        <v>2.3850736186896464</v>
      </c>
      <c r="H172" s="19">
        <f>股指cta!AM172</f>
        <v>2.0911603365703426</v>
      </c>
      <c r="I172" s="19">
        <v>1.495699361906311</v>
      </c>
      <c r="J172" s="19">
        <v>2.2140382231484281</v>
      </c>
      <c r="K172" s="19">
        <f>市场中性!AB172</f>
        <v>1.596916171656116</v>
      </c>
      <c r="L172" s="19">
        <f>套利!U172</f>
        <v>1.6158974432751667</v>
      </c>
      <c r="M172" s="19">
        <f>期权!L172</f>
        <v>1.6777102025964714</v>
      </c>
    </row>
    <row r="173" spans="6:13">
      <c r="F173" s="2">
        <v>44330</v>
      </c>
      <c r="G173" s="63">
        <f>cta策略!DS173</f>
        <v>2.4168158174983128</v>
      </c>
      <c r="H173" s="19">
        <f>股指cta!AM173</f>
        <v>2.0999847104286626</v>
      </c>
      <c r="I173" s="19">
        <v>1.5069280919400978</v>
      </c>
      <c r="J173" s="19">
        <v>2.2380527666903132</v>
      </c>
      <c r="K173" s="19">
        <f>市场中性!AB173</f>
        <v>1.6018683846938666</v>
      </c>
      <c r="L173" s="19">
        <f>套利!U173</f>
        <v>1.620075056758671</v>
      </c>
      <c r="M173" s="19">
        <f>期权!L173</f>
        <v>1.6802452078618249</v>
      </c>
    </row>
  </sheetData>
  <mergeCells count="1">
    <mergeCell ref="A1:D1"/>
  </mergeCells>
  <phoneticPr fontId="15" type="noConversion"/>
  <conditionalFormatting sqref="C2">
    <cfRule type="dataBar" priority="1">
      <dataBar>
        <cfvo type="min"/>
        <cfvo type="max"/>
        <color rgb="FF638EC6"/>
      </dataBar>
    </cfRule>
  </conditionalFormatting>
  <conditionalFormatting sqref="D2">
    <cfRule type="dataBar" priority="2">
      <dataBar>
        <cfvo type="min"/>
        <cfvo type="max"/>
        <color rgb="FFFF555A"/>
      </dataBar>
    </cfRule>
    <cfRule type="dataBar" priority="3">
      <dataBar>
        <cfvo type="min"/>
        <cfvo type="max"/>
        <color rgb="FF638EC6"/>
      </dataBar>
    </cfRule>
  </conditionalFormatting>
  <conditionalFormatting sqref="D3:D8">
    <cfRule type="dataBar" priority="13">
      <dataBar>
        <cfvo type="min"/>
        <cfvo type="max"/>
        <color rgb="FFFF555A"/>
      </dataBar>
    </cfRule>
  </conditionalFormatting>
  <conditionalFormatting sqref="D3:D9">
    <cfRule type="dataBar" priority="9">
      <dataBar>
        <cfvo type="min"/>
        <cfvo type="max"/>
        <color rgb="FFFF555A"/>
      </dataBar>
    </cfRule>
  </conditionalFormatting>
  <conditionalFormatting sqref="C3:D8">
    <cfRule type="dataBar" priority="14">
      <dataBar>
        <cfvo type="min"/>
        <cfvo type="max"/>
        <color rgb="FF638EC6"/>
      </dataBar>
    </cfRule>
  </conditionalFormatting>
  <conditionalFormatting sqref="C3:D9">
    <cfRule type="dataBar" priority="10">
      <dataBar>
        <cfvo type="min"/>
        <cfvo type="max"/>
        <color rgb="FF638EC6"/>
      </dataBar>
    </cfRule>
  </conditionalFormatting>
  <pageMargins left="0.69930555555555596" right="0.69930555555555596"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S177"/>
  <sheetViews>
    <sheetView workbookViewId="0">
      <pane xSplit="1" topLeftCell="CX1" activePane="topRight" state="frozen"/>
      <selection pane="topRight" activeCell="DE17" sqref="DE17"/>
    </sheetView>
  </sheetViews>
  <sheetFormatPr baseColWidth="10" defaultColWidth="9" defaultRowHeight="14"/>
  <cols>
    <col min="1" max="1" width="13" style="2" hidden="1" customWidth="1"/>
    <col min="2" max="22" width="0" style="3" hidden="1" customWidth="1"/>
    <col min="23" max="23" width="9" style="3" hidden="1" customWidth="1"/>
    <col min="24" max="24" width="0" style="3" hidden="1" customWidth="1"/>
    <col min="25" max="34" width="0" hidden="1" customWidth="1"/>
    <col min="35" max="35" width="0" style="3" hidden="1" customWidth="1"/>
    <col min="36" max="71" width="9" hidden="1" customWidth="1"/>
    <col min="72" max="72" width="14.5" hidden="1" customWidth="1"/>
    <col min="73" max="73" width="20.33203125" hidden="1" customWidth="1"/>
    <col min="74" max="74" width="10.83203125" hidden="1" customWidth="1"/>
    <col min="75" max="75" width="12.6640625" hidden="1" customWidth="1"/>
    <col min="76" max="76" width="12.1640625" hidden="1" customWidth="1"/>
    <col min="77" max="77" width="12" hidden="1" customWidth="1"/>
    <col min="78" max="85" width="10.6640625" hidden="1" customWidth="1"/>
    <col min="86" max="86" width="9.33203125" hidden="1" customWidth="1"/>
    <col min="87" max="87" width="11.83203125" hidden="1" customWidth="1"/>
    <col min="88" max="88" width="4.6640625" customWidth="1"/>
    <col min="89" max="89" width="11.6640625" style="2" customWidth="1"/>
    <col min="90" max="90" width="12.6640625" style="3" customWidth="1"/>
    <col min="91" max="107" width="9" style="3"/>
  </cols>
  <sheetData>
    <row r="1" spans="1:123" ht="46" thickBot="1">
      <c r="A1" s="4" t="s">
        <v>234</v>
      </c>
      <c r="B1" s="5" t="s">
        <v>8</v>
      </c>
      <c r="C1" s="5" t="s">
        <v>10</v>
      </c>
      <c r="D1" s="5" t="s">
        <v>12</v>
      </c>
      <c r="E1" s="5" t="s">
        <v>14</v>
      </c>
      <c r="F1" s="23" t="s">
        <v>297</v>
      </c>
      <c r="G1" s="5" t="s">
        <v>16</v>
      </c>
      <c r="H1" s="5" t="s">
        <v>18</v>
      </c>
      <c r="I1" s="5" t="s">
        <v>20</v>
      </c>
      <c r="J1" s="5" t="s">
        <v>235</v>
      </c>
      <c r="K1" s="5" t="s">
        <v>24</v>
      </c>
      <c r="L1" s="5" t="s">
        <v>26</v>
      </c>
      <c r="M1" s="5" t="s">
        <v>28</v>
      </c>
      <c r="N1" s="5" t="s">
        <v>30</v>
      </c>
      <c r="O1" s="5" t="s">
        <v>32</v>
      </c>
      <c r="P1" s="5" t="s">
        <v>34</v>
      </c>
      <c r="Q1" s="5" t="s">
        <v>36</v>
      </c>
      <c r="R1" s="5" t="s">
        <v>38</v>
      </c>
      <c r="S1" s="5" t="s">
        <v>40</v>
      </c>
      <c r="T1" s="5" t="s">
        <v>236</v>
      </c>
      <c r="U1" s="5" t="s">
        <v>243</v>
      </c>
      <c r="V1" s="5" t="s">
        <v>44</v>
      </c>
      <c r="W1" s="5" t="s">
        <v>46</v>
      </c>
      <c r="X1" s="7" t="s">
        <v>298</v>
      </c>
      <c r="Y1" s="7" t="s">
        <v>49</v>
      </c>
      <c r="Z1" s="7" t="s">
        <v>51</v>
      </c>
      <c r="AA1" s="7" t="s">
        <v>53</v>
      </c>
      <c r="AB1" s="7" t="s">
        <v>299</v>
      </c>
      <c r="AC1" s="7" t="s">
        <v>352</v>
      </c>
      <c r="AD1" s="7" t="s">
        <v>344</v>
      </c>
      <c r="AE1" s="7" t="s">
        <v>319</v>
      </c>
      <c r="AF1" s="7" t="s">
        <v>330</v>
      </c>
      <c r="AG1" s="70" t="s">
        <v>334</v>
      </c>
      <c r="AH1" s="70" t="s">
        <v>356</v>
      </c>
      <c r="AI1" s="30" t="s">
        <v>237</v>
      </c>
      <c r="AK1" s="7" t="s">
        <v>8</v>
      </c>
      <c r="AL1" s="7" t="s">
        <v>10</v>
      </c>
      <c r="AM1" s="7" t="s">
        <v>12</v>
      </c>
      <c r="AN1" s="7" t="s">
        <v>14</v>
      </c>
      <c r="AO1" s="23" t="s">
        <v>292</v>
      </c>
      <c r="AP1" s="7" t="s">
        <v>16</v>
      </c>
      <c r="AQ1" s="7" t="s">
        <v>18</v>
      </c>
      <c r="AR1" s="7" t="s">
        <v>20</v>
      </c>
      <c r="AS1" s="7" t="s">
        <v>235</v>
      </c>
      <c r="AT1" s="7" t="s">
        <v>24</v>
      </c>
      <c r="AU1" s="7" t="s">
        <v>26</v>
      </c>
      <c r="AV1" s="7" t="s">
        <v>28</v>
      </c>
      <c r="AW1" s="7" t="s">
        <v>30</v>
      </c>
      <c r="AX1" s="7" t="s">
        <v>32</v>
      </c>
      <c r="AY1" s="7" t="s">
        <v>34</v>
      </c>
      <c r="AZ1" s="7" t="s">
        <v>36</v>
      </c>
      <c r="BA1" s="7" t="s">
        <v>38</v>
      </c>
      <c r="BB1" s="7" t="s">
        <v>282</v>
      </c>
      <c r="BC1" s="7" t="s">
        <v>236</v>
      </c>
      <c r="BD1" s="5" t="s">
        <v>243</v>
      </c>
      <c r="BE1" s="7" t="s">
        <v>44</v>
      </c>
      <c r="BF1" s="7" t="s">
        <v>46</v>
      </c>
      <c r="BG1" s="5" t="s">
        <v>293</v>
      </c>
      <c r="BH1" s="7" t="s">
        <v>49</v>
      </c>
      <c r="BI1" s="7" t="s">
        <v>51</v>
      </c>
      <c r="BJ1" s="7" t="s">
        <v>53</v>
      </c>
      <c r="BK1" s="7" t="s">
        <v>258</v>
      </c>
      <c r="BL1" s="7" t="s">
        <v>353</v>
      </c>
      <c r="BM1" s="7" t="s">
        <v>335</v>
      </c>
      <c r="BN1" s="7" t="s">
        <v>319</v>
      </c>
      <c r="BO1" s="7" t="s">
        <v>330</v>
      </c>
      <c r="BP1" s="70" t="s">
        <v>334</v>
      </c>
      <c r="BQ1" s="70" t="s">
        <v>356</v>
      </c>
      <c r="BR1" s="5" t="s">
        <v>238</v>
      </c>
      <c r="CL1" s="7" t="s">
        <v>8</v>
      </c>
      <c r="CM1" s="7" t="s">
        <v>10</v>
      </c>
      <c r="CN1" s="7" t="s">
        <v>12</v>
      </c>
      <c r="CO1" s="7" t="s">
        <v>14</v>
      </c>
      <c r="CP1" s="23" t="s">
        <v>292</v>
      </c>
      <c r="CQ1" s="7" t="s">
        <v>16</v>
      </c>
      <c r="CR1" s="7" t="s">
        <v>18</v>
      </c>
      <c r="CS1" s="7" t="s">
        <v>20</v>
      </c>
      <c r="CT1" s="7" t="s">
        <v>235</v>
      </c>
      <c r="CU1" s="7" t="s">
        <v>24</v>
      </c>
      <c r="CV1" s="7" t="s">
        <v>26</v>
      </c>
      <c r="CW1" s="7" t="s">
        <v>28</v>
      </c>
      <c r="CX1" s="7" t="s">
        <v>30</v>
      </c>
      <c r="CY1" s="7" t="s">
        <v>32</v>
      </c>
      <c r="CZ1" s="7" t="s">
        <v>34</v>
      </c>
      <c r="DA1" s="7" t="s">
        <v>36</v>
      </c>
      <c r="DB1" s="7" t="s">
        <v>38</v>
      </c>
      <c r="DC1" s="7" t="s">
        <v>281</v>
      </c>
      <c r="DD1" s="7" t="s">
        <v>236</v>
      </c>
      <c r="DE1" s="5" t="s">
        <v>243</v>
      </c>
      <c r="DF1" s="7" t="s">
        <v>44</v>
      </c>
      <c r="DG1" s="7" t="s">
        <v>46</v>
      </c>
      <c r="DH1" s="5" t="s">
        <v>293</v>
      </c>
      <c r="DI1" s="7" t="s">
        <v>49</v>
      </c>
      <c r="DJ1" s="7" t="s">
        <v>51</v>
      </c>
      <c r="DK1" s="7" t="s">
        <v>53</v>
      </c>
      <c r="DL1" s="7" t="s">
        <v>258</v>
      </c>
      <c r="DM1" s="7" t="s">
        <v>353</v>
      </c>
      <c r="DN1" s="7" t="s">
        <v>335</v>
      </c>
      <c r="DO1" s="7" t="s">
        <v>319</v>
      </c>
      <c r="DP1" s="7" t="s">
        <v>330</v>
      </c>
      <c r="DQ1" s="70" t="s">
        <v>334</v>
      </c>
      <c r="DR1" s="7" t="s">
        <v>355</v>
      </c>
      <c r="DS1" s="5" t="s">
        <v>238</v>
      </c>
    </row>
    <row r="2" spans="1:123" ht="19" thickBot="1">
      <c r="A2" s="2">
        <v>43098</v>
      </c>
      <c r="B2" s="3">
        <v>1.2905</v>
      </c>
      <c r="C2" s="3">
        <v>1.2564</v>
      </c>
      <c r="D2" s="3">
        <v>1</v>
      </c>
      <c r="E2" s="3">
        <v>1.2653000000000001</v>
      </c>
      <c r="F2" s="3">
        <v>1</v>
      </c>
      <c r="G2" s="3">
        <v>1</v>
      </c>
      <c r="H2" s="3">
        <v>1</v>
      </c>
      <c r="I2" s="3">
        <v>1.1354</v>
      </c>
      <c r="J2" s="3">
        <v>1.077</v>
      </c>
      <c r="K2" s="3">
        <v>1</v>
      </c>
      <c r="L2" s="3">
        <v>1.298</v>
      </c>
      <c r="M2" s="3">
        <v>1.0972</v>
      </c>
      <c r="N2" s="3">
        <v>1</v>
      </c>
      <c r="O2" s="3">
        <v>0.89</v>
      </c>
      <c r="P2" s="3">
        <v>1.087</v>
      </c>
      <c r="Q2" s="3">
        <v>1.214</v>
      </c>
      <c r="R2" s="3">
        <v>1.071</v>
      </c>
      <c r="S2">
        <v>1</v>
      </c>
      <c r="T2" s="3">
        <v>1.0791999999999999</v>
      </c>
      <c r="U2" s="3">
        <v>1</v>
      </c>
      <c r="V2" s="3">
        <v>1</v>
      </c>
      <c r="W2" s="3">
        <v>1</v>
      </c>
      <c r="X2">
        <v>1</v>
      </c>
      <c r="Y2">
        <v>1</v>
      </c>
      <c r="Z2">
        <v>0.99960000000000004</v>
      </c>
      <c r="AA2">
        <v>1.4330000000000001</v>
      </c>
      <c r="AB2">
        <v>1</v>
      </c>
      <c r="AC2">
        <v>1</v>
      </c>
      <c r="AD2">
        <v>1</v>
      </c>
      <c r="AE2">
        <v>1</v>
      </c>
      <c r="AF2">
        <v>1</v>
      </c>
      <c r="AG2">
        <v>1</v>
      </c>
      <c r="AH2">
        <v>1</v>
      </c>
      <c r="AI2" s="3">
        <v>1</v>
      </c>
      <c r="BT2" s="105" t="s">
        <v>0</v>
      </c>
      <c r="BU2" s="105"/>
      <c r="BV2" s="105"/>
      <c r="BW2" s="105"/>
      <c r="BX2" s="105"/>
      <c r="BY2" s="105"/>
      <c r="BZ2" s="105"/>
      <c r="CA2" s="105"/>
      <c r="CB2" s="105"/>
      <c r="CC2" s="105"/>
      <c r="CD2" s="105"/>
      <c r="CE2" s="105"/>
      <c r="CF2" s="105"/>
      <c r="CG2" s="105"/>
      <c r="CH2" s="105"/>
      <c r="CK2" s="2">
        <f t="shared" ref="CK2:CK33" si="0">A2</f>
        <v>43098</v>
      </c>
      <c r="CL2" s="29">
        <f t="shared" ref="CL2:CL26" si="1">B2/B$2</f>
        <v>1</v>
      </c>
      <c r="CM2" s="29">
        <f t="shared" ref="CM2:CM26" si="2">C2/C$2</f>
        <v>1</v>
      </c>
      <c r="CN2" s="29">
        <f t="shared" ref="CN2:CN26" si="3">D2/D$2</f>
        <v>1</v>
      </c>
      <c r="CO2" s="29">
        <f t="shared" ref="CO2:CO26" si="4">E2/E$2</f>
        <v>1</v>
      </c>
      <c r="CP2" s="29">
        <f t="shared" ref="CP2:CP26" si="5">F2/F$2</f>
        <v>1</v>
      </c>
      <c r="CQ2" s="29">
        <f t="shared" ref="CQ2:CQ26" si="6">G2/G$2</f>
        <v>1</v>
      </c>
      <c r="CR2" s="29">
        <f t="shared" ref="CR2:CR26" si="7">H2/H$2</f>
        <v>1</v>
      </c>
      <c r="CS2" s="29">
        <f t="shared" ref="CS2:CS26" si="8">I2/I$2</f>
        <v>1</v>
      </c>
      <c r="CT2" s="29">
        <f t="shared" ref="CT2:CT26" si="9">J2/J$2</f>
        <v>1</v>
      </c>
      <c r="CU2" s="29">
        <f t="shared" ref="CU2:CU26" si="10">K2/K$2</f>
        <v>1</v>
      </c>
      <c r="CV2" s="29">
        <f t="shared" ref="CV2:CV26" si="11">L2/L$2</f>
        <v>1</v>
      </c>
      <c r="CW2" s="29">
        <f t="shared" ref="CW2:CW26" si="12">M2/M$2</f>
        <v>1</v>
      </c>
      <c r="CX2" s="29">
        <f t="shared" ref="CX2:CX26" si="13">N2/N$2</f>
        <v>1</v>
      </c>
      <c r="CY2" s="29">
        <f t="shared" ref="CY2:CY26" si="14">O2/O$2</f>
        <v>1</v>
      </c>
      <c r="CZ2" s="29">
        <f t="shared" ref="CZ2:CZ26" si="15">P2/P$2</f>
        <v>1</v>
      </c>
      <c r="DA2" s="29">
        <f t="shared" ref="DA2:DA26" si="16">Q2/Q$2</f>
        <v>1</v>
      </c>
      <c r="DB2" s="29">
        <f t="shared" ref="DB2:DB26" si="17">R2/R$2</f>
        <v>1</v>
      </c>
      <c r="DC2" s="29">
        <f t="shared" ref="DC2:DC26" si="18">S2/S$2</f>
        <v>1</v>
      </c>
      <c r="DD2" s="29">
        <f t="shared" ref="DD2:DD26" si="19">T2/T$2</f>
        <v>1</v>
      </c>
      <c r="DE2" s="29">
        <f t="shared" ref="DE2:DE26" si="20">U2/U$2</f>
        <v>1</v>
      </c>
      <c r="DF2" s="29">
        <f t="shared" ref="DF2:DF26" si="21">V2/V$2</f>
        <v>1</v>
      </c>
      <c r="DG2" s="29">
        <f t="shared" ref="DG2:DG26" si="22">W2/W$2</f>
        <v>1</v>
      </c>
      <c r="DH2" s="29">
        <f t="shared" ref="DH2:DH26" si="23">X2/X$2</f>
        <v>1</v>
      </c>
      <c r="DI2" s="29">
        <f t="shared" ref="DI2:DI26" si="24">Y2/Y$2</f>
        <v>1</v>
      </c>
      <c r="DJ2" s="29">
        <f t="shared" ref="DJ2:DJ26" si="25">Z2/Z$2</f>
        <v>1</v>
      </c>
      <c r="DK2" s="29">
        <f t="shared" ref="DK2:DK26" si="26">AA2/AA$2</f>
        <v>1</v>
      </c>
      <c r="DL2" s="29">
        <f t="shared" ref="DL2:DL26" si="27">AB2/AB$2</f>
        <v>1</v>
      </c>
      <c r="DM2" s="29">
        <f t="shared" ref="DM2:DM26" si="28">AC2/AC$2</f>
        <v>1</v>
      </c>
      <c r="DN2" s="29">
        <f t="shared" ref="DN2:DN26" si="29">AD2/AD$2</f>
        <v>1</v>
      </c>
      <c r="DO2" s="29">
        <f t="shared" ref="DO2:DO26" si="30">AE2/AE$2</f>
        <v>1</v>
      </c>
      <c r="DP2" s="29">
        <f t="shared" ref="DP2:DP26" si="31">AF2/AF$2</f>
        <v>1</v>
      </c>
      <c r="DQ2" s="29">
        <f t="shared" ref="DQ2:DR26" si="32">AG2/AG$2</f>
        <v>1</v>
      </c>
      <c r="DR2" s="29">
        <f t="shared" si="32"/>
        <v>1</v>
      </c>
      <c r="DS2" s="29">
        <f t="shared" ref="DS2:DS26" si="33">AI2/AI$2</f>
        <v>1</v>
      </c>
    </row>
    <row r="3" spans="1:123" ht="28.5" customHeight="1" thickBot="1">
      <c r="A3" s="2">
        <v>43105</v>
      </c>
      <c r="B3" s="3">
        <v>1.2936000000000001</v>
      </c>
      <c r="C3" s="3">
        <v>1.2619</v>
      </c>
      <c r="D3" s="3">
        <v>1</v>
      </c>
      <c r="E3" s="3">
        <v>1.2564</v>
      </c>
      <c r="F3" s="3">
        <v>1</v>
      </c>
      <c r="G3" s="3">
        <v>1</v>
      </c>
      <c r="H3" s="3">
        <v>1</v>
      </c>
      <c r="I3" s="3">
        <v>1.1536999999999999</v>
      </c>
      <c r="J3" s="3">
        <v>1.0791999999999999</v>
      </c>
      <c r="K3" s="3">
        <v>1</v>
      </c>
      <c r="L3" s="3">
        <v>1.2709999999999999</v>
      </c>
      <c r="M3" s="3">
        <v>1.0949</v>
      </c>
      <c r="N3" s="3">
        <v>1</v>
      </c>
      <c r="O3" s="3">
        <v>0.878</v>
      </c>
      <c r="P3" s="3">
        <v>1.081</v>
      </c>
      <c r="Q3" s="3">
        <v>1.212</v>
      </c>
      <c r="R3" s="3">
        <v>1.0820000000000001</v>
      </c>
      <c r="S3">
        <v>1</v>
      </c>
      <c r="T3" s="3">
        <v>1.0813999999999999</v>
      </c>
      <c r="U3" s="3">
        <v>1</v>
      </c>
      <c r="V3" s="3">
        <v>1</v>
      </c>
      <c r="W3" s="3">
        <v>1</v>
      </c>
      <c r="X3">
        <v>1</v>
      </c>
      <c r="Y3">
        <v>1</v>
      </c>
      <c r="Z3">
        <v>0.99950000000000006</v>
      </c>
      <c r="AA3">
        <v>1.4259999999999999</v>
      </c>
      <c r="AB3">
        <v>1</v>
      </c>
      <c r="AC3">
        <v>1</v>
      </c>
      <c r="AD3">
        <v>1</v>
      </c>
      <c r="AE3">
        <v>1</v>
      </c>
      <c r="AF3">
        <v>1</v>
      </c>
      <c r="AG3">
        <v>1</v>
      </c>
      <c r="AH3">
        <v>1</v>
      </c>
      <c r="AI3" s="3">
        <v>0.99869162901241892</v>
      </c>
      <c r="AK3" s="11">
        <f t="shared" ref="AK3:AK34" si="34">IF(B3=B2,"/",B3/B2-1)</f>
        <v>2.4021697016660681E-3</v>
      </c>
      <c r="AL3" s="11">
        <f t="shared" ref="AL3:AL34" si="35">IF(C3=C2,"/",C3/C2-1)</f>
        <v>4.3775867558102366E-3</v>
      </c>
      <c r="AM3" s="11" t="str">
        <f t="shared" ref="AM3:AM34" si="36">IF(D3=D2,"/",D3/D2-1)</f>
        <v>/</v>
      </c>
      <c r="AN3" s="11">
        <f t="shared" ref="AN3:AN34" si="37">IF(E3=E2,"/",E3/E2-1)</f>
        <v>-7.0339050027662386E-3</v>
      </c>
      <c r="AO3" s="11" t="str">
        <f t="shared" ref="AO3:AO34" si="38">IF(F3=F2,"/",F3/F2-1)</f>
        <v>/</v>
      </c>
      <c r="AP3" s="11" t="str">
        <f t="shared" ref="AP3:AP34" si="39">IF(G3=G2,"/",G3/G2-1)</f>
        <v>/</v>
      </c>
      <c r="AQ3" s="11" t="str">
        <f t="shared" ref="AQ3:AQ34" si="40">IF(H3=H2,"/",H3/H2-1)</f>
        <v>/</v>
      </c>
      <c r="AR3" s="11">
        <f t="shared" ref="AR3:AR34" si="41">IF(I3=I2,"/",I3/I2-1)</f>
        <v>1.611766778227941E-2</v>
      </c>
      <c r="AS3" s="11">
        <f t="shared" ref="AS3:AS34" si="42">IF(J3=J2,"/",J3/J2-1)</f>
        <v>2.0427112349117316E-3</v>
      </c>
      <c r="AT3" s="11" t="str">
        <f t="shared" ref="AT3:AT34" si="43">IF(K3=K2,"/",K3/K2-1)</f>
        <v>/</v>
      </c>
      <c r="AU3" s="11">
        <f t="shared" ref="AU3:AU34" si="44">IF(L3=L2,"/",L3/L2-1)</f>
        <v>-2.0801232665639602E-2</v>
      </c>
      <c r="AV3" s="11">
        <f t="shared" ref="AV3:AV34" si="45">IF(M3=M2,"/",M3/M2-1)</f>
        <v>-2.0962449872402589E-3</v>
      </c>
      <c r="AW3" s="11" t="str">
        <f t="shared" ref="AW3:AW34" si="46">IF(N3=N2,"/",N3/N2-1)</f>
        <v>/</v>
      </c>
      <c r="AX3" s="11">
        <f t="shared" ref="AX3:AX34" si="47">IF(O3=O2,"/",O3/O2-1)</f>
        <v>-1.3483146067415741E-2</v>
      </c>
      <c r="AY3" s="11">
        <f t="shared" ref="AY3:AY34" si="48">IF(P3=P2,"/",P3/P2-1)</f>
        <v>-5.5197792088316211E-3</v>
      </c>
      <c r="AZ3" s="11">
        <f t="shared" ref="AZ3:AZ34" si="49">IF(Q3=Q2,"/",Q3/Q2-1)</f>
        <v>-1.6474464579900872E-3</v>
      </c>
      <c r="BA3" s="11">
        <f t="shared" ref="BA3:BA34" si="50">IF(R3=R2,"/",R3/R2-1)</f>
        <v>1.0270774976657515E-2</v>
      </c>
      <c r="BB3" s="11" t="str">
        <f t="shared" ref="BB3:BB34" si="51">IF(S3=S2,"/",S3/S2-1)</f>
        <v>/</v>
      </c>
      <c r="BC3" s="11">
        <f t="shared" ref="BC3:BC34" si="52">IF(T3=T2,"/",T3/T2-1)</f>
        <v>2.0385470719050947E-3</v>
      </c>
      <c r="BD3" s="11" t="str">
        <f t="shared" ref="BD3:BD34" si="53">IF(U3=U2,"/",U3/U2-1)</f>
        <v>/</v>
      </c>
      <c r="BE3" s="11" t="str">
        <f t="shared" ref="BE3:BE34" si="54">IF(V3=V2,"/",V3/V2-1)</f>
        <v>/</v>
      </c>
      <c r="BF3" s="11" t="str">
        <f t="shared" ref="BF3:BF34" si="55">IF(W3=W2,"/",W3/W2-1)</f>
        <v>/</v>
      </c>
      <c r="BG3" s="11" t="str">
        <f t="shared" ref="BG3:BG34" si="56">IF(X3=X2,"/",X3/X2-1)</f>
        <v>/</v>
      </c>
      <c r="BH3" s="11" t="str">
        <f t="shared" ref="BH3:BH34" si="57">IF(Y3=Y2,"/",Y3/Y2-1)</f>
        <v>/</v>
      </c>
      <c r="BI3" s="11">
        <f t="shared" ref="BI3:BI34" si="58">IF(Z3=Z2,"/",Z3/Z2-1)</f>
        <v>-1.0004001600638635E-4</v>
      </c>
      <c r="BJ3" s="11">
        <f t="shared" ref="BJ3:BJ34" si="59">IF(AA3=AA2,"/",AA3/AA2-1)</f>
        <v>-4.8848569434752909E-3</v>
      </c>
      <c r="BK3" s="11" t="str">
        <f t="shared" ref="BK3:BK34" si="60">IF(AB3=AB2,"/",AB3/AB2-1)</f>
        <v>/</v>
      </c>
      <c r="BL3" s="11" t="str">
        <f t="shared" ref="BL3:BL34" si="61">IF(AC3=AC2,"/",AC3/AC2-1)</f>
        <v>/</v>
      </c>
      <c r="BM3" s="11" t="str">
        <f t="shared" ref="BM3:BM34" si="62">IF(AD3=AD2,"/",AD3/AD2-1)</f>
        <v>/</v>
      </c>
      <c r="BN3" s="11" t="str">
        <f t="shared" ref="BN3:BN34" si="63">IF(AE3=AE2,"/",AE3/AE2-1)</f>
        <v>/</v>
      </c>
      <c r="BO3" s="11" t="str">
        <f t="shared" ref="BO3:BO34" si="64">IF(AF3=AF2,"/",AF3/AF2-1)</f>
        <v>/</v>
      </c>
      <c r="BP3" s="11" t="str">
        <f t="shared" ref="BP3:BQ34" si="65">IF(AG3=AG2,"/",AG3/AG2-1)</f>
        <v>/</v>
      </c>
      <c r="BQ3" s="11" t="str">
        <f t="shared" si="65"/>
        <v>/</v>
      </c>
      <c r="BR3" s="11">
        <f t="shared" ref="BR3:BR34" si="66">IF(AI3=AI2,"/",AI3/AI2-1)</f>
        <v>-1.3083709875810756E-3</v>
      </c>
      <c r="BT3" s="118" t="s">
        <v>1</v>
      </c>
      <c r="BU3" s="107" t="s">
        <v>2</v>
      </c>
      <c r="BV3" s="106" t="s">
        <v>360</v>
      </c>
      <c r="BW3" s="107"/>
      <c r="BX3" s="106" t="s">
        <v>362</v>
      </c>
      <c r="BY3" s="107"/>
      <c r="BZ3" s="106" t="s">
        <v>364</v>
      </c>
      <c r="CA3" s="106"/>
      <c r="CB3" s="106"/>
      <c r="CC3" s="107"/>
      <c r="CD3" s="106" t="s">
        <v>366</v>
      </c>
      <c r="CE3" s="106"/>
      <c r="CF3" s="106"/>
      <c r="CG3" s="107"/>
      <c r="CH3" s="106" t="s">
        <v>122</v>
      </c>
      <c r="CI3" s="107"/>
      <c r="CK3" s="2">
        <f t="shared" si="0"/>
        <v>43105</v>
      </c>
      <c r="CL3" s="29">
        <f t="shared" si="1"/>
        <v>1.0024021697016661</v>
      </c>
      <c r="CM3" s="29">
        <f t="shared" si="2"/>
        <v>1.0043775867558102</v>
      </c>
      <c r="CN3" s="29">
        <f t="shared" si="3"/>
        <v>1</v>
      </c>
      <c r="CO3" s="29">
        <f t="shared" si="4"/>
        <v>0.99296609499723376</v>
      </c>
      <c r="CP3" s="29">
        <f t="shared" si="5"/>
        <v>1</v>
      </c>
      <c r="CQ3" s="29">
        <f t="shared" si="6"/>
        <v>1</v>
      </c>
      <c r="CR3" s="29">
        <f t="shared" si="7"/>
        <v>1</v>
      </c>
      <c r="CS3" s="29">
        <f t="shared" si="8"/>
        <v>1.0161176677822794</v>
      </c>
      <c r="CT3" s="29">
        <f t="shared" si="9"/>
        <v>1.0020427112349117</v>
      </c>
      <c r="CU3" s="29">
        <f t="shared" si="10"/>
        <v>1</v>
      </c>
      <c r="CV3" s="29">
        <f t="shared" si="11"/>
        <v>0.9791987673343604</v>
      </c>
      <c r="CW3" s="29">
        <f t="shared" si="12"/>
        <v>0.99790375501275974</v>
      </c>
      <c r="CX3" s="29">
        <f t="shared" si="13"/>
        <v>1</v>
      </c>
      <c r="CY3" s="29">
        <f t="shared" si="14"/>
        <v>0.98651685393258426</v>
      </c>
      <c r="CZ3" s="29">
        <f t="shared" si="15"/>
        <v>0.99448022079116838</v>
      </c>
      <c r="DA3" s="29">
        <f t="shared" si="16"/>
        <v>0.99835255354200991</v>
      </c>
      <c r="DB3" s="29">
        <f t="shared" si="17"/>
        <v>1.0102707749766575</v>
      </c>
      <c r="DC3" s="29">
        <f t="shared" si="18"/>
        <v>1</v>
      </c>
      <c r="DD3" s="29">
        <f t="shared" si="19"/>
        <v>1.0020385470719051</v>
      </c>
      <c r="DE3" s="29">
        <f t="shared" si="20"/>
        <v>1</v>
      </c>
      <c r="DF3" s="29">
        <f t="shared" si="21"/>
        <v>1</v>
      </c>
      <c r="DG3" s="29">
        <f t="shared" si="22"/>
        <v>1</v>
      </c>
      <c r="DH3" s="29">
        <f t="shared" si="23"/>
        <v>1</v>
      </c>
      <c r="DI3" s="29">
        <f t="shared" si="24"/>
        <v>1</v>
      </c>
      <c r="DJ3" s="29">
        <f t="shared" si="25"/>
        <v>0.99989995998399361</v>
      </c>
      <c r="DK3" s="29">
        <f t="shared" si="26"/>
        <v>0.99511514305652471</v>
      </c>
      <c r="DL3" s="29">
        <f t="shared" si="27"/>
        <v>1</v>
      </c>
      <c r="DM3" s="29">
        <f t="shared" si="28"/>
        <v>1</v>
      </c>
      <c r="DN3" s="29">
        <f t="shared" si="29"/>
        <v>1</v>
      </c>
      <c r="DO3" s="29">
        <f t="shared" si="30"/>
        <v>1</v>
      </c>
      <c r="DP3" s="29">
        <f t="shared" si="31"/>
        <v>1</v>
      </c>
      <c r="DQ3" s="29">
        <f t="shared" si="32"/>
        <v>1</v>
      </c>
      <c r="DR3" s="29">
        <f t="shared" si="32"/>
        <v>1</v>
      </c>
      <c r="DS3" s="29">
        <f t="shared" si="33"/>
        <v>0.99869162901241892</v>
      </c>
    </row>
    <row r="4" spans="1:123" ht="16" thickBot="1">
      <c r="A4" s="2">
        <v>43112</v>
      </c>
      <c r="B4" s="3">
        <v>1.2939000000000001</v>
      </c>
      <c r="C4" s="3">
        <v>1.2486999999999999</v>
      </c>
      <c r="D4" s="3">
        <v>1</v>
      </c>
      <c r="E4" s="3">
        <v>1.2616000000000001</v>
      </c>
      <c r="F4" s="3">
        <v>1</v>
      </c>
      <c r="G4" s="3">
        <v>1</v>
      </c>
      <c r="H4" s="3">
        <v>1</v>
      </c>
      <c r="I4" s="3">
        <v>1.1539999999999999</v>
      </c>
      <c r="J4" s="3">
        <v>1.0730999999999999</v>
      </c>
      <c r="K4" s="3">
        <v>1</v>
      </c>
      <c r="L4" s="3">
        <v>1.2529999999999999</v>
      </c>
      <c r="M4" s="3">
        <v>1.0998000000000001</v>
      </c>
      <c r="N4" s="3">
        <v>1</v>
      </c>
      <c r="O4" s="3">
        <v>0.88200000000000001</v>
      </c>
      <c r="P4" s="3">
        <v>1.079</v>
      </c>
      <c r="Q4" s="3">
        <v>1.2110000000000001</v>
      </c>
      <c r="R4" s="3">
        <v>1.0980000000000001</v>
      </c>
      <c r="S4">
        <v>1</v>
      </c>
      <c r="T4" s="3">
        <v>1.0843</v>
      </c>
      <c r="U4" s="3">
        <v>1</v>
      </c>
      <c r="V4" s="3">
        <v>1</v>
      </c>
      <c r="W4" s="3">
        <v>1</v>
      </c>
      <c r="X4">
        <v>1</v>
      </c>
      <c r="Y4">
        <v>1</v>
      </c>
      <c r="Z4">
        <v>0.99939999999999996</v>
      </c>
      <c r="AA4">
        <v>1.4159999999999999</v>
      </c>
      <c r="AB4">
        <v>1</v>
      </c>
      <c r="AC4">
        <v>1</v>
      </c>
      <c r="AD4">
        <v>1</v>
      </c>
      <c r="AE4">
        <v>1</v>
      </c>
      <c r="AF4">
        <v>1</v>
      </c>
      <c r="AG4">
        <v>1</v>
      </c>
      <c r="AH4">
        <v>1</v>
      </c>
      <c r="AI4" s="3">
        <v>0.99805448322398627</v>
      </c>
      <c r="AK4" s="11">
        <f t="shared" si="34"/>
        <v>2.3191094619656738E-4</v>
      </c>
      <c r="AL4" s="11">
        <f t="shared" si="35"/>
        <v>-1.0460416831761687E-2</v>
      </c>
      <c r="AM4" s="11" t="str">
        <f t="shared" si="36"/>
        <v>/</v>
      </c>
      <c r="AN4" s="11">
        <f t="shared" si="37"/>
        <v>4.1388092964025347E-3</v>
      </c>
      <c r="AO4" s="11" t="str">
        <f t="shared" si="38"/>
        <v>/</v>
      </c>
      <c r="AP4" s="11" t="str">
        <f t="shared" si="39"/>
        <v>/</v>
      </c>
      <c r="AQ4" s="11" t="str">
        <f t="shared" si="40"/>
        <v>/</v>
      </c>
      <c r="AR4" s="11">
        <f t="shared" si="41"/>
        <v>2.6003293750531675E-4</v>
      </c>
      <c r="AS4" s="11">
        <f t="shared" si="42"/>
        <v>-5.6523350630096614E-3</v>
      </c>
      <c r="AT4" s="11" t="str">
        <f t="shared" si="43"/>
        <v>/</v>
      </c>
      <c r="AU4" s="11">
        <f t="shared" si="44"/>
        <v>-1.4162077104642012E-2</v>
      </c>
      <c r="AV4" s="11">
        <f t="shared" si="45"/>
        <v>4.4752945474473282E-3</v>
      </c>
      <c r="AW4" s="11" t="str">
        <f t="shared" si="46"/>
        <v>/</v>
      </c>
      <c r="AX4" s="11">
        <f t="shared" si="47"/>
        <v>4.5558086560364419E-3</v>
      </c>
      <c r="AY4" s="11">
        <f t="shared" si="48"/>
        <v>-1.8501387604070718E-3</v>
      </c>
      <c r="AZ4" s="11">
        <f t="shared" si="49"/>
        <v>-8.250825082507518E-4</v>
      </c>
      <c r="BA4" s="11">
        <f t="shared" si="50"/>
        <v>1.4787430683918634E-2</v>
      </c>
      <c r="BB4" s="11" t="str">
        <f t="shared" si="51"/>
        <v>/</v>
      </c>
      <c r="BC4" s="11">
        <f t="shared" si="52"/>
        <v>2.6817088958759339E-3</v>
      </c>
      <c r="BD4" s="11" t="str">
        <f t="shared" si="53"/>
        <v>/</v>
      </c>
      <c r="BE4" s="11" t="str">
        <f t="shared" si="54"/>
        <v>/</v>
      </c>
      <c r="BF4" s="11" t="str">
        <f t="shared" si="55"/>
        <v>/</v>
      </c>
      <c r="BG4" s="11" t="str">
        <f t="shared" si="56"/>
        <v>/</v>
      </c>
      <c r="BH4" s="11" t="str">
        <f t="shared" si="57"/>
        <v>/</v>
      </c>
      <c r="BI4" s="11">
        <f t="shared" si="58"/>
        <v>-1.0005002501256577E-4</v>
      </c>
      <c r="BJ4" s="11">
        <f t="shared" si="59"/>
        <v>-7.0126227208976433E-3</v>
      </c>
      <c r="BK4" s="11" t="str">
        <f t="shared" si="60"/>
        <v>/</v>
      </c>
      <c r="BL4" s="11" t="str">
        <f t="shared" si="61"/>
        <v>/</v>
      </c>
      <c r="BM4" s="11" t="str">
        <f t="shared" si="62"/>
        <v>/</v>
      </c>
      <c r="BN4" s="11" t="str">
        <f t="shared" si="63"/>
        <v>/</v>
      </c>
      <c r="BO4" s="11" t="str">
        <f t="shared" si="64"/>
        <v>/</v>
      </c>
      <c r="BP4" s="11" t="str">
        <f t="shared" si="65"/>
        <v>/</v>
      </c>
      <c r="BQ4" s="11" t="str">
        <f t="shared" si="65"/>
        <v>/</v>
      </c>
      <c r="BR4" s="11">
        <f t="shared" si="66"/>
        <v>-6.3798050361418834E-4</v>
      </c>
      <c r="BT4" s="118"/>
      <c r="BU4" s="107"/>
      <c r="BV4" s="12" t="s">
        <v>3</v>
      </c>
      <c r="BW4" s="12" t="s">
        <v>4</v>
      </c>
      <c r="BX4" s="12" t="s">
        <v>3</v>
      </c>
      <c r="BY4" s="12" t="s">
        <v>4</v>
      </c>
      <c r="BZ4" s="12" t="s">
        <v>5</v>
      </c>
      <c r="CA4" s="12" t="s">
        <v>4</v>
      </c>
      <c r="CB4" s="12" t="s">
        <v>6</v>
      </c>
      <c r="CC4" s="12" t="s">
        <v>4</v>
      </c>
      <c r="CD4" s="12" t="s">
        <v>5</v>
      </c>
      <c r="CE4" s="12" t="s">
        <v>4</v>
      </c>
      <c r="CF4" s="12" t="s">
        <v>6</v>
      </c>
      <c r="CG4" s="12" t="s">
        <v>4</v>
      </c>
      <c r="CH4" s="15" t="s">
        <v>3</v>
      </c>
      <c r="CI4" s="12" t="s">
        <v>4</v>
      </c>
      <c r="CK4" s="2">
        <f t="shared" si="0"/>
        <v>43112</v>
      </c>
      <c r="CL4" s="29">
        <f t="shared" si="1"/>
        <v>1.0026346377373112</v>
      </c>
      <c r="CM4" s="29">
        <f t="shared" si="2"/>
        <v>0.99387137854186558</v>
      </c>
      <c r="CN4" s="29">
        <f t="shared" si="3"/>
        <v>1</v>
      </c>
      <c r="CO4" s="29">
        <f t="shared" si="4"/>
        <v>0.99707579230222076</v>
      </c>
      <c r="CP4" s="29">
        <f t="shared" si="5"/>
        <v>1</v>
      </c>
      <c r="CQ4" s="29">
        <f t="shared" si="6"/>
        <v>1</v>
      </c>
      <c r="CR4" s="29">
        <f t="shared" si="7"/>
        <v>1</v>
      </c>
      <c r="CS4" s="29">
        <f t="shared" si="8"/>
        <v>1.016381891844284</v>
      </c>
      <c r="CT4" s="29">
        <f t="shared" si="9"/>
        <v>0.99637883008356543</v>
      </c>
      <c r="CU4" s="29">
        <f t="shared" si="10"/>
        <v>1</v>
      </c>
      <c r="CV4" s="29">
        <f t="shared" si="11"/>
        <v>0.96533127889060077</v>
      </c>
      <c r="CW4" s="29">
        <f t="shared" si="12"/>
        <v>1.0023696682464456</v>
      </c>
      <c r="CX4" s="29">
        <f t="shared" si="13"/>
        <v>1</v>
      </c>
      <c r="CY4" s="29">
        <f t="shared" si="14"/>
        <v>0.99101123595505614</v>
      </c>
      <c r="CZ4" s="29">
        <f t="shared" si="15"/>
        <v>0.99264029438822443</v>
      </c>
      <c r="DA4" s="29">
        <f t="shared" si="16"/>
        <v>0.99752883031301487</v>
      </c>
      <c r="DB4" s="29">
        <f t="shared" si="17"/>
        <v>1.0252100840336136</v>
      </c>
      <c r="DC4" s="29">
        <f t="shared" si="18"/>
        <v>1</v>
      </c>
      <c r="DD4" s="29">
        <f t="shared" si="19"/>
        <v>1.0047257227575983</v>
      </c>
      <c r="DE4" s="29">
        <f t="shared" si="20"/>
        <v>1</v>
      </c>
      <c r="DF4" s="29">
        <f t="shared" si="21"/>
        <v>1</v>
      </c>
      <c r="DG4" s="29">
        <f t="shared" si="22"/>
        <v>1</v>
      </c>
      <c r="DH4" s="29">
        <f t="shared" si="23"/>
        <v>1</v>
      </c>
      <c r="DI4" s="29">
        <f t="shared" si="24"/>
        <v>1</v>
      </c>
      <c r="DJ4" s="29">
        <f t="shared" si="25"/>
        <v>0.99979991996798712</v>
      </c>
      <c r="DK4" s="29">
        <f t="shared" si="26"/>
        <v>0.98813677599441718</v>
      </c>
      <c r="DL4" s="29">
        <f t="shared" si="27"/>
        <v>1</v>
      </c>
      <c r="DM4" s="29">
        <f t="shared" si="28"/>
        <v>1</v>
      </c>
      <c r="DN4" s="29">
        <f t="shared" si="29"/>
        <v>1</v>
      </c>
      <c r="DO4" s="29">
        <f t="shared" si="30"/>
        <v>1</v>
      </c>
      <c r="DP4" s="29">
        <f t="shared" si="31"/>
        <v>1</v>
      </c>
      <c r="DQ4" s="29">
        <f t="shared" si="32"/>
        <v>1</v>
      </c>
      <c r="DR4" s="29">
        <f t="shared" si="32"/>
        <v>1</v>
      </c>
      <c r="DS4" s="29">
        <f t="shared" si="33"/>
        <v>0.99805448322398627</v>
      </c>
    </row>
    <row r="5" spans="1:123" ht="16" thickBot="1">
      <c r="A5" s="2">
        <v>43119</v>
      </c>
      <c r="B5" s="3">
        <v>1.2834000000000001</v>
      </c>
      <c r="C5" s="3">
        <v>1.2585999999999999</v>
      </c>
      <c r="D5" s="3">
        <v>1</v>
      </c>
      <c r="E5" s="3">
        <v>1.2699</v>
      </c>
      <c r="F5" s="3">
        <v>1</v>
      </c>
      <c r="G5" s="3">
        <v>1</v>
      </c>
      <c r="H5" s="3">
        <v>1</v>
      </c>
      <c r="I5" s="3">
        <v>1.1154999999999999</v>
      </c>
      <c r="J5" s="3">
        <v>1.0851999999999999</v>
      </c>
      <c r="K5" s="3">
        <v>1</v>
      </c>
      <c r="L5" s="3">
        <v>1.252</v>
      </c>
      <c r="M5" s="3">
        <v>1.1021000000000001</v>
      </c>
      <c r="N5" s="3">
        <v>1</v>
      </c>
      <c r="O5" s="3">
        <v>0.93600000000000005</v>
      </c>
      <c r="P5" s="3">
        <v>1.083</v>
      </c>
      <c r="Q5" s="3">
        <v>1.2030000000000001</v>
      </c>
      <c r="R5" s="3">
        <v>1.0569999999999999</v>
      </c>
      <c r="S5">
        <v>1</v>
      </c>
      <c r="T5" s="3">
        <v>1.0772999999999999</v>
      </c>
      <c r="U5" s="3">
        <v>1</v>
      </c>
      <c r="V5" s="3">
        <v>1</v>
      </c>
      <c r="W5" s="3">
        <v>1</v>
      </c>
      <c r="X5">
        <v>1</v>
      </c>
      <c r="Y5">
        <v>1</v>
      </c>
      <c r="Z5">
        <v>0.99929999999999997</v>
      </c>
      <c r="AA5">
        <v>1.395</v>
      </c>
      <c r="AB5">
        <v>1</v>
      </c>
      <c r="AC5">
        <v>1</v>
      </c>
      <c r="AD5">
        <v>1</v>
      </c>
      <c r="AE5">
        <v>1</v>
      </c>
      <c r="AF5">
        <v>1</v>
      </c>
      <c r="AG5">
        <v>1</v>
      </c>
      <c r="AH5">
        <v>1</v>
      </c>
      <c r="AI5" s="3">
        <v>0.99699921674726555</v>
      </c>
      <c r="AK5" s="11">
        <f t="shared" si="34"/>
        <v>-8.1150011592858728E-3</v>
      </c>
      <c r="AL5" s="11">
        <f t="shared" si="35"/>
        <v>7.9282453751903237E-3</v>
      </c>
      <c r="AM5" s="11" t="str">
        <f t="shared" si="36"/>
        <v>/</v>
      </c>
      <c r="AN5" s="11">
        <f t="shared" si="37"/>
        <v>6.5789473684210176E-3</v>
      </c>
      <c r="AO5" s="11" t="str">
        <f t="shared" si="38"/>
        <v>/</v>
      </c>
      <c r="AP5" s="11" t="str">
        <f t="shared" si="39"/>
        <v>/</v>
      </c>
      <c r="AQ5" s="11" t="str">
        <f t="shared" si="40"/>
        <v>/</v>
      </c>
      <c r="AR5" s="11">
        <f t="shared" si="41"/>
        <v>-3.3362218370883823E-2</v>
      </c>
      <c r="AS5" s="11">
        <f t="shared" si="42"/>
        <v>1.1275743173981834E-2</v>
      </c>
      <c r="AT5" s="11" t="str">
        <f t="shared" si="43"/>
        <v>/</v>
      </c>
      <c r="AU5" s="11">
        <f t="shared" si="44"/>
        <v>-7.980845969671746E-4</v>
      </c>
      <c r="AV5" s="11">
        <f t="shared" si="45"/>
        <v>2.0912893253317577E-3</v>
      </c>
      <c r="AW5" s="11" t="str">
        <f t="shared" si="46"/>
        <v>/</v>
      </c>
      <c r="AX5" s="11">
        <f t="shared" si="47"/>
        <v>6.1224489795918435E-2</v>
      </c>
      <c r="AY5" s="11">
        <f t="shared" si="48"/>
        <v>3.707136237256714E-3</v>
      </c>
      <c r="AZ5" s="11">
        <f t="shared" si="49"/>
        <v>-6.6061106523533919E-3</v>
      </c>
      <c r="BA5" s="11">
        <f t="shared" si="50"/>
        <v>-3.7340619307832501E-2</v>
      </c>
      <c r="BB5" s="11" t="str">
        <f t="shared" si="51"/>
        <v>/</v>
      </c>
      <c r="BC5" s="11">
        <f t="shared" si="52"/>
        <v>-6.455777921239636E-3</v>
      </c>
      <c r="BD5" s="11" t="str">
        <f t="shared" si="53"/>
        <v>/</v>
      </c>
      <c r="BE5" s="11" t="str">
        <f t="shared" si="54"/>
        <v>/</v>
      </c>
      <c r="BF5" s="11" t="str">
        <f t="shared" si="55"/>
        <v>/</v>
      </c>
      <c r="BG5" s="11" t="str">
        <f t="shared" si="56"/>
        <v>/</v>
      </c>
      <c r="BH5" s="11" t="str">
        <f t="shared" si="57"/>
        <v>/</v>
      </c>
      <c r="BI5" s="11">
        <f t="shared" si="58"/>
        <v>-1.0006003602158753E-4</v>
      </c>
      <c r="BJ5" s="11">
        <f t="shared" si="59"/>
        <v>-1.4830508474576232E-2</v>
      </c>
      <c r="BK5" s="11" t="str">
        <f t="shared" si="60"/>
        <v>/</v>
      </c>
      <c r="BL5" s="11" t="str">
        <f t="shared" si="61"/>
        <v>/</v>
      </c>
      <c r="BM5" s="11" t="str">
        <f t="shared" si="62"/>
        <v>/</v>
      </c>
      <c r="BN5" s="11" t="str">
        <f t="shared" si="63"/>
        <v>/</v>
      </c>
      <c r="BO5" s="11" t="str">
        <f t="shared" si="64"/>
        <v>/</v>
      </c>
      <c r="BP5" s="11" t="str">
        <f t="shared" si="65"/>
        <v>/</v>
      </c>
      <c r="BQ5" s="11" t="str">
        <f t="shared" si="65"/>
        <v>/</v>
      </c>
      <c r="BR5" s="11">
        <f t="shared" si="66"/>
        <v>-1.0573235173614304E-3</v>
      </c>
      <c r="BT5" s="7" t="s">
        <v>7</v>
      </c>
      <c r="BU5" s="5" t="s">
        <v>8</v>
      </c>
      <c r="BV5" s="13">
        <f>INDEX(B:B,COUNTA(B:B))/INDEX(B:B,COUNTA(B:B)-1)-1</f>
        <v>-2.0083009773730343E-3</v>
      </c>
      <c r="BW5" s="14">
        <f>INDEX(AI:AI,COUNTA(AI:AI))/INDEX(AI:AI,COUNTA(AI:AI)-1)-1</f>
        <v>1.3308687228742899E-2</v>
      </c>
      <c r="BX5" s="13">
        <v>6.6940216613388115E-2</v>
      </c>
      <c r="BY5" s="14">
        <f>INDEX(AI:AI,COUNTA(AI:AI))/INDEX(AI:AI,COUNTA(AI:AI)-13)-1</f>
        <v>9.8581087433554204E-2</v>
      </c>
      <c r="BZ5" s="13">
        <v>0.11938729538969817</v>
      </c>
      <c r="CA5" s="14">
        <v>0.11867942310053947</v>
      </c>
      <c r="CB5" s="13">
        <v>0.16538164062912983</v>
      </c>
      <c r="CC5" s="14">
        <v>8.8056678212510009E-2</v>
      </c>
      <c r="CD5" s="13">
        <v>0.43585462951072329</v>
      </c>
      <c r="CE5" s="14">
        <f>INDEX(AI:AI,COUNTA(AI:AI))/INDEX(AI:AI,COUNTA(AI:AI)-50)-1</f>
        <v>0.31537387265093209</v>
      </c>
      <c r="CF5" s="13">
        <v>0.17182005402672151</v>
      </c>
      <c r="CG5" s="14">
        <v>8.4808996670851386E-2</v>
      </c>
      <c r="CH5" s="13">
        <f>[1]明得浩伦!$P$13</f>
        <v>-0.102035368702035</v>
      </c>
      <c r="CI5" s="14">
        <f>策略指数汇总!P20</f>
        <v>-4.3884576402899667E-2</v>
      </c>
      <c r="CK5" s="2">
        <f t="shared" si="0"/>
        <v>43119</v>
      </c>
      <c r="CL5" s="29">
        <f t="shared" si="1"/>
        <v>0.99449825648973278</v>
      </c>
      <c r="CM5" s="29">
        <f t="shared" si="2"/>
        <v>1.0017510347023242</v>
      </c>
      <c r="CN5" s="29">
        <f t="shared" si="3"/>
        <v>1</v>
      </c>
      <c r="CO5" s="29">
        <f t="shared" si="4"/>
        <v>1.0036355014621039</v>
      </c>
      <c r="CP5" s="29">
        <f t="shared" si="5"/>
        <v>1</v>
      </c>
      <c r="CQ5" s="29">
        <f t="shared" si="6"/>
        <v>1</v>
      </c>
      <c r="CR5" s="29">
        <f t="shared" si="7"/>
        <v>1</v>
      </c>
      <c r="CS5" s="29">
        <f t="shared" si="8"/>
        <v>0.98247313722036289</v>
      </c>
      <c r="CT5" s="29">
        <f t="shared" si="9"/>
        <v>1.0076137418755804</v>
      </c>
      <c r="CU5" s="29">
        <f t="shared" si="10"/>
        <v>1</v>
      </c>
      <c r="CV5" s="29">
        <f t="shared" si="11"/>
        <v>0.96456086286594755</v>
      </c>
      <c r="CW5" s="29">
        <f t="shared" si="12"/>
        <v>1.0044659132336859</v>
      </c>
      <c r="CX5" s="29">
        <f t="shared" si="13"/>
        <v>1</v>
      </c>
      <c r="CY5" s="29">
        <f t="shared" si="14"/>
        <v>1.0516853932584269</v>
      </c>
      <c r="CZ5" s="29">
        <f t="shared" si="15"/>
        <v>0.99632014719411222</v>
      </c>
      <c r="DA5" s="29">
        <f t="shared" si="16"/>
        <v>0.99093904448105441</v>
      </c>
      <c r="DB5" s="29">
        <f t="shared" si="17"/>
        <v>0.98692810457516333</v>
      </c>
      <c r="DC5" s="29">
        <f t="shared" si="18"/>
        <v>1</v>
      </c>
      <c r="DD5" s="29">
        <f t="shared" si="19"/>
        <v>0.99823943661971826</v>
      </c>
      <c r="DE5" s="29">
        <f t="shared" si="20"/>
        <v>1</v>
      </c>
      <c r="DF5" s="29">
        <f t="shared" si="21"/>
        <v>1</v>
      </c>
      <c r="DG5" s="29">
        <f t="shared" si="22"/>
        <v>1</v>
      </c>
      <c r="DH5" s="29">
        <f t="shared" si="23"/>
        <v>1</v>
      </c>
      <c r="DI5" s="29">
        <f t="shared" si="24"/>
        <v>1</v>
      </c>
      <c r="DJ5" s="29">
        <f t="shared" si="25"/>
        <v>0.99969987995198073</v>
      </c>
      <c r="DK5" s="29">
        <f t="shared" si="26"/>
        <v>0.97348220516399164</v>
      </c>
      <c r="DL5" s="29">
        <f t="shared" si="27"/>
        <v>1</v>
      </c>
      <c r="DM5" s="29">
        <f t="shared" si="28"/>
        <v>1</v>
      </c>
      <c r="DN5" s="29">
        <f t="shared" si="29"/>
        <v>1</v>
      </c>
      <c r="DO5" s="29">
        <f t="shared" si="30"/>
        <v>1</v>
      </c>
      <c r="DP5" s="29">
        <f t="shared" si="31"/>
        <v>1</v>
      </c>
      <c r="DQ5" s="29">
        <f t="shared" si="32"/>
        <v>1</v>
      </c>
      <c r="DR5" s="29">
        <f t="shared" si="32"/>
        <v>1</v>
      </c>
      <c r="DS5" s="29">
        <f t="shared" si="33"/>
        <v>0.99699921674726555</v>
      </c>
    </row>
    <row r="6" spans="1:123" ht="16" thickBot="1">
      <c r="A6" s="2">
        <v>43126</v>
      </c>
      <c r="B6" s="3">
        <v>1.2849999999999999</v>
      </c>
      <c r="C6" s="3">
        <v>1.2585999999999999</v>
      </c>
      <c r="D6" s="3">
        <v>1</v>
      </c>
      <c r="E6" s="3">
        <v>1.2797000000000001</v>
      </c>
      <c r="F6" s="3">
        <v>1</v>
      </c>
      <c r="G6" s="3">
        <v>1</v>
      </c>
      <c r="H6" s="3">
        <v>1</v>
      </c>
      <c r="I6" s="3">
        <v>1.1279999999999999</v>
      </c>
      <c r="J6" s="3">
        <v>1.0974999999999999</v>
      </c>
      <c r="K6" s="3">
        <v>1</v>
      </c>
      <c r="L6" s="3">
        <v>1.2628999999999999</v>
      </c>
      <c r="M6" s="3">
        <v>1.1177999999999999</v>
      </c>
      <c r="N6" s="3">
        <v>1</v>
      </c>
      <c r="O6" s="3">
        <v>0.97599999999999998</v>
      </c>
      <c r="P6" s="3">
        <v>1.081</v>
      </c>
      <c r="Q6" s="3">
        <v>1.2070000000000001</v>
      </c>
      <c r="R6" s="3">
        <v>1.0609999999999999</v>
      </c>
      <c r="S6">
        <v>1</v>
      </c>
      <c r="T6" s="3">
        <v>1.0757000000000001</v>
      </c>
      <c r="U6" s="3">
        <v>1</v>
      </c>
      <c r="V6" s="3">
        <v>1</v>
      </c>
      <c r="W6" s="3">
        <v>1</v>
      </c>
      <c r="X6">
        <v>1</v>
      </c>
      <c r="Y6">
        <v>1</v>
      </c>
      <c r="Z6">
        <v>0.99919999999999998</v>
      </c>
      <c r="AA6">
        <v>1.4079999999999999</v>
      </c>
      <c r="AB6">
        <v>1</v>
      </c>
      <c r="AC6">
        <v>1</v>
      </c>
      <c r="AD6">
        <v>1</v>
      </c>
      <c r="AE6">
        <v>1</v>
      </c>
      <c r="AF6">
        <v>1</v>
      </c>
      <c r="AG6">
        <v>1</v>
      </c>
      <c r="AH6">
        <v>1</v>
      </c>
      <c r="AI6" s="3">
        <v>1.0054496943131768</v>
      </c>
      <c r="AK6" s="11">
        <f t="shared" si="34"/>
        <v>1.2466884837150083E-3</v>
      </c>
      <c r="AL6" s="11" t="str">
        <f t="shared" si="35"/>
        <v>/</v>
      </c>
      <c r="AM6" s="11" t="str">
        <f t="shared" si="36"/>
        <v>/</v>
      </c>
      <c r="AN6" s="11">
        <f t="shared" si="37"/>
        <v>7.7171430821325604E-3</v>
      </c>
      <c r="AO6" s="11" t="str">
        <f t="shared" si="38"/>
        <v>/</v>
      </c>
      <c r="AP6" s="11" t="str">
        <f t="shared" si="39"/>
        <v>/</v>
      </c>
      <c r="AQ6" s="11" t="str">
        <f t="shared" si="40"/>
        <v>/</v>
      </c>
      <c r="AR6" s="11">
        <f t="shared" si="41"/>
        <v>1.120573733751673E-2</v>
      </c>
      <c r="AS6" s="11">
        <f t="shared" si="42"/>
        <v>1.1334316255068089E-2</v>
      </c>
      <c r="AT6" s="11" t="str">
        <f t="shared" si="43"/>
        <v>/</v>
      </c>
      <c r="AU6" s="11">
        <f t="shared" si="44"/>
        <v>8.706070287539891E-3</v>
      </c>
      <c r="AV6" s="11">
        <f t="shared" si="45"/>
        <v>1.4245531258506361E-2</v>
      </c>
      <c r="AW6" s="11" t="str">
        <f t="shared" si="46"/>
        <v>/</v>
      </c>
      <c r="AX6" s="11">
        <f t="shared" si="47"/>
        <v>4.2735042735042583E-2</v>
      </c>
      <c r="AY6" s="11">
        <f t="shared" si="48"/>
        <v>-1.8467220683286989E-3</v>
      </c>
      <c r="AZ6" s="11">
        <f t="shared" si="49"/>
        <v>3.3250207813799726E-3</v>
      </c>
      <c r="BA6" s="11">
        <f t="shared" si="50"/>
        <v>3.7842951750237663E-3</v>
      </c>
      <c r="BB6" s="11" t="str">
        <f t="shared" si="51"/>
        <v>/</v>
      </c>
      <c r="BC6" s="11">
        <f t="shared" si="52"/>
        <v>-1.4851944676504969E-3</v>
      </c>
      <c r="BD6" s="11" t="str">
        <f t="shared" si="53"/>
        <v>/</v>
      </c>
      <c r="BE6" s="11" t="str">
        <f t="shared" si="54"/>
        <v>/</v>
      </c>
      <c r="BF6" s="11" t="str">
        <f t="shared" si="55"/>
        <v>/</v>
      </c>
      <c r="BG6" s="11" t="str">
        <f t="shared" si="56"/>
        <v>/</v>
      </c>
      <c r="BH6" s="11" t="str">
        <f t="shared" si="57"/>
        <v>/</v>
      </c>
      <c r="BI6" s="11">
        <f t="shared" si="58"/>
        <v>-1.000700490343398E-4</v>
      </c>
      <c r="BJ6" s="11">
        <f t="shared" si="59"/>
        <v>9.3189964157704974E-3</v>
      </c>
      <c r="BK6" s="11" t="str">
        <f t="shared" si="60"/>
        <v>/</v>
      </c>
      <c r="BL6" s="11" t="str">
        <f t="shared" si="61"/>
        <v>/</v>
      </c>
      <c r="BM6" s="11" t="str">
        <f t="shared" si="62"/>
        <v>/</v>
      </c>
      <c r="BN6" s="11" t="str">
        <f t="shared" si="63"/>
        <v>/</v>
      </c>
      <c r="BO6" s="11" t="str">
        <f t="shared" si="64"/>
        <v>/</v>
      </c>
      <c r="BP6" s="11" t="str">
        <f t="shared" si="65"/>
        <v>/</v>
      </c>
      <c r="BQ6" s="11" t="str">
        <f t="shared" si="65"/>
        <v>/</v>
      </c>
      <c r="BR6" s="11">
        <f t="shared" si="66"/>
        <v>8.4759119405140027E-3</v>
      </c>
      <c r="BT6" s="7" t="s">
        <v>9</v>
      </c>
      <c r="BU6" s="5" t="s">
        <v>10</v>
      </c>
      <c r="BV6" s="13">
        <f>INDEX(C:C,COUNTA(C:C))/INDEX(C:C,COUNTA(C:C)-1)-1</f>
        <v>3.2058621479276184E-3</v>
      </c>
      <c r="BW6" s="14">
        <f>BW5</f>
        <v>1.3308687228742899E-2</v>
      </c>
      <c r="BX6" s="13">
        <v>5.1053212417830451E-2</v>
      </c>
      <c r="BY6" s="14">
        <f>BY5</f>
        <v>9.8581087433554204E-2</v>
      </c>
      <c r="BZ6" s="13">
        <v>8.5319328147450912E-2</v>
      </c>
      <c r="CA6" s="14">
        <f>CA5</f>
        <v>0.11867942310053947</v>
      </c>
      <c r="CB6" s="13">
        <v>6.980107897036622E-2</v>
      </c>
      <c r="CC6" s="14">
        <f>CC5</f>
        <v>8.8056678212510009E-2</v>
      </c>
      <c r="CD6" s="13">
        <v>0.11475826972010172</v>
      </c>
      <c r="CE6" s="14">
        <f>CE5</f>
        <v>0.31537387265093209</v>
      </c>
      <c r="CF6" s="13">
        <v>7.0781439178087546E-2</v>
      </c>
      <c r="CG6" s="14">
        <f>CG5</f>
        <v>8.4808996670851386E-2</v>
      </c>
      <c r="CH6" s="13">
        <f>[2]思勰投资!$P$13</f>
        <v>-6.7066246056782353E-2</v>
      </c>
      <c r="CI6" s="14">
        <f>CI5</f>
        <v>-4.3884576402899667E-2</v>
      </c>
      <c r="CK6" s="2">
        <f t="shared" si="0"/>
        <v>43126</v>
      </c>
      <c r="CL6" s="29">
        <f t="shared" si="1"/>
        <v>0.99573808601317315</v>
      </c>
      <c r="CM6" s="29">
        <f t="shared" si="2"/>
        <v>1.0017510347023242</v>
      </c>
      <c r="CN6" s="29">
        <f t="shared" si="3"/>
        <v>1</v>
      </c>
      <c r="CO6" s="29">
        <f t="shared" si="4"/>
        <v>1.0113807002291946</v>
      </c>
      <c r="CP6" s="29">
        <f t="shared" si="5"/>
        <v>1</v>
      </c>
      <c r="CQ6" s="29">
        <f t="shared" si="6"/>
        <v>1</v>
      </c>
      <c r="CR6" s="29">
        <f t="shared" si="7"/>
        <v>1</v>
      </c>
      <c r="CS6" s="29">
        <f t="shared" si="8"/>
        <v>0.99348247313722027</v>
      </c>
      <c r="CT6" s="29">
        <f t="shared" si="9"/>
        <v>1.0190343546889506</v>
      </c>
      <c r="CU6" s="29">
        <f t="shared" si="10"/>
        <v>1</v>
      </c>
      <c r="CV6" s="29">
        <f t="shared" si="11"/>
        <v>0.97295839753466862</v>
      </c>
      <c r="CW6" s="29">
        <f t="shared" si="12"/>
        <v>1.0187750637987605</v>
      </c>
      <c r="CX6" s="29">
        <f t="shared" si="13"/>
        <v>1</v>
      </c>
      <c r="CY6" s="29">
        <f t="shared" si="14"/>
        <v>1.0966292134831461</v>
      </c>
      <c r="CZ6" s="29">
        <f t="shared" si="15"/>
        <v>0.99448022079116838</v>
      </c>
      <c r="DA6" s="29">
        <f t="shared" si="16"/>
        <v>0.99423393739703469</v>
      </c>
      <c r="DB6" s="29">
        <f t="shared" si="17"/>
        <v>0.99066293183940246</v>
      </c>
      <c r="DC6" s="29">
        <f t="shared" si="18"/>
        <v>1</v>
      </c>
      <c r="DD6" s="29">
        <f t="shared" si="19"/>
        <v>0.9967568569310602</v>
      </c>
      <c r="DE6" s="29">
        <f t="shared" si="20"/>
        <v>1</v>
      </c>
      <c r="DF6" s="29">
        <f t="shared" si="21"/>
        <v>1</v>
      </c>
      <c r="DG6" s="29">
        <f t="shared" si="22"/>
        <v>1</v>
      </c>
      <c r="DH6" s="29">
        <f t="shared" si="23"/>
        <v>1</v>
      </c>
      <c r="DI6" s="29">
        <f t="shared" si="24"/>
        <v>1</v>
      </c>
      <c r="DJ6" s="29">
        <f t="shared" si="25"/>
        <v>0.99959983993597434</v>
      </c>
      <c r="DK6" s="29">
        <f t="shared" si="26"/>
        <v>0.98255408234473129</v>
      </c>
      <c r="DL6" s="29">
        <f t="shared" si="27"/>
        <v>1</v>
      </c>
      <c r="DM6" s="29">
        <f t="shared" si="28"/>
        <v>1</v>
      </c>
      <c r="DN6" s="29">
        <f t="shared" si="29"/>
        <v>1</v>
      </c>
      <c r="DO6" s="29">
        <f t="shared" si="30"/>
        <v>1</v>
      </c>
      <c r="DP6" s="29">
        <f t="shared" si="31"/>
        <v>1</v>
      </c>
      <c r="DQ6" s="29">
        <f t="shared" si="32"/>
        <v>1</v>
      </c>
      <c r="DR6" s="29">
        <f t="shared" si="32"/>
        <v>1</v>
      </c>
      <c r="DS6" s="29">
        <f t="shared" si="33"/>
        <v>1.0054496943131768</v>
      </c>
    </row>
    <row r="7" spans="1:123" ht="16" thickBot="1">
      <c r="A7" s="2">
        <v>43133</v>
      </c>
      <c r="B7" s="3">
        <v>1.2761</v>
      </c>
      <c r="C7" s="3">
        <v>1.2575000000000001</v>
      </c>
      <c r="D7" s="3">
        <v>1</v>
      </c>
      <c r="E7" s="3">
        <v>1.2788999999999999</v>
      </c>
      <c r="F7" s="3">
        <v>1</v>
      </c>
      <c r="G7" s="3">
        <v>1</v>
      </c>
      <c r="H7" s="3">
        <v>1</v>
      </c>
      <c r="I7" s="3">
        <v>1.1226</v>
      </c>
      <c r="J7" s="3">
        <v>1.1097999999999999</v>
      </c>
      <c r="K7" s="3">
        <v>1</v>
      </c>
      <c r="L7" s="3">
        <v>1.2650999999999999</v>
      </c>
      <c r="M7" s="3">
        <v>1.1506000000000001</v>
      </c>
      <c r="N7" s="3">
        <v>1</v>
      </c>
      <c r="O7" s="3">
        <v>1.079</v>
      </c>
      <c r="P7" s="3">
        <v>1.0920000000000001</v>
      </c>
      <c r="Q7" s="3">
        <v>1.212</v>
      </c>
      <c r="R7" s="3">
        <v>1.0609999999999999</v>
      </c>
      <c r="S7">
        <v>1</v>
      </c>
      <c r="T7" s="3">
        <v>1.0799000000000001</v>
      </c>
      <c r="U7" s="3">
        <v>1</v>
      </c>
      <c r="V7" s="3">
        <v>1</v>
      </c>
      <c r="W7" s="3">
        <v>1</v>
      </c>
      <c r="X7">
        <v>1</v>
      </c>
      <c r="Y7">
        <v>1</v>
      </c>
      <c r="Z7">
        <v>0.99919999999999998</v>
      </c>
      <c r="AA7">
        <v>1.405</v>
      </c>
      <c r="AB7">
        <v>1</v>
      </c>
      <c r="AC7">
        <v>1</v>
      </c>
      <c r="AD7">
        <v>1</v>
      </c>
      <c r="AE7">
        <v>1</v>
      </c>
      <c r="AF7">
        <v>1</v>
      </c>
      <c r="AG7">
        <v>1</v>
      </c>
      <c r="AH7">
        <v>1</v>
      </c>
      <c r="AI7" s="3">
        <v>1.0180768883186022</v>
      </c>
      <c r="AK7" s="11">
        <f t="shared" si="34"/>
        <v>-6.9260700389104368E-3</v>
      </c>
      <c r="AL7" s="11">
        <f t="shared" si="35"/>
        <v>-8.7398696964868794E-4</v>
      </c>
      <c r="AM7" s="11" t="str">
        <f t="shared" si="36"/>
        <v>/</v>
      </c>
      <c r="AN7" s="11">
        <f t="shared" si="37"/>
        <v>-6.2514651871548033E-4</v>
      </c>
      <c r="AO7" s="11" t="str">
        <f t="shared" si="38"/>
        <v>/</v>
      </c>
      <c r="AP7" s="11" t="str">
        <f t="shared" si="39"/>
        <v>/</v>
      </c>
      <c r="AQ7" s="11" t="str">
        <f t="shared" si="40"/>
        <v>/</v>
      </c>
      <c r="AR7" s="11">
        <f t="shared" si="41"/>
        <v>-4.7872340425531013E-3</v>
      </c>
      <c r="AS7" s="11">
        <f t="shared" si="42"/>
        <v>1.1207289293849731E-2</v>
      </c>
      <c r="AT7" s="11" t="str">
        <f t="shared" si="43"/>
        <v>/</v>
      </c>
      <c r="AU7" s="11">
        <f t="shared" si="44"/>
        <v>1.7420223295590009E-3</v>
      </c>
      <c r="AV7" s="11">
        <f t="shared" si="45"/>
        <v>2.9343353014850804E-2</v>
      </c>
      <c r="AW7" s="11" t="str">
        <f t="shared" si="46"/>
        <v>/</v>
      </c>
      <c r="AX7" s="11">
        <f t="shared" si="47"/>
        <v>0.10553278688524581</v>
      </c>
      <c r="AY7" s="11">
        <f t="shared" si="48"/>
        <v>1.0175763182238784E-2</v>
      </c>
      <c r="AZ7" s="11">
        <f t="shared" si="49"/>
        <v>4.1425020712508864E-3</v>
      </c>
      <c r="BA7" s="11" t="str">
        <f t="shared" si="50"/>
        <v>/</v>
      </c>
      <c r="BB7" s="11" t="str">
        <f t="shared" si="51"/>
        <v>/</v>
      </c>
      <c r="BC7" s="11">
        <f t="shared" si="52"/>
        <v>3.9044343218368471E-3</v>
      </c>
      <c r="BD7" s="11" t="str">
        <f t="shared" si="53"/>
        <v>/</v>
      </c>
      <c r="BE7" s="11" t="str">
        <f t="shared" si="54"/>
        <v>/</v>
      </c>
      <c r="BF7" s="11" t="str">
        <f t="shared" si="55"/>
        <v>/</v>
      </c>
      <c r="BG7" s="11" t="str">
        <f t="shared" si="56"/>
        <v>/</v>
      </c>
      <c r="BH7" s="11" t="str">
        <f t="shared" si="57"/>
        <v>/</v>
      </c>
      <c r="BI7" s="11" t="str">
        <f t="shared" si="58"/>
        <v>/</v>
      </c>
      <c r="BJ7" s="11">
        <f t="shared" si="59"/>
        <v>-2.1306818181817677E-3</v>
      </c>
      <c r="BK7" s="11" t="str">
        <f t="shared" si="60"/>
        <v>/</v>
      </c>
      <c r="BL7" s="11" t="str">
        <f t="shared" si="61"/>
        <v>/</v>
      </c>
      <c r="BM7" s="11" t="str">
        <f t="shared" si="62"/>
        <v>/</v>
      </c>
      <c r="BN7" s="11" t="str">
        <f t="shared" si="63"/>
        <v>/</v>
      </c>
      <c r="BO7" s="11" t="str">
        <f t="shared" si="64"/>
        <v>/</v>
      </c>
      <c r="BP7" s="11" t="str">
        <f t="shared" si="65"/>
        <v>/</v>
      </c>
      <c r="BQ7" s="11" t="str">
        <f t="shared" si="65"/>
        <v>/</v>
      </c>
      <c r="BR7" s="11">
        <f t="shared" si="66"/>
        <v>1.255875264256856E-2</v>
      </c>
      <c r="BT7" s="7" t="s">
        <v>11</v>
      </c>
      <c r="BU7" s="5" t="s">
        <v>12</v>
      </c>
      <c r="BV7" s="13">
        <f>INDEX(D:D,COUNTA(D:D))/INDEX(D:D,COUNTA(D:D)-1)-1</f>
        <v>1.5900463939266141E-2</v>
      </c>
      <c r="BW7" s="14">
        <f>BW6</f>
        <v>1.3308687228742899E-2</v>
      </c>
      <c r="BX7" s="13">
        <v>0.11798561151079134</v>
      </c>
      <c r="BY7" s="14">
        <f>BY6</f>
        <v>9.8581087433554204E-2</v>
      </c>
      <c r="BZ7" s="13">
        <v>0.10076775431861806</v>
      </c>
      <c r="CA7" s="14">
        <f>CA6</f>
        <v>0.11867942310053947</v>
      </c>
      <c r="CB7" s="13">
        <v>0.11353736760784543</v>
      </c>
      <c r="CC7" s="14">
        <f>CC6</f>
        <v>8.8056678212510009E-2</v>
      </c>
      <c r="CD7" s="13">
        <v>0.14869569364299662</v>
      </c>
      <c r="CE7" s="14">
        <f>CE6</f>
        <v>0.31537387265093209</v>
      </c>
      <c r="CF7" s="13">
        <v>0.1189400620528724</v>
      </c>
      <c r="CG7" s="14">
        <f t="shared" ref="CG7:CG37" si="67">CG6</f>
        <v>8.4808996670851386E-2</v>
      </c>
      <c r="CH7" s="13">
        <f>[1]涵德投资!$P$13</f>
        <v>-6.8690476190476205E-2</v>
      </c>
      <c r="CI7" s="14">
        <f t="shared" ref="CI7:CI37" si="68">CI6</f>
        <v>-4.3884576402899667E-2</v>
      </c>
      <c r="CK7" s="2">
        <f t="shared" si="0"/>
        <v>43133</v>
      </c>
      <c r="CL7" s="29">
        <f t="shared" si="1"/>
        <v>0.98884153428903532</v>
      </c>
      <c r="CM7" s="29">
        <f t="shared" si="2"/>
        <v>1.0008755173511621</v>
      </c>
      <c r="CN7" s="29">
        <f t="shared" si="3"/>
        <v>1</v>
      </c>
      <c r="CO7" s="29">
        <f t="shared" si="4"/>
        <v>1.0107484391053503</v>
      </c>
      <c r="CP7" s="29">
        <f t="shared" si="5"/>
        <v>1</v>
      </c>
      <c r="CQ7" s="29">
        <f t="shared" si="6"/>
        <v>1</v>
      </c>
      <c r="CR7" s="29">
        <f t="shared" si="7"/>
        <v>1</v>
      </c>
      <c r="CS7" s="29">
        <f t="shared" si="8"/>
        <v>0.98872644002113796</v>
      </c>
      <c r="CT7" s="29">
        <f t="shared" si="9"/>
        <v>1.0304549675023211</v>
      </c>
      <c r="CU7" s="29">
        <f t="shared" si="10"/>
        <v>1</v>
      </c>
      <c r="CV7" s="29">
        <f t="shared" si="11"/>
        <v>0.97465331278890588</v>
      </c>
      <c r="CW7" s="29">
        <f t="shared" si="12"/>
        <v>1.0486693401385345</v>
      </c>
      <c r="CX7" s="29">
        <f t="shared" si="13"/>
        <v>1</v>
      </c>
      <c r="CY7" s="29">
        <f t="shared" si="14"/>
        <v>1.2123595505617977</v>
      </c>
      <c r="CZ7" s="29">
        <f t="shared" si="15"/>
        <v>1.0045998160073597</v>
      </c>
      <c r="DA7" s="29">
        <f t="shared" si="16"/>
        <v>0.99835255354200991</v>
      </c>
      <c r="DB7" s="29">
        <f t="shared" si="17"/>
        <v>0.99066293183940246</v>
      </c>
      <c r="DC7" s="29">
        <f t="shared" si="18"/>
        <v>1</v>
      </c>
      <c r="DD7" s="29">
        <f t="shared" si="19"/>
        <v>1.0006486286137881</v>
      </c>
      <c r="DE7" s="29">
        <f t="shared" si="20"/>
        <v>1</v>
      </c>
      <c r="DF7" s="29">
        <f t="shared" si="21"/>
        <v>1</v>
      </c>
      <c r="DG7" s="29">
        <f t="shared" si="22"/>
        <v>1</v>
      </c>
      <c r="DH7" s="29">
        <f t="shared" si="23"/>
        <v>1</v>
      </c>
      <c r="DI7" s="29">
        <f t="shared" si="24"/>
        <v>1</v>
      </c>
      <c r="DJ7" s="29">
        <f t="shared" si="25"/>
        <v>0.99959983993597434</v>
      </c>
      <c r="DK7" s="29">
        <f t="shared" si="26"/>
        <v>0.98046057222609906</v>
      </c>
      <c r="DL7" s="29">
        <f t="shared" si="27"/>
        <v>1</v>
      </c>
      <c r="DM7" s="29">
        <f t="shared" si="28"/>
        <v>1</v>
      </c>
      <c r="DN7" s="29">
        <f t="shared" si="29"/>
        <v>1</v>
      </c>
      <c r="DO7" s="29">
        <f t="shared" si="30"/>
        <v>1</v>
      </c>
      <c r="DP7" s="29">
        <f t="shared" si="31"/>
        <v>1</v>
      </c>
      <c r="DQ7" s="29">
        <f t="shared" si="32"/>
        <v>1</v>
      </c>
      <c r="DR7" s="29">
        <f t="shared" si="32"/>
        <v>1</v>
      </c>
      <c r="DS7" s="29">
        <f t="shared" si="33"/>
        <v>1.0180768883186022</v>
      </c>
    </row>
    <row r="8" spans="1:123" ht="16" thickBot="1">
      <c r="A8" s="2">
        <v>43140</v>
      </c>
      <c r="B8" s="3">
        <v>1.2714000000000001</v>
      </c>
      <c r="C8" s="3">
        <v>1.2783</v>
      </c>
      <c r="D8" s="3">
        <v>1</v>
      </c>
      <c r="E8" s="3">
        <v>1.2521</v>
      </c>
      <c r="F8" s="3">
        <v>1</v>
      </c>
      <c r="G8" s="3">
        <v>1</v>
      </c>
      <c r="H8" s="3">
        <v>1</v>
      </c>
      <c r="I8" s="3">
        <v>1.0985</v>
      </c>
      <c r="J8" s="3">
        <v>1.1005</v>
      </c>
      <c r="K8" s="3">
        <v>1</v>
      </c>
      <c r="L8" s="3">
        <v>1.2748999999999999</v>
      </c>
      <c r="M8" s="3">
        <v>1.1668000000000001</v>
      </c>
      <c r="N8" s="3">
        <v>1</v>
      </c>
      <c r="O8" s="3">
        <v>1.1579999999999999</v>
      </c>
      <c r="P8" s="3">
        <v>1.1080000000000001</v>
      </c>
      <c r="Q8" s="3">
        <v>1.234</v>
      </c>
      <c r="R8" s="3">
        <v>1.0880000000000001</v>
      </c>
      <c r="S8">
        <v>1</v>
      </c>
      <c r="T8" s="3">
        <v>1.0797000000000001</v>
      </c>
      <c r="U8" s="3">
        <v>1</v>
      </c>
      <c r="V8" s="3">
        <v>1</v>
      </c>
      <c r="W8" s="3">
        <v>1</v>
      </c>
      <c r="X8">
        <v>1</v>
      </c>
      <c r="Y8">
        <v>1</v>
      </c>
      <c r="Z8">
        <v>0.99909999999999999</v>
      </c>
      <c r="AA8">
        <v>1.4079999999999999</v>
      </c>
      <c r="AB8">
        <v>1</v>
      </c>
      <c r="AC8">
        <v>1</v>
      </c>
      <c r="AD8">
        <v>1</v>
      </c>
      <c r="AE8">
        <v>1</v>
      </c>
      <c r="AF8">
        <v>1</v>
      </c>
      <c r="AG8">
        <v>1</v>
      </c>
      <c r="AH8">
        <v>1</v>
      </c>
      <c r="AI8" s="3">
        <v>1.0265994779302434</v>
      </c>
      <c r="AK8" s="11">
        <f t="shared" si="34"/>
        <v>-3.6830969359767929E-3</v>
      </c>
      <c r="AL8" s="11">
        <f t="shared" si="35"/>
        <v>1.6540755467196799E-2</v>
      </c>
      <c r="AM8" s="11" t="str">
        <f t="shared" si="36"/>
        <v>/</v>
      </c>
      <c r="AN8" s="11">
        <f t="shared" si="37"/>
        <v>-2.0955508640237652E-2</v>
      </c>
      <c r="AO8" s="11" t="str">
        <f t="shared" si="38"/>
        <v>/</v>
      </c>
      <c r="AP8" s="11" t="str">
        <f t="shared" si="39"/>
        <v>/</v>
      </c>
      <c r="AQ8" s="11" t="str">
        <f t="shared" si="40"/>
        <v>/</v>
      </c>
      <c r="AR8" s="11">
        <f t="shared" si="41"/>
        <v>-2.1468020666310372E-2</v>
      </c>
      <c r="AS8" s="11">
        <f t="shared" si="42"/>
        <v>-8.379888268156277E-3</v>
      </c>
      <c r="AT8" s="11" t="str">
        <f t="shared" si="43"/>
        <v>/</v>
      </c>
      <c r="AU8" s="11">
        <f t="shared" si="44"/>
        <v>7.7464232076516204E-3</v>
      </c>
      <c r="AV8" s="11">
        <f t="shared" si="45"/>
        <v>1.4079610637927953E-2</v>
      </c>
      <c r="AW8" s="11" t="str">
        <f t="shared" si="46"/>
        <v>/</v>
      </c>
      <c r="AX8" s="11">
        <f t="shared" si="47"/>
        <v>7.3215940685820158E-2</v>
      </c>
      <c r="AY8" s="11">
        <f t="shared" si="48"/>
        <v>1.46520146520146E-2</v>
      </c>
      <c r="AZ8" s="11">
        <f t="shared" si="49"/>
        <v>1.8151815181518094E-2</v>
      </c>
      <c r="BA8" s="11">
        <f t="shared" si="50"/>
        <v>2.5447690857681504E-2</v>
      </c>
      <c r="BB8" s="11" t="str">
        <f t="shared" si="51"/>
        <v>/</v>
      </c>
      <c r="BC8" s="11">
        <f t="shared" si="52"/>
        <v>-1.8520233354935023E-4</v>
      </c>
      <c r="BD8" s="11" t="str">
        <f t="shared" si="53"/>
        <v>/</v>
      </c>
      <c r="BE8" s="11" t="str">
        <f t="shared" si="54"/>
        <v>/</v>
      </c>
      <c r="BF8" s="11" t="str">
        <f t="shared" si="55"/>
        <v>/</v>
      </c>
      <c r="BG8" s="11" t="str">
        <f t="shared" si="56"/>
        <v>/</v>
      </c>
      <c r="BH8" s="11" t="str">
        <f t="shared" si="57"/>
        <v>/</v>
      </c>
      <c r="BI8" s="11">
        <f t="shared" si="58"/>
        <v>-1.0008006405126668E-4</v>
      </c>
      <c r="BJ8" s="11">
        <f t="shared" si="59"/>
        <v>2.135231316725994E-3</v>
      </c>
      <c r="BK8" s="11" t="str">
        <f t="shared" si="60"/>
        <v>/</v>
      </c>
      <c r="BL8" s="11" t="str">
        <f t="shared" si="61"/>
        <v>/</v>
      </c>
      <c r="BM8" s="11" t="str">
        <f t="shared" si="62"/>
        <v>/</v>
      </c>
      <c r="BN8" s="11" t="str">
        <f t="shared" si="63"/>
        <v>/</v>
      </c>
      <c r="BO8" s="11" t="str">
        <f t="shared" si="64"/>
        <v>/</v>
      </c>
      <c r="BP8" s="11" t="str">
        <f t="shared" si="65"/>
        <v>/</v>
      </c>
      <c r="BQ8" s="11" t="str">
        <f t="shared" si="65"/>
        <v>/</v>
      </c>
      <c r="BR8" s="11">
        <f t="shared" si="66"/>
        <v>8.3712632213039928E-3</v>
      </c>
      <c r="BT8" s="7" t="s">
        <v>13</v>
      </c>
      <c r="BU8" s="5" t="s">
        <v>14</v>
      </c>
      <c r="BV8" s="13">
        <f>INDEX(E:E,COUNTA(E:E))/INDEX(E:E,COUNTA(E:E)-1)-1</f>
        <v>6.7768336547979757E-4</v>
      </c>
      <c r="BW8" s="14">
        <f>BW7</f>
        <v>1.3308687228742899E-2</v>
      </c>
      <c r="BX8" s="13">
        <v>5.6524850019263662E-2</v>
      </c>
      <c r="BY8" s="14">
        <f>BY7</f>
        <v>9.8581087433554204E-2</v>
      </c>
      <c r="BZ8" s="13">
        <v>9.5662100456620935E-2</v>
      </c>
      <c r="CA8" s="14">
        <f>CA7</f>
        <v>0.11867942310053947</v>
      </c>
      <c r="CB8" s="13">
        <v>8.6061561290670122E-2</v>
      </c>
      <c r="CC8" s="14">
        <f>CC7</f>
        <v>8.8056678212510009E-2</v>
      </c>
      <c r="CD8" s="13">
        <v>0.2742117490872884</v>
      </c>
      <c r="CE8" s="14">
        <f>CE7</f>
        <v>0.31537387265093209</v>
      </c>
      <c r="CF8" s="13">
        <v>7.2051437099796681E-2</v>
      </c>
      <c r="CG8" s="14">
        <f t="shared" si="67"/>
        <v>8.4808996670851386E-2</v>
      </c>
      <c r="CH8" s="13">
        <f>[1]皓晨投资!$P$13</f>
        <v>-5.43015332197615E-2</v>
      </c>
      <c r="CI8" s="14">
        <f t="shared" si="68"/>
        <v>-4.3884576402899667E-2</v>
      </c>
      <c r="CK8" s="2">
        <f t="shared" si="0"/>
        <v>43140</v>
      </c>
      <c r="CL8" s="29">
        <f t="shared" si="1"/>
        <v>0.98519953506392877</v>
      </c>
      <c r="CM8" s="29">
        <f t="shared" si="2"/>
        <v>1.0174307545367718</v>
      </c>
      <c r="CN8" s="29">
        <f t="shared" si="3"/>
        <v>1</v>
      </c>
      <c r="CO8" s="29">
        <f t="shared" si="4"/>
        <v>0.98956769145657153</v>
      </c>
      <c r="CP8" s="29">
        <f t="shared" si="5"/>
        <v>1</v>
      </c>
      <c r="CQ8" s="29">
        <f t="shared" si="6"/>
        <v>1</v>
      </c>
      <c r="CR8" s="29">
        <f t="shared" si="7"/>
        <v>1</v>
      </c>
      <c r="CS8" s="29">
        <f t="shared" si="8"/>
        <v>0.96750044037343674</v>
      </c>
      <c r="CT8" s="29">
        <f t="shared" si="9"/>
        <v>1.0218198700092851</v>
      </c>
      <c r="CU8" s="29">
        <f t="shared" si="10"/>
        <v>1</v>
      </c>
      <c r="CV8" s="29">
        <f t="shared" si="11"/>
        <v>0.98220338983050837</v>
      </c>
      <c r="CW8" s="29">
        <f t="shared" si="12"/>
        <v>1.063434196135618</v>
      </c>
      <c r="CX8" s="29">
        <f t="shared" si="13"/>
        <v>1</v>
      </c>
      <c r="CY8" s="29">
        <f t="shared" si="14"/>
        <v>1.301123595505618</v>
      </c>
      <c r="CZ8" s="29">
        <f t="shared" si="15"/>
        <v>1.0193192272309108</v>
      </c>
      <c r="DA8" s="29">
        <f t="shared" si="16"/>
        <v>1.0164744645799011</v>
      </c>
      <c r="DB8" s="29">
        <f t="shared" si="17"/>
        <v>1.015873015873016</v>
      </c>
      <c r="DC8" s="29">
        <f t="shared" si="18"/>
        <v>1</v>
      </c>
      <c r="DD8" s="29">
        <f t="shared" si="19"/>
        <v>1.000463306152706</v>
      </c>
      <c r="DE8" s="29">
        <f t="shared" si="20"/>
        <v>1</v>
      </c>
      <c r="DF8" s="29">
        <f t="shared" si="21"/>
        <v>1</v>
      </c>
      <c r="DG8" s="29">
        <f t="shared" si="22"/>
        <v>1</v>
      </c>
      <c r="DH8" s="29">
        <f t="shared" si="23"/>
        <v>1</v>
      </c>
      <c r="DI8" s="29">
        <f t="shared" si="24"/>
        <v>1</v>
      </c>
      <c r="DJ8" s="29">
        <f t="shared" si="25"/>
        <v>0.99949979991996796</v>
      </c>
      <c r="DK8" s="29">
        <f t="shared" si="26"/>
        <v>0.98255408234473129</v>
      </c>
      <c r="DL8" s="29">
        <f t="shared" si="27"/>
        <v>1</v>
      </c>
      <c r="DM8" s="29">
        <f t="shared" si="28"/>
        <v>1</v>
      </c>
      <c r="DN8" s="29">
        <f t="shared" si="29"/>
        <v>1</v>
      </c>
      <c r="DO8" s="29">
        <f t="shared" si="30"/>
        <v>1</v>
      </c>
      <c r="DP8" s="29">
        <f t="shared" si="31"/>
        <v>1</v>
      </c>
      <c r="DQ8" s="29">
        <f t="shared" si="32"/>
        <v>1</v>
      </c>
      <c r="DR8" s="29">
        <f t="shared" si="32"/>
        <v>1</v>
      </c>
      <c r="DS8" s="29">
        <f t="shared" si="33"/>
        <v>1.0265994779302434</v>
      </c>
    </row>
    <row r="9" spans="1:123" ht="16" thickBot="1">
      <c r="A9" s="2">
        <v>43145</v>
      </c>
      <c r="B9" s="3">
        <v>1.2623</v>
      </c>
      <c r="C9" s="3">
        <v>1.2827</v>
      </c>
      <c r="D9" s="3">
        <v>1</v>
      </c>
      <c r="E9" s="3">
        <v>1.2517</v>
      </c>
      <c r="F9" s="3">
        <v>1</v>
      </c>
      <c r="G9" s="3">
        <v>1</v>
      </c>
      <c r="H9" s="3">
        <v>1</v>
      </c>
      <c r="I9" s="3">
        <v>1.1203000000000001</v>
      </c>
      <c r="J9" s="3">
        <v>1.1027</v>
      </c>
      <c r="K9" s="3">
        <v>1</v>
      </c>
      <c r="L9" s="3">
        <v>1.2748999999999999</v>
      </c>
      <c r="M9" s="3">
        <v>1.1668000000000001</v>
      </c>
      <c r="N9" s="3">
        <v>1</v>
      </c>
      <c r="O9" s="3">
        <v>1.1579999999999999</v>
      </c>
      <c r="P9" s="3">
        <v>1.1000000000000001</v>
      </c>
      <c r="Q9" s="3">
        <v>1.224</v>
      </c>
      <c r="R9" s="3">
        <v>1.0880000000000001</v>
      </c>
      <c r="S9">
        <v>1</v>
      </c>
      <c r="T9" s="3">
        <v>1.0772999999999999</v>
      </c>
      <c r="U9" s="3">
        <v>1</v>
      </c>
      <c r="V9" s="3">
        <v>1</v>
      </c>
      <c r="W9" s="3">
        <v>1</v>
      </c>
      <c r="X9">
        <v>1</v>
      </c>
      <c r="Y9">
        <v>1</v>
      </c>
      <c r="Z9">
        <v>0.999</v>
      </c>
      <c r="AA9">
        <v>1.4039999999999999</v>
      </c>
      <c r="AB9">
        <v>1</v>
      </c>
      <c r="AC9">
        <v>1</v>
      </c>
      <c r="AD9">
        <v>1</v>
      </c>
      <c r="AE9">
        <v>1</v>
      </c>
      <c r="AF9">
        <v>1</v>
      </c>
      <c r="AG9">
        <v>1</v>
      </c>
      <c r="AH9">
        <v>1</v>
      </c>
      <c r="AI9" s="3">
        <v>1.026324523345701</v>
      </c>
      <c r="AK9" s="11">
        <f t="shared" si="34"/>
        <v>-7.1574642126790433E-3</v>
      </c>
      <c r="AL9" s="11">
        <f t="shared" si="35"/>
        <v>3.4420715012124514E-3</v>
      </c>
      <c r="AM9" s="11" t="str">
        <f t="shared" si="36"/>
        <v>/</v>
      </c>
      <c r="AN9" s="11">
        <f t="shared" si="37"/>
        <v>-3.1946330165322223E-4</v>
      </c>
      <c r="AO9" s="11" t="str">
        <f t="shared" si="38"/>
        <v>/</v>
      </c>
      <c r="AP9" s="11" t="str">
        <f t="shared" si="39"/>
        <v>/</v>
      </c>
      <c r="AQ9" s="11" t="str">
        <f t="shared" si="40"/>
        <v>/</v>
      </c>
      <c r="AR9" s="11">
        <f t="shared" si="41"/>
        <v>1.9845243513882505E-2</v>
      </c>
      <c r="AS9" s="11">
        <f t="shared" si="42"/>
        <v>1.9990913221263895E-3</v>
      </c>
      <c r="AT9" s="11" t="str">
        <f t="shared" si="43"/>
        <v>/</v>
      </c>
      <c r="AU9" s="11" t="str">
        <f t="shared" si="44"/>
        <v>/</v>
      </c>
      <c r="AV9" s="11" t="str">
        <f t="shared" si="45"/>
        <v>/</v>
      </c>
      <c r="AW9" s="11" t="str">
        <f t="shared" si="46"/>
        <v>/</v>
      </c>
      <c r="AX9" s="11" t="str">
        <f t="shared" si="47"/>
        <v>/</v>
      </c>
      <c r="AY9" s="11">
        <f t="shared" si="48"/>
        <v>-7.2202166064981865E-3</v>
      </c>
      <c r="AZ9" s="11">
        <f t="shared" si="49"/>
        <v>-8.1037277147487652E-3</v>
      </c>
      <c r="BA9" s="11" t="str">
        <f t="shared" si="50"/>
        <v>/</v>
      </c>
      <c r="BB9" s="11" t="str">
        <f t="shared" si="51"/>
        <v>/</v>
      </c>
      <c r="BC9" s="11">
        <f t="shared" si="52"/>
        <v>-2.2228396776884374E-3</v>
      </c>
      <c r="BD9" s="11" t="str">
        <f t="shared" si="53"/>
        <v>/</v>
      </c>
      <c r="BE9" s="11" t="str">
        <f t="shared" si="54"/>
        <v>/</v>
      </c>
      <c r="BF9" s="11" t="str">
        <f t="shared" si="55"/>
        <v>/</v>
      </c>
      <c r="BG9" s="11" t="str">
        <f t="shared" si="56"/>
        <v>/</v>
      </c>
      <c r="BH9" s="11" t="str">
        <f t="shared" si="57"/>
        <v>/</v>
      </c>
      <c r="BI9" s="11">
        <f t="shared" si="58"/>
        <v>-1.0009008107292328E-4</v>
      </c>
      <c r="BJ9" s="11">
        <f t="shared" si="59"/>
        <v>-2.8409090909090606E-3</v>
      </c>
      <c r="BK9" s="11" t="str">
        <f t="shared" si="60"/>
        <v>/</v>
      </c>
      <c r="BL9" s="11" t="str">
        <f t="shared" si="61"/>
        <v>/</v>
      </c>
      <c r="BM9" s="11" t="str">
        <f t="shared" si="62"/>
        <v>/</v>
      </c>
      <c r="BN9" s="11" t="str">
        <f t="shared" si="63"/>
        <v>/</v>
      </c>
      <c r="BO9" s="11" t="str">
        <f t="shared" si="64"/>
        <v>/</v>
      </c>
      <c r="BP9" s="11" t="str">
        <f t="shared" si="65"/>
        <v>/</v>
      </c>
      <c r="BQ9" s="11" t="str">
        <f t="shared" si="65"/>
        <v>/</v>
      </c>
      <c r="BR9" s="11">
        <f t="shared" si="66"/>
        <v>-2.6783043480282931E-4</v>
      </c>
      <c r="BT9" s="23" t="s">
        <v>291</v>
      </c>
      <c r="BU9" s="23" t="s">
        <v>292</v>
      </c>
      <c r="BV9" s="13">
        <f>INDEX(F:F,COUNTA(F:F))/INDEX(F:F,COUNTA(F:F)-1)-1</f>
        <v>-7.4496056091147844E-3</v>
      </c>
      <c r="BW9" s="14">
        <f>BW8</f>
        <v>1.3308687228742899E-2</v>
      </c>
      <c r="BX9" s="13">
        <v>5.0486980719538721E-2</v>
      </c>
      <c r="BY9" s="14">
        <f t="shared" ref="BY9:BY37" si="69">BY8</f>
        <v>9.8581087433554204E-2</v>
      </c>
      <c r="BZ9" s="13">
        <v>0.12510644337212606</v>
      </c>
      <c r="CA9" s="14">
        <f t="shared" ref="CA9:CA37" si="70">CA8</f>
        <v>0.11867942310053947</v>
      </c>
      <c r="CB9" s="13">
        <v>9.7055626987587282E-2</v>
      </c>
      <c r="CC9" s="14">
        <f>CC8</f>
        <v>8.8056678212510009E-2</v>
      </c>
      <c r="CD9" s="13">
        <v>0.21989689928445011</v>
      </c>
      <c r="CE9" s="14">
        <f>CE8</f>
        <v>0.31537387265093209</v>
      </c>
      <c r="CF9" s="13">
        <v>0.10306866406784891</v>
      </c>
      <c r="CG9" s="14">
        <f t="shared" si="67"/>
        <v>8.4808996670851386E-2</v>
      </c>
      <c r="CH9" s="13">
        <f>[2]芷瀚资产!$P$13</f>
        <v>-4.1495939804812698E-2</v>
      </c>
      <c r="CI9" s="14">
        <f t="shared" si="68"/>
        <v>-4.3884576402899667E-2</v>
      </c>
      <c r="CK9" s="2">
        <f t="shared" si="0"/>
        <v>43145</v>
      </c>
      <c r="CL9" s="29">
        <f t="shared" si="1"/>
        <v>0.97814800464936069</v>
      </c>
      <c r="CM9" s="29">
        <f t="shared" si="2"/>
        <v>1.0209328239414199</v>
      </c>
      <c r="CN9" s="29">
        <f t="shared" si="3"/>
        <v>1</v>
      </c>
      <c r="CO9" s="29">
        <f t="shared" si="4"/>
        <v>0.9892515608946495</v>
      </c>
      <c r="CP9" s="29">
        <f t="shared" si="5"/>
        <v>1</v>
      </c>
      <c r="CQ9" s="29">
        <f t="shared" si="6"/>
        <v>1</v>
      </c>
      <c r="CR9" s="29">
        <f t="shared" si="7"/>
        <v>1</v>
      </c>
      <c r="CS9" s="29">
        <f t="shared" si="8"/>
        <v>0.98670072221243621</v>
      </c>
      <c r="CT9" s="29">
        <f t="shared" si="9"/>
        <v>1.0238625812441968</v>
      </c>
      <c r="CU9" s="29">
        <f t="shared" si="10"/>
        <v>1</v>
      </c>
      <c r="CV9" s="29">
        <f t="shared" si="11"/>
        <v>0.98220338983050837</v>
      </c>
      <c r="CW9" s="29">
        <f t="shared" si="12"/>
        <v>1.063434196135618</v>
      </c>
      <c r="CX9" s="29">
        <f t="shared" si="13"/>
        <v>1</v>
      </c>
      <c r="CY9" s="29">
        <f t="shared" si="14"/>
        <v>1.301123595505618</v>
      </c>
      <c r="CZ9" s="29">
        <f t="shared" si="15"/>
        <v>1.0119595216191353</v>
      </c>
      <c r="DA9" s="29">
        <f t="shared" si="16"/>
        <v>1.0082372322899507</v>
      </c>
      <c r="DB9" s="29">
        <f t="shared" si="17"/>
        <v>1.015873015873016</v>
      </c>
      <c r="DC9" s="29">
        <f t="shared" si="18"/>
        <v>1</v>
      </c>
      <c r="DD9" s="29">
        <f t="shared" si="19"/>
        <v>0.99823943661971826</v>
      </c>
      <c r="DE9" s="29">
        <f t="shared" si="20"/>
        <v>1</v>
      </c>
      <c r="DF9" s="29">
        <f t="shared" si="21"/>
        <v>1</v>
      </c>
      <c r="DG9" s="29">
        <f t="shared" si="22"/>
        <v>1</v>
      </c>
      <c r="DH9" s="29">
        <f t="shared" si="23"/>
        <v>1</v>
      </c>
      <c r="DI9" s="29">
        <f t="shared" si="24"/>
        <v>1</v>
      </c>
      <c r="DJ9" s="29">
        <f t="shared" si="25"/>
        <v>0.99939975990396157</v>
      </c>
      <c r="DK9" s="29">
        <f t="shared" si="26"/>
        <v>0.97976273551988824</v>
      </c>
      <c r="DL9" s="29">
        <f t="shared" si="27"/>
        <v>1</v>
      </c>
      <c r="DM9" s="29">
        <f t="shared" si="28"/>
        <v>1</v>
      </c>
      <c r="DN9" s="29">
        <f t="shared" si="29"/>
        <v>1</v>
      </c>
      <c r="DO9" s="29">
        <f t="shared" si="30"/>
        <v>1</v>
      </c>
      <c r="DP9" s="29">
        <f t="shared" si="31"/>
        <v>1</v>
      </c>
      <c r="DQ9" s="29">
        <f t="shared" si="32"/>
        <v>1</v>
      </c>
      <c r="DR9" s="29">
        <f t="shared" si="32"/>
        <v>1</v>
      </c>
      <c r="DS9" s="29">
        <f t="shared" si="33"/>
        <v>1.026324523345701</v>
      </c>
    </row>
    <row r="10" spans="1:123" ht="16" thickBot="1">
      <c r="A10" s="2">
        <v>43154</v>
      </c>
      <c r="B10" s="3">
        <v>1.2578</v>
      </c>
      <c r="C10" s="3">
        <v>1.2761</v>
      </c>
      <c r="D10" s="3">
        <v>1</v>
      </c>
      <c r="E10" s="3">
        <v>1.2561</v>
      </c>
      <c r="F10" s="3">
        <v>1</v>
      </c>
      <c r="G10" s="3">
        <v>1</v>
      </c>
      <c r="H10" s="3">
        <v>1</v>
      </c>
      <c r="I10" s="3">
        <v>1.1323000000000001</v>
      </c>
      <c r="J10" s="3">
        <v>1.0915999999999999</v>
      </c>
      <c r="K10" s="3">
        <v>1</v>
      </c>
      <c r="L10" s="3">
        <v>1.2585</v>
      </c>
      <c r="M10" s="3">
        <v>1.1662999999999999</v>
      </c>
      <c r="N10" s="3">
        <v>1</v>
      </c>
      <c r="O10" s="3">
        <v>1.121</v>
      </c>
      <c r="P10" s="3">
        <v>1.097</v>
      </c>
      <c r="Q10" s="3">
        <v>1.2150000000000001</v>
      </c>
      <c r="R10" s="3">
        <v>1.0589999999999999</v>
      </c>
      <c r="S10">
        <v>1</v>
      </c>
      <c r="T10" s="3">
        <v>1.0618000000000001</v>
      </c>
      <c r="U10" s="3">
        <v>1</v>
      </c>
      <c r="V10" s="3">
        <v>1</v>
      </c>
      <c r="W10" s="3">
        <v>1</v>
      </c>
      <c r="X10">
        <v>1</v>
      </c>
      <c r="Y10">
        <v>1</v>
      </c>
      <c r="Z10">
        <v>0.99880000000000002</v>
      </c>
      <c r="AA10">
        <v>1.381</v>
      </c>
      <c r="AB10">
        <v>1</v>
      </c>
      <c r="AC10">
        <v>1</v>
      </c>
      <c r="AD10">
        <v>1</v>
      </c>
      <c r="AE10">
        <v>1</v>
      </c>
      <c r="AF10">
        <v>1</v>
      </c>
      <c r="AG10">
        <v>1</v>
      </c>
      <c r="AH10">
        <v>1</v>
      </c>
      <c r="AI10" s="3">
        <v>1.0177108591869666</v>
      </c>
      <c r="AK10" s="11">
        <f t="shared" si="34"/>
        <v>-3.5649211756317856E-3</v>
      </c>
      <c r="AL10" s="11">
        <f t="shared" si="35"/>
        <v>-5.1453964294067012E-3</v>
      </c>
      <c r="AM10" s="11" t="str">
        <f t="shared" si="36"/>
        <v>/</v>
      </c>
      <c r="AN10" s="11">
        <f t="shared" si="37"/>
        <v>3.5152193017495836E-3</v>
      </c>
      <c r="AO10" s="11" t="str">
        <f t="shared" si="38"/>
        <v>/</v>
      </c>
      <c r="AP10" s="11" t="str">
        <f t="shared" si="39"/>
        <v>/</v>
      </c>
      <c r="AQ10" s="11" t="str">
        <f t="shared" si="40"/>
        <v>/</v>
      </c>
      <c r="AR10" s="11">
        <f t="shared" si="41"/>
        <v>1.0711416584843425E-2</v>
      </c>
      <c r="AS10" s="11">
        <f t="shared" si="42"/>
        <v>-1.006620114265E-2</v>
      </c>
      <c r="AT10" s="11" t="str">
        <f t="shared" si="43"/>
        <v>/</v>
      </c>
      <c r="AU10" s="11">
        <f t="shared" si="44"/>
        <v>-1.2863754019923124E-2</v>
      </c>
      <c r="AV10" s="11">
        <f t="shared" si="45"/>
        <v>-4.2852245457680738E-4</v>
      </c>
      <c r="AW10" s="11" t="str">
        <f t="shared" si="46"/>
        <v>/</v>
      </c>
      <c r="AX10" s="11">
        <f t="shared" si="47"/>
        <v>-3.1951640759930844E-2</v>
      </c>
      <c r="AY10" s="11">
        <f t="shared" si="48"/>
        <v>-2.7272727272728003E-3</v>
      </c>
      <c r="AZ10" s="11">
        <f t="shared" si="49"/>
        <v>-7.3529411764704511E-3</v>
      </c>
      <c r="BA10" s="11">
        <f t="shared" si="50"/>
        <v>-2.6654411764705954E-2</v>
      </c>
      <c r="BB10" s="11" t="str">
        <f t="shared" si="51"/>
        <v>/</v>
      </c>
      <c r="BC10" s="11">
        <f t="shared" si="52"/>
        <v>-1.4387821405365098E-2</v>
      </c>
      <c r="BD10" s="11" t="str">
        <f t="shared" si="53"/>
        <v>/</v>
      </c>
      <c r="BE10" s="11" t="str">
        <f t="shared" si="54"/>
        <v>/</v>
      </c>
      <c r="BF10" s="11" t="str">
        <f t="shared" si="55"/>
        <v>/</v>
      </c>
      <c r="BG10" s="11" t="str">
        <f t="shared" si="56"/>
        <v>/</v>
      </c>
      <c r="BH10" s="11" t="str">
        <f t="shared" si="57"/>
        <v>/</v>
      </c>
      <c r="BI10" s="11">
        <f t="shared" si="58"/>
        <v>-2.0020020020017348E-4</v>
      </c>
      <c r="BJ10" s="11">
        <f t="shared" si="59"/>
        <v>-1.6381766381766361E-2</v>
      </c>
      <c r="BK10" s="11" t="str">
        <f t="shared" si="60"/>
        <v>/</v>
      </c>
      <c r="BL10" s="11" t="str">
        <f t="shared" si="61"/>
        <v>/</v>
      </c>
      <c r="BM10" s="11" t="str">
        <f t="shared" si="62"/>
        <v>/</v>
      </c>
      <c r="BN10" s="11" t="str">
        <f t="shared" si="63"/>
        <v>/</v>
      </c>
      <c r="BO10" s="11" t="str">
        <f t="shared" si="64"/>
        <v>/</v>
      </c>
      <c r="BP10" s="11" t="str">
        <f t="shared" si="65"/>
        <v>/</v>
      </c>
      <c r="BQ10" s="11" t="str">
        <f t="shared" si="65"/>
        <v>/</v>
      </c>
      <c r="BR10" s="11">
        <f t="shared" si="66"/>
        <v>-8.3927295536648794E-3</v>
      </c>
      <c r="BT10" s="7" t="s">
        <v>15</v>
      </c>
      <c r="BU10" s="5" t="s">
        <v>16</v>
      </c>
      <c r="BV10" s="13">
        <f>INDEX(G:G,COUNTA(G:G))/INDEX(G:G,COUNTA(G:G)-1)-1</f>
        <v>4.0365575019040589E-2</v>
      </c>
      <c r="BW10" s="14">
        <f t="shared" ref="BW10:BW37" si="71">BW9</f>
        <v>1.3308687228742899E-2</v>
      </c>
      <c r="BX10" s="13">
        <v>0.14597315436241631</v>
      </c>
      <c r="BY10" s="14">
        <f t="shared" si="69"/>
        <v>9.8581087433554204E-2</v>
      </c>
      <c r="BZ10" s="13">
        <v>0.15371621621621645</v>
      </c>
      <c r="CA10" s="14">
        <f t="shared" si="70"/>
        <v>0.11867942310053947</v>
      </c>
      <c r="CB10" s="13">
        <v>0.1491076391207771</v>
      </c>
      <c r="CC10" s="14">
        <f t="shared" ref="CC10:CC37" si="72">CC9</f>
        <v>8.8056678212510009E-2</v>
      </c>
      <c r="CD10" s="13">
        <v>0.28383458646616555</v>
      </c>
      <c r="CE10" s="14">
        <f>CE9</f>
        <v>0.31537387265093209</v>
      </c>
      <c r="CF10" s="13">
        <v>0.11226620139441161</v>
      </c>
      <c r="CG10" s="14">
        <f t="shared" si="67"/>
        <v>8.4808996670851386E-2</v>
      </c>
      <c r="CH10" s="13">
        <f>[1]橙色印象!$P$13</f>
        <v>-9.8712446351931299E-2</v>
      </c>
      <c r="CI10" s="14">
        <f t="shared" si="68"/>
        <v>-4.3884576402899667E-2</v>
      </c>
      <c r="CK10" s="2">
        <f t="shared" si="0"/>
        <v>43154</v>
      </c>
      <c r="CL10" s="29">
        <f t="shared" si="1"/>
        <v>0.97466098411468427</v>
      </c>
      <c r="CM10" s="29">
        <f t="shared" si="2"/>
        <v>1.0156797198344476</v>
      </c>
      <c r="CN10" s="29">
        <f t="shared" si="3"/>
        <v>1</v>
      </c>
      <c r="CO10" s="29">
        <f t="shared" si="4"/>
        <v>0.99272899707579221</v>
      </c>
      <c r="CP10" s="29">
        <f t="shared" si="5"/>
        <v>1</v>
      </c>
      <c r="CQ10" s="29">
        <f t="shared" si="6"/>
        <v>1</v>
      </c>
      <c r="CR10" s="29">
        <f t="shared" si="7"/>
        <v>1</v>
      </c>
      <c r="CS10" s="29">
        <f t="shared" si="8"/>
        <v>0.99726968469261945</v>
      </c>
      <c r="CT10" s="29">
        <f t="shared" si="9"/>
        <v>1.0135561745589601</v>
      </c>
      <c r="CU10" s="29">
        <f t="shared" si="10"/>
        <v>1</v>
      </c>
      <c r="CV10" s="29">
        <f t="shared" si="11"/>
        <v>0.96956856702619409</v>
      </c>
      <c r="CW10" s="29">
        <f t="shared" si="12"/>
        <v>1.0629784907036091</v>
      </c>
      <c r="CX10" s="29">
        <f t="shared" si="13"/>
        <v>1</v>
      </c>
      <c r="CY10" s="29">
        <f t="shared" si="14"/>
        <v>1.2595505617977527</v>
      </c>
      <c r="CZ10" s="29">
        <f t="shared" si="15"/>
        <v>1.0091996320147194</v>
      </c>
      <c r="DA10" s="29">
        <f t="shared" si="16"/>
        <v>1.0008237232289952</v>
      </c>
      <c r="DB10" s="29">
        <f t="shared" si="17"/>
        <v>0.98879551820728295</v>
      </c>
      <c r="DC10" s="29">
        <f t="shared" si="18"/>
        <v>1</v>
      </c>
      <c r="DD10" s="29">
        <f t="shared" si="19"/>
        <v>0.98387694588584151</v>
      </c>
      <c r="DE10" s="29">
        <f t="shared" si="20"/>
        <v>1</v>
      </c>
      <c r="DF10" s="29">
        <f t="shared" si="21"/>
        <v>1</v>
      </c>
      <c r="DG10" s="29">
        <f t="shared" si="22"/>
        <v>1</v>
      </c>
      <c r="DH10" s="29">
        <f t="shared" si="23"/>
        <v>1</v>
      </c>
      <c r="DI10" s="29">
        <f t="shared" si="24"/>
        <v>1</v>
      </c>
      <c r="DJ10" s="29">
        <f t="shared" si="25"/>
        <v>0.9991996798719488</v>
      </c>
      <c r="DK10" s="29">
        <f t="shared" si="26"/>
        <v>0.96371249127704117</v>
      </c>
      <c r="DL10" s="29">
        <f t="shared" si="27"/>
        <v>1</v>
      </c>
      <c r="DM10" s="29">
        <f t="shared" si="28"/>
        <v>1</v>
      </c>
      <c r="DN10" s="29">
        <f t="shared" si="29"/>
        <v>1</v>
      </c>
      <c r="DO10" s="29">
        <f t="shared" si="30"/>
        <v>1</v>
      </c>
      <c r="DP10" s="29">
        <f t="shared" si="31"/>
        <v>1</v>
      </c>
      <c r="DQ10" s="29">
        <f t="shared" si="32"/>
        <v>1</v>
      </c>
      <c r="DR10" s="29">
        <f t="shared" si="32"/>
        <v>1</v>
      </c>
      <c r="DS10" s="29">
        <f t="shared" si="33"/>
        <v>1.0177108591869666</v>
      </c>
    </row>
    <row r="11" spans="1:123" ht="16" thickBot="1">
      <c r="A11" s="2">
        <v>43161</v>
      </c>
      <c r="B11" s="3">
        <v>1.2516</v>
      </c>
      <c r="C11" s="3">
        <v>1.2674000000000001</v>
      </c>
      <c r="D11" s="3">
        <v>1</v>
      </c>
      <c r="E11" s="3">
        <v>1.2799</v>
      </c>
      <c r="F11" s="3">
        <v>1</v>
      </c>
      <c r="G11" s="3">
        <v>1</v>
      </c>
      <c r="H11" s="3">
        <v>1</v>
      </c>
      <c r="I11" s="3">
        <v>1.1544000000000001</v>
      </c>
      <c r="J11" s="3">
        <v>1.0969</v>
      </c>
      <c r="K11" s="3">
        <v>0.999</v>
      </c>
      <c r="L11" s="3">
        <v>1.2553000000000001</v>
      </c>
      <c r="M11" s="3">
        <v>1.1734</v>
      </c>
      <c r="N11" s="3">
        <v>1</v>
      </c>
      <c r="O11" s="3">
        <v>1.161</v>
      </c>
      <c r="P11" s="3">
        <v>1.107</v>
      </c>
      <c r="Q11" s="3">
        <v>1.22</v>
      </c>
      <c r="R11" s="3">
        <v>1.0780000000000001</v>
      </c>
      <c r="S11">
        <v>1</v>
      </c>
      <c r="T11" s="3">
        <v>1.0730999999999999</v>
      </c>
      <c r="U11" s="3">
        <v>1</v>
      </c>
      <c r="V11" s="3">
        <v>1</v>
      </c>
      <c r="W11" s="3">
        <v>1</v>
      </c>
      <c r="X11">
        <v>1</v>
      </c>
      <c r="Y11">
        <v>1</v>
      </c>
      <c r="Z11">
        <v>1.0478000000000001</v>
      </c>
      <c r="AA11">
        <v>1.413</v>
      </c>
      <c r="AB11">
        <v>1</v>
      </c>
      <c r="AC11">
        <v>1</v>
      </c>
      <c r="AD11">
        <v>1</v>
      </c>
      <c r="AE11">
        <v>1</v>
      </c>
      <c r="AF11">
        <v>1</v>
      </c>
      <c r="AG11">
        <v>1</v>
      </c>
      <c r="AH11">
        <v>1</v>
      </c>
      <c r="AI11" s="3">
        <v>1.0301843500386649</v>
      </c>
      <c r="AK11" s="11">
        <f t="shared" si="34"/>
        <v>-4.929241532835138E-3</v>
      </c>
      <c r="AL11" s="11">
        <f t="shared" si="35"/>
        <v>-6.8176475197867514E-3</v>
      </c>
      <c r="AM11" s="11" t="str">
        <f t="shared" si="36"/>
        <v>/</v>
      </c>
      <c r="AN11" s="11">
        <f t="shared" si="37"/>
        <v>1.8947536024201961E-2</v>
      </c>
      <c r="AO11" s="11" t="str">
        <f t="shared" si="38"/>
        <v>/</v>
      </c>
      <c r="AP11" s="11" t="str">
        <f t="shared" si="39"/>
        <v>/</v>
      </c>
      <c r="AQ11" s="11" t="str">
        <f t="shared" si="40"/>
        <v>/</v>
      </c>
      <c r="AR11" s="11">
        <f t="shared" si="41"/>
        <v>1.9517795637198576E-2</v>
      </c>
      <c r="AS11" s="11">
        <f t="shared" si="42"/>
        <v>4.8552583363870028E-3</v>
      </c>
      <c r="AT11" s="11">
        <f t="shared" si="43"/>
        <v>-1.0000000000000009E-3</v>
      </c>
      <c r="AU11" s="11">
        <f t="shared" si="44"/>
        <v>-2.542709574890667E-3</v>
      </c>
      <c r="AV11" s="11">
        <f t="shared" si="45"/>
        <v>6.0876275400840729E-3</v>
      </c>
      <c r="AW11" s="11" t="str">
        <f t="shared" si="46"/>
        <v>/</v>
      </c>
      <c r="AX11" s="11">
        <f t="shared" si="47"/>
        <v>3.5682426404995526E-2</v>
      </c>
      <c r="AY11" s="11">
        <f t="shared" si="48"/>
        <v>9.1157702825888087E-3</v>
      </c>
      <c r="AZ11" s="11">
        <f t="shared" si="49"/>
        <v>4.1152263374484299E-3</v>
      </c>
      <c r="BA11" s="11">
        <f t="shared" si="50"/>
        <v>1.7941454202077489E-2</v>
      </c>
      <c r="BB11" s="11" t="str">
        <f t="shared" si="51"/>
        <v>/</v>
      </c>
      <c r="BC11" s="11">
        <f t="shared" si="52"/>
        <v>1.0642305518929973E-2</v>
      </c>
      <c r="BD11" s="11" t="str">
        <f t="shared" si="53"/>
        <v>/</v>
      </c>
      <c r="BE11" s="11" t="str">
        <f t="shared" si="54"/>
        <v>/</v>
      </c>
      <c r="BF11" s="11" t="str">
        <f t="shared" si="55"/>
        <v>/</v>
      </c>
      <c r="BG11" s="11" t="str">
        <f t="shared" si="56"/>
        <v>/</v>
      </c>
      <c r="BH11" s="11" t="str">
        <f t="shared" si="57"/>
        <v>/</v>
      </c>
      <c r="BI11" s="11">
        <f t="shared" si="58"/>
        <v>4.9058870644773878E-2</v>
      </c>
      <c r="BJ11" s="11">
        <f t="shared" si="59"/>
        <v>2.3171614771904547E-2</v>
      </c>
      <c r="BK11" s="11" t="str">
        <f t="shared" si="60"/>
        <v>/</v>
      </c>
      <c r="BL11" s="11" t="str">
        <f t="shared" si="61"/>
        <v>/</v>
      </c>
      <c r="BM11" s="11" t="str">
        <f t="shared" si="62"/>
        <v>/</v>
      </c>
      <c r="BN11" s="11" t="str">
        <f t="shared" si="63"/>
        <v>/</v>
      </c>
      <c r="BO11" s="11" t="str">
        <f t="shared" si="64"/>
        <v>/</v>
      </c>
      <c r="BP11" s="11" t="str">
        <f t="shared" si="65"/>
        <v>/</v>
      </c>
      <c r="BQ11" s="11" t="str">
        <f t="shared" si="65"/>
        <v>/</v>
      </c>
      <c r="BR11" s="11">
        <f t="shared" si="66"/>
        <v>1.2256419138205077E-2</v>
      </c>
      <c r="BT11" s="7" t="s">
        <v>17</v>
      </c>
      <c r="BU11" s="5" t="s">
        <v>18</v>
      </c>
      <c r="BV11" s="13">
        <f>INDEX(H:H,COUNTA(H:H))/INDEX(H:H,COUNTA(H:H)-1)-1</f>
        <v>4.0365532320456587E-3</v>
      </c>
      <c r="BW11" s="14">
        <f t="shared" si="71"/>
        <v>1.3308687228742899E-2</v>
      </c>
      <c r="BX11" s="13">
        <v>-1.1480929513716487E-2</v>
      </c>
      <c r="BY11" s="14">
        <f t="shared" si="69"/>
        <v>9.8581087433554204E-2</v>
      </c>
      <c r="BZ11" s="13">
        <v>1.3978975620665413E-3</v>
      </c>
      <c r="CA11" s="14">
        <f t="shared" si="70"/>
        <v>0.11867942310053947</v>
      </c>
      <c r="CB11" s="13">
        <v>9.6636060053592612E-2</v>
      </c>
      <c r="CC11" s="14">
        <f t="shared" si="72"/>
        <v>8.8056678212510009E-2</v>
      </c>
      <c r="CD11" s="13">
        <v>-3.5646976468687752E-2</v>
      </c>
      <c r="CE11" s="14">
        <f t="shared" ref="CE11:CE37" si="73">CE10</f>
        <v>0.31537387265093209</v>
      </c>
      <c r="CF11" s="13">
        <v>9.999041519366042E-2</v>
      </c>
      <c r="CG11" s="14">
        <f t="shared" si="67"/>
        <v>8.4808996670851386E-2</v>
      </c>
      <c r="CH11" s="13">
        <f>'[1]华澄投资 '!$P$13</f>
        <v>-3.42461005199306E-2</v>
      </c>
      <c r="CI11" s="14">
        <f t="shared" si="68"/>
        <v>-4.3884576402899667E-2</v>
      </c>
      <c r="CK11" s="2">
        <f t="shared" si="0"/>
        <v>43161</v>
      </c>
      <c r="CL11" s="29">
        <f t="shared" si="1"/>
        <v>0.96985664471135224</v>
      </c>
      <c r="CM11" s="29">
        <f t="shared" si="2"/>
        <v>1.0087551735116207</v>
      </c>
      <c r="CN11" s="29">
        <f t="shared" si="3"/>
        <v>1</v>
      </c>
      <c r="CO11" s="29">
        <f t="shared" si="4"/>
        <v>1.0115387655101558</v>
      </c>
      <c r="CP11" s="29">
        <f t="shared" si="5"/>
        <v>1</v>
      </c>
      <c r="CQ11" s="29">
        <f t="shared" si="6"/>
        <v>1</v>
      </c>
      <c r="CR11" s="29">
        <f t="shared" si="7"/>
        <v>1</v>
      </c>
      <c r="CS11" s="29">
        <f t="shared" si="8"/>
        <v>1.0167341905936236</v>
      </c>
      <c r="CT11" s="29">
        <f t="shared" si="9"/>
        <v>1.0184772516248839</v>
      </c>
      <c r="CU11" s="29">
        <f t="shared" si="10"/>
        <v>0.999</v>
      </c>
      <c r="CV11" s="29">
        <f t="shared" si="11"/>
        <v>0.96710323574730361</v>
      </c>
      <c r="CW11" s="29">
        <f t="shared" si="12"/>
        <v>1.0694495078381334</v>
      </c>
      <c r="CX11" s="29">
        <f t="shared" si="13"/>
        <v>1</v>
      </c>
      <c r="CY11" s="29">
        <f t="shared" si="14"/>
        <v>1.3044943820224719</v>
      </c>
      <c r="CZ11" s="29">
        <f t="shared" si="15"/>
        <v>1.0183992640294388</v>
      </c>
      <c r="DA11" s="29">
        <f t="shared" si="16"/>
        <v>1.0049423393739703</v>
      </c>
      <c r="DB11" s="29">
        <f t="shared" si="17"/>
        <v>1.0065359477124185</v>
      </c>
      <c r="DC11" s="29">
        <f t="shared" si="18"/>
        <v>1</v>
      </c>
      <c r="DD11" s="29">
        <f t="shared" si="19"/>
        <v>0.99434766493699034</v>
      </c>
      <c r="DE11" s="29">
        <f t="shared" si="20"/>
        <v>1</v>
      </c>
      <c r="DF11" s="29">
        <f t="shared" si="21"/>
        <v>1</v>
      </c>
      <c r="DG11" s="29">
        <f t="shared" si="22"/>
        <v>1</v>
      </c>
      <c r="DH11" s="29">
        <f t="shared" si="23"/>
        <v>1</v>
      </c>
      <c r="DI11" s="29">
        <f t="shared" si="24"/>
        <v>1</v>
      </c>
      <c r="DJ11" s="29">
        <f t="shared" si="25"/>
        <v>1.048219287715086</v>
      </c>
      <c r="DK11" s="29">
        <f t="shared" si="26"/>
        <v>0.98604326587578506</v>
      </c>
      <c r="DL11" s="29">
        <f t="shared" si="27"/>
        <v>1</v>
      </c>
      <c r="DM11" s="29">
        <f t="shared" si="28"/>
        <v>1</v>
      </c>
      <c r="DN11" s="29">
        <f t="shared" si="29"/>
        <v>1</v>
      </c>
      <c r="DO11" s="29">
        <f t="shared" si="30"/>
        <v>1</v>
      </c>
      <c r="DP11" s="29">
        <f t="shared" si="31"/>
        <v>1</v>
      </c>
      <c r="DQ11" s="29">
        <f t="shared" si="32"/>
        <v>1</v>
      </c>
      <c r="DR11" s="29">
        <f t="shared" si="32"/>
        <v>1</v>
      </c>
      <c r="DS11" s="29">
        <f t="shared" si="33"/>
        <v>1.0301843500386649</v>
      </c>
    </row>
    <row r="12" spans="1:123" ht="16" thickBot="1">
      <c r="A12" s="2">
        <v>43168</v>
      </c>
      <c r="B12" s="3">
        <v>1.2661</v>
      </c>
      <c r="C12" s="3">
        <v>1.2739</v>
      </c>
      <c r="D12" s="3">
        <v>1.0009999999999999</v>
      </c>
      <c r="E12" s="3">
        <v>1.2853000000000001</v>
      </c>
      <c r="F12" s="3">
        <v>1</v>
      </c>
      <c r="G12" s="3">
        <v>1</v>
      </c>
      <c r="H12" s="3">
        <v>1</v>
      </c>
      <c r="I12" s="3">
        <v>1.1664000000000001</v>
      </c>
      <c r="J12" s="3">
        <v>1.1007</v>
      </c>
      <c r="K12" s="3">
        <v>0.995</v>
      </c>
      <c r="L12" s="3">
        <v>1.2650999999999999</v>
      </c>
      <c r="M12" s="3">
        <v>1.1878</v>
      </c>
      <c r="N12" s="3">
        <v>1</v>
      </c>
      <c r="O12" s="3">
        <v>1.107</v>
      </c>
      <c r="P12" s="3">
        <v>1.0920000000000001</v>
      </c>
      <c r="Q12" s="3">
        <v>1.226</v>
      </c>
      <c r="R12" s="3">
        <v>1.125</v>
      </c>
      <c r="S12">
        <v>1</v>
      </c>
      <c r="T12" s="3">
        <v>1.0790999999999999</v>
      </c>
      <c r="U12" s="3">
        <v>1</v>
      </c>
      <c r="V12" s="3">
        <v>1</v>
      </c>
      <c r="W12" s="3">
        <v>1</v>
      </c>
      <c r="X12">
        <v>1</v>
      </c>
      <c r="Y12">
        <v>1</v>
      </c>
      <c r="Z12">
        <v>1.0668</v>
      </c>
      <c r="AA12">
        <v>1.42</v>
      </c>
      <c r="AB12">
        <v>1</v>
      </c>
      <c r="AC12">
        <v>1</v>
      </c>
      <c r="AD12">
        <v>1</v>
      </c>
      <c r="AE12">
        <v>1</v>
      </c>
      <c r="AF12">
        <v>1</v>
      </c>
      <c r="AG12">
        <v>1</v>
      </c>
      <c r="AH12">
        <v>1</v>
      </c>
      <c r="AI12" s="3">
        <v>1.0346270933832411</v>
      </c>
      <c r="AK12" s="11">
        <f t="shared" si="34"/>
        <v>1.1585170981144088E-2</v>
      </c>
      <c r="AL12" s="11">
        <f t="shared" si="35"/>
        <v>5.128609752248714E-3</v>
      </c>
      <c r="AM12" s="11">
        <f t="shared" si="36"/>
        <v>9.9999999999988987E-4</v>
      </c>
      <c r="AN12" s="11">
        <f t="shared" si="37"/>
        <v>4.2190796155949783E-3</v>
      </c>
      <c r="AO12" s="11" t="str">
        <f t="shared" si="38"/>
        <v>/</v>
      </c>
      <c r="AP12" s="11" t="str">
        <f t="shared" si="39"/>
        <v>/</v>
      </c>
      <c r="AQ12" s="11" t="str">
        <f t="shared" si="40"/>
        <v>/</v>
      </c>
      <c r="AR12" s="11">
        <f t="shared" si="41"/>
        <v>1.039501039501034E-2</v>
      </c>
      <c r="AS12" s="11">
        <f t="shared" si="42"/>
        <v>3.4643085057890488E-3</v>
      </c>
      <c r="AT12" s="11">
        <f t="shared" si="43"/>
        <v>-4.0040040040040248E-3</v>
      </c>
      <c r="AU12" s="11">
        <f t="shared" si="44"/>
        <v>7.8068987493027375E-3</v>
      </c>
      <c r="AV12" s="11">
        <f t="shared" si="45"/>
        <v>1.2272029998295464E-2</v>
      </c>
      <c r="AW12" s="11" t="str">
        <f t="shared" si="46"/>
        <v>/</v>
      </c>
      <c r="AX12" s="11">
        <f t="shared" si="47"/>
        <v>-4.6511627906976827E-2</v>
      </c>
      <c r="AY12" s="11">
        <f t="shared" si="48"/>
        <v>-1.3550135501354976E-2</v>
      </c>
      <c r="AZ12" s="11">
        <f t="shared" si="49"/>
        <v>4.9180327868851847E-3</v>
      </c>
      <c r="BA12" s="11">
        <f t="shared" si="50"/>
        <v>4.3599257884972209E-2</v>
      </c>
      <c r="BB12" s="11" t="str">
        <f t="shared" si="51"/>
        <v>/</v>
      </c>
      <c r="BC12" s="11">
        <f t="shared" si="52"/>
        <v>5.5912776069331205E-3</v>
      </c>
      <c r="BD12" s="11" t="str">
        <f t="shared" si="53"/>
        <v>/</v>
      </c>
      <c r="BE12" s="11" t="str">
        <f t="shared" si="54"/>
        <v>/</v>
      </c>
      <c r="BF12" s="11" t="str">
        <f t="shared" si="55"/>
        <v>/</v>
      </c>
      <c r="BG12" s="11" t="str">
        <f t="shared" si="56"/>
        <v>/</v>
      </c>
      <c r="BH12" s="11" t="str">
        <f t="shared" si="57"/>
        <v>/</v>
      </c>
      <c r="BI12" s="11">
        <f t="shared" si="58"/>
        <v>1.8133231532735161E-2</v>
      </c>
      <c r="BJ12" s="11">
        <f t="shared" si="59"/>
        <v>4.9539985845716838E-3</v>
      </c>
      <c r="BK12" s="11" t="str">
        <f t="shared" si="60"/>
        <v>/</v>
      </c>
      <c r="BL12" s="11" t="str">
        <f t="shared" si="61"/>
        <v>/</v>
      </c>
      <c r="BM12" s="11" t="str">
        <f t="shared" si="62"/>
        <v>/</v>
      </c>
      <c r="BN12" s="11" t="str">
        <f t="shared" si="63"/>
        <v>/</v>
      </c>
      <c r="BO12" s="11" t="str">
        <f t="shared" si="64"/>
        <v>/</v>
      </c>
      <c r="BP12" s="11" t="str">
        <f t="shared" si="65"/>
        <v>/</v>
      </c>
      <c r="BQ12" s="11" t="str">
        <f t="shared" si="65"/>
        <v>/</v>
      </c>
      <c r="BR12" s="11">
        <f t="shared" si="66"/>
        <v>4.3125711863216676E-3</v>
      </c>
      <c r="BT12" s="7" t="s">
        <v>19</v>
      </c>
      <c r="BU12" s="5" t="s">
        <v>20</v>
      </c>
      <c r="BV12" s="13">
        <f>INDEX(I:I,COUNTA(I:I))/INDEX(I:I,COUNTA(I:I)-1)-1</f>
        <v>2.2882110538195555E-2</v>
      </c>
      <c r="BW12" s="14">
        <f t="shared" si="71"/>
        <v>1.3308687228742899E-2</v>
      </c>
      <c r="BX12" s="13">
        <v>0.271748925104915</v>
      </c>
      <c r="BY12" s="14">
        <f t="shared" si="69"/>
        <v>9.8581087433554204E-2</v>
      </c>
      <c r="BZ12" s="13">
        <v>0.38573753015766155</v>
      </c>
      <c r="CA12" s="14">
        <f t="shared" si="70"/>
        <v>0.11867942310053947</v>
      </c>
      <c r="CB12" s="13">
        <v>0.31990501294038737</v>
      </c>
      <c r="CC12" s="14">
        <f t="shared" si="72"/>
        <v>8.8056678212510009E-2</v>
      </c>
      <c r="CD12" s="13">
        <v>0.87318923018581729</v>
      </c>
      <c r="CE12" s="14">
        <f t="shared" si="73"/>
        <v>0.31537387265093209</v>
      </c>
      <c r="CF12" s="13">
        <v>0.2701730494992714</v>
      </c>
      <c r="CG12" s="14">
        <f t="shared" si="67"/>
        <v>8.4808996670851386E-2</v>
      </c>
      <c r="CH12" s="13">
        <f>[1]明汯投资!$P$13</f>
        <v>-8.4772632457238095E-2</v>
      </c>
      <c r="CI12" s="14">
        <f t="shared" si="68"/>
        <v>-4.3884576402899667E-2</v>
      </c>
      <c r="CK12" s="2">
        <f t="shared" si="0"/>
        <v>43168</v>
      </c>
      <c r="CL12" s="29">
        <f t="shared" si="1"/>
        <v>0.98109259976753194</v>
      </c>
      <c r="CM12" s="29">
        <f t="shared" si="2"/>
        <v>1.0139286851321236</v>
      </c>
      <c r="CN12" s="29">
        <f t="shared" si="3"/>
        <v>1.0009999999999999</v>
      </c>
      <c r="CO12" s="29">
        <f t="shared" si="4"/>
        <v>1.0158065280961037</v>
      </c>
      <c r="CP12" s="29">
        <f t="shared" si="5"/>
        <v>1</v>
      </c>
      <c r="CQ12" s="29">
        <f t="shared" si="6"/>
        <v>1</v>
      </c>
      <c r="CR12" s="29">
        <f t="shared" si="7"/>
        <v>1</v>
      </c>
      <c r="CS12" s="29">
        <f t="shared" si="8"/>
        <v>1.0273031530738068</v>
      </c>
      <c r="CT12" s="29">
        <f t="shared" si="9"/>
        <v>1.0220055710306408</v>
      </c>
      <c r="CU12" s="29">
        <f t="shared" si="10"/>
        <v>0.995</v>
      </c>
      <c r="CV12" s="29">
        <f t="shared" si="11"/>
        <v>0.97465331278890588</v>
      </c>
      <c r="CW12" s="29">
        <f t="shared" si="12"/>
        <v>1.0825738242799854</v>
      </c>
      <c r="CX12" s="29">
        <f t="shared" si="13"/>
        <v>1</v>
      </c>
      <c r="CY12" s="29">
        <f t="shared" si="14"/>
        <v>1.243820224719101</v>
      </c>
      <c r="CZ12" s="29">
        <f t="shared" si="15"/>
        <v>1.0045998160073597</v>
      </c>
      <c r="DA12" s="29">
        <f t="shared" si="16"/>
        <v>1.0098846787479407</v>
      </c>
      <c r="DB12" s="29">
        <f t="shared" si="17"/>
        <v>1.0504201680672269</v>
      </c>
      <c r="DC12" s="29">
        <f t="shared" si="18"/>
        <v>1</v>
      </c>
      <c r="DD12" s="29">
        <f t="shared" si="19"/>
        <v>0.99990733876945892</v>
      </c>
      <c r="DE12" s="29">
        <f t="shared" si="20"/>
        <v>1</v>
      </c>
      <c r="DF12" s="29">
        <f t="shared" si="21"/>
        <v>1</v>
      </c>
      <c r="DG12" s="29">
        <f t="shared" si="22"/>
        <v>1</v>
      </c>
      <c r="DH12" s="29">
        <f t="shared" si="23"/>
        <v>1</v>
      </c>
      <c r="DI12" s="29">
        <f t="shared" si="24"/>
        <v>1</v>
      </c>
      <c r="DJ12" s="29">
        <f t="shared" si="25"/>
        <v>1.0672268907563025</v>
      </c>
      <c r="DK12" s="29">
        <f t="shared" si="26"/>
        <v>0.99092812281926024</v>
      </c>
      <c r="DL12" s="29">
        <f t="shared" si="27"/>
        <v>1</v>
      </c>
      <c r="DM12" s="29">
        <f t="shared" si="28"/>
        <v>1</v>
      </c>
      <c r="DN12" s="29">
        <f t="shared" si="29"/>
        <v>1</v>
      </c>
      <c r="DO12" s="29">
        <f t="shared" si="30"/>
        <v>1</v>
      </c>
      <c r="DP12" s="29">
        <f t="shared" si="31"/>
        <v>1</v>
      </c>
      <c r="DQ12" s="29">
        <f t="shared" si="32"/>
        <v>1</v>
      </c>
      <c r="DR12" s="29">
        <f t="shared" si="32"/>
        <v>1</v>
      </c>
      <c r="DS12" s="29">
        <f t="shared" si="33"/>
        <v>1.0346270933832411</v>
      </c>
    </row>
    <row r="13" spans="1:123" ht="16" thickBot="1">
      <c r="A13" s="2">
        <v>43175</v>
      </c>
      <c r="B13" s="3">
        <v>1.2559</v>
      </c>
      <c r="C13" s="3">
        <v>1.2717000000000001</v>
      </c>
      <c r="D13" s="3">
        <v>0.995</v>
      </c>
      <c r="E13" s="3">
        <v>1.2625999999999999</v>
      </c>
      <c r="F13" s="3">
        <v>1</v>
      </c>
      <c r="G13" s="3">
        <v>1</v>
      </c>
      <c r="H13" s="3">
        <v>1</v>
      </c>
      <c r="I13" s="3">
        <v>1.1489</v>
      </c>
      <c r="J13" s="3">
        <v>1.0952999999999999</v>
      </c>
      <c r="K13" s="3">
        <v>0.99399999999999999</v>
      </c>
      <c r="L13" s="3">
        <v>1.2618</v>
      </c>
      <c r="M13" s="3">
        <v>1.1892</v>
      </c>
      <c r="N13" s="3">
        <v>1</v>
      </c>
      <c r="O13" s="3">
        <v>1.1020000000000001</v>
      </c>
      <c r="P13" s="3">
        <v>1.097</v>
      </c>
      <c r="Q13" s="3">
        <v>1.2330000000000001</v>
      </c>
      <c r="R13" s="3">
        <v>1.127</v>
      </c>
      <c r="S13">
        <v>1</v>
      </c>
      <c r="T13" s="3">
        <v>1.0762</v>
      </c>
      <c r="U13" s="3">
        <v>1</v>
      </c>
      <c r="V13" s="3">
        <v>1</v>
      </c>
      <c r="W13" s="3">
        <v>1</v>
      </c>
      <c r="X13">
        <v>1</v>
      </c>
      <c r="Y13">
        <v>1</v>
      </c>
      <c r="Z13">
        <v>1.0586</v>
      </c>
      <c r="AA13">
        <v>1.423</v>
      </c>
      <c r="AB13">
        <v>1</v>
      </c>
      <c r="AC13">
        <v>1</v>
      </c>
      <c r="AD13">
        <v>1</v>
      </c>
      <c r="AE13">
        <v>1</v>
      </c>
      <c r="AF13">
        <v>1</v>
      </c>
      <c r="AG13">
        <v>1</v>
      </c>
      <c r="AH13">
        <v>1</v>
      </c>
      <c r="AI13" s="3">
        <v>1.0309739173285577</v>
      </c>
      <c r="AK13" s="11">
        <f t="shared" si="34"/>
        <v>-8.0562356843850713E-3</v>
      </c>
      <c r="AL13" s="11">
        <f t="shared" si="35"/>
        <v>-1.7269801397283846E-3</v>
      </c>
      <c r="AM13" s="11">
        <f t="shared" si="36"/>
        <v>-5.9940059940059021E-3</v>
      </c>
      <c r="AN13" s="11">
        <f t="shared" si="37"/>
        <v>-1.766124640161848E-2</v>
      </c>
      <c r="AO13" s="11" t="str">
        <f t="shared" si="38"/>
        <v>/</v>
      </c>
      <c r="AP13" s="11" t="str">
        <f t="shared" si="39"/>
        <v>/</v>
      </c>
      <c r="AQ13" s="11" t="str">
        <f t="shared" si="40"/>
        <v>/</v>
      </c>
      <c r="AR13" s="11">
        <f t="shared" si="41"/>
        <v>-1.5003429355281317E-2</v>
      </c>
      <c r="AS13" s="11">
        <f t="shared" si="42"/>
        <v>-4.9059689288635244E-3</v>
      </c>
      <c r="AT13" s="11">
        <f t="shared" si="43"/>
        <v>-1.0050251256281673E-3</v>
      </c>
      <c r="AU13" s="11">
        <f t="shared" si="44"/>
        <v>-2.6084894474743825E-3</v>
      </c>
      <c r="AV13" s="11">
        <f t="shared" si="45"/>
        <v>1.1786496043104666E-3</v>
      </c>
      <c r="AW13" s="11" t="str">
        <f t="shared" si="46"/>
        <v>/</v>
      </c>
      <c r="AX13" s="11">
        <f t="shared" si="47"/>
        <v>-4.5167118337848811E-3</v>
      </c>
      <c r="AY13" s="11">
        <f t="shared" si="48"/>
        <v>4.5787545787545625E-3</v>
      </c>
      <c r="AZ13" s="11">
        <f t="shared" si="49"/>
        <v>5.7096247960848334E-3</v>
      </c>
      <c r="BA13" s="11">
        <f t="shared" si="50"/>
        <v>1.777777777777878E-3</v>
      </c>
      <c r="BB13" s="11" t="str">
        <f t="shared" si="51"/>
        <v>/</v>
      </c>
      <c r="BC13" s="11">
        <f t="shared" si="52"/>
        <v>-2.6874247057732115E-3</v>
      </c>
      <c r="BD13" s="11" t="str">
        <f t="shared" si="53"/>
        <v>/</v>
      </c>
      <c r="BE13" s="11" t="str">
        <f t="shared" si="54"/>
        <v>/</v>
      </c>
      <c r="BF13" s="11" t="str">
        <f t="shared" si="55"/>
        <v>/</v>
      </c>
      <c r="BG13" s="11" t="str">
        <f t="shared" si="56"/>
        <v>/</v>
      </c>
      <c r="BH13" s="11" t="str">
        <f t="shared" si="57"/>
        <v>/</v>
      </c>
      <c r="BI13" s="11">
        <f t="shared" si="58"/>
        <v>-7.6865391826022034E-3</v>
      </c>
      <c r="BJ13" s="11">
        <f t="shared" si="59"/>
        <v>2.1126760563381364E-3</v>
      </c>
      <c r="BK13" s="11" t="str">
        <f t="shared" si="60"/>
        <v>/</v>
      </c>
      <c r="BL13" s="11" t="str">
        <f t="shared" si="61"/>
        <v>/</v>
      </c>
      <c r="BM13" s="11" t="str">
        <f t="shared" si="62"/>
        <v>/</v>
      </c>
      <c r="BN13" s="11" t="str">
        <f t="shared" si="63"/>
        <v>/</v>
      </c>
      <c r="BO13" s="11" t="str">
        <f t="shared" si="64"/>
        <v>/</v>
      </c>
      <c r="BP13" s="11" t="str">
        <f t="shared" si="65"/>
        <v>/</v>
      </c>
      <c r="BQ13" s="11" t="str">
        <f t="shared" si="65"/>
        <v>/</v>
      </c>
      <c r="BR13" s="11">
        <f t="shared" si="66"/>
        <v>-3.5309108741173878E-3</v>
      </c>
      <c r="BT13" s="7" t="s">
        <v>21</v>
      </c>
      <c r="BU13" s="5" t="s">
        <v>22</v>
      </c>
      <c r="BV13" s="13">
        <f>INDEX(J:J,COUNTA(J:J))/INDEX(J:J,COUNTA(J:J)-1)-1</f>
        <v>6.1192154291644929E-3</v>
      </c>
      <c r="BW13" s="14">
        <f t="shared" si="71"/>
        <v>1.3308687228742899E-2</v>
      </c>
      <c r="BX13" s="13">
        <v>6.3344497055087157E-2</v>
      </c>
      <c r="BY13" s="14">
        <f t="shared" si="69"/>
        <v>9.8581087433554204E-2</v>
      </c>
      <c r="BZ13" s="13">
        <v>7.1948308981896414E-2</v>
      </c>
      <c r="CA13" s="14">
        <f t="shared" si="70"/>
        <v>0.11867942310053947</v>
      </c>
      <c r="CB13" s="13">
        <v>6.7000456534391156E-2</v>
      </c>
      <c r="CC13" s="14">
        <f t="shared" si="72"/>
        <v>8.8056678212510009E-2</v>
      </c>
      <c r="CD13" s="13">
        <v>0.18173650773278571</v>
      </c>
      <c r="CE13" s="14">
        <f t="shared" si="73"/>
        <v>0.31537387265093209</v>
      </c>
      <c r="CF13" s="13">
        <v>6.4672890776926312E-2</v>
      </c>
      <c r="CG13" s="14">
        <f t="shared" si="67"/>
        <v>8.4808996670851386E-2</v>
      </c>
      <c r="CH13" s="13">
        <f>[1]黑翼资产!$P$13</f>
        <v>-9.0581679804294699E-2</v>
      </c>
      <c r="CI13" s="14">
        <f t="shared" si="68"/>
        <v>-4.3884576402899667E-2</v>
      </c>
      <c r="CK13" s="2">
        <f t="shared" si="0"/>
        <v>43175</v>
      </c>
      <c r="CL13" s="29">
        <f t="shared" si="1"/>
        <v>0.97318868655559865</v>
      </c>
      <c r="CM13" s="29">
        <f t="shared" si="2"/>
        <v>1.0121776504297995</v>
      </c>
      <c r="CN13" s="29">
        <f t="shared" si="3"/>
        <v>0.995</v>
      </c>
      <c r="CO13" s="29">
        <f t="shared" si="4"/>
        <v>0.99786611870702591</v>
      </c>
      <c r="CP13" s="29">
        <f t="shared" si="5"/>
        <v>1</v>
      </c>
      <c r="CQ13" s="29">
        <f t="shared" si="6"/>
        <v>1</v>
      </c>
      <c r="CR13" s="29">
        <f t="shared" si="7"/>
        <v>1</v>
      </c>
      <c r="CS13" s="29">
        <f t="shared" si="8"/>
        <v>1.0118900827902062</v>
      </c>
      <c r="CT13" s="29">
        <f t="shared" si="9"/>
        <v>1.0169916434540389</v>
      </c>
      <c r="CU13" s="29">
        <f t="shared" si="10"/>
        <v>0.99399999999999999</v>
      </c>
      <c r="CV13" s="29">
        <f t="shared" si="11"/>
        <v>0.97211093990755004</v>
      </c>
      <c r="CW13" s="29">
        <f t="shared" si="12"/>
        <v>1.0838497994896099</v>
      </c>
      <c r="CX13" s="29">
        <f t="shared" si="13"/>
        <v>1</v>
      </c>
      <c r="CY13" s="29">
        <f t="shared" si="14"/>
        <v>1.2382022471910112</v>
      </c>
      <c r="CZ13" s="29">
        <f t="shared" si="15"/>
        <v>1.0091996320147194</v>
      </c>
      <c r="DA13" s="29">
        <f t="shared" si="16"/>
        <v>1.0156507413509062</v>
      </c>
      <c r="DB13" s="29">
        <f t="shared" si="17"/>
        <v>1.0522875816993464</v>
      </c>
      <c r="DC13" s="29">
        <f t="shared" si="18"/>
        <v>1</v>
      </c>
      <c r="DD13" s="29">
        <f t="shared" si="19"/>
        <v>0.99722016308376582</v>
      </c>
      <c r="DE13" s="29">
        <f t="shared" si="20"/>
        <v>1</v>
      </c>
      <c r="DF13" s="29">
        <f t="shared" si="21"/>
        <v>1</v>
      </c>
      <c r="DG13" s="29">
        <f t="shared" si="22"/>
        <v>1</v>
      </c>
      <c r="DH13" s="29">
        <f t="shared" si="23"/>
        <v>1</v>
      </c>
      <c r="DI13" s="29">
        <f t="shared" si="24"/>
        <v>1</v>
      </c>
      <c r="DJ13" s="29">
        <f t="shared" si="25"/>
        <v>1.0590236094437775</v>
      </c>
      <c r="DK13" s="29">
        <f t="shared" si="26"/>
        <v>0.99302163293789247</v>
      </c>
      <c r="DL13" s="29">
        <f t="shared" si="27"/>
        <v>1</v>
      </c>
      <c r="DM13" s="29">
        <f t="shared" si="28"/>
        <v>1</v>
      </c>
      <c r="DN13" s="29">
        <f t="shared" si="29"/>
        <v>1</v>
      </c>
      <c r="DO13" s="29">
        <f t="shared" si="30"/>
        <v>1</v>
      </c>
      <c r="DP13" s="29">
        <f t="shared" si="31"/>
        <v>1</v>
      </c>
      <c r="DQ13" s="29">
        <f t="shared" si="32"/>
        <v>1</v>
      </c>
      <c r="DR13" s="29">
        <f t="shared" si="32"/>
        <v>1</v>
      </c>
      <c r="DS13" s="29">
        <f t="shared" si="33"/>
        <v>1.0309739173285577</v>
      </c>
    </row>
    <row r="14" spans="1:123" ht="16" thickBot="1">
      <c r="A14" s="2">
        <v>43182</v>
      </c>
      <c r="B14" s="3">
        <v>1.3008</v>
      </c>
      <c r="C14" s="3">
        <v>1.2991999999999999</v>
      </c>
      <c r="D14" s="3">
        <v>1</v>
      </c>
      <c r="E14" s="3">
        <v>1.2585</v>
      </c>
      <c r="F14" s="3">
        <v>1</v>
      </c>
      <c r="G14" s="3">
        <v>1</v>
      </c>
      <c r="H14" s="3">
        <v>1</v>
      </c>
      <c r="I14" s="3">
        <v>1.1832</v>
      </c>
      <c r="J14" s="3">
        <v>1.1428</v>
      </c>
      <c r="K14" s="3">
        <v>0.999</v>
      </c>
      <c r="L14" s="3">
        <v>1.2628999999999999</v>
      </c>
      <c r="M14" s="3">
        <v>1.2037</v>
      </c>
      <c r="N14" s="3">
        <v>1</v>
      </c>
      <c r="O14" s="3">
        <v>1.0860000000000001</v>
      </c>
      <c r="P14" s="3">
        <v>1.117</v>
      </c>
      <c r="Q14" s="3">
        <v>1.286</v>
      </c>
      <c r="R14" s="3">
        <v>1.228</v>
      </c>
      <c r="S14">
        <v>1</v>
      </c>
      <c r="T14" s="3">
        <v>1.1086</v>
      </c>
      <c r="U14" s="3">
        <v>1</v>
      </c>
      <c r="V14" s="3">
        <v>1</v>
      </c>
      <c r="W14" s="3">
        <v>1</v>
      </c>
      <c r="X14">
        <v>1</v>
      </c>
      <c r="Y14">
        <v>1</v>
      </c>
      <c r="Z14">
        <v>1.1687000000000001</v>
      </c>
      <c r="AA14">
        <v>1.466</v>
      </c>
      <c r="AB14">
        <v>1</v>
      </c>
      <c r="AC14">
        <v>1</v>
      </c>
      <c r="AD14">
        <v>1</v>
      </c>
      <c r="AE14">
        <v>1</v>
      </c>
      <c r="AF14">
        <v>1</v>
      </c>
      <c r="AG14">
        <v>1</v>
      </c>
      <c r="AH14">
        <v>1</v>
      </c>
      <c r="AI14" s="3">
        <v>1.060041910419218</v>
      </c>
      <c r="AK14" s="11">
        <f t="shared" si="34"/>
        <v>3.5751254080738759E-2</v>
      </c>
      <c r="AL14" s="11">
        <f t="shared" si="35"/>
        <v>2.1624596996146828E-2</v>
      </c>
      <c r="AM14" s="11">
        <f t="shared" si="36"/>
        <v>5.0251256281406143E-3</v>
      </c>
      <c r="AN14" s="11">
        <f t="shared" si="37"/>
        <v>-3.2472675431648446E-3</v>
      </c>
      <c r="AO14" s="11" t="str">
        <f t="shared" si="38"/>
        <v>/</v>
      </c>
      <c r="AP14" s="11" t="str">
        <f t="shared" si="39"/>
        <v>/</v>
      </c>
      <c r="AQ14" s="11" t="str">
        <f t="shared" si="40"/>
        <v>/</v>
      </c>
      <c r="AR14" s="11">
        <f t="shared" si="41"/>
        <v>2.9854643572112538E-2</v>
      </c>
      <c r="AS14" s="11">
        <f t="shared" si="42"/>
        <v>4.3367114032685228E-2</v>
      </c>
      <c r="AT14" s="11">
        <f t="shared" si="43"/>
        <v>5.0301810865192031E-3</v>
      </c>
      <c r="AU14" s="11">
        <f t="shared" si="44"/>
        <v>8.7177048660636025E-4</v>
      </c>
      <c r="AV14" s="11">
        <f t="shared" si="45"/>
        <v>1.219307097208211E-2</v>
      </c>
      <c r="AW14" s="11" t="str">
        <f t="shared" si="46"/>
        <v>/</v>
      </c>
      <c r="AX14" s="11">
        <f t="shared" si="47"/>
        <v>-1.4519056261342977E-2</v>
      </c>
      <c r="AY14" s="11">
        <f t="shared" si="48"/>
        <v>1.8231540565177839E-2</v>
      </c>
      <c r="AZ14" s="11">
        <f t="shared" si="49"/>
        <v>4.2984590429845815E-2</v>
      </c>
      <c r="BA14" s="11">
        <f t="shared" si="50"/>
        <v>8.9618456078083497E-2</v>
      </c>
      <c r="BB14" s="11" t="str">
        <f t="shared" si="51"/>
        <v>/</v>
      </c>
      <c r="BC14" s="11">
        <f t="shared" si="52"/>
        <v>3.0105928266121573E-2</v>
      </c>
      <c r="BD14" s="11" t="str">
        <f t="shared" si="53"/>
        <v>/</v>
      </c>
      <c r="BE14" s="11" t="str">
        <f t="shared" si="54"/>
        <v>/</v>
      </c>
      <c r="BF14" s="11" t="str">
        <f t="shared" si="55"/>
        <v>/</v>
      </c>
      <c r="BG14" s="11" t="str">
        <f t="shared" si="56"/>
        <v>/</v>
      </c>
      <c r="BH14" s="11" t="str">
        <f t="shared" si="57"/>
        <v>/</v>
      </c>
      <c r="BI14" s="11">
        <f t="shared" si="58"/>
        <v>0.10400529000566805</v>
      </c>
      <c r="BJ14" s="11">
        <f t="shared" si="59"/>
        <v>3.0217849613492609E-2</v>
      </c>
      <c r="BK14" s="11" t="str">
        <f t="shared" si="60"/>
        <v>/</v>
      </c>
      <c r="BL14" s="11" t="str">
        <f t="shared" si="61"/>
        <v>/</v>
      </c>
      <c r="BM14" s="11" t="str">
        <f t="shared" si="62"/>
        <v>/</v>
      </c>
      <c r="BN14" s="11" t="str">
        <f t="shared" si="63"/>
        <v>/</v>
      </c>
      <c r="BO14" s="11" t="str">
        <f t="shared" si="64"/>
        <v>/</v>
      </c>
      <c r="BP14" s="11" t="str">
        <f t="shared" si="65"/>
        <v>/</v>
      </c>
      <c r="BQ14" s="11" t="str">
        <f t="shared" si="65"/>
        <v>/</v>
      </c>
      <c r="BR14" s="11">
        <f t="shared" si="66"/>
        <v>2.8194693000556992E-2</v>
      </c>
      <c r="BT14" s="7" t="s">
        <v>23</v>
      </c>
      <c r="BU14" s="5" t="s">
        <v>24</v>
      </c>
      <c r="BV14" s="13">
        <f>INDEX(K:K,COUNTA(K:K))/INDEX(K:K,COUNTA(K:K)-1)-1</f>
        <v>1.4733840304182344E-2</v>
      </c>
      <c r="BW14" s="14">
        <f t="shared" si="71"/>
        <v>1.3308687228742899E-2</v>
      </c>
      <c r="BX14" s="13">
        <v>5.328071040947191E-2</v>
      </c>
      <c r="BY14" s="14">
        <f t="shared" si="69"/>
        <v>9.8581087433554204E-2</v>
      </c>
      <c r="BZ14" s="13">
        <v>2.4963994239078025E-2</v>
      </c>
      <c r="CA14" s="14">
        <f t="shared" si="70"/>
        <v>0.11867942310053947</v>
      </c>
      <c r="CB14" s="13">
        <v>0.11736494387161032</v>
      </c>
      <c r="CC14" s="14">
        <f t="shared" si="72"/>
        <v>8.8056678212510009E-2</v>
      </c>
      <c r="CD14" s="13">
        <v>0.5850037119524869</v>
      </c>
      <c r="CE14" s="14">
        <f t="shared" si="73"/>
        <v>0.31537387265093209</v>
      </c>
      <c r="CF14" s="13">
        <v>0.16349412204225663</v>
      </c>
      <c r="CG14" s="14">
        <f t="shared" si="67"/>
        <v>8.4808996670851386E-2</v>
      </c>
      <c r="CH14" s="13">
        <f>[1]洛书投资!$P$13</f>
        <v>-0.123802505526898</v>
      </c>
      <c r="CI14" s="14">
        <f t="shared" si="68"/>
        <v>-4.3884576402899667E-2</v>
      </c>
      <c r="CK14" s="2">
        <f t="shared" si="0"/>
        <v>43182</v>
      </c>
      <c r="CL14" s="29">
        <f t="shared" si="1"/>
        <v>1.0079814025571483</v>
      </c>
      <c r="CM14" s="29">
        <f t="shared" si="2"/>
        <v>1.0340655842088506</v>
      </c>
      <c r="CN14" s="29">
        <f t="shared" si="3"/>
        <v>1</v>
      </c>
      <c r="CO14" s="29">
        <f t="shared" si="4"/>
        <v>0.99462578044732464</v>
      </c>
      <c r="CP14" s="29">
        <f t="shared" si="5"/>
        <v>1</v>
      </c>
      <c r="CQ14" s="29">
        <f t="shared" si="6"/>
        <v>1</v>
      </c>
      <c r="CR14" s="29">
        <f t="shared" si="7"/>
        <v>1</v>
      </c>
      <c r="CS14" s="29">
        <f t="shared" si="8"/>
        <v>1.042099700546063</v>
      </c>
      <c r="CT14" s="29">
        <f t="shared" si="9"/>
        <v>1.0610956360259982</v>
      </c>
      <c r="CU14" s="29">
        <f t="shared" si="10"/>
        <v>0.999</v>
      </c>
      <c r="CV14" s="29">
        <f t="shared" si="11"/>
        <v>0.97295839753466862</v>
      </c>
      <c r="CW14" s="29">
        <f t="shared" si="12"/>
        <v>1.0970652570178636</v>
      </c>
      <c r="CX14" s="29">
        <f t="shared" si="13"/>
        <v>1</v>
      </c>
      <c r="CY14" s="29">
        <f t="shared" si="14"/>
        <v>1.2202247191011237</v>
      </c>
      <c r="CZ14" s="29">
        <f t="shared" si="15"/>
        <v>1.0275988960441582</v>
      </c>
      <c r="DA14" s="29">
        <f t="shared" si="16"/>
        <v>1.0593080724876442</v>
      </c>
      <c r="DB14" s="29">
        <f t="shared" si="17"/>
        <v>1.1465919701213818</v>
      </c>
      <c r="DC14" s="29">
        <f t="shared" si="18"/>
        <v>1</v>
      </c>
      <c r="DD14" s="29">
        <f t="shared" si="19"/>
        <v>1.0272424017790958</v>
      </c>
      <c r="DE14" s="29">
        <f t="shared" si="20"/>
        <v>1</v>
      </c>
      <c r="DF14" s="29">
        <f t="shared" si="21"/>
        <v>1</v>
      </c>
      <c r="DG14" s="29">
        <f t="shared" si="22"/>
        <v>1</v>
      </c>
      <c r="DH14" s="29">
        <f t="shared" si="23"/>
        <v>1</v>
      </c>
      <c r="DI14" s="29">
        <f t="shared" si="24"/>
        <v>1</v>
      </c>
      <c r="DJ14" s="29">
        <f t="shared" si="25"/>
        <v>1.1691676670668267</v>
      </c>
      <c r="DK14" s="29">
        <f t="shared" si="26"/>
        <v>1.0230286113049545</v>
      </c>
      <c r="DL14" s="29">
        <f t="shared" si="27"/>
        <v>1</v>
      </c>
      <c r="DM14" s="29">
        <f t="shared" si="28"/>
        <v>1</v>
      </c>
      <c r="DN14" s="29">
        <f t="shared" si="29"/>
        <v>1</v>
      </c>
      <c r="DO14" s="29">
        <f t="shared" si="30"/>
        <v>1</v>
      </c>
      <c r="DP14" s="29">
        <f t="shared" si="31"/>
        <v>1</v>
      </c>
      <c r="DQ14" s="29">
        <f t="shared" si="32"/>
        <v>1</v>
      </c>
      <c r="DR14" s="29">
        <f t="shared" si="32"/>
        <v>1</v>
      </c>
      <c r="DS14" s="29">
        <f t="shared" si="33"/>
        <v>1.060041910419218</v>
      </c>
    </row>
    <row r="15" spans="1:123" ht="16" thickBot="1">
      <c r="A15" s="2">
        <v>43189</v>
      </c>
      <c r="B15" s="3">
        <v>1.3026</v>
      </c>
      <c r="C15" s="3">
        <v>1.3013999999999999</v>
      </c>
      <c r="D15" s="3">
        <v>0.997</v>
      </c>
      <c r="E15" s="3">
        <v>1.2290000000000001</v>
      </c>
      <c r="F15" s="3">
        <v>1</v>
      </c>
      <c r="G15" s="3">
        <v>1</v>
      </c>
      <c r="H15" s="3">
        <v>1</v>
      </c>
      <c r="I15" s="3">
        <v>1.2027000000000001</v>
      </c>
      <c r="J15" s="3">
        <v>1.1274999999999999</v>
      </c>
      <c r="K15" s="3">
        <v>1.0049999999999999</v>
      </c>
      <c r="L15" s="3">
        <v>1.2902</v>
      </c>
      <c r="M15" s="3">
        <v>1.2087000000000001</v>
      </c>
      <c r="N15" s="3">
        <v>1</v>
      </c>
      <c r="O15" s="3">
        <v>1.135</v>
      </c>
      <c r="P15" s="3">
        <v>1.143</v>
      </c>
      <c r="Q15" s="3">
        <v>1.294</v>
      </c>
      <c r="R15" s="3">
        <v>1.228</v>
      </c>
      <c r="S15">
        <v>1</v>
      </c>
      <c r="T15" s="3">
        <v>1.1249</v>
      </c>
      <c r="U15" s="3">
        <v>1</v>
      </c>
      <c r="V15" s="3">
        <v>1</v>
      </c>
      <c r="W15" s="3">
        <v>1</v>
      </c>
      <c r="X15">
        <v>1</v>
      </c>
      <c r="Y15">
        <v>1</v>
      </c>
      <c r="Z15">
        <v>1.2323999999999999</v>
      </c>
      <c r="AA15">
        <v>1.462</v>
      </c>
      <c r="AB15">
        <v>1</v>
      </c>
      <c r="AC15">
        <v>1</v>
      </c>
      <c r="AD15">
        <v>1</v>
      </c>
      <c r="AE15">
        <v>1</v>
      </c>
      <c r="AF15">
        <v>1</v>
      </c>
      <c r="AG15">
        <v>1</v>
      </c>
      <c r="AH15">
        <v>1</v>
      </c>
      <c r="AI15" s="3">
        <v>1.0708262644481568</v>
      </c>
      <c r="AK15" s="11">
        <f t="shared" si="34"/>
        <v>1.3837638376383854E-3</v>
      </c>
      <c r="AL15" s="11">
        <f t="shared" si="35"/>
        <v>1.6933497536946174E-3</v>
      </c>
      <c r="AM15" s="11">
        <f t="shared" si="36"/>
        <v>-3.0000000000000027E-3</v>
      </c>
      <c r="AN15" s="11">
        <f t="shared" si="37"/>
        <v>-2.3440603893523981E-2</v>
      </c>
      <c r="AO15" s="11" t="str">
        <f t="shared" si="38"/>
        <v>/</v>
      </c>
      <c r="AP15" s="11" t="str">
        <f t="shared" si="39"/>
        <v>/</v>
      </c>
      <c r="AQ15" s="11" t="str">
        <f t="shared" si="40"/>
        <v>/</v>
      </c>
      <c r="AR15" s="11">
        <f t="shared" si="41"/>
        <v>1.6480730223123796E-2</v>
      </c>
      <c r="AS15" s="11">
        <f t="shared" si="42"/>
        <v>-1.338816940847054E-2</v>
      </c>
      <c r="AT15" s="11">
        <f t="shared" si="43"/>
        <v>6.0060060060058706E-3</v>
      </c>
      <c r="AU15" s="11">
        <f t="shared" si="44"/>
        <v>2.1616913453163411E-2</v>
      </c>
      <c r="AV15" s="11">
        <f t="shared" si="45"/>
        <v>4.1538589349505717E-3</v>
      </c>
      <c r="AW15" s="11" t="str">
        <f t="shared" si="46"/>
        <v>/</v>
      </c>
      <c r="AX15" s="11">
        <f t="shared" si="47"/>
        <v>4.5119705340699756E-2</v>
      </c>
      <c r="AY15" s="11">
        <f t="shared" si="48"/>
        <v>2.3276633840644712E-2</v>
      </c>
      <c r="AZ15" s="11">
        <f t="shared" si="49"/>
        <v>6.2208398133747345E-3</v>
      </c>
      <c r="BA15" s="11" t="str">
        <f t="shared" si="50"/>
        <v>/</v>
      </c>
      <c r="BB15" s="11" t="str">
        <f t="shared" si="51"/>
        <v>/</v>
      </c>
      <c r="BC15" s="11">
        <f t="shared" si="52"/>
        <v>1.4703229298213882E-2</v>
      </c>
      <c r="BD15" s="11" t="str">
        <f t="shared" si="53"/>
        <v>/</v>
      </c>
      <c r="BE15" s="11" t="str">
        <f t="shared" si="54"/>
        <v>/</v>
      </c>
      <c r="BF15" s="11" t="str">
        <f t="shared" si="55"/>
        <v>/</v>
      </c>
      <c r="BG15" s="11" t="str">
        <f t="shared" si="56"/>
        <v>/</v>
      </c>
      <c r="BH15" s="11" t="str">
        <f t="shared" si="57"/>
        <v>/</v>
      </c>
      <c r="BI15" s="11">
        <f t="shared" si="58"/>
        <v>5.4505005561735098E-2</v>
      </c>
      <c r="BJ15" s="11">
        <f t="shared" si="59"/>
        <v>-2.7285129604365244E-3</v>
      </c>
      <c r="BK15" s="11" t="str">
        <f t="shared" si="60"/>
        <v>/</v>
      </c>
      <c r="BL15" s="11" t="str">
        <f t="shared" si="61"/>
        <v>/</v>
      </c>
      <c r="BM15" s="11" t="str">
        <f t="shared" si="62"/>
        <v>/</v>
      </c>
      <c r="BN15" s="11" t="str">
        <f t="shared" si="63"/>
        <v>/</v>
      </c>
      <c r="BO15" s="11" t="str">
        <f t="shared" si="64"/>
        <v>/</v>
      </c>
      <c r="BP15" s="11" t="str">
        <f t="shared" si="65"/>
        <v>/</v>
      </c>
      <c r="BQ15" s="11" t="str">
        <f t="shared" si="65"/>
        <v>/</v>
      </c>
      <c r="BR15" s="11">
        <f t="shared" si="66"/>
        <v>1.0173516653387615E-2</v>
      </c>
      <c r="BT15" s="7" t="s">
        <v>25</v>
      </c>
      <c r="BU15" s="5" t="s">
        <v>26</v>
      </c>
      <c r="BV15" s="13">
        <f>INDEX(L:L,COUNTA(L:L))/INDEX(L:L,COUNTA(L:L)-1)-1</f>
        <v>2.4936615424115072E-2</v>
      </c>
      <c r="BW15" s="14">
        <f t="shared" si="71"/>
        <v>1.3308687228742899E-2</v>
      </c>
      <c r="BX15" s="13">
        <v>0.15588693039921808</v>
      </c>
      <c r="BY15" s="14">
        <f t="shared" si="69"/>
        <v>9.8581087433554204E-2</v>
      </c>
      <c r="BZ15" s="13">
        <v>0.14126433906300262</v>
      </c>
      <c r="CA15" s="14">
        <f t="shared" si="70"/>
        <v>0.11867942310053947</v>
      </c>
      <c r="CB15" s="13">
        <v>0.10442323513365132</v>
      </c>
      <c r="CC15" s="14">
        <f t="shared" si="72"/>
        <v>8.8056678212510009E-2</v>
      </c>
      <c r="CD15" s="13">
        <v>0.2885212830340933</v>
      </c>
      <c r="CE15" s="14">
        <f t="shared" si="73"/>
        <v>0.31537387265093209</v>
      </c>
      <c r="CF15" s="13">
        <v>0.12186505922381338</v>
      </c>
      <c r="CG15" s="14">
        <f t="shared" si="67"/>
        <v>8.4808996670851386E-2</v>
      </c>
      <c r="CH15" s="13">
        <f>[1]九坤投资!$P$13</f>
        <v>-6.4906281661600798E-2</v>
      </c>
      <c r="CI15" s="14">
        <f t="shared" si="68"/>
        <v>-4.3884576402899667E-2</v>
      </c>
      <c r="CK15" s="2">
        <f t="shared" si="0"/>
        <v>43189</v>
      </c>
      <c r="CL15" s="29">
        <f t="shared" si="1"/>
        <v>1.0093762107710189</v>
      </c>
      <c r="CM15" s="29">
        <f t="shared" si="2"/>
        <v>1.0358166189111748</v>
      </c>
      <c r="CN15" s="29">
        <f t="shared" si="3"/>
        <v>0.997</v>
      </c>
      <c r="CO15" s="29">
        <f t="shared" si="4"/>
        <v>0.97131115150557179</v>
      </c>
      <c r="CP15" s="29">
        <f t="shared" si="5"/>
        <v>1</v>
      </c>
      <c r="CQ15" s="29">
        <f t="shared" si="6"/>
        <v>1</v>
      </c>
      <c r="CR15" s="29">
        <f t="shared" si="7"/>
        <v>1</v>
      </c>
      <c r="CS15" s="29">
        <f t="shared" si="8"/>
        <v>1.0592742645763609</v>
      </c>
      <c r="CT15" s="29">
        <f t="shared" si="9"/>
        <v>1.0468895078922933</v>
      </c>
      <c r="CU15" s="29">
        <f t="shared" si="10"/>
        <v>1.0049999999999999</v>
      </c>
      <c r="CV15" s="29">
        <f t="shared" si="11"/>
        <v>0.99399075500770417</v>
      </c>
      <c r="CW15" s="29">
        <f t="shared" si="12"/>
        <v>1.1016223113379513</v>
      </c>
      <c r="CX15" s="29">
        <f t="shared" si="13"/>
        <v>1</v>
      </c>
      <c r="CY15" s="29">
        <f t="shared" si="14"/>
        <v>1.2752808988764044</v>
      </c>
      <c r="CZ15" s="29">
        <f t="shared" si="15"/>
        <v>1.0515179392824288</v>
      </c>
      <c r="DA15" s="29">
        <f t="shared" si="16"/>
        <v>1.0658978583196046</v>
      </c>
      <c r="DB15" s="29">
        <f t="shared" si="17"/>
        <v>1.1465919701213818</v>
      </c>
      <c r="DC15" s="29">
        <f t="shared" si="18"/>
        <v>1</v>
      </c>
      <c r="DD15" s="29">
        <f t="shared" si="19"/>
        <v>1.0423461823573017</v>
      </c>
      <c r="DE15" s="29">
        <f t="shared" si="20"/>
        <v>1</v>
      </c>
      <c r="DF15" s="29">
        <f t="shared" si="21"/>
        <v>1</v>
      </c>
      <c r="DG15" s="29">
        <f t="shared" si="22"/>
        <v>1</v>
      </c>
      <c r="DH15" s="29">
        <f t="shared" si="23"/>
        <v>1</v>
      </c>
      <c r="DI15" s="29">
        <f t="shared" si="24"/>
        <v>1</v>
      </c>
      <c r="DJ15" s="29">
        <f t="shared" si="25"/>
        <v>1.2328931572629049</v>
      </c>
      <c r="DK15" s="29">
        <f t="shared" si="26"/>
        <v>1.0202372644801116</v>
      </c>
      <c r="DL15" s="29">
        <f t="shared" si="27"/>
        <v>1</v>
      </c>
      <c r="DM15" s="29">
        <f t="shared" si="28"/>
        <v>1</v>
      </c>
      <c r="DN15" s="29">
        <f t="shared" si="29"/>
        <v>1</v>
      </c>
      <c r="DO15" s="29">
        <f t="shared" si="30"/>
        <v>1</v>
      </c>
      <c r="DP15" s="29">
        <f t="shared" si="31"/>
        <v>1</v>
      </c>
      <c r="DQ15" s="29">
        <f t="shared" si="32"/>
        <v>1</v>
      </c>
      <c r="DR15" s="29">
        <f t="shared" si="32"/>
        <v>1</v>
      </c>
      <c r="DS15" s="29">
        <f t="shared" si="33"/>
        <v>1.0708262644481568</v>
      </c>
    </row>
    <row r="16" spans="1:123" ht="16" thickBot="1">
      <c r="A16" s="2">
        <v>43194</v>
      </c>
      <c r="B16" s="3">
        <v>1.2903</v>
      </c>
      <c r="C16" s="3">
        <v>1.2848999999999999</v>
      </c>
      <c r="D16" s="3">
        <v>0.996</v>
      </c>
      <c r="E16" s="3">
        <v>1.2347999999999999</v>
      </c>
      <c r="F16" s="3">
        <v>1</v>
      </c>
      <c r="G16" s="3">
        <v>1</v>
      </c>
      <c r="H16" s="3">
        <v>1</v>
      </c>
      <c r="I16" s="3">
        <v>1.1930000000000001</v>
      </c>
      <c r="J16" s="3">
        <v>1.1209</v>
      </c>
      <c r="K16" s="3">
        <v>1.0049999999999999</v>
      </c>
      <c r="L16" s="3">
        <v>1.2902</v>
      </c>
      <c r="M16" s="3">
        <v>1.2132000000000001</v>
      </c>
      <c r="N16" s="3">
        <v>1</v>
      </c>
      <c r="O16" s="3">
        <v>1.1379999999999999</v>
      </c>
      <c r="P16" s="3">
        <v>1.141</v>
      </c>
      <c r="Q16" s="3">
        <v>1.284</v>
      </c>
      <c r="R16" s="3">
        <v>1.2210000000000001</v>
      </c>
      <c r="S16">
        <v>1</v>
      </c>
      <c r="T16" s="3">
        <v>1.1105</v>
      </c>
      <c r="U16" s="3">
        <v>1</v>
      </c>
      <c r="V16" s="3">
        <v>1</v>
      </c>
      <c r="W16" s="3">
        <v>1</v>
      </c>
      <c r="X16">
        <v>1</v>
      </c>
      <c r="Y16">
        <v>1</v>
      </c>
      <c r="Z16">
        <v>1.2865</v>
      </c>
      <c r="AA16">
        <v>1.4390000000000001</v>
      </c>
      <c r="AB16">
        <v>1</v>
      </c>
      <c r="AC16">
        <v>1</v>
      </c>
      <c r="AD16">
        <v>1</v>
      </c>
      <c r="AE16">
        <v>1</v>
      </c>
      <c r="AF16">
        <v>1</v>
      </c>
      <c r="AG16">
        <v>1</v>
      </c>
      <c r="AH16">
        <v>1</v>
      </c>
      <c r="AI16" s="3">
        <v>1.0688551252118095</v>
      </c>
      <c r="AK16" s="11">
        <f t="shared" si="34"/>
        <v>-9.4426531552279647E-3</v>
      </c>
      <c r="AL16" s="11">
        <f t="shared" si="35"/>
        <v>-1.2678653757491887E-2</v>
      </c>
      <c r="AM16" s="11">
        <f t="shared" si="36"/>
        <v>-1.0030090270812808E-3</v>
      </c>
      <c r="AN16" s="11">
        <f t="shared" si="37"/>
        <v>4.719283970707755E-3</v>
      </c>
      <c r="AO16" s="11" t="str">
        <f t="shared" si="38"/>
        <v>/</v>
      </c>
      <c r="AP16" s="11" t="str">
        <f t="shared" si="39"/>
        <v>/</v>
      </c>
      <c r="AQ16" s="11" t="str">
        <f t="shared" si="40"/>
        <v>/</v>
      </c>
      <c r="AR16" s="11">
        <f t="shared" si="41"/>
        <v>-8.0651866633408842E-3</v>
      </c>
      <c r="AS16" s="11">
        <f t="shared" si="42"/>
        <v>-5.85365853658526E-3</v>
      </c>
      <c r="AT16" s="11" t="str">
        <f t="shared" si="43"/>
        <v>/</v>
      </c>
      <c r="AU16" s="11" t="str">
        <f t="shared" si="44"/>
        <v>/</v>
      </c>
      <c r="AV16" s="11">
        <f t="shared" si="45"/>
        <v>3.7230081906178825E-3</v>
      </c>
      <c r="AW16" s="11" t="str">
        <f t="shared" si="46"/>
        <v>/</v>
      </c>
      <c r="AX16" s="11">
        <f t="shared" si="47"/>
        <v>2.6431718061672438E-3</v>
      </c>
      <c r="AY16" s="11">
        <f t="shared" si="48"/>
        <v>-1.7497812773403787E-3</v>
      </c>
      <c r="AZ16" s="11">
        <f t="shared" si="49"/>
        <v>-7.7279752704791926E-3</v>
      </c>
      <c r="BA16" s="11">
        <f t="shared" si="50"/>
        <v>-5.7003257328989143E-3</v>
      </c>
      <c r="BB16" s="11" t="str">
        <f t="shared" si="51"/>
        <v>/</v>
      </c>
      <c r="BC16" s="11">
        <f t="shared" si="52"/>
        <v>-1.2801137878922564E-2</v>
      </c>
      <c r="BD16" s="11" t="str">
        <f t="shared" si="53"/>
        <v>/</v>
      </c>
      <c r="BE16" s="11" t="str">
        <f t="shared" si="54"/>
        <v>/</v>
      </c>
      <c r="BF16" s="11" t="str">
        <f t="shared" si="55"/>
        <v>/</v>
      </c>
      <c r="BG16" s="11" t="str">
        <f t="shared" si="56"/>
        <v>/</v>
      </c>
      <c r="BH16" s="11" t="str">
        <f t="shared" si="57"/>
        <v>/</v>
      </c>
      <c r="BI16" s="11">
        <f t="shared" si="58"/>
        <v>4.3898085037325618E-2</v>
      </c>
      <c r="BJ16" s="11">
        <f t="shared" si="59"/>
        <v>-1.5731874145006763E-2</v>
      </c>
      <c r="BK16" s="11" t="str">
        <f t="shared" si="60"/>
        <v>/</v>
      </c>
      <c r="BL16" s="11" t="str">
        <f t="shared" si="61"/>
        <v>/</v>
      </c>
      <c r="BM16" s="11" t="str">
        <f t="shared" si="62"/>
        <v>/</v>
      </c>
      <c r="BN16" s="11" t="str">
        <f t="shared" si="63"/>
        <v>/</v>
      </c>
      <c r="BO16" s="11" t="str">
        <f t="shared" si="64"/>
        <v>/</v>
      </c>
      <c r="BP16" s="11" t="str">
        <f t="shared" si="65"/>
        <v>/</v>
      </c>
      <c r="BQ16" s="11" t="str">
        <f t="shared" si="65"/>
        <v>/</v>
      </c>
      <c r="BR16" s="11">
        <f t="shared" si="66"/>
        <v>-1.8407647456827325E-3</v>
      </c>
      <c r="BT16" s="7" t="s">
        <v>27</v>
      </c>
      <c r="BU16" s="5" t="s">
        <v>28</v>
      </c>
      <c r="BV16" s="13">
        <f>INDEX(M:M,COUNTA(M:M))/INDEX(M:M,COUNTA(M:M)-1)-1</f>
        <v>-1.0141253169141606E-2</v>
      </c>
      <c r="BW16" s="14">
        <f t="shared" si="71"/>
        <v>1.3308687228742899E-2</v>
      </c>
      <c r="BX16" s="13">
        <v>0.26089965397923875</v>
      </c>
      <c r="BY16" s="14">
        <f t="shared" si="69"/>
        <v>9.8581087433554204E-2</v>
      </c>
      <c r="BZ16" s="13">
        <v>0.26703755215577196</v>
      </c>
      <c r="CA16" s="14">
        <f t="shared" si="70"/>
        <v>0.11867942310053947</v>
      </c>
      <c r="CB16" s="13">
        <v>0.24102338457526959</v>
      </c>
      <c r="CC16" s="14">
        <f t="shared" si="72"/>
        <v>8.8056678212510009E-2</v>
      </c>
      <c r="CD16" s="13">
        <v>0.74187380497131938</v>
      </c>
      <c r="CE16" s="14">
        <f t="shared" si="73"/>
        <v>0.31537387265093209</v>
      </c>
      <c r="CF16" s="13">
        <v>0.20195281026670231</v>
      </c>
      <c r="CG16" s="14">
        <f t="shared" si="67"/>
        <v>8.4808996670851386E-2</v>
      </c>
      <c r="CH16" s="13">
        <f>[1]均成投资!$P$13</f>
        <v>-0.10641627543036</v>
      </c>
      <c r="CI16" s="14">
        <f t="shared" si="68"/>
        <v>-4.3884576402899667E-2</v>
      </c>
      <c r="CK16" s="2">
        <f t="shared" si="0"/>
        <v>43194</v>
      </c>
      <c r="CL16" s="29">
        <f t="shared" si="1"/>
        <v>0.99984502130956998</v>
      </c>
      <c r="CM16" s="29">
        <f t="shared" si="2"/>
        <v>1.0226838586437441</v>
      </c>
      <c r="CN16" s="29">
        <f t="shared" si="3"/>
        <v>0.996</v>
      </c>
      <c r="CO16" s="29">
        <f t="shared" si="4"/>
        <v>0.97589504465344168</v>
      </c>
      <c r="CP16" s="29">
        <f t="shared" si="5"/>
        <v>1</v>
      </c>
      <c r="CQ16" s="29">
        <f t="shared" si="6"/>
        <v>1</v>
      </c>
      <c r="CR16" s="29">
        <f t="shared" si="7"/>
        <v>1</v>
      </c>
      <c r="CS16" s="29">
        <f t="shared" si="8"/>
        <v>1.0507310199048794</v>
      </c>
      <c r="CT16" s="29">
        <f t="shared" si="9"/>
        <v>1.0407613741875581</v>
      </c>
      <c r="CU16" s="29">
        <f t="shared" si="10"/>
        <v>1.0049999999999999</v>
      </c>
      <c r="CV16" s="29">
        <f t="shared" si="11"/>
        <v>0.99399075500770417</v>
      </c>
      <c r="CW16" s="29">
        <f t="shared" si="12"/>
        <v>1.1057236602260301</v>
      </c>
      <c r="CX16" s="29">
        <f t="shared" si="13"/>
        <v>1</v>
      </c>
      <c r="CY16" s="29">
        <f t="shared" si="14"/>
        <v>1.2786516853932584</v>
      </c>
      <c r="CZ16" s="29">
        <f t="shared" si="15"/>
        <v>1.0496780128794849</v>
      </c>
      <c r="DA16" s="29">
        <f t="shared" si="16"/>
        <v>1.0576606260296542</v>
      </c>
      <c r="DB16" s="29">
        <f t="shared" si="17"/>
        <v>1.1400560224089638</v>
      </c>
      <c r="DC16" s="29">
        <f t="shared" si="18"/>
        <v>1</v>
      </c>
      <c r="DD16" s="29">
        <f t="shared" si="19"/>
        <v>1.0290029651593775</v>
      </c>
      <c r="DE16" s="29">
        <f t="shared" si="20"/>
        <v>1</v>
      </c>
      <c r="DF16" s="29">
        <f t="shared" si="21"/>
        <v>1</v>
      </c>
      <c r="DG16" s="29">
        <f t="shared" si="22"/>
        <v>1</v>
      </c>
      <c r="DH16" s="29">
        <f t="shared" si="23"/>
        <v>1</v>
      </c>
      <c r="DI16" s="29">
        <f t="shared" si="24"/>
        <v>1</v>
      </c>
      <c r="DJ16" s="29">
        <f t="shared" si="25"/>
        <v>1.2870148059223689</v>
      </c>
      <c r="DK16" s="29">
        <f t="shared" si="26"/>
        <v>1.0041870202372645</v>
      </c>
      <c r="DL16" s="29">
        <f t="shared" si="27"/>
        <v>1</v>
      </c>
      <c r="DM16" s="29">
        <f t="shared" si="28"/>
        <v>1</v>
      </c>
      <c r="DN16" s="29">
        <f t="shared" si="29"/>
        <v>1</v>
      </c>
      <c r="DO16" s="29">
        <f t="shared" si="30"/>
        <v>1</v>
      </c>
      <c r="DP16" s="29">
        <f t="shared" si="31"/>
        <v>1</v>
      </c>
      <c r="DQ16" s="29">
        <f t="shared" si="32"/>
        <v>1</v>
      </c>
      <c r="DR16" s="29">
        <f t="shared" si="32"/>
        <v>1</v>
      </c>
      <c r="DS16" s="29">
        <f t="shared" si="33"/>
        <v>1.0688551252118095</v>
      </c>
    </row>
    <row r="17" spans="1:123" ht="16" thickBot="1">
      <c r="A17" s="2">
        <v>43203</v>
      </c>
      <c r="B17" s="3">
        <v>1.2851999999999999</v>
      </c>
      <c r="C17" s="3">
        <v>1.2794000000000001</v>
      </c>
      <c r="D17" s="3">
        <v>0.996</v>
      </c>
      <c r="E17" s="3">
        <v>1.2405999999999999</v>
      </c>
      <c r="F17" s="3">
        <v>1</v>
      </c>
      <c r="G17" s="3">
        <v>1</v>
      </c>
      <c r="H17" s="3">
        <v>1</v>
      </c>
      <c r="I17" s="3">
        <v>1.1979</v>
      </c>
      <c r="J17" s="3">
        <v>1.0981000000000001</v>
      </c>
      <c r="K17" s="3">
        <v>0.999</v>
      </c>
      <c r="L17" s="3">
        <v>1.3163</v>
      </c>
      <c r="M17" s="3">
        <v>1.2085999999999999</v>
      </c>
      <c r="N17" s="3">
        <v>1</v>
      </c>
      <c r="O17" s="3">
        <v>1.131</v>
      </c>
      <c r="P17" s="3">
        <v>1.149</v>
      </c>
      <c r="Q17" s="3">
        <v>1.276</v>
      </c>
      <c r="R17" s="3">
        <v>1.196</v>
      </c>
      <c r="S17">
        <v>1</v>
      </c>
      <c r="T17" s="3">
        <v>1.1123000000000001</v>
      </c>
      <c r="U17" s="3">
        <v>1</v>
      </c>
      <c r="V17" s="3">
        <v>1</v>
      </c>
      <c r="W17" s="3">
        <v>1</v>
      </c>
      <c r="X17">
        <v>1</v>
      </c>
      <c r="Y17">
        <v>1</v>
      </c>
      <c r="Z17">
        <v>1.3452</v>
      </c>
      <c r="AA17">
        <v>1.431</v>
      </c>
      <c r="AB17">
        <v>1</v>
      </c>
      <c r="AC17">
        <v>1</v>
      </c>
      <c r="AD17">
        <v>1</v>
      </c>
      <c r="AE17">
        <v>1</v>
      </c>
      <c r="AF17">
        <v>1</v>
      </c>
      <c r="AG17">
        <v>1</v>
      </c>
      <c r="AH17">
        <v>1</v>
      </c>
      <c r="AI17" s="3">
        <v>1.0693212920783184</v>
      </c>
      <c r="AK17" s="11">
        <f t="shared" si="34"/>
        <v>-3.9525691699605625E-3</v>
      </c>
      <c r="AL17" s="11">
        <f t="shared" si="35"/>
        <v>-4.280488753988565E-3</v>
      </c>
      <c r="AM17" s="11" t="str">
        <f t="shared" si="36"/>
        <v>/</v>
      </c>
      <c r="AN17" s="11">
        <f t="shared" si="37"/>
        <v>4.6971169420149117E-3</v>
      </c>
      <c r="AO17" s="11" t="str">
        <f t="shared" si="38"/>
        <v>/</v>
      </c>
      <c r="AP17" s="11" t="str">
        <f t="shared" si="39"/>
        <v>/</v>
      </c>
      <c r="AQ17" s="11" t="str">
        <f t="shared" si="40"/>
        <v>/</v>
      </c>
      <c r="AR17" s="11">
        <f t="shared" si="41"/>
        <v>4.1072925398155657E-3</v>
      </c>
      <c r="AS17" s="11">
        <f t="shared" si="42"/>
        <v>-2.0340797573378477E-2</v>
      </c>
      <c r="AT17" s="11">
        <f t="shared" si="43"/>
        <v>-5.9701492537312939E-3</v>
      </c>
      <c r="AU17" s="11">
        <f t="shared" si="44"/>
        <v>2.0229421795070479E-2</v>
      </c>
      <c r="AV17" s="11">
        <f t="shared" si="45"/>
        <v>-3.7916254533466587E-3</v>
      </c>
      <c r="AW17" s="11" t="str">
        <f t="shared" si="46"/>
        <v>/</v>
      </c>
      <c r="AX17" s="11">
        <f t="shared" si="47"/>
        <v>-6.1511423550086874E-3</v>
      </c>
      <c r="AY17" s="11">
        <f t="shared" si="48"/>
        <v>7.0113935144608952E-3</v>
      </c>
      <c r="AZ17" s="11">
        <f t="shared" si="49"/>
        <v>-6.230529595015577E-3</v>
      </c>
      <c r="BA17" s="11">
        <f t="shared" si="50"/>
        <v>-2.0475020475020589E-2</v>
      </c>
      <c r="BB17" s="11" t="str">
        <f t="shared" si="51"/>
        <v>/</v>
      </c>
      <c r="BC17" s="11">
        <f t="shared" si="52"/>
        <v>1.6208914903197424E-3</v>
      </c>
      <c r="BD17" s="11" t="str">
        <f t="shared" si="53"/>
        <v>/</v>
      </c>
      <c r="BE17" s="11" t="str">
        <f t="shared" si="54"/>
        <v>/</v>
      </c>
      <c r="BF17" s="11" t="str">
        <f t="shared" si="55"/>
        <v>/</v>
      </c>
      <c r="BG17" s="11" t="str">
        <f t="shared" si="56"/>
        <v>/</v>
      </c>
      <c r="BH17" s="11" t="str">
        <f t="shared" si="57"/>
        <v>/</v>
      </c>
      <c r="BI17" s="11">
        <f t="shared" si="58"/>
        <v>4.5627671978235584E-2</v>
      </c>
      <c r="BJ17" s="11">
        <f t="shared" si="59"/>
        <v>-5.5594162612925269E-3</v>
      </c>
      <c r="BK17" s="11" t="str">
        <f t="shared" si="60"/>
        <v>/</v>
      </c>
      <c r="BL17" s="11" t="str">
        <f t="shared" si="61"/>
        <v>/</v>
      </c>
      <c r="BM17" s="11" t="str">
        <f t="shared" si="62"/>
        <v>/</v>
      </c>
      <c r="BN17" s="11" t="str">
        <f t="shared" si="63"/>
        <v>/</v>
      </c>
      <c r="BO17" s="11" t="str">
        <f t="shared" si="64"/>
        <v>/</v>
      </c>
      <c r="BP17" s="11" t="str">
        <f t="shared" si="65"/>
        <v>/</v>
      </c>
      <c r="BQ17" s="11" t="str">
        <f t="shared" si="65"/>
        <v>/</v>
      </c>
      <c r="BR17" s="11">
        <f t="shared" si="66"/>
        <v>4.3613662461172709E-4</v>
      </c>
      <c r="BT17" s="7" t="s">
        <v>29</v>
      </c>
      <c r="BU17" s="5" t="s">
        <v>30</v>
      </c>
      <c r="BV17" s="13">
        <f>INDEX(N:N,COUNTA(N:N))/INDEX(N:N,COUNTA(N:N)-1)-1</f>
        <v>5.0092432464665659E-3</v>
      </c>
      <c r="BW17" s="14">
        <f t="shared" si="71"/>
        <v>1.3308687228742899E-2</v>
      </c>
      <c r="BX17" s="13">
        <v>0.11086942192340654</v>
      </c>
      <c r="BY17" s="14">
        <f t="shared" si="69"/>
        <v>9.8581087433554204E-2</v>
      </c>
      <c r="BZ17" s="13">
        <v>0.13145350788855326</v>
      </c>
      <c r="CA17" s="14">
        <f t="shared" si="70"/>
        <v>0.11867942310053947</v>
      </c>
      <c r="CB17" s="13">
        <v>0.12462310908859404</v>
      </c>
      <c r="CC17" s="14">
        <f t="shared" si="72"/>
        <v>8.8056678212510009E-2</v>
      </c>
      <c r="CD17" s="13">
        <v>0.33499683143219272</v>
      </c>
      <c r="CE17" s="14">
        <f t="shared" si="73"/>
        <v>0.31537387265093209</v>
      </c>
      <c r="CF17" s="13">
        <v>0.10502647180236145</v>
      </c>
      <c r="CG17" s="14">
        <f t="shared" si="67"/>
        <v>8.4808996670851386E-2</v>
      </c>
      <c r="CH17" s="13">
        <f>[1]会世资产!$P$13</f>
        <v>-5.6596189404293E-2</v>
      </c>
      <c r="CI17" s="14">
        <f t="shared" si="68"/>
        <v>-4.3884576402899667E-2</v>
      </c>
      <c r="CK17" s="2">
        <f t="shared" si="0"/>
        <v>43203</v>
      </c>
      <c r="CL17" s="29">
        <f t="shared" si="1"/>
        <v>0.99589306470360317</v>
      </c>
      <c r="CM17" s="29">
        <f t="shared" si="2"/>
        <v>1.0183062718879339</v>
      </c>
      <c r="CN17" s="29">
        <f t="shared" si="3"/>
        <v>0.996</v>
      </c>
      <c r="CO17" s="29">
        <f t="shared" si="4"/>
        <v>0.98047893780131179</v>
      </c>
      <c r="CP17" s="29">
        <f t="shared" si="5"/>
        <v>1</v>
      </c>
      <c r="CQ17" s="29">
        <f t="shared" si="6"/>
        <v>1</v>
      </c>
      <c r="CR17" s="29">
        <f t="shared" si="7"/>
        <v>1</v>
      </c>
      <c r="CS17" s="29">
        <f t="shared" si="8"/>
        <v>1.0550466795842874</v>
      </c>
      <c r="CT17" s="29">
        <f t="shared" si="9"/>
        <v>1.0195914577530178</v>
      </c>
      <c r="CU17" s="29">
        <f t="shared" si="10"/>
        <v>0.999</v>
      </c>
      <c r="CV17" s="29">
        <f t="shared" si="11"/>
        <v>1.0140986132511556</v>
      </c>
      <c r="CW17" s="29">
        <f t="shared" si="12"/>
        <v>1.1015311702515493</v>
      </c>
      <c r="CX17" s="29">
        <f t="shared" si="13"/>
        <v>1</v>
      </c>
      <c r="CY17" s="29">
        <f t="shared" si="14"/>
        <v>1.2707865168539325</v>
      </c>
      <c r="CZ17" s="29">
        <f t="shared" si="15"/>
        <v>1.0570377184912605</v>
      </c>
      <c r="DA17" s="29">
        <f t="shared" si="16"/>
        <v>1.0510708401976936</v>
      </c>
      <c r="DB17" s="29">
        <f t="shared" si="17"/>
        <v>1.1167133520074697</v>
      </c>
      <c r="DC17" s="29">
        <f t="shared" si="18"/>
        <v>1</v>
      </c>
      <c r="DD17" s="29">
        <f t="shared" si="19"/>
        <v>1.0306708673091181</v>
      </c>
      <c r="DE17" s="29">
        <f t="shared" si="20"/>
        <v>1</v>
      </c>
      <c r="DF17" s="29">
        <f t="shared" si="21"/>
        <v>1</v>
      </c>
      <c r="DG17" s="29">
        <f t="shared" si="22"/>
        <v>1</v>
      </c>
      <c r="DH17" s="29">
        <f t="shared" si="23"/>
        <v>1</v>
      </c>
      <c r="DI17" s="29">
        <f t="shared" si="24"/>
        <v>1</v>
      </c>
      <c r="DJ17" s="29">
        <f t="shared" si="25"/>
        <v>1.3457382953181272</v>
      </c>
      <c r="DK17" s="29">
        <f t="shared" si="26"/>
        <v>0.99860432658757847</v>
      </c>
      <c r="DL17" s="29">
        <f t="shared" si="27"/>
        <v>1</v>
      </c>
      <c r="DM17" s="29">
        <f t="shared" si="28"/>
        <v>1</v>
      </c>
      <c r="DN17" s="29">
        <f t="shared" si="29"/>
        <v>1</v>
      </c>
      <c r="DO17" s="29">
        <f t="shared" si="30"/>
        <v>1</v>
      </c>
      <c r="DP17" s="29">
        <f t="shared" si="31"/>
        <v>1</v>
      </c>
      <c r="DQ17" s="29">
        <f t="shared" si="32"/>
        <v>1</v>
      </c>
      <c r="DR17" s="29">
        <f t="shared" si="32"/>
        <v>1</v>
      </c>
      <c r="DS17" s="29">
        <f t="shared" si="33"/>
        <v>1.0693212920783184</v>
      </c>
    </row>
    <row r="18" spans="1:123" ht="16" thickBot="1">
      <c r="A18" s="2">
        <v>43210</v>
      </c>
      <c r="B18" s="3">
        <v>1.2862</v>
      </c>
      <c r="C18" s="3">
        <v>1.2948</v>
      </c>
      <c r="D18" s="3">
        <v>0.997</v>
      </c>
      <c r="E18" s="3">
        <v>1.2433000000000001</v>
      </c>
      <c r="F18" s="3">
        <v>1</v>
      </c>
      <c r="G18" s="3">
        <v>1</v>
      </c>
      <c r="H18" s="3">
        <v>1</v>
      </c>
      <c r="I18" s="3">
        <v>1.1740999999999999</v>
      </c>
      <c r="J18" s="3">
        <v>1.0936999999999999</v>
      </c>
      <c r="K18" s="3">
        <v>0.998</v>
      </c>
      <c r="L18" s="3">
        <v>1.3391999999999999</v>
      </c>
      <c r="M18" s="3">
        <v>1.2013</v>
      </c>
      <c r="N18" s="3">
        <v>1</v>
      </c>
      <c r="O18" s="3">
        <v>1.1399999999999999</v>
      </c>
      <c r="P18" s="3">
        <v>1.1359999999999999</v>
      </c>
      <c r="Q18" s="3">
        <v>1.258</v>
      </c>
      <c r="R18" s="3">
        <v>1.2010000000000001</v>
      </c>
      <c r="S18">
        <v>1</v>
      </c>
      <c r="T18" s="3">
        <v>1.1138999999999999</v>
      </c>
      <c r="U18" s="3">
        <v>1</v>
      </c>
      <c r="V18" s="3">
        <v>1</v>
      </c>
      <c r="W18" s="3">
        <v>1</v>
      </c>
      <c r="X18">
        <v>1</v>
      </c>
      <c r="Y18">
        <v>1</v>
      </c>
      <c r="Z18">
        <v>1.5253000000000001</v>
      </c>
      <c r="AA18">
        <v>1.4319999999999999</v>
      </c>
      <c r="AB18">
        <v>1</v>
      </c>
      <c r="AC18">
        <v>1</v>
      </c>
      <c r="AD18">
        <v>1</v>
      </c>
      <c r="AE18">
        <v>1</v>
      </c>
      <c r="AF18">
        <v>1</v>
      </c>
      <c r="AG18">
        <v>1</v>
      </c>
      <c r="AH18">
        <v>1</v>
      </c>
      <c r="AI18" s="3">
        <v>1.0776897099693177</v>
      </c>
      <c r="AK18" s="11">
        <f t="shared" si="34"/>
        <v>7.780890133832763E-4</v>
      </c>
      <c r="AL18" s="11">
        <f t="shared" si="35"/>
        <v>1.2036892293262325E-2</v>
      </c>
      <c r="AM18" s="11">
        <f t="shared" si="36"/>
        <v>1.0040160642570406E-3</v>
      </c>
      <c r="AN18" s="11">
        <f t="shared" si="37"/>
        <v>2.1763662743834455E-3</v>
      </c>
      <c r="AO18" s="11" t="str">
        <f t="shared" si="38"/>
        <v>/</v>
      </c>
      <c r="AP18" s="11" t="str">
        <f t="shared" si="39"/>
        <v>/</v>
      </c>
      <c r="AQ18" s="11" t="str">
        <f t="shared" si="40"/>
        <v>/</v>
      </c>
      <c r="AR18" s="11">
        <f t="shared" si="41"/>
        <v>-1.9868102512730634E-2</v>
      </c>
      <c r="AS18" s="11">
        <f t="shared" si="42"/>
        <v>-4.0069210454423132E-3</v>
      </c>
      <c r="AT18" s="11">
        <f t="shared" si="43"/>
        <v>-1.0010010010009784E-3</v>
      </c>
      <c r="AU18" s="11">
        <f t="shared" si="44"/>
        <v>1.7397249867051601E-2</v>
      </c>
      <c r="AV18" s="11">
        <f t="shared" si="45"/>
        <v>-6.0400463346018674E-3</v>
      </c>
      <c r="AW18" s="11" t="str">
        <f t="shared" si="46"/>
        <v>/</v>
      </c>
      <c r="AX18" s="11">
        <f t="shared" si="47"/>
        <v>7.9575596816974237E-3</v>
      </c>
      <c r="AY18" s="11">
        <f t="shared" si="48"/>
        <v>-1.1314186248912228E-2</v>
      </c>
      <c r="AZ18" s="11">
        <f t="shared" si="49"/>
        <v>-1.4106583072100332E-2</v>
      </c>
      <c r="BA18" s="11">
        <f t="shared" si="50"/>
        <v>4.1806020066890159E-3</v>
      </c>
      <c r="BB18" s="11" t="str">
        <f t="shared" si="51"/>
        <v>/</v>
      </c>
      <c r="BC18" s="11">
        <f t="shared" si="52"/>
        <v>1.4384608468935856E-3</v>
      </c>
      <c r="BD18" s="11" t="str">
        <f t="shared" si="53"/>
        <v>/</v>
      </c>
      <c r="BE18" s="11" t="str">
        <f t="shared" si="54"/>
        <v>/</v>
      </c>
      <c r="BF18" s="11" t="str">
        <f t="shared" si="55"/>
        <v>/</v>
      </c>
      <c r="BG18" s="11" t="str">
        <f t="shared" si="56"/>
        <v>/</v>
      </c>
      <c r="BH18" s="11" t="str">
        <f t="shared" si="57"/>
        <v>/</v>
      </c>
      <c r="BI18" s="11">
        <f t="shared" si="58"/>
        <v>0.1338834374070772</v>
      </c>
      <c r="BJ18" s="11">
        <f t="shared" si="59"/>
        <v>6.9881201956656369E-4</v>
      </c>
      <c r="BK18" s="11" t="str">
        <f t="shared" si="60"/>
        <v>/</v>
      </c>
      <c r="BL18" s="11" t="str">
        <f t="shared" si="61"/>
        <v>/</v>
      </c>
      <c r="BM18" s="11" t="str">
        <f t="shared" si="62"/>
        <v>/</v>
      </c>
      <c r="BN18" s="11" t="str">
        <f t="shared" si="63"/>
        <v>/</v>
      </c>
      <c r="BO18" s="11" t="str">
        <f t="shared" si="64"/>
        <v>/</v>
      </c>
      <c r="BP18" s="11" t="str">
        <f t="shared" si="65"/>
        <v>/</v>
      </c>
      <c r="BQ18" s="11" t="str">
        <f t="shared" si="65"/>
        <v>/</v>
      </c>
      <c r="BR18" s="11">
        <f t="shared" si="66"/>
        <v>7.8259153287170147E-3</v>
      </c>
      <c r="BT18" s="7" t="s">
        <v>31</v>
      </c>
      <c r="BU18" s="5" t="s">
        <v>32</v>
      </c>
      <c r="BV18" s="13">
        <f>INDEX(O:O,COUNTA(O:O))/INDEX(O:O,COUNTA(O:O)-1)-1</f>
        <v>7.5118608328940351E-2</v>
      </c>
      <c r="BW18" s="14">
        <f t="shared" si="71"/>
        <v>1.3308687228742899E-2</v>
      </c>
      <c r="BX18" s="13">
        <v>0.49908122013965439</v>
      </c>
      <c r="BY18" s="14">
        <f t="shared" si="69"/>
        <v>9.8581087433554204E-2</v>
      </c>
      <c r="BZ18" s="13">
        <v>0.31580645161290311</v>
      </c>
      <c r="CA18" s="14">
        <f t="shared" si="70"/>
        <v>0.11867942310053947</v>
      </c>
      <c r="CB18" s="13">
        <v>0.35290354842841282</v>
      </c>
      <c r="CC18" s="14">
        <f t="shared" si="72"/>
        <v>8.8056678212510009E-2</v>
      </c>
      <c r="CD18" s="13">
        <v>0.44134275618374552</v>
      </c>
      <c r="CE18" s="14">
        <f t="shared" si="73"/>
        <v>0.31537387265093209</v>
      </c>
      <c r="CF18" s="13">
        <v>0.2840249747541726</v>
      </c>
      <c r="CG18" s="14">
        <f t="shared" si="67"/>
        <v>8.4808996670851386E-2</v>
      </c>
      <c r="CH18" s="13">
        <f>[1]量道投资!$P$13</f>
        <v>-0.173686495874946</v>
      </c>
      <c r="CI18" s="14">
        <f t="shared" si="68"/>
        <v>-4.3884576402899667E-2</v>
      </c>
      <c r="CK18" s="2">
        <f t="shared" si="0"/>
        <v>43210</v>
      </c>
      <c r="CL18" s="29">
        <f t="shared" si="1"/>
        <v>0.9966679581557536</v>
      </c>
      <c r="CM18" s="29">
        <f t="shared" si="2"/>
        <v>1.0305635148042025</v>
      </c>
      <c r="CN18" s="29">
        <f t="shared" si="3"/>
        <v>0.997</v>
      </c>
      <c r="CO18" s="29">
        <f t="shared" si="4"/>
        <v>0.98261281909428588</v>
      </c>
      <c r="CP18" s="29">
        <f t="shared" si="5"/>
        <v>1</v>
      </c>
      <c r="CQ18" s="29">
        <f t="shared" si="6"/>
        <v>1</v>
      </c>
      <c r="CR18" s="29">
        <f t="shared" si="7"/>
        <v>1</v>
      </c>
      <c r="CS18" s="29">
        <f t="shared" si="8"/>
        <v>1.0340849039985909</v>
      </c>
      <c r="CT18" s="29">
        <f t="shared" si="9"/>
        <v>1.0155060352831939</v>
      </c>
      <c r="CU18" s="29">
        <f t="shared" si="10"/>
        <v>0.998</v>
      </c>
      <c r="CV18" s="29">
        <f t="shared" si="11"/>
        <v>1.0317411402157164</v>
      </c>
      <c r="CW18" s="29">
        <f t="shared" si="12"/>
        <v>1.0948778709442217</v>
      </c>
      <c r="CX18" s="29">
        <f t="shared" si="13"/>
        <v>1</v>
      </c>
      <c r="CY18" s="29">
        <f t="shared" si="14"/>
        <v>1.2808988764044942</v>
      </c>
      <c r="CZ18" s="29">
        <f t="shared" si="15"/>
        <v>1.045078196872125</v>
      </c>
      <c r="DA18" s="29">
        <f t="shared" si="16"/>
        <v>1.0362438220757826</v>
      </c>
      <c r="DB18" s="29">
        <f t="shared" si="17"/>
        <v>1.1213818860877685</v>
      </c>
      <c r="DC18" s="29">
        <f t="shared" si="18"/>
        <v>1</v>
      </c>
      <c r="DD18" s="29">
        <f t="shared" si="19"/>
        <v>1.032153446997776</v>
      </c>
      <c r="DE18" s="29">
        <f t="shared" si="20"/>
        <v>1</v>
      </c>
      <c r="DF18" s="29">
        <f t="shared" si="21"/>
        <v>1</v>
      </c>
      <c r="DG18" s="29">
        <f t="shared" si="22"/>
        <v>1</v>
      </c>
      <c r="DH18" s="29">
        <f t="shared" si="23"/>
        <v>1</v>
      </c>
      <c r="DI18" s="29">
        <f t="shared" si="24"/>
        <v>1</v>
      </c>
      <c r="DJ18" s="29">
        <f t="shared" si="25"/>
        <v>1.5259103641456584</v>
      </c>
      <c r="DK18" s="29">
        <f t="shared" si="26"/>
        <v>0.99930216329378918</v>
      </c>
      <c r="DL18" s="29">
        <f t="shared" si="27"/>
        <v>1</v>
      </c>
      <c r="DM18" s="29">
        <f t="shared" si="28"/>
        <v>1</v>
      </c>
      <c r="DN18" s="29">
        <f t="shared" si="29"/>
        <v>1</v>
      </c>
      <c r="DO18" s="29">
        <f t="shared" si="30"/>
        <v>1</v>
      </c>
      <c r="DP18" s="29">
        <f t="shared" si="31"/>
        <v>1</v>
      </c>
      <c r="DQ18" s="29">
        <f t="shared" si="32"/>
        <v>1</v>
      </c>
      <c r="DR18" s="29">
        <f t="shared" si="32"/>
        <v>1</v>
      </c>
      <c r="DS18" s="29">
        <f t="shared" si="33"/>
        <v>1.0776897099693177</v>
      </c>
    </row>
    <row r="19" spans="1:123" ht="16" thickBot="1">
      <c r="A19" s="2">
        <v>43217</v>
      </c>
      <c r="B19" s="3">
        <v>1.2884</v>
      </c>
      <c r="C19" s="3">
        <v>1.2959000000000001</v>
      </c>
      <c r="D19" s="3">
        <v>1.018</v>
      </c>
      <c r="E19" s="3">
        <v>1.2555000000000001</v>
      </c>
      <c r="F19" s="3">
        <v>1</v>
      </c>
      <c r="G19" s="3">
        <v>1</v>
      </c>
      <c r="H19" s="3">
        <v>1</v>
      </c>
      <c r="I19" s="3">
        <v>1.1642999999999999</v>
      </c>
      <c r="J19" s="3">
        <v>1.0909</v>
      </c>
      <c r="K19" s="3">
        <v>1.014</v>
      </c>
      <c r="L19" s="3">
        <v>1.3589</v>
      </c>
      <c r="M19" s="3">
        <v>1.2158</v>
      </c>
      <c r="N19" s="3">
        <v>1</v>
      </c>
      <c r="O19" s="3">
        <v>1.1970000000000001</v>
      </c>
      <c r="P19" s="3">
        <v>1.1359999999999999</v>
      </c>
      <c r="Q19" s="3">
        <v>1.256</v>
      </c>
      <c r="R19" s="3">
        <v>1.2050000000000001</v>
      </c>
      <c r="S19">
        <v>1</v>
      </c>
      <c r="T19" s="3">
        <v>1.1146</v>
      </c>
      <c r="U19" s="3">
        <v>1</v>
      </c>
      <c r="V19" s="3">
        <v>1</v>
      </c>
      <c r="W19" s="3">
        <v>1</v>
      </c>
      <c r="X19">
        <v>1</v>
      </c>
      <c r="Y19">
        <v>1</v>
      </c>
      <c r="Z19">
        <v>1.4368000000000001</v>
      </c>
      <c r="AA19">
        <v>1.411</v>
      </c>
      <c r="AB19">
        <v>1</v>
      </c>
      <c r="AC19">
        <v>1</v>
      </c>
      <c r="AD19">
        <v>1</v>
      </c>
      <c r="AE19">
        <v>1</v>
      </c>
      <c r="AF19">
        <v>1</v>
      </c>
      <c r="AG19">
        <v>1</v>
      </c>
      <c r="AH19">
        <v>1</v>
      </c>
      <c r="AI19" s="3">
        <v>1.0809245350459944</v>
      </c>
      <c r="AK19" s="11">
        <f t="shared" si="34"/>
        <v>1.7104649354688917E-3</v>
      </c>
      <c r="AL19" s="11">
        <f t="shared" si="35"/>
        <v>8.4955205437142745E-4</v>
      </c>
      <c r="AM19" s="11">
        <f t="shared" si="36"/>
        <v>2.106318956870612E-2</v>
      </c>
      <c r="AN19" s="11">
        <f t="shared" si="37"/>
        <v>9.8125955119439112E-3</v>
      </c>
      <c r="AO19" s="11" t="str">
        <f t="shared" si="38"/>
        <v>/</v>
      </c>
      <c r="AP19" s="11" t="str">
        <f t="shared" si="39"/>
        <v>/</v>
      </c>
      <c r="AQ19" s="11" t="str">
        <f t="shared" si="40"/>
        <v>/</v>
      </c>
      <c r="AR19" s="11">
        <f t="shared" si="41"/>
        <v>-8.3468188399625776E-3</v>
      </c>
      <c r="AS19" s="11">
        <f t="shared" si="42"/>
        <v>-2.5601170339214496E-3</v>
      </c>
      <c r="AT19" s="11">
        <f t="shared" si="43"/>
        <v>1.6032064128256529E-2</v>
      </c>
      <c r="AU19" s="11">
        <f t="shared" si="44"/>
        <v>1.4710274790920019E-2</v>
      </c>
      <c r="AV19" s="11">
        <f t="shared" si="45"/>
        <v>1.2070257221343583E-2</v>
      </c>
      <c r="AW19" s="11" t="str">
        <f t="shared" si="46"/>
        <v>/</v>
      </c>
      <c r="AX19" s="11">
        <f t="shared" si="47"/>
        <v>5.0000000000000044E-2</v>
      </c>
      <c r="AY19" s="11" t="str">
        <f t="shared" si="48"/>
        <v>/</v>
      </c>
      <c r="AZ19" s="11">
        <f t="shared" si="49"/>
        <v>-1.5898251192368873E-3</v>
      </c>
      <c r="BA19" s="11">
        <f t="shared" si="50"/>
        <v>3.3305578684430515E-3</v>
      </c>
      <c r="BB19" s="11" t="str">
        <f t="shared" si="51"/>
        <v>/</v>
      </c>
      <c r="BC19" s="11">
        <f t="shared" si="52"/>
        <v>6.2842265912577133E-4</v>
      </c>
      <c r="BD19" s="11" t="str">
        <f t="shared" si="53"/>
        <v>/</v>
      </c>
      <c r="BE19" s="11" t="str">
        <f t="shared" si="54"/>
        <v>/</v>
      </c>
      <c r="BF19" s="11" t="str">
        <f t="shared" si="55"/>
        <v>/</v>
      </c>
      <c r="BG19" s="11" t="str">
        <f t="shared" si="56"/>
        <v>/</v>
      </c>
      <c r="BH19" s="11" t="str">
        <f t="shared" si="57"/>
        <v>/</v>
      </c>
      <c r="BI19" s="11">
        <f t="shared" si="58"/>
        <v>-5.8021372844686336E-2</v>
      </c>
      <c r="BJ19" s="11">
        <f t="shared" si="59"/>
        <v>-1.4664804469273651E-2</v>
      </c>
      <c r="BK19" s="11" t="str">
        <f t="shared" si="60"/>
        <v>/</v>
      </c>
      <c r="BL19" s="11" t="str">
        <f t="shared" si="61"/>
        <v>/</v>
      </c>
      <c r="BM19" s="11" t="str">
        <f t="shared" si="62"/>
        <v>/</v>
      </c>
      <c r="BN19" s="11" t="str">
        <f t="shared" si="63"/>
        <v>/</v>
      </c>
      <c r="BO19" s="11" t="str">
        <f t="shared" si="64"/>
        <v>/</v>
      </c>
      <c r="BP19" s="11" t="str">
        <f t="shared" si="65"/>
        <v>/</v>
      </c>
      <c r="BQ19" s="11" t="str">
        <f t="shared" si="65"/>
        <v>/</v>
      </c>
      <c r="BR19" s="11">
        <f t="shared" si="66"/>
        <v>3.0016293620998002E-3</v>
      </c>
      <c r="BT19" s="7" t="s">
        <v>33</v>
      </c>
      <c r="BU19" s="5" t="s">
        <v>34</v>
      </c>
      <c r="BV19" s="13">
        <f>INDEX(P:P,COUNTA(P:P))/INDEX(P:P,COUNTA(P:P)-1)-1</f>
        <v>5.882352941177782E-4</v>
      </c>
      <c r="BW19" s="14">
        <f t="shared" si="71"/>
        <v>1.3308687228742899E-2</v>
      </c>
      <c r="BX19" s="13">
        <v>4.9352251696483718E-2</v>
      </c>
      <c r="BY19" s="14">
        <f t="shared" si="69"/>
        <v>9.8581087433554204E-2</v>
      </c>
      <c r="BZ19" s="13">
        <v>1.9173157579388977E-2</v>
      </c>
      <c r="CA19" s="14">
        <f t="shared" si="70"/>
        <v>0.11867942310053947</v>
      </c>
      <c r="CB19" s="13">
        <v>6.3076418464753106E-2</v>
      </c>
      <c r="CC19" s="14">
        <f t="shared" si="72"/>
        <v>8.8056678212510009E-2</v>
      </c>
      <c r="CD19" s="13">
        <v>0.1493243243243243</v>
      </c>
      <c r="CE19" s="14">
        <f t="shared" si="73"/>
        <v>0.31537387265093209</v>
      </c>
      <c r="CF19" s="13">
        <v>9.0094714487953378E-2</v>
      </c>
      <c r="CG19" s="14">
        <f t="shared" si="67"/>
        <v>8.4808996670851386E-2</v>
      </c>
      <c r="CH19" s="13">
        <f>[1]量金资产!$P$13</f>
        <v>-9.6881220968812104E-2</v>
      </c>
      <c r="CI19" s="14">
        <f t="shared" si="68"/>
        <v>-4.3884576402899667E-2</v>
      </c>
      <c r="CK19" s="2">
        <f t="shared" si="0"/>
        <v>43217</v>
      </c>
      <c r="CL19" s="29">
        <f t="shared" si="1"/>
        <v>0.99837272375048436</v>
      </c>
      <c r="CM19" s="29">
        <f t="shared" si="2"/>
        <v>1.0314390321553646</v>
      </c>
      <c r="CN19" s="29">
        <f t="shared" si="3"/>
        <v>1.018</v>
      </c>
      <c r="CO19" s="29">
        <f t="shared" si="4"/>
        <v>0.99225480123290921</v>
      </c>
      <c r="CP19" s="29">
        <f t="shared" si="5"/>
        <v>1</v>
      </c>
      <c r="CQ19" s="29">
        <f t="shared" si="6"/>
        <v>1</v>
      </c>
      <c r="CR19" s="29">
        <f t="shared" si="7"/>
        <v>1</v>
      </c>
      <c r="CS19" s="29">
        <f t="shared" si="8"/>
        <v>1.0254535846397745</v>
      </c>
      <c r="CT19" s="29">
        <f t="shared" si="9"/>
        <v>1.0129062209842155</v>
      </c>
      <c r="CU19" s="29">
        <f t="shared" si="10"/>
        <v>1.014</v>
      </c>
      <c r="CV19" s="29">
        <f t="shared" si="11"/>
        <v>1.0469183359013867</v>
      </c>
      <c r="CW19" s="29">
        <f t="shared" si="12"/>
        <v>1.1080933284724754</v>
      </c>
      <c r="CX19" s="29">
        <f t="shared" si="13"/>
        <v>1</v>
      </c>
      <c r="CY19" s="29">
        <f t="shared" si="14"/>
        <v>1.3449438202247193</v>
      </c>
      <c r="CZ19" s="29">
        <f t="shared" si="15"/>
        <v>1.045078196872125</v>
      </c>
      <c r="DA19" s="29">
        <f t="shared" si="16"/>
        <v>1.0345963756177925</v>
      </c>
      <c r="DB19" s="29">
        <f t="shared" si="17"/>
        <v>1.1251167133520077</v>
      </c>
      <c r="DC19" s="29">
        <f t="shared" si="18"/>
        <v>1</v>
      </c>
      <c r="DD19" s="29">
        <f t="shared" si="19"/>
        <v>1.0328020756115641</v>
      </c>
      <c r="DE19" s="29">
        <f t="shared" si="20"/>
        <v>1</v>
      </c>
      <c r="DF19" s="29">
        <f t="shared" si="21"/>
        <v>1</v>
      </c>
      <c r="DG19" s="29">
        <f t="shared" si="22"/>
        <v>1</v>
      </c>
      <c r="DH19" s="29">
        <f t="shared" si="23"/>
        <v>1</v>
      </c>
      <c r="DI19" s="29">
        <f t="shared" si="24"/>
        <v>1</v>
      </c>
      <c r="DJ19" s="29">
        <f t="shared" si="25"/>
        <v>1.4373749499799919</v>
      </c>
      <c r="DK19" s="29">
        <f t="shared" si="26"/>
        <v>0.98464759246336353</v>
      </c>
      <c r="DL19" s="29">
        <f t="shared" si="27"/>
        <v>1</v>
      </c>
      <c r="DM19" s="29">
        <f t="shared" si="28"/>
        <v>1</v>
      </c>
      <c r="DN19" s="29">
        <f t="shared" si="29"/>
        <v>1</v>
      </c>
      <c r="DO19" s="29">
        <f t="shared" si="30"/>
        <v>1</v>
      </c>
      <c r="DP19" s="29">
        <f t="shared" si="31"/>
        <v>1</v>
      </c>
      <c r="DQ19" s="29">
        <f t="shared" si="32"/>
        <v>1</v>
      </c>
      <c r="DR19" s="29">
        <f t="shared" si="32"/>
        <v>1</v>
      </c>
      <c r="DS19" s="29">
        <f t="shared" si="33"/>
        <v>1.0809245350459944</v>
      </c>
    </row>
    <row r="20" spans="1:123" ht="16" thickBot="1">
      <c r="A20" s="2">
        <v>43224</v>
      </c>
      <c r="B20" s="3">
        <v>1.3016000000000001</v>
      </c>
      <c r="C20" s="3">
        <v>1.2948</v>
      </c>
      <c r="D20" s="3">
        <v>1.0129999999999999</v>
      </c>
      <c r="E20" s="3">
        <v>1.2572000000000001</v>
      </c>
      <c r="F20" s="3">
        <v>1</v>
      </c>
      <c r="G20" s="3">
        <v>1</v>
      </c>
      <c r="H20" s="3">
        <v>1</v>
      </c>
      <c r="I20" s="3">
        <v>1.1937</v>
      </c>
      <c r="J20" s="3">
        <v>1.0938000000000001</v>
      </c>
      <c r="K20" s="3">
        <v>1.0149999999999999</v>
      </c>
      <c r="L20" s="3">
        <v>1.3502000000000001</v>
      </c>
      <c r="M20" s="3">
        <v>1.2173</v>
      </c>
      <c r="N20" s="3">
        <v>1</v>
      </c>
      <c r="O20" s="3">
        <v>1.206</v>
      </c>
      <c r="P20" s="3">
        <v>1.133</v>
      </c>
      <c r="Q20" s="3">
        <v>1.266</v>
      </c>
      <c r="R20" s="3">
        <v>1.198</v>
      </c>
      <c r="S20">
        <v>1</v>
      </c>
      <c r="T20" s="3">
        <v>1.1176999999999999</v>
      </c>
      <c r="U20" s="3">
        <v>1</v>
      </c>
      <c r="V20" s="3">
        <v>1</v>
      </c>
      <c r="W20" s="3">
        <v>1</v>
      </c>
      <c r="X20">
        <v>1</v>
      </c>
      <c r="Y20">
        <v>1</v>
      </c>
      <c r="Z20">
        <v>1.4704999999999999</v>
      </c>
      <c r="AA20">
        <v>1.403</v>
      </c>
      <c r="AB20">
        <v>1</v>
      </c>
      <c r="AC20">
        <v>1</v>
      </c>
      <c r="AD20">
        <v>1</v>
      </c>
      <c r="AE20">
        <v>1</v>
      </c>
      <c r="AF20">
        <v>1</v>
      </c>
      <c r="AG20">
        <v>1</v>
      </c>
      <c r="AH20">
        <v>1</v>
      </c>
      <c r="AI20" s="3">
        <v>1.0847863549478729</v>
      </c>
      <c r="AK20" s="11">
        <f t="shared" si="34"/>
        <v>1.0245265445513851E-2</v>
      </c>
      <c r="AL20" s="11">
        <f t="shared" si="35"/>
        <v>-8.4883092831244955E-4</v>
      </c>
      <c r="AM20" s="11">
        <f t="shared" si="36"/>
        <v>-4.9115913555993762E-3</v>
      </c>
      <c r="AN20" s="11">
        <f t="shared" si="37"/>
        <v>1.3540422142572783E-3</v>
      </c>
      <c r="AO20" s="11" t="str">
        <f t="shared" si="38"/>
        <v>/</v>
      </c>
      <c r="AP20" s="11" t="str">
        <f t="shared" si="39"/>
        <v>/</v>
      </c>
      <c r="AQ20" s="11" t="str">
        <f t="shared" si="40"/>
        <v>/</v>
      </c>
      <c r="AR20" s="11">
        <f t="shared" si="41"/>
        <v>2.5251223911363141E-2</v>
      </c>
      <c r="AS20" s="11">
        <f t="shared" si="42"/>
        <v>2.6583554862957826E-3</v>
      </c>
      <c r="AT20" s="11">
        <f t="shared" si="43"/>
        <v>9.8619329388549559E-4</v>
      </c>
      <c r="AU20" s="11">
        <f t="shared" si="44"/>
        <v>-6.4022371035395986E-3</v>
      </c>
      <c r="AV20" s="11">
        <f t="shared" si="45"/>
        <v>1.2337555518999732E-3</v>
      </c>
      <c r="AW20" s="11" t="str">
        <f t="shared" si="46"/>
        <v>/</v>
      </c>
      <c r="AX20" s="11">
        <f t="shared" si="47"/>
        <v>7.5187969924810361E-3</v>
      </c>
      <c r="AY20" s="11">
        <f t="shared" si="48"/>
        <v>-2.6408450704223929E-3</v>
      </c>
      <c r="AZ20" s="11">
        <f t="shared" si="49"/>
        <v>7.9617834394904996E-3</v>
      </c>
      <c r="BA20" s="11">
        <f t="shared" si="50"/>
        <v>-5.8091286307054846E-3</v>
      </c>
      <c r="BB20" s="11" t="str">
        <f t="shared" si="51"/>
        <v>/</v>
      </c>
      <c r="BC20" s="11">
        <f t="shared" si="52"/>
        <v>2.7812668221782744E-3</v>
      </c>
      <c r="BD20" s="11" t="str">
        <f t="shared" si="53"/>
        <v>/</v>
      </c>
      <c r="BE20" s="11" t="str">
        <f t="shared" si="54"/>
        <v>/</v>
      </c>
      <c r="BF20" s="11" t="str">
        <f t="shared" si="55"/>
        <v>/</v>
      </c>
      <c r="BG20" s="11" t="str">
        <f t="shared" si="56"/>
        <v>/</v>
      </c>
      <c r="BH20" s="11" t="str">
        <f t="shared" si="57"/>
        <v>/</v>
      </c>
      <c r="BI20" s="11">
        <f t="shared" si="58"/>
        <v>2.3454899777282767E-2</v>
      </c>
      <c r="BJ20" s="11">
        <f t="shared" si="59"/>
        <v>-5.6697377746279809E-3</v>
      </c>
      <c r="BK20" s="11" t="str">
        <f t="shared" si="60"/>
        <v>/</v>
      </c>
      <c r="BL20" s="11" t="str">
        <f t="shared" si="61"/>
        <v>/</v>
      </c>
      <c r="BM20" s="11" t="str">
        <f t="shared" si="62"/>
        <v>/</v>
      </c>
      <c r="BN20" s="11" t="str">
        <f t="shared" si="63"/>
        <v>/</v>
      </c>
      <c r="BO20" s="11" t="str">
        <f t="shared" si="64"/>
        <v>/</v>
      </c>
      <c r="BP20" s="11" t="str">
        <f t="shared" si="65"/>
        <v>/</v>
      </c>
      <c r="BQ20" s="11" t="str">
        <f t="shared" si="65"/>
        <v>/</v>
      </c>
      <c r="BR20" s="11">
        <f t="shared" si="66"/>
        <v>3.5727007544650302E-3</v>
      </c>
      <c r="BT20" s="7" t="s">
        <v>35</v>
      </c>
      <c r="BU20" s="5" t="s">
        <v>36</v>
      </c>
      <c r="BV20" s="13">
        <f>INDEX(Q:Q,COUNTA(Q:Q))/INDEX(Q:Q,COUNTA(Q:Q)-1)-1</f>
        <v>4.3717616580309926E-3</v>
      </c>
      <c r="BW20" s="14">
        <f t="shared" si="71"/>
        <v>1.3308687228742899E-2</v>
      </c>
      <c r="BX20" s="13">
        <v>0.12386761686193992</v>
      </c>
      <c r="BY20" s="14">
        <f t="shared" si="69"/>
        <v>9.8581087433554204E-2</v>
      </c>
      <c r="BZ20" s="13">
        <v>0.12652097584599553</v>
      </c>
      <c r="CA20" s="14">
        <f t="shared" si="70"/>
        <v>0.11867942310053947</v>
      </c>
      <c r="CB20" s="13">
        <v>0.12934474556478459</v>
      </c>
      <c r="CC20" s="14">
        <f t="shared" si="72"/>
        <v>8.8056678212510009E-2</v>
      </c>
      <c r="CD20" s="13">
        <v>0.27041234298197692</v>
      </c>
      <c r="CE20" s="14">
        <f t="shared" si="73"/>
        <v>0.31537387265093209</v>
      </c>
      <c r="CF20" s="13">
        <v>0.11930742046641668</v>
      </c>
      <c r="CG20" s="14">
        <f t="shared" si="67"/>
        <v>8.4808996670851386E-2</v>
      </c>
      <c r="CH20" s="13">
        <f>[2]千象资产!$P$13</f>
        <v>-7.8088894929998598E-2</v>
      </c>
      <c r="CI20" s="14">
        <f t="shared" si="68"/>
        <v>-4.3884576402899667E-2</v>
      </c>
      <c r="CK20" s="2">
        <f t="shared" si="0"/>
        <v>43224</v>
      </c>
      <c r="CL20" s="29">
        <f t="shared" si="1"/>
        <v>1.0086013173188688</v>
      </c>
      <c r="CM20" s="29">
        <f t="shared" si="2"/>
        <v>1.0305635148042025</v>
      </c>
      <c r="CN20" s="29">
        <f t="shared" si="3"/>
        <v>1.0129999999999999</v>
      </c>
      <c r="CO20" s="29">
        <f t="shared" si="4"/>
        <v>0.99359835612107805</v>
      </c>
      <c r="CP20" s="29">
        <f t="shared" si="5"/>
        <v>1</v>
      </c>
      <c r="CQ20" s="29">
        <f t="shared" si="6"/>
        <v>1</v>
      </c>
      <c r="CR20" s="29">
        <f t="shared" si="7"/>
        <v>1</v>
      </c>
      <c r="CS20" s="29">
        <f t="shared" si="8"/>
        <v>1.0513475427162233</v>
      </c>
      <c r="CT20" s="29">
        <f t="shared" si="9"/>
        <v>1.015598885793872</v>
      </c>
      <c r="CU20" s="29">
        <f t="shared" si="10"/>
        <v>1.0149999999999999</v>
      </c>
      <c r="CV20" s="29">
        <f t="shared" si="11"/>
        <v>1.040215716486903</v>
      </c>
      <c r="CW20" s="29">
        <f t="shared" si="12"/>
        <v>1.1094604447685017</v>
      </c>
      <c r="CX20" s="29">
        <f t="shared" si="13"/>
        <v>1</v>
      </c>
      <c r="CY20" s="29">
        <f t="shared" si="14"/>
        <v>1.3550561797752809</v>
      </c>
      <c r="CZ20" s="29">
        <f t="shared" si="15"/>
        <v>1.0423183072677094</v>
      </c>
      <c r="DA20" s="29">
        <f t="shared" si="16"/>
        <v>1.0428336079077429</v>
      </c>
      <c r="DB20" s="29">
        <f t="shared" si="17"/>
        <v>1.1185807656395892</v>
      </c>
      <c r="DC20" s="29">
        <f t="shared" si="18"/>
        <v>1</v>
      </c>
      <c r="DD20" s="29">
        <f t="shared" si="19"/>
        <v>1.0356745737583395</v>
      </c>
      <c r="DE20" s="29">
        <f t="shared" si="20"/>
        <v>1</v>
      </c>
      <c r="DF20" s="29">
        <f t="shared" si="21"/>
        <v>1</v>
      </c>
      <c r="DG20" s="29">
        <f t="shared" si="22"/>
        <v>1</v>
      </c>
      <c r="DH20" s="29">
        <f t="shared" si="23"/>
        <v>1</v>
      </c>
      <c r="DI20" s="29">
        <f t="shared" si="24"/>
        <v>1</v>
      </c>
      <c r="DJ20" s="29">
        <f t="shared" si="25"/>
        <v>1.4710884353741496</v>
      </c>
      <c r="DK20" s="29">
        <f t="shared" si="26"/>
        <v>0.97906489881367753</v>
      </c>
      <c r="DL20" s="29">
        <f t="shared" si="27"/>
        <v>1</v>
      </c>
      <c r="DM20" s="29">
        <f t="shared" si="28"/>
        <v>1</v>
      </c>
      <c r="DN20" s="29">
        <f t="shared" si="29"/>
        <v>1</v>
      </c>
      <c r="DO20" s="29">
        <f t="shared" si="30"/>
        <v>1</v>
      </c>
      <c r="DP20" s="29">
        <f t="shared" si="31"/>
        <v>1</v>
      </c>
      <c r="DQ20" s="29">
        <f t="shared" si="32"/>
        <v>1</v>
      </c>
      <c r="DR20" s="29">
        <f t="shared" si="32"/>
        <v>1</v>
      </c>
      <c r="DS20" s="29">
        <f t="shared" si="33"/>
        <v>1.0847863549478729</v>
      </c>
    </row>
    <row r="21" spans="1:123" ht="16" thickBot="1">
      <c r="A21" s="2">
        <v>43231</v>
      </c>
      <c r="B21" s="3">
        <v>1.3055000000000001</v>
      </c>
      <c r="C21" s="3">
        <v>1.3058000000000001</v>
      </c>
      <c r="D21" s="3">
        <v>1.01</v>
      </c>
      <c r="E21" s="3">
        <v>1.2585999999999999</v>
      </c>
      <c r="F21" s="3">
        <v>1</v>
      </c>
      <c r="G21" s="3">
        <v>1</v>
      </c>
      <c r="H21" s="3">
        <v>1</v>
      </c>
      <c r="I21" s="3">
        <v>1.2011000000000001</v>
      </c>
      <c r="J21" s="3">
        <v>1.0958000000000001</v>
      </c>
      <c r="K21" s="3">
        <v>1.016</v>
      </c>
      <c r="L21" s="3">
        <v>1.3545</v>
      </c>
      <c r="M21" s="3">
        <v>1.2195</v>
      </c>
      <c r="N21" s="3">
        <v>1</v>
      </c>
      <c r="O21" s="3">
        <v>1.2090000000000001</v>
      </c>
      <c r="P21" s="3">
        <v>1.133</v>
      </c>
      <c r="Q21" s="3">
        <v>1.2629999999999999</v>
      </c>
      <c r="R21" s="3">
        <v>1.2649999999999999</v>
      </c>
      <c r="S21">
        <v>1</v>
      </c>
      <c r="T21" s="3">
        <v>1.1220000000000001</v>
      </c>
      <c r="U21" s="3">
        <v>1</v>
      </c>
      <c r="V21" s="3">
        <v>1</v>
      </c>
      <c r="W21" s="3">
        <v>1</v>
      </c>
      <c r="X21">
        <v>1</v>
      </c>
      <c r="Y21">
        <v>1</v>
      </c>
      <c r="Z21">
        <v>1.3755999999999999</v>
      </c>
      <c r="AA21">
        <v>1.3959999999999999</v>
      </c>
      <c r="AB21">
        <v>1</v>
      </c>
      <c r="AC21">
        <v>1</v>
      </c>
      <c r="AD21">
        <v>1</v>
      </c>
      <c r="AE21">
        <v>1</v>
      </c>
      <c r="AF21">
        <v>1</v>
      </c>
      <c r="AG21">
        <v>1</v>
      </c>
      <c r="AH21">
        <v>1</v>
      </c>
      <c r="AI21" s="3">
        <v>1.0857999269188696</v>
      </c>
      <c r="AK21" s="11">
        <f t="shared" si="34"/>
        <v>2.9963122311000845E-3</v>
      </c>
      <c r="AL21" s="11">
        <f t="shared" si="35"/>
        <v>8.4955205437133863E-3</v>
      </c>
      <c r="AM21" s="11">
        <f t="shared" si="36"/>
        <v>-2.9615004935833467E-3</v>
      </c>
      <c r="AN21" s="11">
        <f t="shared" si="37"/>
        <v>1.1135857461024301E-3</v>
      </c>
      <c r="AO21" s="11" t="str">
        <f t="shared" si="38"/>
        <v>/</v>
      </c>
      <c r="AP21" s="11" t="str">
        <f t="shared" si="39"/>
        <v>/</v>
      </c>
      <c r="AQ21" s="11" t="str">
        <f t="shared" si="40"/>
        <v>/</v>
      </c>
      <c r="AR21" s="11">
        <f t="shared" si="41"/>
        <v>6.1992125324621394E-3</v>
      </c>
      <c r="AS21" s="11">
        <f t="shared" si="42"/>
        <v>1.8284878405558924E-3</v>
      </c>
      <c r="AT21" s="11">
        <f t="shared" si="43"/>
        <v>9.852216748769127E-4</v>
      </c>
      <c r="AU21" s="11">
        <f t="shared" si="44"/>
        <v>3.1847133757960666E-3</v>
      </c>
      <c r="AV21" s="11">
        <f t="shared" si="45"/>
        <v>1.8072784030229716E-3</v>
      </c>
      <c r="AW21" s="11" t="str">
        <f t="shared" si="46"/>
        <v>/</v>
      </c>
      <c r="AX21" s="11">
        <f t="shared" si="47"/>
        <v>2.4875621890547706E-3</v>
      </c>
      <c r="AY21" s="11" t="str">
        <f t="shared" si="48"/>
        <v>/</v>
      </c>
      <c r="AZ21" s="11">
        <f t="shared" si="49"/>
        <v>-2.3696682464455776E-3</v>
      </c>
      <c r="BA21" s="11">
        <f t="shared" si="50"/>
        <v>5.5926544240400666E-2</v>
      </c>
      <c r="BB21" s="11" t="str">
        <f t="shared" si="51"/>
        <v>/</v>
      </c>
      <c r="BC21" s="11">
        <f t="shared" si="52"/>
        <v>3.8471861859177281E-3</v>
      </c>
      <c r="BD21" s="11" t="str">
        <f t="shared" si="53"/>
        <v>/</v>
      </c>
      <c r="BE21" s="11" t="str">
        <f t="shared" si="54"/>
        <v>/</v>
      </c>
      <c r="BF21" s="11" t="str">
        <f t="shared" si="55"/>
        <v>/</v>
      </c>
      <c r="BG21" s="11" t="str">
        <f t="shared" si="56"/>
        <v>/</v>
      </c>
      <c r="BH21" s="11" t="str">
        <f t="shared" si="57"/>
        <v>/</v>
      </c>
      <c r="BI21" s="11">
        <f t="shared" si="58"/>
        <v>-6.4535872152329143E-2</v>
      </c>
      <c r="BJ21" s="11">
        <f t="shared" si="59"/>
        <v>-4.9893086243764095E-3</v>
      </c>
      <c r="BK21" s="11" t="str">
        <f t="shared" si="60"/>
        <v>/</v>
      </c>
      <c r="BL21" s="11" t="str">
        <f t="shared" si="61"/>
        <v>/</v>
      </c>
      <c r="BM21" s="11" t="str">
        <f t="shared" si="62"/>
        <v>/</v>
      </c>
      <c r="BN21" s="11" t="str">
        <f t="shared" si="63"/>
        <v>/</v>
      </c>
      <c r="BO21" s="11" t="str">
        <f t="shared" si="64"/>
        <v>/</v>
      </c>
      <c r="BP21" s="11" t="str">
        <f t="shared" si="65"/>
        <v>/</v>
      </c>
      <c r="BQ21" s="11" t="str">
        <f t="shared" si="65"/>
        <v>/</v>
      </c>
      <c r="BR21" s="11">
        <f t="shared" si="66"/>
        <v>9.3435169641797877E-4</v>
      </c>
      <c r="BT21" s="7" t="s">
        <v>37</v>
      </c>
      <c r="BU21" s="5" t="s">
        <v>38</v>
      </c>
      <c r="BV21" s="13">
        <f>INDEX(R:R,COUNTA(R:R))/INDEX(R:R,COUNTA(R:R)-1)-1</f>
        <v>1.1041009463722551E-2</v>
      </c>
      <c r="BW21" s="14">
        <f t="shared" si="71"/>
        <v>1.3308687228742899E-2</v>
      </c>
      <c r="BX21" s="13">
        <v>9.4488188976378229E-3</v>
      </c>
      <c r="BY21" s="14">
        <f t="shared" si="69"/>
        <v>9.8581087433554204E-2</v>
      </c>
      <c r="BZ21" s="13">
        <v>0.25391236306729259</v>
      </c>
      <c r="CA21" s="14">
        <f t="shared" si="70"/>
        <v>0.11867942310053947</v>
      </c>
      <c r="CB21" s="13">
        <v>0.38552851619969364</v>
      </c>
      <c r="CC21" s="14">
        <f t="shared" si="72"/>
        <v>8.8056678212510009E-2</v>
      </c>
      <c r="CD21" s="13">
        <v>0.54383429672447003</v>
      </c>
      <c r="CE21" s="14">
        <f t="shared" si="73"/>
        <v>0.31537387265093209</v>
      </c>
      <c r="CF21" s="13">
        <v>0.33856631897356509</v>
      </c>
      <c r="CG21" s="14">
        <f t="shared" si="67"/>
        <v>8.4808996670851386E-2</v>
      </c>
      <c r="CH21" s="13">
        <f>[2]灰金量投!$P$13</f>
        <v>-0.21739130434782605</v>
      </c>
      <c r="CI21" s="14">
        <f t="shared" si="68"/>
        <v>-4.3884576402899667E-2</v>
      </c>
      <c r="CK21" s="2">
        <f t="shared" si="0"/>
        <v>43231</v>
      </c>
      <c r="CL21" s="29">
        <f t="shared" si="1"/>
        <v>1.011623401782255</v>
      </c>
      <c r="CM21" s="29">
        <f t="shared" si="2"/>
        <v>1.039318688315823</v>
      </c>
      <c r="CN21" s="29">
        <f t="shared" si="3"/>
        <v>1.01</v>
      </c>
      <c r="CO21" s="29">
        <f t="shared" si="4"/>
        <v>0.99470481308780512</v>
      </c>
      <c r="CP21" s="29">
        <f t="shared" si="5"/>
        <v>1</v>
      </c>
      <c r="CQ21" s="29">
        <f t="shared" si="6"/>
        <v>1</v>
      </c>
      <c r="CR21" s="29">
        <f t="shared" si="7"/>
        <v>1</v>
      </c>
      <c r="CS21" s="29">
        <f t="shared" si="8"/>
        <v>1.0578650695790031</v>
      </c>
      <c r="CT21" s="29">
        <f t="shared" si="9"/>
        <v>1.0174558960074283</v>
      </c>
      <c r="CU21" s="29">
        <f t="shared" si="10"/>
        <v>1.016</v>
      </c>
      <c r="CV21" s="29">
        <f t="shared" si="11"/>
        <v>1.0435285053929122</v>
      </c>
      <c r="CW21" s="29">
        <f t="shared" si="12"/>
        <v>1.1114655486693401</v>
      </c>
      <c r="CX21" s="29">
        <f t="shared" si="13"/>
        <v>1</v>
      </c>
      <c r="CY21" s="29">
        <f t="shared" si="14"/>
        <v>1.3584269662921349</v>
      </c>
      <c r="CZ21" s="29">
        <f t="shared" si="15"/>
        <v>1.0423183072677094</v>
      </c>
      <c r="DA21" s="29">
        <f t="shared" si="16"/>
        <v>1.0403624382207577</v>
      </c>
      <c r="DB21" s="29">
        <f t="shared" si="17"/>
        <v>1.1811391223155929</v>
      </c>
      <c r="DC21" s="29">
        <f t="shared" si="18"/>
        <v>1</v>
      </c>
      <c r="DD21" s="29">
        <f t="shared" si="19"/>
        <v>1.0396590066716087</v>
      </c>
      <c r="DE21" s="29">
        <f t="shared" si="20"/>
        <v>1</v>
      </c>
      <c r="DF21" s="29">
        <f t="shared" si="21"/>
        <v>1</v>
      </c>
      <c r="DG21" s="29">
        <f t="shared" si="22"/>
        <v>1</v>
      </c>
      <c r="DH21" s="29">
        <f t="shared" si="23"/>
        <v>1</v>
      </c>
      <c r="DI21" s="29">
        <f t="shared" si="24"/>
        <v>1</v>
      </c>
      <c r="DJ21" s="29">
        <f t="shared" si="25"/>
        <v>1.3761504601840735</v>
      </c>
      <c r="DK21" s="29">
        <f t="shared" si="26"/>
        <v>0.97418004187020224</v>
      </c>
      <c r="DL21" s="29">
        <f t="shared" si="27"/>
        <v>1</v>
      </c>
      <c r="DM21" s="29">
        <f t="shared" si="28"/>
        <v>1</v>
      </c>
      <c r="DN21" s="29">
        <f t="shared" si="29"/>
        <v>1</v>
      </c>
      <c r="DO21" s="29">
        <f t="shared" si="30"/>
        <v>1</v>
      </c>
      <c r="DP21" s="29">
        <f t="shared" si="31"/>
        <v>1</v>
      </c>
      <c r="DQ21" s="29">
        <f t="shared" si="32"/>
        <v>1</v>
      </c>
      <c r="DR21" s="29">
        <f t="shared" si="32"/>
        <v>1</v>
      </c>
      <c r="DS21" s="29">
        <f t="shared" si="33"/>
        <v>1.0857999269188696</v>
      </c>
    </row>
    <row r="22" spans="1:123" ht="16" thickBot="1">
      <c r="A22" s="2">
        <v>43238</v>
      </c>
      <c r="B22" s="3">
        <v>1.3132999999999999</v>
      </c>
      <c r="C22" s="3">
        <v>1.3003</v>
      </c>
      <c r="D22" s="3">
        <v>1.0529999999999999</v>
      </c>
      <c r="E22" s="3">
        <v>1.2850999999999999</v>
      </c>
      <c r="F22" s="3">
        <v>1</v>
      </c>
      <c r="G22" s="3">
        <v>1</v>
      </c>
      <c r="H22" s="3">
        <v>1</v>
      </c>
      <c r="I22" s="3">
        <v>1.2230000000000001</v>
      </c>
      <c r="J22" s="3">
        <v>1.1032</v>
      </c>
      <c r="K22" s="3">
        <v>1.016</v>
      </c>
      <c r="L22" s="3">
        <v>1.4047000000000001</v>
      </c>
      <c r="M22" s="3">
        <v>1.2175</v>
      </c>
      <c r="N22" s="3">
        <v>1</v>
      </c>
      <c r="O22" s="3">
        <v>1.2290000000000001</v>
      </c>
      <c r="P22" s="3">
        <v>1.131</v>
      </c>
      <c r="Q22" s="3">
        <v>1.2729999999999999</v>
      </c>
      <c r="R22" s="3">
        <v>1.3779999999999999</v>
      </c>
      <c r="S22">
        <v>1</v>
      </c>
      <c r="T22" s="3">
        <v>1.1286</v>
      </c>
      <c r="U22" s="3">
        <v>1</v>
      </c>
      <c r="V22" s="3">
        <v>1</v>
      </c>
      <c r="W22" s="3">
        <v>1</v>
      </c>
      <c r="X22">
        <v>1</v>
      </c>
      <c r="Y22">
        <v>1</v>
      </c>
      <c r="Z22">
        <v>1.3284</v>
      </c>
      <c r="AA22">
        <v>1.417</v>
      </c>
      <c r="AB22">
        <v>1</v>
      </c>
      <c r="AC22">
        <v>1</v>
      </c>
      <c r="AD22">
        <v>1</v>
      </c>
      <c r="AE22">
        <v>1</v>
      </c>
      <c r="AF22">
        <v>1</v>
      </c>
      <c r="AG22">
        <v>1</v>
      </c>
      <c r="AH22">
        <v>1</v>
      </c>
      <c r="AI22" s="3">
        <v>1.1020461171785187</v>
      </c>
      <c r="AK22" s="11">
        <f t="shared" si="34"/>
        <v>5.9747223286095164E-3</v>
      </c>
      <c r="AL22" s="11">
        <f t="shared" si="35"/>
        <v>-4.2119773319038156E-3</v>
      </c>
      <c r="AM22" s="11">
        <f t="shared" si="36"/>
        <v>4.2574257425742612E-2</v>
      </c>
      <c r="AN22" s="11">
        <f t="shared" si="37"/>
        <v>2.1055140632448621E-2</v>
      </c>
      <c r="AO22" s="11" t="str">
        <f t="shared" si="38"/>
        <v>/</v>
      </c>
      <c r="AP22" s="11" t="str">
        <f t="shared" si="39"/>
        <v>/</v>
      </c>
      <c r="AQ22" s="11" t="str">
        <f t="shared" si="40"/>
        <v>/</v>
      </c>
      <c r="AR22" s="11">
        <f t="shared" si="41"/>
        <v>1.8233286154358597E-2</v>
      </c>
      <c r="AS22" s="11">
        <f t="shared" si="42"/>
        <v>6.7530571272129691E-3</v>
      </c>
      <c r="AT22" s="11" t="str">
        <f t="shared" si="43"/>
        <v>/</v>
      </c>
      <c r="AU22" s="11">
        <f t="shared" si="44"/>
        <v>3.7061646363971912E-2</v>
      </c>
      <c r="AV22" s="11">
        <f t="shared" si="45"/>
        <v>-1.6400164001639794E-3</v>
      </c>
      <c r="AW22" s="11" t="str">
        <f t="shared" si="46"/>
        <v>/</v>
      </c>
      <c r="AX22" s="11">
        <f t="shared" si="47"/>
        <v>1.6542597187758412E-2</v>
      </c>
      <c r="AY22" s="11">
        <f t="shared" si="48"/>
        <v>-1.765225066195919E-3</v>
      </c>
      <c r="AZ22" s="11">
        <f t="shared" si="49"/>
        <v>7.9176563737133332E-3</v>
      </c>
      <c r="BA22" s="11">
        <f t="shared" si="50"/>
        <v>8.9328063241106648E-2</v>
      </c>
      <c r="BB22" s="11" t="str">
        <f t="shared" si="51"/>
        <v>/</v>
      </c>
      <c r="BC22" s="11">
        <f t="shared" si="52"/>
        <v>5.8823529411764497E-3</v>
      </c>
      <c r="BD22" s="11" t="str">
        <f t="shared" si="53"/>
        <v>/</v>
      </c>
      <c r="BE22" s="11" t="str">
        <f t="shared" si="54"/>
        <v>/</v>
      </c>
      <c r="BF22" s="11" t="str">
        <f t="shared" si="55"/>
        <v>/</v>
      </c>
      <c r="BG22" s="11" t="str">
        <f t="shared" si="56"/>
        <v>/</v>
      </c>
      <c r="BH22" s="11" t="str">
        <f t="shared" si="57"/>
        <v>/</v>
      </c>
      <c r="BI22" s="11">
        <f t="shared" si="58"/>
        <v>-3.4312300087234626E-2</v>
      </c>
      <c r="BJ22" s="11">
        <f t="shared" si="59"/>
        <v>1.5042979942693435E-2</v>
      </c>
      <c r="BK22" s="11" t="str">
        <f t="shared" si="60"/>
        <v>/</v>
      </c>
      <c r="BL22" s="11" t="str">
        <f t="shared" si="61"/>
        <v>/</v>
      </c>
      <c r="BM22" s="11" t="str">
        <f t="shared" si="62"/>
        <v>/</v>
      </c>
      <c r="BN22" s="11" t="str">
        <f t="shared" si="63"/>
        <v>/</v>
      </c>
      <c r="BO22" s="11" t="str">
        <f t="shared" si="64"/>
        <v>/</v>
      </c>
      <c r="BP22" s="11" t="str">
        <f t="shared" si="65"/>
        <v>/</v>
      </c>
      <c r="BQ22" s="11" t="str">
        <f t="shared" si="65"/>
        <v>/</v>
      </c>
      <c r="BR22" s="11">
        <f t="shared" si="66"/>
        <v>1.4962416055553041E-2</v>
      </c>
      <c r="BT22" s="7" t="s">
        <v>39</v>
      </c>
      <c r="BU22" s="5" t="s">
        <v>280</v>
      </c>
      <c r="BV22" s="13">
        <f>INDEX(S:S,COUNTA(S:S))/INDEX(S:S,COUNTA(S:S)-1)-1</f>
        <v>2.9480786154297389E-2</v>
      </c>
      <c r="BW22" s="14">
        <f t="shared" si="71"/>
        <v>1.3308687228742899E-2</v>
      </c>
      <c r="BX22" s="13">
        <v>2.1279691535411649E-2</v>
      </c>
      <c r="BY22" s="14">
        <f t="shared" si="69"/>
        <v>9.8581087433554204E-2</v>
      </c>
      <c r="BZ22" s="13">
        <v>0.13954054712233122</v>
      </c>
      <c r="CA22" s="14">
        <f t="shared" si="70"/>
        <v>0.11867942310053947</v>
      </c>
      <c r="CB22" s="13">
        <v>0.10540419857208072</v>
      </c>
      <c r="CC22" s="14">
        <f t="shared" si="72"/>
        <v>8.8056678212510009E-2</v>
      </c>
      <c r="CD22" s="13">
        <v>0.3358074031782281</v>
      </c>
      <c r="CE22" s="14">
        <f t="shared" si="73"/>
        <v>0.31537387265093209</v>
      </c>
      <c r="CF22" s="13">
        <v>0.13047446587426115</v>
      </c>
      <c r="CG22" s="14">
        <f t="shared" si="67"/>
        <v>8.4808996670851386E-2</v>
      </c>
      <c r="CH22" s="13">
        <f>[2]上九投资!$P$13</f>
        <v>-0.12949951356610101</v>
      </c>
      <c r="CI22" s="14">
        <f t="shared" si="68"/>
        <v>-4.3884576402899667E-2</v>
      </c>
      <c r="CK22" s="2">
        <f t="shared" si="0"/>
        <v>43238</v>
      </c>
      <c r="CL22" s="29">
        <f t="shared" si="1"/>
        <v>1.0176675707090275</v>
      </c>
      <c r="CM22" s="29">
        <f t="shared" si="2"/>
        <v>1.0349411015600127</v>
      </c>
      <c r="CN22" s="29">
        <f t="shared" si="3"/>
        <v>1.0529999999999999</v>
      </c>
      <c r="CO22" s="29">
        <f t="shared" si="4"/>
        <v>1.0156484628151425</v>
      </c>
      <c r="CP22" s="29">
        <f t="shared" si="5"/>
        <v>1</v>
      </c>
      <c r="CQ22" s="29">
        <f t="shared" si="6"/>
        <v>1</v>
      </c>
      <c r="CR22" s="29">
        <f t="shared" si="7"/>
        <v>1</v>
      </c>
      <c r="CS22" s="29">
        <f t="shared" si="8"/>
        <v>1.0771534261053375</v>
      </c>
      <c r="CT22" s="29">
        <f t="shared" si="9"/>
        <v>1.0243268337975859</v>
      </c>
      <c r="CU22" s="29">
        <f t="shared" si="10"/>
        <v>1.016</v>
      </c>
      <c r="CV22" s="29">
        <f t="shared" si="11"/>
        <v>1.0822033898305086</v>
      </c>
      <c r="CW22" s="29">
        <f t="shared" si="12"/>
        <v>1.1096427269413052</v>
      </c>
      <c r="CX22" s="29">
        <f t="shared" si="13"/>
        <v>1</v>
      </c>
      <c r="CY22" s="29">
        <f t="shared" si="14"/>
        <v>1.3808988764044945</v>
      </c>
      <c r="CZ22" s="29">
        <f t="shared" si="15"/>
        <v>1.0404783808647655</v>
      </c>
      <c r="DA22" s="29">
        <f t="shared" si="16"/>
        <v>1.0485996705107083</v>
      </c>
      <c r="DB22" s="29">
        <f t="shared" si="17"/>
        <v>1.2866479925303453</v>
      </c>
      <c r="DC22" s="29">
        <f t="shared" si="18"/>
        <v>1</v>
      </c>
      <c r="DD22" s="29">
        <f t="shared" si="19"/>
        <v>1.045774647887324</v>
      </c>
      <c r="DE22" s="29">
        <f t="shared" si="20"/>
        <v>1</v>
      </c>
      <c r="DF22" s="29">
        <f t="shared" si="21"/>
        <v>1</v>
      </c>
      <c r="DG22" s="29">
        <f t="shared" si="22"/>
        <v>1</v>
      </c>
      <c r="DH22" s="29">
        <f t="shared" si="23"/>
        <v>1</v>
      </c>
      <c r="DI22" s="29">
        <f t="shared" si="24"/>
        <v>1</v>
      </c>
      <c r="DJ22" s="29">
        <f t="shared" si="25"/>
        <v>1.3289315726290516</v>
      </c>
      <c r="DK22" s="29">
        <f t="shared" si="26"/>
        <v>0.988834612700628</v>
      </c>
      <c r="DL22" s="29">
        <f t="shared" si="27"/>
        <v>1</v>
      </c>
      <c r="DM22" s="29">
        <f t="shared" si="28"/>
        <v>1</v>
      </c>
      <c r="DN22" s="29">
        <f t="shared" si="29"/>
        <v>1</v>
      </c>
      <c r="DO22" s="29">
        <f t="shared" si="30"/>
        <v>1</v>
      </c>
      <c r="DP22" s="29">
        <f t="shared" si="31"/>
        <v>1</v>
      </c>
      <c r="DQ22" s="29">
        <f t="shared" si="32"/>
        <v>1</v>
      </c>
      <c r="DR22" s="29">
        <f t="shared" si="32"/>
        <v>1</v>
      </c>
      <c r="DS22" s="29">
        <f t="shared" si="33"/>
        <v>1.1020461171785187</v>
      </c>
    </row>
    <row r="23" spans="1:123" ht="16" thickBot="1">
      <c r="A23" s="2">
        <v>43245</v>
      </c>
      <c r="B23" s="3">
        <v>1.2732000000000001</v>
      </c>
      <c r="C23" s="3">
        <v>1.2981</v>
      </c>
      <c r="D23" s="3">
        <v>1.0429999999999999</v>
      </c>
      <c r="E23" s="3">
        <v>1.2823</v>
      </c>
      <c r="F23" s="3">
        <v>1</v>
      </c>
      <c r="G23" s="3">
        <v>1</v>
      </c>
      <c r="H23" s="3">
        <v>0.99950000000000006</v>
      </c>
      <c r="I23" s="3">
        <v>1.2074</v>
      </c>
      <c r="J23" s="3">
        <v>1.0929</v>
      </c>
      <c r="K23" s="3">
        <v>0.998</v>
      </c>
      <c r="L23" s="3">
        <v>1.4156</v>
      </c>
      <c r="M23" s="3">
        <v>1.2267999999999999</v>
      </c>
      <c r="N23" s="3">
        <v>1</v>
      </c>
      <c r="O23" s="3">
        <v>1.159</v>
      </c>
      <c r="P23" s="3">
        <v>1.125</v>
      </c>
      <c r="Q23" s="3">
        <v>1.2490000000000001</v>
      </c>
      <c r="R23" s="3">
        <v>1.4019999999999999</v>
      </c>
      <c r="S23">
        <v>1</v>
      </c>
      <c r="T23" s="3">
        <v>1.1167</v>
      </c>
      <c r="U23" s="3">
        <v>1</v>
      </c>
      <c r="V23" s="3">
        <v>1</v>
      </c>
      <c r="W23" s="3">
        <v>1</v>
      </c>
      <c r="X23">
        <v>1</v>
      </c>
      <c r="Y23">
        <v>1.0009999999999999</v>
      </c>
      <c r="Z23">
        <v>1.4952000000000001</v>
      </c>
      <c r="AA23">
        <v>1.4159999999999999</v>
      </c>
      <c r="AB23">
        <v>1</v>
      </c>
      <c r="AC23">
        <v>1</v>
      </c>
      <c r="AD23">
        <v>1</v>
      </c>
      <c r="AE23">
        <v>1</v>
      </c>
      <c r="AF23">
        <v>1</v>
      </c>
      <c r="AG23">
        <v>1</v>
      </c>
      <c r="AH23">
        <v>1</v>
      </c>
      <c r="AI23" s="3">
        <v>1.1009933520280299</v>
      </c>
      <c r="AK23" s="11">
        <f t="shared" si="34"/>
        <v>-3.0533769892636675E-2</v>
      </c>
      <c r="AL23" s="11">
        <f t="shared" si="35"/>
        <v>-1.6919172498653934E-3</v>
      </c>
      <c r="AM23" s="11">
        <f t="shared" si="36"/>
        <v>-9.4966761633428209E-3</v>
      </c>
      <c r="AN23" s="11">
        <f t="shared" si="37"/>
        <v>-2.1788187689673055E-3</v>
      </c>
      <c r="AO23" s="11" t="str">
        <f t="shared" si="38"/>
        <v>/</v>
      </c>
      <c r="AP23" s="11" t="str">
        <f t="shared" si="39"/>
        <v>/</v>
      </c>
      <c r="AQ23" s="11">
        <f t="shared" si="40"/>
        <v>-4.9999999999994493E-4</v>
      </c>
      <c r="AR23" s="11">
        <f t="shared" si="41"/>
        <v>-1.275551921504503E-2</v>
      </c>
      <c r="AS23" s="11">
        <f t="shared" si="42"/>
        <v>-9.3364757070341087E-3</v>
      </c>
      <c r="AT23" s="11">
        <f t="shared" si="43"/>
        <v>-1.7716535433070835E-2</v>
      </c>
      <c r="AU23" s="11">
        <f t="shared" si="44"/>
        <v>7.7596639851924554E-3</v>
      </c>
      <c r="AV23" s="11">
        <f t="shared" si="45"/>
        <v>7.6386036960984782E-3</v>
      </c>
      <c r="AW23" s="11" t="str">
        <f t="shared" si="46"/>
        <v>/</v>
      </c>
      <c r="AX23" s="11">
        <f t="shared" si="47"/>
        <v>-5.6956875508543559E-2</v>
      </c>
      <c r="AY23" s="11">
        <f t="shared" si="48"/>
        <v>-5.3050397877983935E-3</v>
      </c>
      <c r="AZ23" s="11">
        <f t="shared" si="49"/>
        <v>-1.885310290651987E-2</v>
      </c>
      <c r="BA23" s="11">
        <f t="shared" si="50"/>
        <v>1.7416545718432541E-2</v>
      </c>
      <c r="BB23" s="11" t="str">
        <f t="shared" si="51"/>
        <v>/</v>
      </c>
      <c r="BC23" s="11">
        <f t="shared" si="52"/>
        <v>-1.05440368598263E-2</v>
      </c>
      <c r="BD23" s="11" t="str">
        <f t="shared" si="53"/>
        <v>/</v>
      </c>
      <c r="BE23" s="11" t="str">
        <f t="shared" si="54"/>
        <v>/</v>
      </c>
      <c r="BF23" s="11" t="str">
        <f t="shared" si="55"/>
        <v>/</v>
      </c>
      <c r="BG23" s="11" t="str">
        <f t="shared" si="56"/>
        <v>/</v>
      </c>
      <c r="BH23" s="11">
        <f t="shared" si="57"/>
        <v>9.9999999999988987E-4</v>
      </c>
      <c r="BI23" s="11">
        <f t="shared" si="58"/>
        <v>0.12556458897922318</v>
      </c>
      <c r="BJ23" s="11">
        <f t="shared" si="59"/>
        <v>-7.0571630204663283E-4</v>
      </c>
      <c r="BK23" s="11" t="str">
        <f t="shared" si="60"/>
        <v>/</v>
      </c>
      <c r="BL23" s="11" t="str">
        <f t="shared" si="61"/>
        <v>/</v>
      </c>
      <c r="BM23" s="11" t="str">
        <f t="shared" si="62"/>
        <v>/</v>
      </c>
      <c r="BN23" s="11" t="str">
        <f t="shared" si="63"/>
        <v>/</v>
      </c>
      <c r="BO23" s="11" t="str">
        <f t="shared" si="64"/>
        <v>/</v>
      </c>
      <c r="BP23" s="11" t="str">
        <f t="shared" si="65"/>
        <v>/</v>
      </c>
      <c r="BQ23" s="11" t="str">
        <f t="shared" si="65"/>
        <v>/</v>
      </c>
      <c r="BR23" s="11">
        <f t="shared" si="66"/>
        <v>-9.5528230087515986E-4</v>
      </c>
      <c r="BT23" s="7" t="s">
        <v>41</v>
      </c>
      <c r="BU23" s="5" t="s">
        <v>236</v>
      </c>
      <c r="BV23" s="13">
        <f>INDEX(T:T,COUNTA(T:T))/INDEX(T:T,COUNTA(T:T)-1)-1</f>
        <v>4.93346316131138E-3</v>
      </c>
      <c r="BW23" s="14">
        <f t="shared" si="71"/>
        <v>1.3308687228742899E-2</v>
      </c>
      <c r="BX23" s="13">
        <v>0.11390128075982164</v>
      </c>
      <c r="BY23" s="14">
        <f t="shared" si="69"/>
        <v>9.8581087433554204E-2</v>
      </c>
      <c r="BZ23" s="13">
        <v>0.1388112402530528</v>
      </c>
      <c r="CA23" s="14">
        <f t="shared" si="70"/>
        <v>0.11867942310053947</v>
      </c>
      <c r="CB23" s="13">
        <v>0.11939166507941734</v>
      </c>
      <c r="CC23" s="14">
        <f t="shared" si="72"/>
        <v>8.8056678212510009E-2</v>
      </c>
      <c r="CD23" s="13">
        <v>0.2582087126137842</v>
      </c>
      <c r="CE23" s="14">
        <f t="shared" si="73"/>
        <v>0.31537387265093209</v>
      </c>
      <c r="CF23" s="13">
        <v>9.8516711343257082E-2</v>
      </c>
      <c r="CG23" s="14">
        <f t="shared" si="67"/>
        <v>8.4808996670851386E-2</v>
      </c>
      <c r="CH23" s="13">
        <f>[2]呈瑞投资!$P$13</f>
        <v>-6.604204753199272E-2</v>
      </c>
      <c r="CI23" s="14">
        <f t="shared" si="68"/>
        <v>-4.3884576402899667E-2</v>
      </c>
      <c r="CK23" s="2">
        <f t="shared" si="0"/>
        <v>43245</v>
      </c>
      <c r="CL23" s="29">
        <f t="shared" si="1"/>
        <v>0.98659434327779938</v>
      </c>
      <c r="CM23" s="29">
        <f t="shared" si="2"/>
        <v>1.0331900668576888</v>
      </c>
      <c r="CN23" s="29">
        <f t="shared" si="3"/>
        <v>1.0429999999999999</v>
      </c>
      <c r="CO23" s="29">
        <f t="shared" si="4"/>
        <v>1.013435548881688</v>
      </c>
      <c r="CP23" s="29">
        <f t="shared" si="5"/>
        <v>1</v>
      </c>
      <c r="CQ23" s="29">
        <f t="shared" si="6"/>
        <v>1</v>
      </c>
      <c r="CR23" s="29">
        <f t="shared" si="7"/>
        <v>0.99950000000000006</v>
      </c>
      <c r="CS23" s="29">
        <f t="shared" si="8"/>
        <v>1.0634137748810992</v>
      </c>
      <c r="CT23" s="29">
        <f t="shared" si="9"/>
        <v>1.0147632311977717</v>
      </c>
      <c r="CU23" s="29">
        <f t="shared" si="10"/>
        <v>0.998</v>
      </c>
      <c r="CV23" s="29">
        <f t="shared" si="11"/>
        <v>1.0906009244992296</v>
      </c>
      <c r="CW23" s="29">
        <f t="shared" si="12"/>
        <v>1.1181188479766679</v>
      </c>
      <c r="CX23" s="29">
        <f t="shared" si="13"/>
        <v>1</v>
      </c>
      <c r="CY23" s="29">
        <f t="shared" si="14"/>
        <v>1.3022471910112359</v>
      </c>
      <c r="CZ23" s="29">
        <f t="shared" si="15"/>
        <v>1.0349586016559338</v>
      </c>
      <c r="DA23" s="29">
        <f t="shared" si="16"/>
        <v>1.0288303130148271</v>
      </c>
      <c r="DB23" s="29">
        <f t="shared" si="17"/>
        <v>1.3090569561157797</v>
      </c>
      <c r="DC23" s="29">
        <f t="shared" si="18"/>
        <v>1</v>
      </c>
      <c r="DD23" s="29">
        <f t="shared" si="19"/>
        <v>1.0347479614529282</v>
      </c>
      <c r="DE23" s="29">
        <f t="shared" si="20"/>
        <v>1</v>
      </c>
      <c r="DF23" s="29">
        <f t="shared" si="21"/>
        <v>1</v>
      </c>
      <c r="DG23" s="29">
        <f t="shared" si="22"/>
        <v>1</v>
      </c>
      <c r="DH23" s="29">
        <f t="shared" si="23"/>
        <v>1</v>
      </c>
      <c r="DI23" s="29">
        <f t="shared" si="24"/>
        <v>1.0009999999999999</v>
      </c>
      <c r="DJ23" s="29">
        <f t="shared" si="25"/>
        <v>1.4957983193277311</v>
      </c>
      <c r="DK23" s="29">
        <f t="shared" si="26"/>
        <v>0.98813677599441718</v>
      </c>
      <c r="DL23" s="29">
        <f t="shared" si="27"/>
        <v>1</v>
      </c>
      <c r="DM23" s="29">
        <f t="shared" si="28"/>
        <v>1</v>
      </c>
      <c r="DN23" s="29">
        <f t="shared" si="29"/>
        <v>1</v>
      </c>
      <c r="DO23" s="29">
        <f t="shared" si="30"/>
        <v>1</v>
      </c>
      <c r="DP23" s="29">
        <f t="shared" si="31"/>
        <v>1</v>
      </c>
      <c r="DQ23" s="29">
        <f t="shared" si="32"/>
        <v>1</v>
      </c>
      <c r="DR23" s="29">
        <f t="shared" si="32"/>
        <v>1</v>
      </c>
      <c r="DS23" s="29">
        <f t="shared" si="33"/>
        <v>1.1009933520280299</v>
      </c>
    </row>
    <row r="24" spans="1:123" ht="16" thickBot="1">
      <c r="A24" s="2">
        <v>43252</v>
      </c>
      <c r="B24" s="3">
        <v>1.2835000000000001</v>
      </c>
      <c r="C24" s="3">
        <v>1.2981</v>
      </c>
      <c r="D24" s="3">
        <v>1.0509999999999999</v>
      </c>
      <c r="E24" s="3">
        <v>1.2823</v>
      </c>
      <c r="F24" s="3">
        <v>1</v>
      </c>
      <c r="G24" s="3">
        <v>1</v>
      </c>
      <c r="H24" s="3">
        <v>1.0015000000000001</v>
      </c>
      <c r="I24" s="3">
        <v>1.2141999999999999</v>
      </c>
      <c r="J24" s="3">
        <v>1.1048</v>
      </c>
      <c r="K24" s="3">
        <v>1.0349999999999999</v>
      </c>
      <c r="L24" s="3">
        <v>1.4330000000000001</v>
      </c>
      <c r="M24" s="3">
        <v>1.2306999999999999</v>
      </c>
      <c r="N24" s="3">
        <v>1</v>
      </c>
      <c r="O24" s="3">
        <v>1.2390000000000001</v>
      </c>
      <c r="P24" s="3">
        <v>1.125</v>
      </c>
      <c r="Q24" s="3">
        <v>1.2410000000000001</v>
      </c>
      <c r="R24" s="3">
        <v>1.44</v>
      </c>
      <c r="S24">
        <v>1</v>
      </c>
      <c r="T24" s="3">
        <v>1.1113</v>
      </c>
      <c r="U24" s="3">
        <v>1</v>
      </c>
      <c r="V24" s="3">
        <v>1</v>
      </c>
      <c r="W24" s="3">
        <v>1</v>
      </c>
      <c r="X24">
        <v>1</v>
      </c>
      <c r="Y24">
        <v>1.0009999999999999</v>
      </c>
      <c r="Z24">
        <v>1.4745999999999999</v>
      </c>
      <c r="AA24">
        <v>1.419</v>
      </c>
      <c r="AB24">
        <v>1</v>
      </c>
      <c r="AC24">
        <v>1</v>
      </c>
      <c r="AD24">
        <v>1</v>
      </c>
      <c r="AE24">
        <v>1</v>
      </c>
      <c r="AF24">
        <v>1</v>
      </c>
      <c r="AG24">
        <v>1</v>
      </c>
      <c r="AH24">
        <v>1</v>
      </c>
      <c r="AI24" s="3">
        <v>1.1135805192784012</v>
      </c>
      <c r="AK24" s="11">
        <f t="shared" si="34"/>
        <v>8.0898523405592559E-3</v>
      </c>
      <c r="AL24" s="11" t="str">
        <f t="shared" si="35"/>
        <v>/</v>
      </c>
      <c r="AM24" s="11">
        <f t="shared" si="36"/>
        <v>7.6701821668265779E-3</v>
      </c>
      <c r="AN24" s="11" t="str">
        <f t="shared" si="37"/>
        <v>/</v>
      </c>
      <c r="AO24" s="11" t="str">
        <f t="shared" si="38"/>
        <v>/</v>
      </c>
      <c r="AP24" s="11" t="str">
        <f t="shared" si="39"/>
        <v>/</v>
      </c>
      <c r="AQ24" s="11">
        <f t="shared" si="40"/>
        <v>2.0010005002502051E-3</v>
      </c>
      <c r="AR24" s="11">
        <f t="shared" si="41"/>
        <v>5.6319363922476828E-3</v>
      </c>
      <c r="AS24" s="11">
        <f t="shared" si="42"/>
        <v>1.0888461890383505E-2</v>
      </c>
      <c r="AT24" s="11">
        <f t="shared" si="43"/>
        <v>3.7074148296593057E-2</v>
      </c>
      <c r="AU24" s="11">
        <f t="shared" si="44"/>
        <v>1.2291607798813331E-2</v>
      </c>
      <c r="AV24" s="11">
        <f t="shared" si="45"/>
        <v>3.1790022823605657E-3</v>
      </c>
      <c r="AW24" s="11" t="str">
        <f t="shared" si="46"/>
        <v>/</v>
      </c>
      <c r="AX24" s="11">
        <f t="shared" si="47"/>
        <v>6.90250215703192E-2</v>
      </c>
      <c r="AY24" s="11" t="str">
        <f t="shared" si="48"/>
        <v>/</v>
      </c>
      <c r="AZ24" s="11">
        <f t="shared" si="49"/>
        <v>-6.4051240992794023E-3</v>
      </c>
      <c r="BA24" s="11">
        <f t="shared" si="50"/>
        <v>2.7104136947218249E-2</v>
      </c>
      <c r="BB24" s="11" t="str">
        <f t="shared" si="51"/>
        <v>/</v>
      </c>
      <c r="BC24" s="11">
        <f t="shared" si="52"/>
        <v>-4.8356765469688145E-3</v>
      </c>
      <c r="BD24" s="11" t="str">
        <f t="shared" si="53"/>
        <v>/</v>
      </c>
      <c r="BE24" s="11" t="str">
        <f t="shared" si="54"/>
        <v>/</v>
      </c>
      <c r="BF24" s="11" t="str">
        <f t="shared" si="55"/>
        <v>/</v>
      </c>
      <c r="BG24" s="11" t="str">
        <f t="shared" si="56"/>
        <v>/</v>
      </c>
      <c r="BH24" s="11" t="str">
        <f t="shared" si="57"/>
        <v>/</v>
      </c>
      <c r="BI24" s="11">
        <f t="shared" si="58"/>
        <v>-1.3777421080791941E-2</v>
      </c>
      <c r="BJ24" s="11">
        <f t="shared" si="59"/>
        <v>2.1186440677967155E-3</v>
      </c>
      <c r="BK24" s="11" t="str">
        <f t="shared" si="60"/>
        <v>/</v>
      </c>
      <c r="BL24" s="11" t="str">
        <f t="shared" si="61"/>
        <v>/</v>
      </c>
      <c r="BM24" s="11" t="str">
        <f t="shared" si="62"/>
        <v>/</v>
      </c>
      <c r="BN24" s="11" t="str">
        <f t="shared" si="63"/>
        <v>/</v>
      </c>
      <c r="BO24" s="11" t="str">
        <f t="shared" si="64"/>
        <v>/</v>
      </c>
      <c r="BP24" s="11" t="str">
        <f t="shared" si="65"/>
        <v>/</v>
      </c>
      <c r="BQ24" s="11" t="str">
        <f t="shared" si="65"/>
        <v>/</v>
      </c>
      <c r="BR24" s="11">
        <f t="shared" si="66"/>
        <v>1.1432555180451942E-2</v>
      </c>
      <c r="BT24" s="7" t="s">
        <v>42</v>
      </c>
      <c r="BU24" s="5" t="s">
        <v>243</v>
      </c>
      <c r="BV24" s="13">
        <f>INDEX(U:U,COUNTA(U:U))/INDEX(U:U,COUNTA(U:U)-1)-1</f>
        <v>6.4947608733828988E-2</v>
      </c>
      <c r="BW24" s="14">
        <f t="shared" si="71"/>
        <v>1.3308687228742899E-2</v>
      </c>
      <c r="BX24" s="13">
        <v>0.38141159497323351</v>
      </c>
      <c r="BY24" s="14">
        <f t="shared" si="69"/>
        <v>9.8581087433554204E-2</v>
      </c>
      <c r="BZ24" s="13">
        <v>0.19797840115896226</v>
      </c>
      <c r="CA24" s="14">
        <f t="shared" si="70"/>
        <v>0.11867942310053947</v>
      </c>
      <c r="CB24" s="13">
        <v>0.36825351828351283</v>
      </c>
      <c r="CC24" s="14">
        <f t="shared" si="72"/>
        <v>8.8056678212510009E-2</v>
      </c>
      <c r="CD24" s="13">
        <v>0.47888468885908209</v>
      </c>
      <c r="CE24" s="14">
        <f t="shared" si="73"/>
        <v>0.31537387265093209</v>
      </c>
      <c r="CF24" s="13">
        <v>0.32251196866412657</v>
      </c>
      <c r="CG24" s="14">
        <f t="shared" si="67"/>
        <v>8.4808996670851386E-2</v>
      </c>
      <c r="CH24" s="13">
        <f>[2]社润投资!$P$13</f>
        <v>-0.23149417909141301</v>
      </c>
      <c r="CI24" s="14">
        <f t="shared" si="68"/>
        <v>-4.3884576402899667E-2</v>
      </c>
      <c r="CK24" s="2">
        <f t="shared" si="0"/>
        <v>43252</v>
      </c>
      <c r="CL24" s="29">
        <f t="shared" si="1"/>
        <v>0.99457574583494779</v>
      </c>
      <c r="CM24" s="29">
        <f t="shared" si="2"/>
        <v>1.0331900668576888</v>
      </c>
      <c r="CN24" s="29">
        <f t="shared" si="3"/>
        <v>1.0509999999999999</v>
      </c>
      <c r="CO24" s="29">
        <f t="shared" si="4"/>
        <v>1.013435548881688</v>
      </c>
      <c r="CP24" s="29">
        <f t="shared" si="5"/>
        <v>1</v>
      </c>
      <c r="CQ24" s="29">
        <f t="shared" si="6"/>
        <v>1</v>
      </c>
      <c r="CR24" s="29">
        <f t="shared" si="7"/>
        <v>1.0015000000000001</v>
      </c>
      <c r="CS24" s="29">
        <f t="shared" si="8"/>
        <v>1.0694028536198696</v>
      </c>
      <c r="CT24" s="29">
        <f t="shared" si="9"/>
        <v>1.0258124419684309</v>
      </c>
      <c r="CU24" s="29">
        <f t="shared" si="10"/>
        <v>1.0349999999999999</v>
      </c>
      <c r="CV24" s="29">
        <f t="shared" si="11"/>
        <v>1.1040061633281972</v>
      </c>
      <c r="CW24" s="29">
        <f t="shared" si="12"/>
        <v>1.1216733503463361</v>
      </c>
      <c r="CX24" s="29">
        <f t="shared" si="13"/>
        <v>1</v>
      </c>
      <c r="CY24" s="29">
        <f t="shared" si="14"/>
        <v>1.3921348314606743</v>
      </c>
      <c r="CZ24" s="29">
        <f t="shared" si="15"/>
        <v>1.0349586016559338</v>
      </c>
      <c r="DA24" s="29">
        <f t="shared" si="16"/>
        <v>1.0222405271828667</v>
      </c>
      <c r="DB24" s="29">
        <f t="shared" si="17"/>
        <v>1.3445378151260505</v>
      </c>
      <c r="DC24" s="29">
        <f t="shared" si="18"/>
        <v>1</v>
      </c>
      <c r="DD24" s="29">
        <f t="shared" si="19"/>
        <v>1.0297442550037064</v>
      </c>
      <c r="DE24" s="29">
        <f t="shared" si="20"/>
        <v>1</v>
      </c>
      <c r="DF24" s="29">
        <f t="shared" si="21"/>
        <v>1</v>
      </c>
      <c r="DG24" s="29">
        <f t="shared" si="22"/>
        <v>1</v>
      </c>
      <c r="DH24" s="29">
        <f t="shared" si="23"/>
        <v>1</v>
      </c>
      <c r="DI24" s="29">
        <f t="shared" si="24"/>
        <v>1.0009999999999999</v>
      </c>
      <c r="DJ24" s="29">
        <f t="shared" si="25"/>
        <v>1.475190076030412</v>
      </c>
      <c r="DK24" s="29">
        <f t="shared" si="26"/>
        <v>0.99023028611304953</v>
      </c>
      <c r="DL24" s="29">
        <f t="shared" si="27"/>
        <v>1</v>
      </c>
      <c r="DM24" s="29">
        <f t="shared" si="28"/>
        <v>1</v>
      </c>
      <c r="DN24" s="29">
        <f t="shared" si="29"/>
        <v>1</v>
      </c>
      <c r="DO24" s="29">
        <f t="shared" si="30"/>
        <v>1</v>
      </c>
      <c r="DP24" s="29">
        <f t="shared" si="31"/>
        <v>1</v>
      </c>
      <c r="DQ24" s="29">
        <f t="shared" si="32"/>
        <v>1</v>
      </c>
      <c r="DR24" s="29">
        <f t="shared" si="32"/>
        <v>1</v>
      </c>
      <c r="DS24" s="29">
        <f t="shared" si="33"/>
        <v>1.1135805192784012</v>
      </c>
    </row>
    <row r="25" spans="1:123" ht="16" thickBot="1">
      <c r="A25" s="2">
        <v>43259</v>
      </c>
      <c r="B25" s="3">
        <v>1.2914000000000001</v>
      </c>
      <c r="C25" s="3">
        <v>1.2915000000000001</v>
      </c>
      <c r="D25" s="3">
        <v>1.0529999999999999</v>
      </c>
      <c r="E25" s="3">
        <v>1.2823</v>
      </c>
      <c r="F25" s="3">
        <v>1</v>
      </c>
      <c r="G25" s="3">
        <v>1</v>
      </c>
      <c r="H25" s="3">
        <v>0.99960000000000004</v>
      </c>
      <c r="I25" s="3">
        <v>1.194</v>
      </c>
      <c r="J25" s="3">
        <v>1.1123000000000001</v>
      </c>
      <c r="K25" s="3">
        <v>1.04</v>
      </c>
      <c r="L25" s="3">
        <v>1.4527000000000001</v>
      </c>
      <c r="M25" s="3">
        <v>1.2379</v>
      </c>
      <c r="N25" s="3">
        <v>1</v>
      </c>
      <c r="O25" s="3">
        <v>1.284</v>
      </c>
      <c r="P25" s="3">
        <v>1.1419999999999999</v>
      </c>
      <c r="Q25" s="3">
        <v>1.2350000000000001</v>
      </c>
      <c r="R25" s="3">
        <v>1.4059999999999999</v>
      </c>
      <c r="S25">
        <v>1</v>
      </c>
      <c r="T25" s="3">
        <v>1.1222000000000001</v>
      </c>
      <c r="U25" s="3">
        <v>1</v>
      </c>
      <c r="V25" s="3">
        <v>1</v>
      </c>
      <c r="W25" s="3">
        <v>1</v>
      </c>
      <c r="X25">
        <v>1</v>
      </c>
      <c r="Y25">
        <v>1.0009999999999999</v>
      </c>
      <c r="Z25">
        <v>1.4241999999999999</v>
      </c>
      <c r="AA25">
        <v>1.4350000000000001</v>
      </c>
      <c r="AB25">
        <v>1</v>
      </c>
      <c r="AC25">
        <v>1</v>
      </c>
      <c r="AD25">
        <v>1</v>
      </c>
      <c r="AE25">
        <v>1</v>
      </c>
      <c r="AF25">
        <v>1</v>
      </c>
      <c r="AG25">
        <v>1</v>
      </c>
      <c r="AH25">
        <v>1</v>
      </c>
      <c r="AI25" s="3">
        <v>1.1153585682147853</v>
      </c>
      <c r="AK25" s="11">
        <f t="shared" si="34"/>
        <v>6.1550447993767854E-3</v>
      </c>
      <c r="AL25" s="11">
        <f t="shared" si="35"/>
        <v>-5.0843540559278866E-3</v>
      </c>
      <c r="AM25" s="11">
        <f t="shared" si="36"/>
        <v>1.9029495718363432E-3</v>
      </c>
      <c r="AN25" s="11" t="str">
        <f t="shared" si="37"/>
        <v>/</v>
      </c>
      <c r="AO25" s="11" t="str">
        <f t="shared" si="38"/>
        <v>/</v>
      </c>
      <c r="AP25" s="11" t="str">
        <f t="shared" si="39"/>
        <v>/</v>
      </c>
      <c r="AQ25" s="11">
        <f t="shared" si="40"/>
        <v>-1.8971542685971565E-3</v>
      </c>
      <c r="AR25" s="11">
        <f t="shared" si="41"/>
        <v>-1.6636468456596942E-2</v>
      </c>
      <c r="AS25" s="11">
        <f t="shared" si="42"/>
        <v>6.7885590152063635E-3</v>
      </c>
      <c r="AT25" s="11">
        <f t="shared" si="43"/>
        <v>4.8309178743961567E-3</v>
      </c>
      <c r="AU25" s="11">
        <f t="shared" si="44"/>
        <v>1.3747383112351796E-2</v>
      </c>
      <c r="AV25" s="11">
        <f t="shared" si="45"/>
        <v>5.8503290810107966E-3</v>
      </c>
      <c r="AW25" s="11" t="str">
        <f t="shared" si="46"/>
        <v>/</v>
      </c>
      <c r="AX25" s="11">
        <f t="shared" si="47"/>
        <v>3.6319612590798966E-2</v>
      </c>
      <c r="AY25" s="11">
        <f t="shared" si="48"/>
        <v>1.5111111111111075E-2</v>
      </c>
      <c r="AZ25" s="11">
        <f t="shared" si="49"/>
        <v>-4.8348106365834198E-3</v>
      </c>
      <c r="BA25" s="11">
        <f t="shared" si="50"/>
        <v>-2.3611111111111138E-2</v>
      </c>
      <c r="BB25" s="11" t="str">
        <f t="shared" si="51"/>
        <v>/</v>
      </c>
      <c r="BC25" s="11">
        <f t="shared" si="52"/>
        <v>9.8083325834610324E-3</v>
      </c>
      <c r="BD25" s="11" t="str">
        <f t="shared" si="53"/>
        <v>/</v>
      </c>
      <c r="BE25" s="11" t="str">
        <f t="shared" si="54"/>
        <v>/</v>
      </c>
      <c r="BF25" s="11" t="str">
        <f t="shared" si="55"/>
        <v>/</v>
      </c>
      <c r="BG25" s="11" t="str">
        <f t="shared" si="56"/>
        <v>/</v>
      </c>
      <c r="BH25" s="11" t="str">
        <f t="shared" si="57"/>
        <v>/</v>
      </c>
      <c r="BI25" s="11">
        <f t="shared" si="58"/>
        <v>-3.4178760341787573E-2</v>
      </c>
      <c r="BJ25" s="11">
        <f t="shared" si="59"/>
        <v>1.1275546159267069E-2</v>
      </c>
      <c r="BK25" s="11" t="str">
        <f t="shared" si="60"/>
        <v>/</v>
      </c>
      <c r="BL25" s="11" t="str">
        <f t="shared" si="61"/>
        <v>/</v>
      </c>
      <c r="BM25" s="11" t="str">
        <f t="shared" si="62"/>
        <v>/</v>
      </c>
      <c r="BN25" s="11" t="str">
        <f t="shared" si="63"/>
        <v>/</v>
      </c>
      <c r="BO25" s="11" t="str">
        <f t="shared" si="64"/>
        <v>/</v>
      </c>
      <c r="BP25" s="11" t="str">
        <f t="shared" si="65"/>
        <v>/</v>
      </c>
      <c r="BQ25" s="11" t="str">
        <f t="shared" si="65"/>
        <v>/</v>
      </c>
      <c r="BR25" s="11">
        <f t="shared" si="66"/>
        <v>1.5966954392632182E-3</v>
      </c>
      <c r="BT25" s="7" t="s">
        <v>43</v>
      </c>
      <c r="BU25" s="5" t="s">
        <v>44</v>
      </c>
      <c r="BV25" s="13">
        <f>INDEX(V:V,COUNTA(V:V))/INDEX(V:V,COUNTA(V:V)-1)-1</f>
        <v>1.5639914824876922E-2</v>
      </c>
      <c r="BW25" s="14">
        <f t="shared" si="71"/>
        <v>1.3308687228742899E-2</v>
      </c>
      <c r="BX25" s="13">
        <v>2.6493506493506569E-2</v>
      </c>
      <c r="BY25" s="14">
        <f t="shared" si="69"/>
        <v>9.8581087433554204E-2</v>
      </c>
      <c r="BZ25" s="13">
        <v>3.6104868913857668E-2</v>
      </c>
      <c r="CA25" s="14">
        <f t="shared" si="70"/>
        <v>0.11867942310053947</v>
      </c>
      <c r="CB25" s="13">
        <v>6.0180398008732955E-2</v>
      </c>
      <c r="CC25" s="14">
        <f t="shared" si="72"/>
        <v>8.8056678212510009E-2</v>
      </c>
      <c r="CD25" s="13">
        <v>0.10788946736083305</v>
      </c>
      <c r="CE25" s="14">
        <f t="shared" si="73"/>
        <v>0.31537387265093209</v>
      </c>
      <c r="CF25" s="13">
        <v>7.0871262842673893E-2</v>
      </c>
      <c r="CG25" s="14">
        <f t="shared" si="67"/>
        <v>8.4808996670851386E-2</v>
      </c>
      <c r="CH25" s="13">
        <f>[2]君拙投资!$P$13</f>
        <v>-4.8015502763223972E-2</v>
      </c>
      <c r="CI25" s="14">
        <f t="shared" si="68"/>
        <v>-4.3884576402899667E-2</v>
      </c>
      <c r="CK25" s="2">
        <f t="shared" si="0"/>
        <v>43259</v>
      </c>
      <c r="CL25" s="29">
        <f t="shared" si="1"/>
        <v>1.0006974041069354</v>
      </c>
      <c r="CM25" s="29">
        <f t="shared" si="2"/>
        <v>1.0279369627507164</v>
      </c>
      <c r="CN25" s="29">
        <f t="shared" si="3"/>
        <v>1.0529999999999999</v>
      </c>
      <c r="CO25" s="29">
        <f t="shared" si="4"/>
        <v>1.013435548881688</v>
      </c>
      <c r="CP25" s="29">
        <f t="shared" si="5"/>
        <v>1</v>
      </c>
      <c r="CQ25" s="29">
        <f t="shared" si="6"/>
        <v>1</v>
      </c>
      <c r="CR25" s="29">
        <f t="shared" si="7"/>
        <v>0.99960000000000004</v>
      </c>
      <c r="CS25" s="29">
        <f t="shared" si="8"/>
        <v>1.0516117667782279</v>
      </c>
      <c r="CT25" s="29">
        <f t="shared" si="9"/>
        <v>1.0327762302692667</v>
      </c>
      <c r="CU25" s="29">
        <f t="shared" si="10"/>
        <v>1.04</v>
      </c>
      <c r="CV25" s="29">
        <f t="shared" si="11"/>
        <v>1.1191833590138676</v>
      </c>
      <c r="CW25" s="29">
        <f t="shared" si="12"/>
        <v>1.1282355085672622</v>
      </c>
      <c r="CX25" s="29">
        <f t="shared" si="13"/>
        <v>1</v>
      </c>
      <c r="CY25" s="29">
        <f t="shared" si="14"/>
        <v>1.4426966292134831</v>
      </c>
      <c r="CZ25" s="29">
        <f t="shared" si="15"/>
        <v>1.0505979760809567</v>
      </c>
      <c r="DA25" s="29">
        <f t="shared" si="16"/>
        <v>1.0172981878088962</v>
      </c>
      <c r="DB25" s="29">
        <f t="shared" si="17"/>
        <v>1.3127917833800187</v>
      </c>
      <c r="DC25" s="29">
        <f t="shared" si="18"/>
        <v>1</v>
      </c>
      <c r="DD25" s="29">
        <f t="shared" si="19"/>
        <v>1.0398443291326911</v>
      </c>
      <c r="DE25" s="29">
        <f t="shared" si="20"/>
        <v>1</v>
      </c>
      <c r="DF25" s="29">
        <f t="shared" si="21"/>
        <v>1</v>
      </c>
      <c r="DG25" s="29">
        <f t="shared" si="22"/>
        <v>1</v>
      </c>
      <c r="DH25" s="29">
        <f t="shared" si="23"/>
        <v>1</v>
      </c>
      <c r="DI25" s="29">
        <f t="shared" si="24"/>
        <v>1.0009999999999999</v>
      </c>
      <c r="DJ25" s="29">
        <f t="shared" si="25"/>
        <v>1.424769907963185</v>
      </c>
      <c r="DK25" s="29">
        <f t="shared" si="26"/>
        <v>1.0013956734124214</v>
      </c>
      <c r="DL25" s="29">
        <f t="shared" si="27"/>
        <v>1</v>
      </c>
      <c r="DM25" s="29">
        <f t="shared" si="28"/>
        <v>1</v>
      </c>
      <c r="DN25" s="29">
        <f t="shared" si="29"/>
        <v>1</v>
      </c>
      <c r="DO25" s="29">
        <f t="shared" si="30"/>
        <v>1</v>
      </c>
      <c r="DP25" s="29">
        <f t="shared" si="31"/>
        <v>1</v>
      </c>
      <c r="DQ25" s="29">
        <f t="shared" si="32"/>
        <v>1</v>
      </c>
      <c r="DR25" s="29">
        <f t="shared" si="32"/>
        <v>1</v>
      </c>
      <c r="DS25" s="29">
        <f t="shared" si="33"/>
        <v>1.1153585682147853</v>
      </c>
    </row>
    <row r="26" spans="1:123" ht="16" thickBot="1">
      <c r="A26" s="2">
        <v>43266</v>
      </c>
      <c r="B26" s="3">
        <v>1.2974000000000001</v>
      </c>
      <c r="C26" s="3">
        <v>1.3101</v>
      </c>
      <c r="D26" s="3">
        <v>1.077</v>
      </c>
      <c r="E26" s="3">
        <v>1.3077000000000001</v>
      </c>
      <c r="F26" s="3">
        <v>1</v>
      </c>
      <c r="G26" s="3">
        <v>1</v>
      </c>
      <c r="H26" s="3">
        <v>1.0075000000000001</v>
      </c>
      <c r="I26" s="3">
        <v>1.2117</v>
      </c>
      <c r="J26" s="3">
        <v>1.1427</v>
      </c>
      <c r="K26" s="3">
        <v>1.0620000000000001</v>
      </c>
      <c r="L26" s="3">
        <v>1.4581</v>
      </c>
      <c r="M26" s="3">
        <v>1.2410000000000001</v>
      </c>
      <c r="N26" s="3">
        <v>1</v>
      </c>
      <c r="O26" s="3">
        <v>1.365</v>
      </c>
      <c r="P26" s="3">
        <v>1.171</v>
      </c>
      <c r="Q26" s="3">
        <v>1.2509999999999999</v>
      </c>
      <c r="R26" s="3">
        <v>1.4139999999999999</v>
      </c>
      <c r="S26">
        <v>1</v>
      </c>
      <c r="T26" s="3">
        <v>1.1348</v>
      </c>
      <c r="U26" s="3">
        <v>1</v>
      </c>
      <c r="V26" s="3">
        <v>1</v>
      </c>
      <c r="W26" s="3">
        <v>1</v>
      </c>
      <c r="X26">
        <v>1</v>
      </c>
      <c r="Y26">
        <v>1.0009999999999999</v>
      </c>
      <c r="Z26">
        <v>1.4965999999999999</v>
      </c>
      <c r="AA26">
        <v>1.4319999999999999</v>
      </c>
      <c r="AB26">
        <v>1</v>
      </c>
      <c r="AC26">
        <v>1</v>
      </c>
      <c r="AD26">
        <v>1</v>
      </c>
      <c r="AE26">
        <v>1</v>
      </c>
      <c r="AF26">
        <v>1</v>
      </c>
      <c r="AG26">
        <v>1</v>
      </c>
      <c r="AH26">
        <v>1</v>
      </c>
      <c r="AI26" s="3">
        <v>1.1354466965374177</v>
      </c>
      <c r="AK26" s="11">
        <f t="shared" si="34"/>
        <v>4.6461204893912811E-3</v>
      </c>
      <c r="AL26" s="11">
        <f t="shared" si="35"/>
        <v>1.4401858304297299E-2</v>
      </c>
      <c r="AM26" s="11">
        <f t="shared" si="36"/>
        <v>2.2792022792022859E-2</v>
      </c>
      <c r="AN26" s="11">
        <f t="shared" si="37"/>
        <v>1.9808157217499955E-2</v>
      </c>
      <c r="AO26" s="11" t="str">
        <f t="shared" si="38"/>
        <v>/</v>
      </c>
      <c r="AP26" s="11" t="str">
        <f t="shared" si="39"/>
        <v>/</v>
      </c>
      <c r="AQ26" s="11">
        <f t="shared" si="40"/>
        <v>7.9031612645057425E-3</v>
      </c>
      <c r="AR26" s="11">
        <f t="shared" si="41"/>
        <v>1.4824120603015079E-2</v>
      </c>
      <c r="AS26" s="11">
        <f t="shared" si="42"/>
        <v>2.7330756090982566E-2</v>
      </c>
      <c r="AT26" s="11">
        <f t="shared" si="43"/>
        <v>2.1153846153846079E-2</v>
      </c>
      <c r="AU26" s="11">
        <f t="shared" si="44"/>
        <v>3.7172162180765245E-3</v>
      </c>
      <c r="AV26" s="11">
        <f t="shared" si="45"/>
        <v>2.5042410533968607E-3</v>
      </c>
      <c r="AW26" s="11" t="str">
        <f t="shared" si="46"/>
        <v>/</v>
      </c>
      <c r="AX26" s="11">
        <f t="shared" si="47"/>
        <v>6.308411214953269E-2</v>
      </c>
      <c r="AY26" s="11">
        <f t="shared" si="48"/>
        <v>2.5394045534150811E-2</v>
      </c>
      <c r="AZ26" s="11">
        <f t="shared" si="49"/>
        <v>1.2955465587044301E-2</v>
      </c>
      <c r="BA26" s="11">
        <f t="shared" si="50"/>
        <v>5.6899004267425557E-3</v>
      </c>
      <c r="BB26" s="11" t="str">
        <f t="shared" si="51"/>
        <v>/</v>
      </c>
      <c r="BC26" s="11">
        <f t="shared" si="52"/>
        <v>1.1227945107823878E-2</v>
      </c>
      <c r="BD26" s="11" t="str">
        <f t="shared" si="53"/>
        <v>/</v>
      </c>
      <c r="BE26" s="11" t="str">
        <f t="shared" si="54"/>
        <v>/</v>
      </c>
      <c r="BF26" s="11" t="str">
        <f t="shared" si="55"/>
        <v>/</v>
      </c>
      <c r="BG26" s="11" t="str">
        <f t="shared" si="56"/>
        <v>/</v>
      </c>
      <c r="BH26" s="11" t="str">
        <f t="shared" si="57"/>
        <v>/</v>
      </c>
      <c r="BI26" s="11">
        <f t="shared" si="58"/>
        <v>5.0835556803819681E-2</v>
      </c>
      <c r="BJ26" s="11">
        <f t="shared" si="59"/>
        <v>-2.090592334494823E-3</v>
      </c>
      <c r="BK26" s="11" t="str">
        <f t="shared" si="60"/>
        <v>/</v>
      </c>
      <c r="BL26" s="11" t="str">
        <f t="shared" si="61"/>
        <v>/</v>
      </c>
      <c r="BM26" s="11" t="str">
        <f t="shared" si="62"/>
        <v>/</v>
      </c>
      <c r="BN26" s="11" t="str">
        <f t="shared" si="63"/>
        <v>/</v>
      </c>
      <c r="BO26" s="11" t="str">
        <f t="shared" si="64"/>
        <v>/</v>
      </c>
      <c r="BP26" s="11" t="str">
        <f t="shared" si="65"/>
        <v>/</v>
      </c>
      <c r="BQ26" s="11" t="str">
        <f t="shared" si="65"/>
        <v>/</v>
      </c>
      <c r="BR26" s="11">
        <f t="shared" si="66"/>
        <v>1.8010466674214909E-2</v>
      </c>
      <c r="BT26" s="7" t="s">
        <v>45</v>
      </c>
      <c r="BU26" s="5" t="s">
        <v>46</v>
      </c>
      <c r="BV26" s="13">
        <f>INDEX(W:W,COUNTA(W:W))/INDEX(W:W,COUNTA(W:W)-1)-1</f>
        <v>2.9198173242494407E-2</v>
      </c>
      <c r="BW26" s="14">
        <f t="shared" si="71"/>
        <v>1.3308687228742899E-2</v>
      </c>
      <c r="BX26" s="13">
        <v>3.1902116799279456E-2</v>
      </c>
      <c r="BY26" s="14">
        <f t="shared" si="69"/>
        <v>9.8581087433554204E-2</v>
      </c>
      <c r="BZ26" s="13">
        <v>5.2522777735242387E-2</v>
      </c>
      <c r="CA26" s="14">
        <f t="shared" si="70"/>
        <v>0.11867942310053947</v>
      </c>
      <c r="CB26" s="13">
        <v>0.11753656155999394</v>
      </c>
      <c r="CC26" s="14">
        <f t="shared" si="72"/>
        <v>8.8056678212510009E-2</v>
      </c>
      <c r="CD26" s="13">
        <v>8.4661511756351615E-2</v>
      </c>
      <c r="CE26" s="14">
        <f t="shared" si="73"/>
        <v>0.31537387265093209</v>
      </c>
      <c r="CF26" s="13">
        <v>0.14921286349816754</v>
      </c>
      <c r="CG26" s="14">
        <f t="shared" si="67"/>
        <v>8.4808996670851386E-2</v>
      </c>
      <c r="CH26" s="13">
        <f>[2]鼎一基金!$P$13</f>
        <v>-8.5566119273984387E-2</v>
      </c>
      <c r="CI26" s="14">
        <f t="shared" si="68"/>
        <v>-4.3884576402899667E-2</v>
      </c>
      <c r="CK26" s="2">
        <f t="shared" si="0"/>
        <v>43266</v>
      </c>
      <c r="CL26" s="29">
        <f t="shared" si="1"/>
        <v>1.0053467648198373</v>
      </c>
      <c r="CM26" s="29">
        <f t="shared" si="2"/>
        <v>1.042741165234002</v>
      </c>
      <c r="CN26" s="29">
        <f t="shared" si="3"/>
        <v>1.077</v>
      </c>
      <c r="CO26" s="29">
        <f t="shared" si="4"/>
        <v>1.0335098395637399</v>
      </c>
      <c r="CP26" s="29">
        <f t="shared" si="5"/>
        <v>1</v>
      </c>
      <c r="CQ26" s="29">
        <f t="shared" si="6"/>
        <v>1</v>
      </c>
      <c r="CR26" s="29">
        <f t="shared" si="7"/>
        <v>1.0075000000000001</v>
      </c>
      <c r="CS26" s="29">
        <f t="shared" si="8"/>
        <v>1.0672009864364982</v>
      </c>
      <c r="CT26" s="29">
        <f t="shared" si="9"/>
        <v>1.0610027855153203</v>
      </c>
      <c r="CU26" s="29">
        <f t="shared" si="10"/>
        <v>1.0620000000000001</v>
      </c>
      <c r="CV26" s="29">
        <f t="shared" si="11"/>
        <v>1.1233436055469952</v>
      </c>
      <c r="CW26" s="29">
        <f t="shared" si="12"/>
        <v>1.1310608822457164</v>
      </c>
      <c r="CX26" s="29">
        <f t="shared" si="13"/>
        <v>1</v>
      </c>
      <c r="CY26" s="29">
        <f t="shared" si="14"/>
        <v>1.5337078651685392</v>
      </c>
      <c r="CZ26" s="29">
        <f t="shared" si="15"/>
        <v>1.0772769089236431</v>
      </c>
      <c r="DA26" s="29">
        <f t="shared" si="16"/>
        <v>1.0304777594728172</v>
      </c>
      <c r="DB26" s="29">
        <f t="shared" si="17"/>
        <v>1.3202614379084967</v>
      </c>
      <c r="DC26" s="29">
        <f t="shared" si="18"/>
        <v>1</v>
      </c>
      <c r="DD26" s="29">
        <f t="shared" si="19"/>
        <v>1.0515196441808747</v>
      </c>
      <c r="DE26" s="29">
        <f t="shared" si="20"/>
        <v>1</v>
      </c>
      <c r="DF26" s="29">
        <f t="shared" si="21"/>
        <v>1</v>
      </c>
      <c r="DG26" s="29">
        <f t="shared" si="22"/>
        <v>1</v>
      </c>
      <c r="DH26" s="29">
        <f t="shared" si="23"/>
        <v>1</v>
      </c>
      <c r="DI26" s="29">
        <f t="shared" si="24"/>
        <v>1.0009999999999999</v>
      </c>
      <c r="DJ26" s="29">
        <f t="shared" si="25"/>
        <v>1.4971988795518205</v>
      </c>
      <c r="DK26" s="29">
        <f t="shared" si="26"/>
        <v>0.99930216329378918</v>
      </c>
      <c r="DL26" s="29">
        <f t="shared" si="27"/>
        <v>1</v>
      </c>
      <c r="DM26" s="29">
        <f t="shared" si="28"/>
        <v>1</v>
      </c>
      <c r="DN26" s="29">
        <f t="shared" si="29"/>
        <v>1</v>
      </c>
      <c r="DO26" s="29">
        <f t="shared" si="30"/>
        <v>1</v>
      </c>
      <c r="DP26" s="29">
        <f t="shared" si="31"/>
        <v>1</v>
      </c>
      <c r="DQ26" s="29">
        <f t="shared" si="32"/>
        <v>1</v>
      </c>
      <c r="DR26" s="29">
        <f t="shared" si="32"/>
        <v>1</v>
      </c>
      <c r="DS26" s="29">
        <f t="shared" si="33"/>
        <v>1.1354466965374177</v>
      </c>
    </row>
    <row r="27" spans="1:123" ht="16" thickBot="1">
      <c r="A27" s="2">
        <v>43273</v>
      </c>
      <c r="B27" s="3">
        <v>1.2825</v>
      </c>
      <c r="C27" s="3">
        <v>1.3123</v>
      </c>
      <c r="D27" s="3">
        <v>1.0760000000000001</v>
      </c>
      <c r="E27" s="3">
        <v>1.2829999999999999</v>
      </c>
      <c r="F27" s="3">
        <v>1</v>
      </c>
      <c r="G27" s="3">
        <v>1</v>
      </c>
      <c r="H27" s="3">
        <v>1.0214000000000001</v>
      </c>
      <c r="I27" s="3">
        <v>1.1866000000000001</v>
      </c>
      <c r="J27" s="3">
        <v>1.1591</v>
      </c>
      <c r="K27" s="3">
        <v>1.0580000000000001</v>
      </c>
      <c r="L27" s="3">
        <v>1.421</v>
      </c>
      <c r="M27" s="3">
        <v>1.2304999999999999</v>
      </c>
      <c r="N27" s="3">
        <v>1</v>
      </c>
      <c r="O27" s="3">
        <v>1.363</v>
      </c>
      <c r="P27" s="3">
        <v>1.161</v>
      </c>
      <c r="Q27" s="3">
        <v>1.2549999999999999</v>
      </c>
      <c r="R27" s="3">
        <v>1.4139999999999999</v>
      </c>
      <c r="S27">
        <v>1</v>
      </c>
      <c r="T27" s="3">
        <v>1.1359999999999999</v>
      </c>
      <c r="U27" s="3">
        <v>1</v>
      </c>
      <c r="V27" s="3">
        <v>1</v>
      </c>
      <c r="W27" s="3">
        <v>1</v>
      </c>
      <c r="X27">
        <v>1</v>
      </c>
      <c r="Y27">
        <v>1.0009999999999999</v>
      </c>
      <c r="Z27">
        <v>1.5748</v>
      </c>
      <c r="AA27">
        <v>1.4790000000000001</v>
      </c>
      <c r="AB27">
        <v>1</v>
      </c>
      <c r="AC27">
        <v>1</v>
      </c>
      <c r="AD27">
        <v>1</v>
      </c>
      <c r="AE27">
        <v>1</v>
      </c>
      <c r="AF27">
        <v>1</v>
      </c>
      <c r="AG27">
        <v>1</v>
      </c>
      <c r="AH27">
        <v>1</v>
      </c>
      <c r="AI27" s="3">
        <v>1.1368279279273279</v>
      </c>
      <c r="AK27" s="11">
        <f t="shared" si="34"/>
        <v>-1.1484507476491546E-2</v>
      </c>
      <c r="AL27" s="11">
        <f t="shared" si="35"/>
        <v>1.6792611251048584E-3</v>
      </c>
      <c r="AM27" s="11">
        <f t="shared" si="36"/>
        <v>-9.2850510677799925E-4</v>
      </c>
      <c r="AN27" s="11">
        <f t="shared" si="37"/>
        <v>-1.8888124187504851E-2</v>
      </c>
      <c r="AO27" s="11" t="str">
        <f t="shared" si="38"/>
        <v>/</v>
      </c>
      <c r="AP27" s="11" t="str">
        <f t="shared" si="39"/>
        <v>/</v>
      </c>
      <c r="AQ27" s="11">
        <f t="shared" si="40"/>
        <v>1.3796526054590696E-2</v>
      </c>
      <c r="AR27" s="11">
        <f t="shared" si="41"/>
        <v>-2.0714698357679251E-2</v>
      </c>
      <c r="AS27" s="11">
        <f t="shared" si="42"/>
        <v>1.4351973396341977E-2</v>
      </c>
      <c r="AT27" s="11">
        <f t="shared" si="43"/>
        <v>-3.7664783427495685E-3</v>
      </c>
      <c r="AU27" s="11">
        <f t="shared" si="44"/>
        <v>-2.5444071051368145E-2</v>
      </c>
      <c r="AV27" s="11">
        <f t="shared" si="45"/>
        <v>-8.4609186140210957E-3</v>
      </c>
      <c r="AW27" s="11" t="str">
        <f t="shared" si="46"/>
        <v>/</v>
      </c>
      <c r="AX27" s="11">
        <f t="shared" si="47"/>
        <v>-1.46520146520146E-3</v>
      </c>
      <c r="AY27" s="11">
        <f t="shared" si="48"/>
        <v>-8.5397096498719405E-3</v>
      </c>
      <c r="AZ27" s="11">
        <f t="shared" si="49"/>
        <v>3.1974420463629638E-3</v>
      </c>
      <c r="BA27" s="11" t="str">
        <f t="shared" si="50"/>
        <v>/</v>
      </c>
      <c r="BB27" s="11" t="str">
        <f t="shared" si="51"/>
        <v>/</v>
      </c>
      <c r="BC27" s="11">
        <f t="shared" si="52"/>
        <v>1.0574550581599063E-3</v>
      </c>
      <c r="BD27" s="11" t="str">
        <f t="shared" si="53"/>
        <v>/</v>
      </c>
      <c r="BE27" s="11" t="str">
        <f t="shared" si="54"/>
        <v>/</v>
      </c>
      <c r="BF27" s="11" t="str">
        <f t="shared" si="55"/>
        <v>/</v>
      </c>
      <c r="BG27" s="11" t="str">
        <f t="shared" si="56"/>
        <v>/</v>
      </c>
      <c r="BH27" s="11" t="str">
        <f t="shared" si="57"/>
        <v>/</v>
      </c>
      <c r="BI27" s="11">
        <f t="shared" si="58"/>
        <v>5.2251770680208587E-2</v>
      </c>
      <c r="BJ27" s="11">
        <f t="shared" si="59"/>
        <v>3.2821229050279399E-2</v>
      </c>
      <c r="BK27" s="11" t="str">
        <f t="shared" si="60"/>
        <v>/</v>
      </c>
      <c r="BL27" s="11" t="str">
        <f t="shared" si="61"/>
        <v>/</v>
      </c>
      <c r="BM27" s="11" t="str">
        <f t="shared" si="62"/>
        <v>/</v>
      </c>
      <c r="BN27" s="11" t="str">
        <f t="shared" si="63"/>
        <v>/</v>
      </c>
      <c r="BO27" s="11" t="str">
        <f t="shared" si="64"/>
        <v>/</v>
      </c>
      <c r="BP27" s="11" t="str">
        <f t="shared" si="65"/>
        <v>/</v>
      </c>
      <c r="BQ27" s="11" t="str">
        <f t="shared" si="65"/>
        <v>/</v>
      </c>
      <c r="BR27" s="11">
        <f t="shared" si="66"/>
        <v>1.216465197461325E-3</v>
      </c>
      <c r="BT27" s="7" t="s">
        <v>47</v>
      </c>
      <c r="BU27" s="5" t="s">
        <v>293</v>
      </c>
      <c r="BV27" s="13">
        <f>INDEX(X:X,COUNTA(X:X))/INDEX(X:X,COUNTA(X:X)-1)-1</f>
        <v>1.2828344532681779E-2</v>
      </c>
      <c r="BW27" s="14">
        <f t="shared" si="71"/>
        <v>1.3308687228742899E-2</v>
      </c>
      <c r="BX27" s="13">
        <v>6.2139654067905115E-2</v>
      </c>
      <c r="BY27" s="14">
        <f t="shared" si="69"/>
        <v>9.8581087433554204E-2</v>
      </c>
      <c r="BZ27" s="13">
        <v>3.4310667498440361E-2</v>
      </c>
      <c r="CA27" s="14">
        <f t="shared" si="70"/>
        <v>0.11867942310053947</v>
      </c>
      <c r="CB27" s="13">
        <v>9.9651072918271064E-2</v>
      </c>
      <c r="CC27" s="14">
        <f t="shared" si="72"/>
        <v>8.8056678212510009E-2</v>
      </c>
      <c r="CD27" s="13">
        <v>0.20494186046511631</v>
      </c>
      <c r="CE27" s="14">
        <f t="shared" si="73"/>
        <v>0.31537387265093209</v>
      </c>
      <c r="CF27" s="13">
        <v>0.12070271683575097</v>
      </c>
      <c r="CG27" s="14">
        <f t="shared" si="67"/>
        <v>8.4808996670851386E-2</v>
      </c>
      <c r="CH27" s="13">
        <f>[2]蒙玺投资!$P$13</f>
        <v>-6.1805555555555558E-2</v>
      </c>
      <c r="CI27" s="14">
        <f t="shared" si="68"/>
        <v>-4.3884576402899667E-2</v>
      </c>
      <c r="CK27" s="2">
        <f t="shared" si="0"/>
        <v>43273</v>
      </c>
      <c r="CL27" s="29">
        <f t="shared" ref="CL27:CL66" si="74">B27/B$2</f>
        <v>0.99380085238279736</v>
      </c>
      <c r="CM27" s="29">
        <f t="shared" ref="CM27:CM66" si="75">C27/C$2</f>
        <v>1.0444921999363261</v>
      </c>
      <c r="CN27" s="29">
        <f t="shared" ref="CN27:CN66" si="76">D27/D$2</f>
        <v>1.0760000000000001</v>
      </c>
      <c r="CO27" s="29">
        <f t="shared" ref="CO27:CO66" si="77">E27/E$2</f>
        <v>1.0139887773650516</v>
      </c>
      <c r="CP27" s="29">
        <f t="shared" ref="CP27:CP66" si="78">F27/F$2</f>
        <v>1</v>
      </c>
      <c r="CQ27" s="29">
        <f t="shared" ref="CQ27:CQ66" si="79">G27/G$2</f>
        <v>1</v>
      </c>
      <c r="CR27" s="29">
        <f t="shared" ref="CR27:CR66" si="80">H27/H$2</f>
        <v>1.0214000000000001</v>
      </c>
      <c r="CS27" s="29">
        <f t="shared" ref="CS27:CS66" si="81">I27/I$2</f>
        <v>1.0450942399154484</v>
      </c>
      <c r="CT27" s="29">
        <f t="shared" ref="CT27:CT66" si="82">J27/J$2</f>
        <v>1.0762302692664811</v>
      </c>
      <c r="CU27" s="29">
        <f t="shared" ref="CU27:CU66" si="83">K27/K$2</f>
        <v>1.0580000000000001</v>
      </c>
      <c r="CV27" s="29">
        <f t="shared" ref="CV27:CV66" si="84">L27/L$2</f>
        <v>1.0947611710323575</v>
      </c>
      <c r="CW27" s="29">
        <f t="shared" ref="CW27:CW66" si="85">M27/M$2</f>
        <v>1.1214910681735326</v>
      </c>
      <c r="CX27" s="29">
        <f t="shared" ref="CX27:CX66" si="86">N27/N$2</f>
        <v>1</v>
      </c>
      <c r="CY27" s="29">
        <f t="shared" ref="CY27:CY66" si="87">O27/O$2</f>
        <v>1.5314606741573034</v>
      </c>
      <c r="CZ27" s="29">
        <f t="shared" ref="CZ27:CZ66" si="88">P27/P$2</f>
        <v>1.0680772769089237</v>
      </c>
      <c r="DA27" s="29">
        <f t="shared" ref="DA27:DA66" si="89">Q27/Q$2</f>
        <v>1.0337726523887973</v>
      </c>
      <c r="DB27" s="29">
        <f t="shared" ref="DB27:DB66" si="90">R27/R$2</f>
        <v>1.3202614379084967</v>
      </c>
      <c r="DC27" s="29">
        <f t="shared" ref="DC27:DC66" si="91">S27/S$2</f>
        <v>1</v>
      </c>
      <c r="DD27" s="29">
        <f t="shared" ref="DD27:DD66" si="92">T27/T$2</f>
        <v>1.0526315789473684</v>
      </c>
      <c r="DE27" s="29">
        <f t="shared" ref="DE27:DE66" si="93">U27/U$2</f>
        <v>1</v>
      </c>
      <c r="DF27" s="29">
        <f t="shared" ref="DF27:DF66" si="94">V27/V$2</f>
        <v>1</v>
      </c>
      <c r="DG27" s="29">
        <f t="shared" ref="DG27:DG66" si="95">W27/W$2</f>
        <v>1</v>
      </c>
      <c r="DH27" s="29">
        <f t="shared" ref="DH27:DH66" si="96">X27/X$2</f>
        <v>1</v>
      </c>
      <c r="DI27" s="29">
        <f t="shared" ref="DI27:DI66" si="97">Y27/Y$2</f>
        <v>1.0009999999999999</v>
      </c>
      <c r="DJ27" s="29">
        <f t="shared" ref="DJ27:DJ66" si="98">Z27/Z$2</f>
        <v>1.5754301720688275</v>
      </c>
      <c r="DK27" s="29">
        <f t="shared" ref="DK27:DK66" si="99">AA27/AA$2</f>
        <v>1.0321004884856944</v>
      </c>
      <c r="DL27" s="29">
        <f t="shared" ref="DL27:DL66" si="100">AB27/AB$2</f>
        <v>1</v>
      </c>
      <c r="DM27" s="29">
        <f t="shared" ref="DM27:DM66" si="101">AC27/AC$2</f>
        <v>1</v>
      </c>
      <c r="DN27" s="29">
        <f t="shared" ref="DN27:DN66" si="102">AD27/AD$2</f>
        <v>1</v>
      </c>
      <c r="DO27" s="29">
        <f t="shared" ref="DO27:DO66" si="103">AE27/AE$2</f>
        <v>1</v>
      </c>
      <c r="DP27" s="29">
        <f t="shared" ref="DP27:DP66" si="104">AF27/AF$2</f>
        <v>1</v>
      </c>
      <c r="DQ27" s="29">
        <f t="shared" ref="DQ27:DR66" si="105">AG27/AG$2</f>
        <v>1</v>
      </c>
      <c r="DR27" s="29">
        <f t="shared" si="105"/>
        <v>1</v>
      </c>
      <c r="DS27" s="29">
        <f t="shared" ref="DS27" si="106">AI27/AI$2</f>
        <v>1.1368279279273279</v>
      </c>
    </row>
    <row r="28" spans="1:123" ht="16" thickBot="1">
      <c r="A28" s="2">
        <v>43280</v>
      </c>
      <c r="B28" s="3">
        <v>1.2716000000000001</v>
      </c>
      <c r="C28" s="3">
        <v>1.3133999999999999</v>
      </c>
      <c r="D28" s="3">
        <v>1.0740000000000001</v>
      </c>
      <c r="E28" s="3">
        <v>1.2976000000000001</v>
      </c>
      <c r="F28" s="3">
        <v>1</v>
      </c>
      <c r="G28" s="3">
        <v>1</v>
      </c>
      <c r="H28" s="3">
        <v>1.0169999999999999</v>
      </c>
      <c r="I28" s="3">
        <v>1.1891</v>
      </c>
      <c r="J28" s="3">
        <v>1.1452</v>
      </c>
      <c r="K28" s="3">
        <v>1.0569999999999999</v>
      </c>
      <c r="L28" s="3">
        <v>1.4374</v>
      </c>
      <c r="M28" s="3">
        <v>1.2361</v>
      </c>
      <c r="N28" s="3">
        <v>1</v>
      </c>
      <c r="O28" s="3">
        <v>1.3360000000000001</v>
      </c>
      <c r="P28" s="3">
        <v>1.1499999999999999</v>
      </c>
      <c r="Q28" s="3">
        <v>1.2364999999999999</v>
      </c>
      <c r="R28" s="3">
        <v>1.4139999999999999</v>
      </c>
      <c r="S28">
        <v>1</v>
      </c>
      <c r="T28" s="3">
        <v>1.1165</v>
      </c>
      <c r="U28" s="3">
        <v>1</v>
      </c>
      <c r="V28" s="3">
        <v>1</v>
      </c>
      <c r="W28" s="3">
        <v>1</v>
      </c>
      <c r="X28">
        <v>1</v>
      </c>
      <c r="Y28">
        <v>1.002</v>
      </c>
      <c r="Z28">
        <v>1.6591</v>
      </c>
      <c r="AA28">
        <v>1.4630000000000001</v>
      </c>
      <c r="AB28">
        <v>1</v>
      </c>
      <c r="AC28">
        <v>1</v>
      </c>
      <c r="AD28">
        <v>1</v>
      </c>
      <c r="AE28">
        <v>1</v>
      </c>
      <c r="AF28">
        <v>1</v>
      </c>
      <c r="AG28">
        <v>1</v>
      </c>
      <c r="AH28">
        <v>1</v>
      </c>
      <c r="AI28" s="3">
        <v>1.1358472555428034</v>
      </c>
      <c r="AK28" s="11">
        <f t="shared" si="34"/>
        <v>-8.4990253411305616E-3</v>
      </c>
      <c r="AL28" s="11">
        <f t="shared" si="35"/>
        <v>8.3822296730917678E-4</v>
      </c>
      <c r="AM28" s="11">
        <f t="shared" si="36"/>
        <v>-1.8587360594795044E-3</v>
      </c>
      <c r="AN28" s="11">
        <f t="shared" si="37"/>
        <v>1.1379579111457705E-2</v>
      </c>
      <c r="AO28" s="11" t="str">
        <f t="shared" si="38"/>
        <v>/</v>
      </c>
      <c r="AP28" s="11" t="str">
        <f t="shared" si="39"/>
        <v>/</v>
      </c>
      <c r="AQ28" s="11">
        <f t="shared" si="40"/>
        <v>-4.3078128059528265E-3</v>
      </c>
      <c r="AR28" s="11">
        <f t="shared" si="41"/>
        <v>2.1068599359514995E-3</v>
      </c>
      <c r="AS28" s="11">
        <f t="shared" si="42"/>
        <v>-1.1992062807350545E-2</v>
      </c>
      <c r="AT28" s="11">
        <f t="shared" si="43"/>
        <v>-9.4517958412110303E-4</v>
      </c>
      <c r="AU28" s="11">
        <f t="shared" si="44"/>
        <v>1.1541168191414375E-2</v>
      </c>
      <c r="AV28" s="11">
        <f t="shared" si="45"/>
        <v>4.5509955302722727E-3</v>
      </c>
      <c r="AW28" s="11" t="str">
        <f t="shared" si="46"/>
        <v>/</v>
      </c>
      <c r="AX28" s="11">
        <f t="shared" si="47"/>
        <v>-1.9809244314013097E-2</v>
      </c>
      <c r="AY28" s="11">
        <f t="shared" si="48"/>
        <v>-9.4745908699398473E-3</v>
      </c>
      <c r="AZ28" s="11">
        <f t="shared" si="49"/>
        <v>-1.4741035856573714E-2</v>
      </c>
      <c r="BA28" s="11" t="str">
        <f t="shared" si="50"/>
        <v>/</v>
      </c>
      <c r="BB28" s="11" t="str">
        <f t="shared" si="51"/>
        <v>/</v>
      </c>
      <c r="BC28" s="11">
        <f t="shared" si="52"/>
        <v>-1.7165492957746387E-2</v>
      </c>
      <c r="BD28" s="11" t="str">
        <f t="shared" si="53"/>
        <v>/</v>
      </c>
      <c r="BE28" s="11" t="str">
        <f t="shared" si="54"/>
        <v>/</v>
      </c>
      <c r="BF28" s="11" t="str">
        <f t="shared" si="55"/>
        <v>/</v>
      </c>
      <c r="BG28" s="11" t="str">
        <f t="shared" si="56"/>
        <v>/</v>
      </c>
      <c r="BH28" s="11">
        <f t="shared" si="57"/>
        <v>9.990009990010762E-4</v>
      </c>
      <c r="BI28" s="11">
        <f t="shared" si="58"/>
        <v>5.3530607061214042E-2</v>
      </c>
      <c r="BJ28" s="11">
        <f t="shared" si="59"/>
        <v>-1.0818120351588911E-2</v>
      </c>
      <c r="BK28" s="11" t="str">
        <f t="shared" si="60"/>
        <v>/</v>
      </c>
      <c r="BL28" s="11" t="str">
        <f t="shared" si="61"/>
        <v>/</v>
      </c>
      <c r="BM28" s="11" t="str">
        <f t="shared" si="62"/>
        <v>/</v>
      </c>
      <c r="BN28" s="11" t="str">
        <f t="shared" si="63"/>
        <v>/</v>
      </c>
      <c r="BO28" s="11" t="str">
        <f t="shared" si="64"/>
        <v>/</v>
      </c>
      <c r="BP28" s="11" t="str">
        <f t="shared" si="65"/>
        <v>/</v>
      </c>
      <c r="BQ28" s="11" t="str">
        <f t="shared" si="65"/>
        <v>/</v>
      </c>
      <c r="BR28" s="11">
        <f t="shared" si="66"/>
        <v>-8.62639244192831E-4</v>
      </c>
      <c r="BT28" s="7" t="s">
        <v>48</v>
      </c>
      <c r="BU28" s="5" t="s">
        <v>49</v>
      </c>
      <c r="BV28" s="13" t="s">
        <v>337</v>
      </c>
      <c r="BW28" s="14">
        <f t="shared" si="71"/>
        <v>1.3308687228742899E-2</v>
      </c>
      <c r="BX28" s="13">
        <v>4.8947368421052628E-2</v>
      </c>
      <c r="BY28" s="14">
        <f t="shared" si="69"/>
        <v>9.8581087433554204E-2</v>
      </c>
      <c r="BZ28" s="13">
        <v>0.13206475433115594</v>
      </c>
      <c r="CA28" s="14">
        <f t="shared" si="70"/>
        <v>0.11867942310053947</v>
      </c>
      <c r="CB28" s="13">
        <v>7.3327980424391218E-2</v>
      </c>
      <c r="CC28" s="14">
        <f t="shared" si="72"/>
        <v>8.8056678212510009E-2</v>
      </c>
      <c r="CD28" s="13">
        <v>0.40352112676056362</v>
      </c>
      <c r="CE28" s="14">
        <f t="shared" si="73"/>
        <v>0.31537387265093209</v>
      </c>
      <c r="CF28" s="13">
        <v>0.11387245813434371</v>
      </c>
      <c r="CG28" s="14">
        <f t="shared" si="67"/>
        <v>8.4808996670851386E-2</v>
      </c>
      <c r="CH28" s="13">
        <f>[2]象限投资!$P$13</f>
        <v>-4.5333333333333226E-2</v>
      </c>
      <c r="CI28" s="14">
        <f t="shared" si="68"/>
        <v>-4.3884576402899667E-2</v>
      </c>
      <c r="CK28" s="2">
        <f t="shared" si="0"/>
        <v>43280</v>
      </c>
      <c r="CL28" s="29">
        <f t="shared" si="74"/>
        <v>0.98535451375435879</v>
      </c>
      <c r="CM28" s="29">
        <f t="shared" si="75"/>
        <v>1.045367717287488</v>
      </c>
      <c r="CN28" s="29">
        <f t="shared" si="76"/>
        <v>1.0740000000000001</v>
      </c>
      <c r="CO28" s="29">
        <f t="shared" si="77"/>
        <v>1.0255275428752075</v>
      </c>
      <c r="CP28" s="29">
        <f t="shared" si="78"/>
        <v>1</v>
      </c>
      <c r="CQ28" s="29">
        <f t="shared" si="79"/>
        <v>1</v>
      </c>
      <c r="CR28" s="29">
        <f t="shared" si="80"/>
        <v>1.0169999999999999</v>
      </c>
      <c r="CS28" s="29">
        <f t="shared" si="81"/>
        <v>1.0472961070988198</v>
      </c>
      <c r="CT28" s="29">
        <f t="shared" si="82"/>
        <v>1.0633240482822657</v>
      </c>
      <c r="CU28" s="29">
        <f t="shared" si="83"/>
        <v>1.0569999999999999</v>
      </c>
      <c r="CV28" s="29">
        <f t="shared" si="84"/>
        <v>1.1073959938366718</v>
      </c>
      <c r="CW28" s="29">
        <f t="shared" si="85"/>
        <v>1.1265949690120307</v>
      </c>
      <c r="CX28" s="29">
        <f t="shared" si="86"/>
        <v>1</v>
      </c>
      <c r="CY28" s="29">
        <f t="shared" si="87"/>
        <v>1.5011235955056181</v>
      </c>
      <c r="CZ28" s="29">
        <f t="shared" si="88"/>
        <v>1.0579576816927323</v>
      </c>
      <c r="DA28" s="29">
        <f t="shared" si="89"/>
        <v>1.0185337726523889</v>
      </c>
      <c r="DB28" s="29">
        <f t="shared" si="90"/>
        <v>1.3202614379084967</v>
      </c>
      <c r="DC28" s="29">
        <f t="shared" si="91"/>
        <v>1</v>
      </c>
      <c r="DD28" s="29">
        <f t="shared" si="92"/>
        <v>1.0345626389918459</v>
      </c>
      <c r="DE28" s="29">
        <f t="shared" si="93"/>
        <v>1</v>
      </c>
      <c r="DF28" s="29">
        <f t="shared" si="94"/>
        <v>1</v>
      </c>
      <c r="DG28" s="29">
        <f t="shared" si="95"/>
        <v>1</v>
      </c>
      <c r="DH28" s="29">
        <f t="shared" si="96"/>
        <v>1</v>
      </c>
      <c r="DI28" s="29">
        <f t="shared" si="97"/>
        <v>1.002</v>
      </c>
      <c r="DJ28" s="29">
        <f t="shared" si="98"/>
        <v>1.6597639055622249</v>
      </c>
      <c r="DK28" s="29">
        <f t="shared" si="99"/>
        <v>1.0209351011863224</v>
      </c>
      <c r="DL28" s="29">
        <f t="shared" si="100"/>
        <v>1</v>
      </c>
      <c r="DM28" s="29">
        <f t="shared" si="101"/>
        <v>1</v>
      </c>
      <c r="DN28" s="29">
        <f t="shared" si="102"/>
        <v>1</v>
      </c>
      <c r="DO28" s="29">
        <f t="shared" si="103"/>
        <v>1</v>
      </c>
      <c r="DP28" s="29">
        <f t="shared" si="104"/>
        <v>1</v>
      </c>
      <c r="DQ28" s="29">
        <f t="shared" si="105"/>
        <v>1</v>
      </c>
      <c r="DR28" s="29">
        <f t="shared" si="105"/>
        <v>1</v>
      </c>
      <c r="DS28" s="29">
        <f t="shared" ref="DS28:DS66" si="107">AI28/AI$2</f>
        <v>1.1358472555428034</v>
      </c>
    </row>
    <row r="29" spans="1:123" ht="16" thickBot="1">
      <c r="A29" s="2">
        <v>43287</v>
      </c>
      <c r="B29" s="3">
        <v>1.2804</v>
      </c>
      <c r="C29" s="3">
        <v>1.3353999999999999</v>
      </c>
      <c r="D29" s="3">
        <v>1.0629999999999999</v>
      </c>
      <c r="E29" s="3">
        <v>1.2938000000000001</v>
      </c>
      <c r="F29" s="3">
        <v>1</v>
      </c>
      <c r="G29" s="3">
        <v>1</v>
      </c>
      <c r="H29" s="3">
        <v>1.0266999999999999</v>
      </c>
      <c r="I29" s="3">
        <v>1.2073</v>
      </c>
      <c r="J29" s="3">
        <v>1.1565000000000001</v>
      </c>
      <c r="K29" s="3">
        <v>1.046</v>
      </c>
      <c r="L29" s="3">
        <v>1.4254</v>
      </c>
      <c r="M29" s="3">
        <v>1.2564</v>
      </c>
      <c r="N29" s="3">
        <v>1</v>
      </c>
      <c r="O29" s="3">
        <v>1.3149999999999999</v>
      </c>
      <c r="P29" s="3">
        <v>1.159</v>
      </c>
      <c r="Q29" s="3">
        <v>1.2403</v>
      </c>
      <c r="R29" s="3">
        <v>1.4279999999999999</v>
      </c>
      <c r="S29">
        <v>1</v>
      </c>
      <c r="T29" s="3">
        <v>1.1105</v>
      </c>
      <c r="U29" s="3">
        <v>1</v>
      </c>
      <c r="V29" s="3">
        <v>1</v>
      </c>
      <c r="W29" s="3">
        <v>1</v>
      </c>
      <c r="X29">
        <v>1</v>
      </c>
      <c r="Y29">
        <v>1.002</v>
      </c>
      <c r="Z29">
        <v>1.6037999999999999</v>
      </c>
      <c r="AA29">
        <v>1.4630000000000001</v>
      </c>
      <c r="AB29">
        <v>1</v>
      </c>
      <c r="AC29">
        <v>1</v>
      </c>
      <c r="AD29">
        <v>1</v>
      </c>
      <c r="AE29">
        <v>1</v>
      </c>
      <c r="AF29">
        <v>1</v>
      </c>
      <c r="AG29">
        <v>1</v>
      </c>
      <c r="AH29">
        <v>1</v>
      </c>
      <c r="AI29" s="3">
        <v>1.1365042673520172</v>
      </c>
      <c r="AK29" s="11">
        <f t="shared" si="34"/>
        <v>6.9204152249133788E-3</v>
      </c>
      <c r="AL29" s="11">
        <f t="shared" si="35"/>
        <v>1.675041876046901E-2</v>
      </c>
      <c r="AM29" s="11">
        <f t="shared" si="36"/>
        <v>-1.0242085661080202E-2</v>
      </c>
      <c r="AN29" s="11">
        <f t="shared" si="37"/>
        <v>-2.9284833538840704E-3</v>
      </c>
      <c r="AO29" s="11" t="str">
        <f t="shared" si="38"/>
        <v>/</v>
      </c>
      <c r="AP29" s="11" t="str">
        <f t="shared" si="39"/>
        <v>/</v>
      </c>
      <c r="AQ29" s="11">
        <f t="shared" si="40"/>
        <v>9.5378564405113053E-3</v>
      </c>
      <c r="AR29" s="11">
        <f t="shared" si="41"/>
        <v>1.5305693381548968E-2</v>
      </c>
      <c r="AS29" s="11">
        <f t="shared" si="42"/>
        <v>9.8672720922110546E-3</v>
      </c>
      <c r="AT29" s="11">
        <f t="shared" si="43"/>
        <v>-1.0406811731314969E-2</v>
      </c>
      <c r="AU29" s="11">
        <f t="shared" si="44"/>
        <v>-8.3484068456936011E-3</v>
      </c>
      <c r="AV29" s="11">
        <f t="shared" si="45"/>
        <v>1.6422619529164351E-2</v>
      </c>
      <c r="AW29" s="11" t="str">
        <f t="shared" si="46"/>
        <v>/</v>
      </c>
      <c r="AX29" s="11">
        <f t="shared" si="47"/>
        <v>-1.5718562874251552E-2</v>
      </c>
      <c r="AY29" s="11">
        <f t="shared" si="48"/>
        <v>7.8260869565218716E-3</v>
      </c>
      <c r="AZ29" s="11">
        <f t="shared" si="49"/>
        <v>3.0731904569349933E-3</v>
      </c>
      <c r="BA29" s="11">
        <f t="shared" si="50"/>
        <v>9.9009900990099098E-3</v>
      </c>
      <c r="BB29" s="11" t="str">
        <f t="shared" si="51"/>
        <v>/</v>
      </c>
      <c r="BC29" s="11">
        <f t="shared" si="52"/>
        <v>-5.3739364084192109E-3</v>
      </c>
      <c r="BD29" s="11" t="str">
        <f t="shared" si="53"/>
        <v>/</v>
      </c>
      <c r="BE29" s="11" t="str">
        <f t="shared" si="54"/>
        <v>/</v>
      </c>
      <c r="BF29" s="11" t="str">
        <f t="shared" si="55"/>
        <v>/</v>
      </c>
      <c r="BG29" s="11" t="str">
        <f t="shared" si="56"/>
        <v>/</v>
      </c>
      <c r="BH29" s="11" t="str">
        <f t="shared" si="57"/>
        <v>/</v>
      </c>
      <c r="BI29" s="11">
        <f t="shared" si="58"/>
        <v>-3.3331324211922198E-2</v>
      </c>
      <c r="BJ29" s="11" t="str">
        <f t="shared" si="59"/>
        <v>/</v>
      </c>
      <c r="BK29" s="11" t="str">
        <f t="shared" si="60"/>
        <v>/</v>
      </c>
      <c r="BL29" s="11" t="str">
        <f t="shared" si="61"/>
        <v>/</v>
      </c>
      <c r="BM29" s="11" t="str">
        <f t="shared" si="62"/>
        <v>/</v>
      </c>
      <c r="BN29" s="11" t="str">
        <f t="shared" si="63"/>
        <v>/</v>
      </c>
      <c r="BO29" s="11" t="str">
        <f t="shared" si="64"/>
        <v>/</v>
      </c>
      <c r="BP29" s="11" t="str">
        <f t="shared" si="65"/>
        <v>/</v>
      </c>
      <c r="BQ29" s="11" t="str">
        <f t="shared" si="65"/>
        <v>/</v>
      </c>
      <c r="BR29" s="11">
        <f t="shared" si="66"/>
        <v>5.7843324091999548E-4</v>
      </c>
      <c r="BT29" s="7" t="s">
        <v>50</v>
      </c>
      <c r="BU29" s="5" t="s">
        <v>51</v>
      </c>
      <c r="BV29" s="13">
        <f>INDEX(Z:Z,COUNTA(Z:Z))/INDEX(Z:Z,COUNTA(Z:Z)-1)-1</f>
        <v>-3.0771999280187146E-2</v>
      </c>
      <c r="BW29" s="14">
        <f t="shared" si="71"/>
        <v>1.3308687228742899E-2</v>
      </c>
      <c r="BX29" s="13">
        <v>-8.7207050164632927E-2</v>
      </c>
      <c r="BY29" s="14">
        <f t="shared" si="69"/>
        <v>9.8581087433554204E-2</v>
      </c>
      <c r="BZ29" s="13">
        <v>2.4956502827316207E-2</v>
      </c>
      <c r="CA29" s="14">
        <f t="shared" si="70"/>
        <v>0.11867942310053947</v>
      </c>
      <c r="CB29" s="13">
        <v>0.14348259216473727</v>
      </c>
      <c r="CC29" s="14">
        <f t="shared" si="72"/>
        <v>8.8056678212510009E-2</v>
      </c>
      <c r="CD29" s="13">
        <v>0.22915919538356211</v>
      </c>
      <c r="CE29" s="14">
        <f t="shared" si="73"/>
        <v>0.31537387265093209</v>
      </c>
      <c r="CF29" s="13">
        <v>0.16020849659786798</v>
      </c>
      <c r="CG29" s="14">
        <f t="shared" si="67"/>
        <v>8.4808996670851386E-2</v>
      </c>
      <c r="CH29" s="13">
        <f>[2]宁水投资!$P$13</f>
        <v>-0.19338377617455571</v>
      </c>
      <c r="CI29" s="14">
        <f t="shared" si="68"/>
        <v>-4.3884576402899667E-2</v>
      </c>
      <c r="CK29" s="2">
        <f t="shared" si="0"/>
        <v>43287</v>
      </c>
      <c r="CL29" s="29">
        <f t="shared" si="74"/>
        <v>0.99217357613328172</v>
      </c>
      <c r="CM29" s="29">
        <f t="shared" si="75"/>
        <v>1.062878064310729</v>
      </c>
      <c r="CN29" s="29">
        <f t="shared" si="76"/>
        <v>1.0629999999999999</v>
      </c>
      <c r="CO29" s="29">
        <f t="shared" si="77"/>
        <v>1.0225243025369477</v>
      </c>
      <c r="CP29" s="29">
        <f t="shared" si="78"/>
        <v>1</v>
      </c>
      <c r="CQ29" s="29">
        <f t="shared" si="79"/>
        <v>1</v>
      </c>
      <c r="CR29" s="29">
        <f t="shared" si="80"/>
        <v>1.0266999999999999</v>
      </c>
      <c r="CS29" s="29">
        <f t="shared" si="81"/>
        <v>1.0633257001937644</v>
      </c>
      <c r="CT29" s="29">
        <f t="shared" si="82"/>
        <v>1.0738161559888582</v>
      </c>
      <c r="CU29" s="29">
        <f t="shared" si="83"/>
        <v>1.046</v>
      </c>
      <c r="CV29" s="29">
        <f t="shared" si="84"/>
        <v>1.098151001540832</v>
      </c>
      <c r="CW29" s="29">
        <f t="shared" si="85"/>
        <v>1.1450966095515858</v>
      </c>
      <c r="CX29" s="29">
        <f t="shared" si="86"/>
        <v>1</v>
      </c>
      <c r="CY29" s="29">
        <f t="shared" si="87"/>
        <v>1.4775280898876404</v>
      </c>
      <c r="CZ29" s="29">
        <f t="shared" si="88"/>
        <v>1.0662373505059799</v>
      </c>
      <c r="DA29" s="29">
        <f t="shared" si="89"/>
        <v>1.02166392092257</v>
      </c>
      <c r="DB29" s="29">
        <f t="shared" si="90"/>
        <v>1.3333333333333333</v>
      </c>
      <c r="DC29" s="29">
        <f t="shared" si="91"/>
        <v>1</v>
      </c>
      <c r="DD29" s="29">
        <f t="shared" si="92"/>
        <v>1.0290029651593775</v>
      </c>
      <c r="DE29" s="29">
        <f t="shared" si="93"/>
        <v>1</v>
      </c>
      <c r="DF29" s="29">
        <f t="shared" si="94"/>
        <v>1</v>
      </c>
      <c r="DG29" s="29">
        <f t="shared" si="95"/>
        <v>1</v>
      </c>
      <c r="DH29" s="29">
        <f t="shared" si="96"/>
        <v>1</v>
      </c>
      <c r="DI29" s="29">
        <f t="shared" si="97"/>
        <v>1.002</v>
      </c>
      <c r="DJ29" s="29">
        <f t="shared" si="98"/>
        <v>1.604441776710684</v>
      </c>
      <c r="DK29" s="29">
        <f t="shared" si="99"/>
        <v>1.0209351011863224</v>
      </c>
      <c r="DL29" s="29">
        <f t="shared" si="100"/>
        <v>1</v>
      </c>
      <c r="DM29" s="29">
        <f t="shared" si="101"/>
        <v>1</v>
      </c>
      <c r="DN29" s="29">
        <f t="shared" si="102"/>
        <v>1</v>
      </c>
      <c r="DO29" s="29">
        <f t="shared" si="103"/>
        <v>1</v>
      </c>
      <c r="DP29" s="29">
        <f t="shared" si="104"/>
        <v>1</v>
      </c>
      <c r="DQ29" s="29">
        <f t="shared" si="105"/>
        <v>1</v>
      </c>
      <c r="DR29" s="29">
        <f t="shared" si="105"/>
        <v>1</v>
      </c>
      <c r="DS29" s="29">
        <f t="shared" si="107"/>
        <v>1.1365042673520172</v>
      </c>
    </row>
    <row r="30" spans="1:123" ht="16" thickBot="1">
      <c r="A30" s="2">
        <v>43294</v>
      </c>
      <c r="B30" s="3">
        <v>1.2927</v>
      </c>
      <c r="C30" s="3">
        <v>1.3409</v>
      </c>
      <c r="D30" s="3">
        <v>1.0720000000000001</v>
      </c>
      <c r="E30" s="3">
        <v>1.3082</v>
      </c>
      <c r="F30" s="3">
        <v>1</v>
      </c>
      <c r="G30" s="3">
        <v>1</v>
      </c>
      <c r="H30" s="3">
        <v>1.0267999999999999</v>
      </c>
      <c r="I30" s="3">
        <v>1.2315</v>
      </c>
      <c r="J30" s="3">
        <v>1.1729000000000001</v>
      </c>
      <c r="K30" s="3">
        <v>1.0649999999999999</v>
      </c>
      <c r="L30" s="3">
        <v>1.4340999999999999</v>
      </c>
      <c r="M30" s="3">
        <v>1.2667999999999999</v>
      </c>
      <c r="N30" s="3">
        <v>1</v>
      </c>
      <c r="O30" s="3">
        <v>1.3839999999999999</v>
      </c>
      <c r="P30" s="3">
        <v>1.18</v>
      </c>
      <c r="Q30" s="3">
        <v>1.2399</v>
      </c>
      <c r="R30" s="3">
        <v>1.3859999999999999</v>
      </c>
      <c r="S30">
        <v>1</v>
      </c>
      <c r="T30" s="3">
        <v>1.1166</v>
      </c>
      <c r="U30" s="3">
        <v>1</v>
      </c>
      <c r="V30" s="3">
        <v>1</v>
      </c>
      <c r="W30" s="3">
        <v>1</v>
      </c>
      <c r="X30">
        <v>1</v>
      </c>
      <c r="Y30">
        <v>1.002</v>
      </c>
      <c r="Z30">
        <v>1.6503000000000001</v>
      </c>
      <c r="AA30">
        <v>1.4650000000000001</v>
      </c>
      <c r="AB30">
        <v>1</v>
      </c>
      <c r="AC30">
        <v>1</v>
      </c>
      <c r="AD30">
        <v>1</v>
      </c>
      <c r="AE30">
        <v>1</v>
      </c>
      <c r="AF30">
        <v>1</v>
      </c>
      <c r="AG30">
        <v>1</v>
      </c>
      <c r="AH30">
        <v>1</v>
      </c>
      <c r="AI30" s="3">
        <v>1.148330600138693</v>
      </c>
      <c r="AK30" s="11">
        <f t="shared" si="34"/>
        <v>9.6063730084348098E-3</v>
      </c>
      <c r="AL30" s="11">
        <f t="shared" si="35"/>
        <v>4.1186161449753289E-3</v>
      </c>
      <c r="AM30" s="11">
        <f t="shared" si="36"/>
        <v>8.4666039510818969E-3</v>
      </c>
      <c r="AN30" s="11">
        <f t="shared" si="37"/>
        <v>1.11300046375018E-2</v>
      </c>
      <c r="AO30" s="11" t="str">
        <f t="shared" si="38"/>
        <v>/</v>
      </c>
      <c r="AP30" s="11" t="str">
        <f t="shared" si="39"/>
        <v>/</v>
      </c>
      <c r="AQ30" s="11">
        <f t="shared" si="40"/>
        <v>9.7399435083245223E-5</v>
      </c>
      <c r="AR30" s="11">
        <f t="shared" si="41"/>
        <v>2.0044727905243143E-2</v>
      </c>
      <c r="AS30" s="11">
        <f t="shared" si="42"/>
        <v>1.4180717682663158E-2</v>
      </c>
      <c r="AT30" s="11">
        <f t="shared" si="43"/>
        <v>1.8164435946462554E-2</v>
      </c>
      <c r="AU30" s="11">
        <f t="shared" si="44"/>
        <v>6.1035498807351374E-3</v>
      </c>
      <c r="AV30" s="11">
        <f t="shared" si="45"/>
        <v>8.2776185928048474E-3</v>
      </c>
      <c r="AW30" s="11" t="str">
        <f t="shared" si="46"/>
        <v>/</v>
      </c>
      <c r="AX30" s="11">
        <f t="shared" si="47"/>
        <v>5.2471482889733911E-2</v>
      </c>
      <c r="AY30" s="11">
        <f t="shared" si="48"/>
        <v>1.8119068162208762E-2</v>
      </c>
      <c r="AZ30" s="11">
        <f t="shared" si="49"/>
        <v>-3.2250262033373112E-4</v>
      </c>
      <c r="BA30" s="11">
        <f t="shared" si="50"/>
        <v>-2.9411764705882359E-2</v>
      </c>
      <c r="BB30" s="11" t="str">
        <f t="shared" si="51"/>
        <v>/</v>
      </c>
      <c r="BC30" s="11">
        <f t="shared" si="52"/>
        <v>5.4930211616388558E-3</v>
      </c>
      <c r="BD30" s="11" t="str">
        <f t="shared" si="53"/>
        <v>/</v>
      </c>
      <c r="BE30" s="11" t="str">
        <f t="shared" si="54"/>
        <v>/</v>
      </c>
      <c r="BF30" s="11" t="str">
        <f t="shared" si="55"/>
        <v>/</v>
      </c>
      <c r="BG30" s="11" t="str">
        <f t="shared" si="56"/>
        <v>/</v>
      </c>
      <c r="BH30" s="11" t="str">
        <f t="shared" si="57"/>
        <v>/</v>
      </c>
      <c r="BI30" s="11">
        <f t="shared" si="58"/>
        <v>2.899364010475125E-2</v>
      </c>
      <c r="BJ30" s="11">
        <f t="shared" si="59"/>
        <v>1.3670539986330166E-3</v>
      </c>
      <c r="BK30" s="11" t="str">
        <f t="shared" si="60"/>
        <v>/</v>
      </c>
      <c r="BL30" s="11" t="str">
        <f t="shared" si="61"/>
        <v>/</v>
      </c>
      <c r="BM30" s="11" t="str">
        <f t="shared" si="62"/>
        <v>/</v>
      </c>
      <c r="BN30" s="11" t="str">
        <f t="shared" si="63"/>
        <v>/</v>
      </c>
      <c r="BO30" s="11" t="str">
        <f t="shared" si="64"/>
        <v>/</v>
      </c>
      <c r="BP30" s="11" t="str">
        <f t="shared" si="65"/>
        <v>/</v>
      </c>
      <c r="BQ30" s="11" t="str">
        <f t="shared" si="65"/>
        <v>/</v>
      </c>
      <c r="BR30" s="11">
        <f t="shared" si="66"/>
        <v>1.0405885069160847E-2</v>
      </c>
      <c r="BT30" s="7" t="s">
        <v>52</v>
      </c>
      <c r="BU30" s="5" t="s">
        <v>53</v>
      </c>
      <c r="BV30" s="13">
        <f>INDEX(AA:AA,COUNTA(AA:AA))/INDEX(AA:AA,COUNTA(AA:AA)-1)-1</f>
        <v>1.6159338594513351E-2</v>
      </c>
      <c r="BW30" s="14">
        <f t="shared" si="71"/>
        <v>1.3308687228742899E-2</v>
      </c>
      <c r="BX30" s="13">
        <v>8.8566827697262651E-2</v>
      </c>
      <c r="BY30" s="14">
        <f t="shared" si="69"/>
        <v>9.8581087433554204E-2</v>
      </c>
      <c r="BZ30" s="13">
        <v>0.11459192085737846</v>
      </c>
      <c r="CA30" s="14">
        <f t="shared" si="70"/>
        <v>0.11867942310053947</v>
      </c>
      <c r="CB30" s="13">
        <v>7.8978967921133028E-2</v>
      </c>
      <c r="CC30" s="14">
        <f t="shared" si="72"/>
        <v>8.8056678212510009E-2</v>
      </c>
      <c r="CD30" s="13">
        <v>0.19171441163508152</v>
      </c>
      <c r="CE30" s="14">
        <f t="shared" si="73"/>
        <v>0.31537387265093209</v>
      </c>
      <c r="CF30" s="13">
        <v>7.1497520783742677E-2</v>
      </c>
      <c r="CG30" s="14">
        <f t="shared" si="67"/>
        <v>8.4808996670851386E-2</v>
      </c>
      <c r="CH30" s="13">
        <f>[2]远澜信息!$P$13</f>
        <v>-4.7748976807639898E-2</v>
      </c>
      <c r="CI30" s="14">
        <f t="shared" si="68"/>
        <v>-4.3884576402899667E-2</v>
      </c>
      <c r="CK30" s="2">
        <f t="shared" si="0"/>
        <v>43294</v>
      </c>
      <c r="CL30" s="29">
        <f t="shared" si="74"/>
        <v>1.0017047655947307</v>
      </c>
      <c r="CM30" s="29">
        <f t="shared" si="75"/>
        <v>1.0672556510665394</v>
      </c>
      <c r="CN30" s="29">
        <f t="shared" si="76"/>
        <v>1.0720000000000001</v>
      </c>
      <c r="CO30" s="29">
        <f t="shared" si="77"/>
        <v>1.0339050027661423</v>
      </c>
      <c r="CP30" s="29">
        <f t="shared" si="78"/>
        <v>1</v>
      </c>
      <c r="CQ30" s="29">
        <f t="shared" si="79"/>
        <v>1</v>
      </c>
      <c r="CR30" s="29">
        <f t="shared" si="80"/>
        <v>1.0267999999999999</v>
      </c>
      <c r="CS30" s="29">
        <f t="shared" si="81"/>
        <v>1.0846397745288006</v>
      </c>
      <c r="CT30" s="29">
        <f t="shared" si="82"/>
        <v>1.0890436397400187</v>
      </c>
      <c r="CU30" s="29">
        <f t="shared" si="83"/>
        <v>1.0649999999999999</v>
      </c>
      <c r="CV30" s="29">
        <f t="shared" si="84"/>
        <v>1.1048536209553157</v>
      </c>
      <c r="CW30" s="29">
        <f t="shared" si="85"/>
        <v>1.1545752825373679</v>
      </c>
      <c r="CX30" s="29">
        <f t="shared" si="86"/>
        <v>1</v>
      </c>
      <c r="CY30" s="29">
        <f t="shared" si="87"/>
        <v>1.5550561797752807</v>
      </c>
      <c r="CZ30" s="29">
        <f t="shared" si="88"/>
        <v>1.0855565777368905</v>
      </c>
      <c r="DA30" s="29">
        <f t="shared" si="89"/>
        <v>1.021334431630972</v>
      </c>
      <c r="DB30" s="29">
        <f t="shared" si="90"/>
        <v>1.2941176470588236</v>
      </c>
      <c r="DC30" s="29">
        <f t="shared" si="91"/>
        <v>1</v>
      </c>
      <c r="DD30" s="29">
        <f t="shared" si="92"/>
        <v>1.0346553002223871</v>
      </c>
      <c r="DE30" s="29">
        <f t="shared" si="93"/>
        <v>1</v>
      </c>
      <c r="DF30" s="29">
        <f t="shared" si="94"/>
        <v>1</v>
      </c>
      <c r="DG30" s="29">
        <f t="shared" si="95"/>
        <v>1</v>
      </c>
      <c r="DH30" s="29">
        <f t="shared" si="96"/>
        <v>1</v>
      </c>
      <c r="DI30" s="29">
        <f t="shared" si="97"/>
        <v>1.002</v>
      </c>
      <c r="DJ30" s="29">
        <f t="shared" si="98"/>
        <v>1.6509603841536615</v>
      </c>
      <c r="DK30" s="29">
        <f t="shared" si="99"/>
        <v>1.022330774598744</v>
      </c>
      <c r="DL30" s="29">
        <f t="shared" si="100"/>
        <v>1</v>
      </c>
      <c r="DM30" s="29">
        <f t="shared" si="101"/>
        <v>1</v>
      </c>
      <c r="DN30" s="29">
        <f t="shared" si="102"/>
        <v>1</v>
      </c>
      <c r="DO30" s="29">
        <f t="shared" si="103"/>
        <v>1</v>
      </c>
      <c r="DP30" s="29">
        <f t="shared" si="104"/>
        <v>1</v>
      </c>
      <c r="DQ30" s="29">
        <f t="shared" si="105"/>
        <v>1</v>
      </c>
      <c r="DR30" s="29">
        <f t="shared" si="105"/>
        <v>1</v>
      </c>
      <c r="DS30" s="29">
        <f t="shared" si="107"/>
        <v>1.148330600138693</v>
      </c>
    </row>
    <row r="31" spans="1:123" ht="16" thickBot="1">
      <c r="A31" s="2">
        <v>43301</v>
      </c>
      <c r="B31" s="3">
        <v>1.2809999999999999</v>
      </c>
      <c r="C31" s="3">
        <v>1.3442000000000001</v>
      </c>
      <c r="D31" s="3">
        <v>1.0580000000000001</v>
      </c>
      <c r="E31" s="3">
        <v>1.3157000000000001</v>
      </c>
      <c r="F31" s="3">
        <v>1</v>
      </c>
      <c r="G31" s="3">
        <v>1</v>
      </c>
      <c r="H31" s="3">
        <v>1.0370999999999999</v>
      </c>
      <c r="I31" s="3">
        <v>1.2434000000000001</v>
      </c>
      <c r="J31" s="3">
        <v>1.1634</v>
      </c>
      <c r="K31" s="3">
        <v>1.0609999999999999</v>
      </c>
      <c r="L31" s="3">
        <v>1.4362999999999999</v>
      </c>
      <c r="M31" s="3">
        <v>1.2481</v>
      </c>
      <c r="N31" s="3">
        <v>1</v>
      </c>
      <c r="O31" s="3">
        <v>1.3939999999999999</v>
      </c>
      <c r="P31" s="3">
        <v>1.175</v>
      </c>
      <c r="Q31" s="3">
        <v>1.2354000000000001</v>
      </c>
      <c r="R31" s="3">
        <v>1.375</v>
      </c>
      <c r="S31">
        <v>1</v>
      </c>
      <c r="T31" s="3">
        <v>1.1101000000000001</v>
      </c>
      <c r="U31" s="3">
        <v>1</v>
      </c>
      <c r="V31" s="3">
        <v>1</v>
      </c>
      <c r="W31" s="3">
        <v>1</v>
      </c>
      <c r="X31">
        <v>1</v>
      </c>
      <c r="Y31">
        <v>1.002</v>
      </c>
      <c r="Z31">
        <v>1.6279999999999999</v>
      </c>
      <c r="AA31">
        <v>1.4370000000000001</v>
      </c>
      <c r="AB31">
        <v>1</v>
      </c>
      <c r="AC31">
        <v>1</v>
      </c>
      <c r="AD31">
        <v>1</v>
      </c>
      <c r="AE31">
        <v>1</v>
      </c>
      <c r="AF31">
        <v>1</v>
      </c>
      <c r="AG31">
        <v>1</v>
      </c>
      <c r="AH31">
        <v>1</v>
      </c>
      <c r="AI31" s="3">
        <v>1.1438501187249621</v>
      </c>
      <c r="AK31" s="11">
        <f t="shared" si="34"/>
        <v>-9.0508238570434774E-3</v>
      </c>
      <c r="AL31" s="11">
        <f t="shared" si="35"/>
        <v>2.4610336341264194E-3</v>
      </c>
      <c r="AM31" s="11">
        <f t="shared" si="36"/>
        <v>-1.3059701492537323E-2</v>
      </c>
      <c r="AN31" s="11">
        <f t="shared" si="37"/>
        <v>5.7330683381746628E-3</v>
      </c>
      <c r="AO31" s="11" t="str">
        <f t="shared" si="38"/>
        <v>/</v>
      </c>
      <c r="AP31" s="11" t="str">
        <f t="shared" si="39"/>
        <v>/</v>
      </c>
      <c r="AQ31" s="11">
        <f t="shared" si="40"/>
        <v>1.0031164783794289E-2</v>
      </c>
      <c r="AR31" s="11">
        <f t="shared" si="41"/>
        <v>9.6630125862768868E-3</v>
      </c>
      <c r="AS31" s="11">
        <f t="shared" si="42"/>
        <v>-8.0995822320744093E-3</v>
      </c>
      <c r="AT31" s="11">
        <f t="shared" si="43"/>
        <v>-3.755868544600971E-3</v>
      </c>
      <c r="AU31" s="11">
        <f t="shared" si="44"/>
        <v>1.534063175510747E-3</v>
      </c>
      <c r="AV31" s="11">
        <f t="shared" si="45"/>
        <v>-1.476160404167981E-2</v>
      </c>
      <c r="AW31" s="11" t="str">
        <f t="shared" si="46"/>
        <v>/</v>
      </c>
      <c r="AX31" s="11">
        <f t="shared" si="47"/>
        <v>7.225433526011571E-3</v>
      </c>
      <c r="AY31" s="11">
        <f t="shared" si="48"/>
        <v>-4.237288135593098E-3</v>
      </c>
      <c r="AZ31" s="11">
        <f t="shared" si="49"/>
        <v>-3.6293249455601195E-3</v>
      </c>
      <c r="BA31" s="11">
        <f t="shared" si="50"/>
        <v>-7.9365079365079083E-3</v>
      </c>
      <c r="BB31" s="11" t="str">
        <f t="shared" si="51"/>
        <v>/</v>
      </c>
      <c r="BC31" s="11">
        <f t="shared" si="52"/>
        <v>-5.8212430592871067E-3</v>
      </c>
      <c r="BD31" s="11" t="str">
        <f t="shared" si="53"/>
        <v>/</v>
      </c>
      <c r="BE31" s="11" t="str">
        <f t="shared" si="54"/>
        <v>/</v>
      </c>
      <c r="BF31" s="11" t="str">
        <f t="shared" si="55"/>
        <v>/</v>
      </c>
      <c r="BG31" s="11" t="str">
        <f t="shared" si="56"/>
        <v>/</v>
      </c>
      <c r="BH31" s="11" t="str">
        <f t="shared" si="57"/>
        <v>/</v>
      </c>
      <c r="BI31" s="11">
        <f t="shared" si="58"/>
        <v>-1.3512694661576785E-2</v>
      </c>
      <c r="BJ31" s="11">
        <f t="shared" si="59"/>
        <v>-1.9112627986348163E-2</v>
      </c>
      <c r="BK31" s="11" t="str">
        <f t="shared" si="60"/>
        <v>/</v>
      </c>
      <c r="BL31" s="11" t="str">
        <f t="shared" si="61"/>
        <v>/</v>
      </c>
      <c r="BM31" s="11" t="str">
        <f t="shared" si="62"/>
        <v>/</v>
      </c>
      <c r="BN31" s="11" t="str">
        <f t="shared" si="63"/>
        <v>/</v>
      </c>
      <c r="BO31" s="11" t="str">
        <f t="shared" si="64"/>
        <v>/</v>
      </c>
      <c r="BP31" s="11" t="str">
        <f t="shared" si="65"/>
        <v>/</v>
      </c>
      <c r="BQ31" s="11" t="str">
        <f t="shared" si="65"/>
        <v>/</v>
      </c>
      <c r="BR31" s="11">
        <f t="shared" si="66"/>
        <v>-3.9017347558183424E-3</v>
      </c>
      <c r="BT31" s="7" t="s">
        <v>259</v>
      </c>
      <c r="BU31" s="5" t="s">
        <v>258</v>
      </c>
      <c r="BV31" s="13">
        <f>INDEX(AB:AB,COUNTA(AB:AB))/INDEX(AB:AB,COUNTA(AB:AB)-1)-1</f>
        <v>-8.9782815869990928E-3</v>
      </c>
      <c r="BW31" s="14">
        <f t="shared" si="71"/>
        <v>1.3308687228742899E-2</v>
      </c>
      <c r="BX31" s="13">
        <v>1.7561930267291581E-2</v>
      </c>
      <c r="BY31" s="14">
        <f t="shared" si="69"/>
        <v>9.8581087433554204E-2</v>
      </c>
      <c r="BZ31" s="13">
        <v>0.21029096477794784</v>
      </c>
      <c r="CA31" s="14">
        <f t="shared" si="70"/>
        <v>0.11867942310053947</v>
      </c>
      <c r="CB31" s="13">
        <v>0.18546773954686224</v>
      </c>
      <c r="CC31" s="14">
        <f t="shared" si="72"/>
        <v>8.8056678212510009E-2</v>
      </c>
      <c r="CD31" s="13">
        <v>0.47889221556886219</v>
      </c>
      <c r="CE31" s="14">
        <f t="shared" si="73"/>
        <v>0.31537387265093209</v>
      </c>
      <c r="CF31" s="13">
        <v>0.19272596246987084</v>
      </c>
      <c r="CG31" s="14">
        <f t="shared" si="67"/>
        <v>8.4808996670851386E-2</v>
      </c>
      <c r="CH31" s="13">
        <f>[2]毓颜投资!$P$13</f>
        <v>-6.3384064458370637E-2</v>
      </c>
      <c r="CI31" s="14">
        <f t="shared" si="68"/>
        <v>-4.3884576402899667E-2</v>
      </c>
      <c r="CK31" s="2">
        <f t="shared" si="0"/>
        <v>43301</v>
      </c>
      <c r="CL31" s="29">
        <f t="shared" si="74"/>
        <v>0.99263851220457178</v>
      </c>
      <c r="CM31" s="29">
        <f t="shared" si="75"/>
        <v>1.0698822031200255</v>
      </c>
      <c r="CN31" s="29">
        <f t="shared" si="76"/>
        <v>1.0580000000000001</v>
      </c>
      <c r="CO31" s="29">
        <f t="shared" si="77"/>
        <v>1.0398324508021812</v>
      </c>
      <c r="CP31" s="29">
        <f t="shared" si="78"/>
        <v>1</v>
      </c>
      <c r="CQ31" s="29">
        <f t="shared" si="79"/>
        <v>1</v>
      </c>
      <c r="CR31" s="29">
        <f t="shared" si="80"/>
        <v>1.0370999999999999</v>
      </c>
      <c r="CS31" s="29">
        <f t="shared" si="81"/>
        <v>1.095120662321649</v>
      </c>
      <c r="CT31" s="29">
        <f t="shared" si="82"/>
        <v>1.0802228412256267</v>
      </c>
      <c r="CU31" s="29">
        <f t="shared" si="83"/>
        <v>1.0609999999999999</v>
      </c>
      <c r="CV31" s="29">
        <f t="shared" si="84"/>
        <v>1.1065485362095531</v>
      </c>
      <c r="CW31" s="29">
        <f t="shared" si="85"/>
        <v>1.1375318993802406</v>
      </c>
      <c r="CX31" s="29">
        <f t="shared" si="86"/>
        <v>1</v>
      </c>
      <c r="CY31" s="29">
        <f t="shared" si="87"/>
        <v>1.5662921348314605</v>
      </c>
      <c r="CZ31" s="29">
        <f t="shared" si="88"/>
        <v>1.0809567617295308</v>
      </c>
      <c r="DA31" s="29">
        <f t="shared" si="89"/>
        <v>1.0176276771004944</v>
      </c>
      <c r="DB31" s="29">
        <f t="shared" si="90"/>
        <v>1.2838468720821663</v>
      </c>
      <c r="DC31" s="29">
        <f t="shared" si="91"/>
        <v>1</v>
      </c>
      <c r="DD31" s="29">
        <f t="shared" si="92"/>
        <v>1.028632320237213</v>
      </c>
      <c r="DE31" s="29">
        <f t="shared" si="93"/>
        <v>1</v>
      </c>
      <c r="DF31" s="29">
        <f t="shared" si="94"/>
        <v>1</v>
      </c>
      <c r="DG31" s="29">
        <f t="shared" si="95"/>
        <v>1</v>
      </c>
      <c r="DH31" s="29">
        <f t="shared" si="96"/>
        <v>1</v>
      </c>
      <c r="DI31" s="29">
        <f t="shared" si="97"/>
        <v>1.002</v>
      </c>
      <c r="DJ31" s="29">
        <f t="shared" si="98"/>
        <v>1.6286514605842335</v>
      </c>
      <c r="DK31" s="29">
        <f t="shared" si="99"/>
        <v>1.0027913468248431</v>
      </c>
      <c r="DL31" s="29">
        <f t="shared" si="100"/>
        <v>1</v>
      </c>
      <c r="DM31" s="29">
        <f t="shared" si="101"/>
        <v>1</v>
      </c>
      <c r="DN31" s="29">
        <f t="shared" si="102"/>
        <v>1</v>
      </c>
      <c r="DO31" s="29">
        <f t="shared" si="103"/>
        <v>1</v>
      </c>
      <c r="DP31" s="29">
        <f t="shared" si="104"/>
        <v>1</v>
      </c>
      <c r="DQ31" s="29">
        <f t="shared" si="105"/>
        <v>1</v>
      </c>
      <c r="DR31" s="29">
        <f t="shared" si="105"/>
        <v>1</v>
      </c>
      <c r="DS31" s="29">
        <f t="shared" si="107"/>
        <v>1.1438501187249621</v>
      </c>
    </row>
    <row r="32" spans="1:123" ht="16" thickBot="1">
      <c r="A32" s="2">
        <v>43308</v>
      </c>
      <c r="B32" s="3">
        <v>1.2833000000000001</v>
      </c>
      <c r="C32" s="3">
        <v>1.3398000000000001</v>
      </c>
      <c r="D32" s="3">
        <v>1.054</v>
      </c>
      <c r="E32" s="3">
        <v>1.3239000000000001</v>
      </c>
      <c r="F32" s="3">
        <v>1</v>
      </c>
      <c r="G32" s="3">
        <v>1</v>
      </c>
      <c r="H32" s="3">
        <v>1.0524</v>
      </c>
      <c r="I32" s="3">
        <v>1.2606999999999999</v>
      </c>
      <c r="J32" s="3">
        <v>1.1931</v>
      </c>
      <c r="K32" s="3">
        <v>1.077</v>
      </c>
      <c r="L32" s="3">
        <v>1.4232</v>
      </c>
      <c r="M32" s="3">
        <v>1.2621</v>
      </c>
      <c r="N32" s="3">
        <v>1</v>
      </c>
      <c r="O32" s="3">
        <v>1.4319999999999999</v>
      </c>
      <c r="P32" s="3">
        <v>1.1859999999999999</v>
      </c>
      <c r="Q32" s="3">
        <v>1.2642</v>
      </c>
      <c r="R32" s="3">
        <v>1.3939999999999999</v>
      </c>
      <c r="S32">
        <v>1</v>
      </c>
      <c r="T32" s="3">
        <v>1.1234999999999999</v>
      </c>
      <c r="U32" s="3">
        <v>1</v>
      </c>
      <c r="V32" s="3">
        <v>1</v>
      </c>
      <c r="W32" s="3">
        <v>1</v>
      </c>
      <c r="X32">
        <v>1</v>
      </c>
      <c r="Y32">
        <v>1</v>
      </c>
      <c r="Z32">
        <v>1.6101000000000001</v>
      </c>
      <c r="AA32">
        <v>1.4610000000000001</v>
      </c>
      <c r="AB32">
        <v>1</v>
      </c>
      <c r="AC32">
        <v>1</v>
      </c>
      <c r="AD32">
        <v>1</v>
      </c>
      <c r="AE32">
        <v>1</v>
      </c>
      <c r="AF32">
        <v>1</v>
      </c>
      <c r="AG32">
        <v>1</v>
      </c>
      <c r="AH32">
        <v>1</v>
      </c>
      <c r="AI32" s="3">
        <v>1.1541370380493809</v>
      </c>
      <c r="AK32" s="11">
        <f t="shared" si="34"/>
        <v>1.7954722872757234E-3</v>
      </c>
      <c r="AL32" s="11">
        <f t="shared" si="35"/>
        <v>-3.2733224222585289E-3</v>
      </c>
      <c r="AM32" s="11">
        <f t="shared" si="36"/>
        <v>-3.780718336483968E-3</v>
      </c>
      <c r="AN32" s="11">
        <f t="shared" si="37"/>
        <v>6.2324238048188096E-3</v>
      </c>
      <c r="AO32" s="11" t="str">
        <f t="shared" si="38"/>
        <v>/</v>
      </c>
      <c r="AP32" s="11" t="str">
        <f t="shared" si="39"/>
        <v>/</v>
      </c>
      <c r="AQ32" s="11">
        <f t="shared" si="40"/>
        <v>1.4752675730402176E-2</v>
      </c>
      <c r="AR32" s="11">
        <f t="shared" si="41"/>
        <v>1.3913463085089228E-2</v>
      </c>
      <c r="AS32" s="11">
        <f t="shared" si="42"/>
        <v>2.5528623001547235E-2</v>
      </c>
      <c r="AT32" s="11">
        <f t="shared" si="43"/>
        <v>1.5080113100848225E-2</v>
      </c>
      <c r="AU32" s="11">
        <f t="shared" si="44"/>
        <v>-9.1206572443082168E-3</v>
      </c>
      <c r="AV32" s="11">
        <f t="shared" si="45"/>
        <v>1.1217049915872135E-2</v>
      </c>
      <c r="AW32" s="11" t="str">
        <f t="shared" si="46"/>
        <v>/</v>
      </c>
      <c r="AX32" s="11">
        <f t="shared" si="47"/>
        <v>2.7259684361549574E-2</v>
      </c>
      <c r="AY32" s="11">
        <f t="shared" si="48"/>
        <v>9.3617021276595214E-3</v>
      </c>
      <c r="AZ32" s="11">
        <f t="shared" si="49"/>
        <v>2.3312287518212571E-2</v>
      </c>
      <c r="BA32" s="11">
        <f t="shared" si="50"/>
        <v>1.381818181818173E-2</v>
      </c>
      <c r="BB32" s="11" t="str">
        <f t="shared" si="51"/>
        <v>/</v>
      </c>
      <c r="BC32" s="11">
        <f t="shared" si="52"/>
        <v>1.2070984595982104E-2</v>
      </c>
      <c r="BD32" s="11" t="str">
        <f t="shared" si="53"/>
        <v>/</v>
      </c>
      <c r="BE32" s="11" t="str">
        <f t="shared" si="54"/>
        <v>/</v>
      </c>
      <c r="BF32" s="11" t="str">
        <f t="shared" si="55"/>
        <v>/</v>
      </c>
      <c r="BG32" s="11" t="str">
        <f t="shared" si="56"/>
        <v>/</v>
      </c>
      <c r="BH32" s="11">
        <f t="shared" si="57"/>
        <v>-1.9960079840319889E-3</v>
      </c>
      <c r="BI32" s="11">
        <f t="shared" si="58"/>
        <v>-1.0995085995085918E-2</v>
      </c>
      <c r="BJ32" s="11">
        <f t="shared" si="59"/>
        <v>1.6701461377870652E-2</v>
      </c>
      <c r="BK32" s="11" t="str">
        <f t="shared" si="60"/>
        <v>/</v>
      </c>
      <c r="BL32" s="11" t="str">
        <f t="shared" si="61"/>
        <v>/</v>
      </c>
      <c r="BM32" s="11" t="str">
        <f t="shared" si="62"/>
        <v>/</v>
      </c>
      <c r="BN32" s="11" t="str">
        <f t="shared" si="63"/>
        <v>/</v>
      </c>
      <c r="BO32" s="11" t="str">
        <f t="shared" si="64"/>
        <v>/</v>
      </c>
      <c r="BP32" s="11" t="str">
        <f t="shared" si="65"/>
        <v>/</v>
      </c>
      <c r="BQ32" s="11" t="str">
        <f t="shared" si="65"/>
        <v>/</v>
      </c>
      <c r="BR32" s="11">
        <f t="shared" si="66"/>
        <v>8.9932405968411455E-3</v>
      </c>
      <c r="BT32" s="7" t="s">
        <v>260</v>
      </c>
      <c r="BU32" s="7" t="s">
        <v>353</v>
      </c>
      <c r="BV32" s="13">
        <f>INDEX(AC:AC,COUNTA(AC:AC))/INDEX(AC:AC,COUNTA(AC:AC)-1)-1</f>
        <v>4.2499999999999982E-2</v>
      </c>
      <c r="BW32" s="14">
        <f t="shared" si="71"/>
        <v>1.3308687228742899E-2</v>
      </c>
      <c r="BX32" s="13">
        <v>0.25981873111782483</v>
      </c>
      <c r="BY32" s="14">
        <f t="shared" si="69"/>
        <v>9.8581087433554204E-2</v>
      </c>
      <c r="BZ32" s="13">
        <v>0.10610079575596809</v>
      </c>
      <c r="CA32" s="14">
        <f t="shared" si="70"/>
        <v>0.11867942310053947</v>
      </c>
      <c r="CB32" s="13">
        <v>0.260942165361015</v>
      </c>
      <c r="CC32" s="14">
        <f t="shared" si="72"/>
        <v>8.8056678212510009E-2</v>
      </c>
      <c r="CD32" s="13">
        <v>1.085</v>
      </c>
      <c r="CE32" s="14">
        <f t="shared" si="73"/>
        <v>0.31537387265093209</v>
      </c>
      <c r="CF32" s="13">
        <v>0.3936118095556691</v>
      </c>
      <c r="CG32" s="14">
        <f t="shared" si="67"/>
        <v>8.4808996670851386E-2</v>
      </c>
      <c r="CH32" s="13">
        <f>[2]佑维投资!$P$13</f>
        <v>-0.18553149606299213</v>
      </c>
      <c r="CI32" s="14">
        <f t="shared" si="68"/>
        <v>-4.3884576402899667E-2</v>
      </c>
      <c r="CK32" s="2">
        <f t="shared" si="0"/>
        <v>43308</v>
      </c>
      <c r="CL32" s="29">
        <f t="shared" si="74"/>
        <v>0.99442076714451777</v>
      </c>
      <c r="CM32" s="29">
        <f t="shared" si="75"/>
        <v>1.0663801337153773</v>
      </c>
      <c r="CN32" s="29">
        <f t="shared" si="76"/>
        <v>1.054</v>
      </c>
      <c r="CO32" s="29">
        <f t="shared" si="77"/>
        <v>1.0463131273215838</v>
      </c>
      <c r="CP32" s="29">
        <f t="shared" si="78"/>
        <v>1</v>
      </c>
      <c r="CQ32" s="29">
        <f t="shared" si="79"/>
        <v>1</v>
      </c>
      <c r="CR32" s="29">
        <f t="shared" si="80"/>
        <v>1.0524</v>
      </c>
      <c r="CS32" s="29">
        <f t="shared" si="81"/>
        <v>1.1103575832305794</v>
      </c>
      <c r="CT32" s="29">
        <f t="shared" si="82"/>
        <v>1.107799442896936</v>
      </c>
      <c r="CU32" s="29">
        <f t="shared" si="83"/>
        <v>1.077</v>
      </c>
      <c r="CV32" s="29">
        <f t="shared" si="84"/>
        <v>1.0964560862865946</v>
      </c>
      <c r="CW32" s="29">
        <f t="shared" si="85"/>
        <v>1.1502916514764856</v>
      </c>
      <c r="CX32" s="29">
        <f t="shared" si="86"/>
        <v>1</v>
      </c>
      <c r="CY32" s="29">
        <f t="shared" si="87"/>
        <v>1.6089887640449436</v>
      </c>
      <c r="CZ32" s="29">
        <f t="shared" si="88"/>
        <v>1.0910763569457222</v>
      </c>
      <c r="DA32" s="29">
        <f t="shared" si="89"/>
        <v>1.0413509060955519</v>
      </c>
      <c r="DB32" s="29">
        <f t="shared" si="90"/>
        <v>1.3015873015873016</v>
      </c>
      <c r="DC32" s="29">
        <f t="shared" si="91"/>
        <v>1</v>
      </c>
      <c r="DD32" s="29">
        <f t="shared" si="92"/>
        <v>1.0410489251297257</v>
      </c>
      <c r="DE32" s="29">
        <f t="shared" si="93"/>
        <v>1</v>
      </c>
      <c r="DF32" s="29">
        <f t="shared" si="94"/>
        <v>1</v>
      </c>
      <c r="DG32" s="29">
        <f t="shared" si="95"/>
        <v>1</v>
      </c>
      <c r="DH32" s="29">
        <f t="shared" si="96"/>
        <v>1</v>
      </c>
      <c r="DI32" s="29">
        <f t="shared" si="97"/>
        <v>1</v>
      </c>
      <c r="DJ32" s="29">
        <f t="shared" si="98"/>
        <v>1.6107442977190876</v>
      </c>
      <c r="DK32" s="29">
        <f t="shared" si="99"/>
        <v>1.0195394277739009</v>
      </c>
      <c r="DL32" s="29">
        <f t="shared" si="100"/>
        <v>1</v>
      </c>
      <c r="DM32" s="29">
        <f t="shared" si="101"/>
        <v>1</v>
      </c>
      <c r="DN32" s="29">
        <f t="shared" si="102"/>
        <v>1</v>
      </c>
      <c r="DO32" s="29">
        <f t="shared" si="103"/>
        <v>1</v>
      </c>
      <c r="DP32" s="29">
        <f t="shared" si="104"/>
        <v>1</v>
      </c>
      <c r="DQ32" s="29">
        <f t="shared" si="105"/>
        <v>1</v>
      </c>
      <c r="DR32" s="29">
        <f t="shared" si="105"/>
        <v>1</v>
      </c>
      <c r="DS32" s="29">
        <f t="shared" si="107"/>
        <v>1.1541370380493809</v>
      </c>
    </row>
    <row r="33" spans="1:123" ht="16" thickBot="1">
      <c r="A33" s="2">
        <v>43315</v>
      </c>
      <c r="B33" s="3">
        <v>1.3264</v>
      </c>
      <c r="C33" s="3">
        <v>1.3420000000000001</v>
      </c>
      <c r="D33" s="3">
        <v>1.0760000000000001</v>
      </c>
      <c r="E33" s="3">
        <v>1.3560000000000001</v>
      </c>
      <c r="F33" s="3">
        <v>1</v>
      </c>
      <c r="G33" s="3">
        <v>1</v>
      </c>
      <c r="H33" s="3">
        <v>1.0667</v>
      </c>
      <c r="I33" s="3">
        <v>1.278</v>
      </c>
      <c r="J33" s="3">
        <v>1.2307999999999999</v>
      </c>
      <c r="K33" s="3">
        <v>1.113</v>
      </c>
      <c r="L33" s="3">
        <v>1.4636</v>
      </c>
      <c r="M33" s="3">
        <v>1.2827999999999999</v>
      </c>
      <c r="N33" s="3">
        <v>1</v>
      </c>
      <c r="O33" s="3">
        <v>1.4630000000000001</v>
      </c>
      <c r="P33" s="3">
        <v>1.2130000000000001</v>
      </c>
      <c r="Q33" s="3">
        <v>1.3115000000000001</v>
      </c>
      <c r="R33" s="3">
        <v>1.44</v>
      </c>
      <c r="S33">
        <v>1</v>
      </c>
      <c r="T33" s="3">
        <v>1.1412</v>
      </c>
      <c r="U33" s="3">
        <v>1</v>
      </c>
      <c r="V33" s="3">
        <v>1</v>
      </c>
      <c r="W33" s="3">
        <v>1</v>
      </c>
      <c r="X33">
        <v>1</v>
      </c>
      <c r="Y33">
        <v>1.0309999999999999</v>
      </c>
      <c r="Z33">
        <v>1.7049000000000001</v>
      </c>
      <c r="AA33">
        <v>1.508</v>
      </c>
      <c r="AB33">
        <v>1</v>
      </c>
      <c r="AC33">
        <v>1</v>
      </c>
      <c r="AD33">
        <v>1</v>
      </c>
      <c r="AE33">
        <v>1</v>
      </c>
      <c r="AF33">
        <v>1</v>
      </c>
      <c r="AG33">
        <v>1</v>
      </c>
      <c r="AH33">
        <v>1</v>
      </c>
      <c r="AI33" s="3">
        <v>1.1842792093445442</v>
      </c>
      <c r="AK33" s="11">
        <f t="shared" si="34"/>
        <v>3.3585287929556618E-2</v>
      </c>
      <c r="AL33" s="11">
        <f t="shared" si="35"/>
        <v>1.6420361247946325E-3</v>
      </c>
      <c r="AM33" s="11">
        <f t="shared" si="36"/>
        <v>2.0872865275142427E-2</v>
      </c>
      <c r="AN33" s="11">
        <f t="shared" si="37"/>
        <v>2.4246544300928985E-2</v>
      </c>
      <c r="AO33" s="11" t="str">
        <f t="shared" si="38"/>
        <v>/</v>
      </c>
      <c r="AP33" s="11" t="str">
        <f t="shared" si="39"/>
        <v>/</v>
      </c>
      <c r="AQ33" s="11">
        <f t="shared" si="40"/>
        <v>1.3587989357658703E-2</v>
      </c>
      <c r="AR33" s="11">
        <f t="shared" si="41"/>
        <v>1.3722535099548017E-2</v>
      </c>
      <c r="AS33" s="11">
        <f t="shared" si="42"/>
        <v>3.1598357220685491E-2</v>
      </c>
      <c r="AT33" s="11">
        <f t="shared" si="43"/>
        <v>3.3426183844011081E-2</v>
      </c>
      <c r="AU33" s="11">
        <f t="shared" si="44"/>
        <v>2.8386734120292356E-2</v>
      </c>
      <c r="AV33" s="11">
        <f t="shared" si="45"/>
        <v>1.6401236035179512E-2</v>
      </c>
      <c r="AW33" s="11" t="str">
        <f t="shared" si="46"/>
        <v>/</v>
      </c>
      <c r="AX33" s="11">
        <f t="shared" si="47"/>
        <v>2.1648044692737622E-2</v>
      </c>
      <c r="AY33" s="11">
        <f t="shared" si="48"/>
        <v>2.2765598650927643E-2</v>
      </c>
      <c r="AZ33" s="11">
        <f t="shared" si="49"/>
        <v>3.741496598639471E-2</v>
      </c>
      <c r="BA33" s="11">
        <f t="shared" si="50"/>
        <v>3.2998565279770409E-2</v>
      </c>
      <c r="BB33" s="11" t="str">
        <f t="shared" si="51"/>
        <v>/</v>
      </c>
      <c r="BC33" s="11">
        <f t="shared" si="52"/>
        <v>1.5754339118825067E-2</v>
      </c>
      <c r="BD33" s="11" t="str">
        <f t="shared" si="53"/>
        <v>/</v>
      </c>
      <c r="BE33" s="11" t="str">
        <f t="shared" si="54"/>
        <v>/</v>
      </c>
      <c r="BF33" s="11" t="str">
        <f t="shared" si="55"/>
        <v>/</v>
      </c>
      <c r="BG33" s="11" t="str">
        <f t="shared" si="56"/>
        <v>/</v>
      </c>
      <c r="BH33" s="11">
        <f t="shared" si="57"/>
        <v>3.0999999999999917E-2</v>
      </c>
      <c r="BI33" s="11">
        <f t="shared" si="58"/>
        <v>5.8878330538475909E-2</v>
      </c>
      <c r="BJ33" s="11">
        <f t="shared" si="59"/>
        <v>3.2169746748802241E-2</v>
      </c>
      <c r="BK33" s="11" t="str">
        <f t="shared" si="60"/>
        <v>/</v>
      </c>
      <c r="BL33" s="11" t="str">
        <f t="shared" si="61"/>
        <v>/</v>
      </c>
      <c r="BM33" s="11" t="str">
        <f t="shared" si="62"/>
        <v>/</v>
      </c>
      <c r="BN33" s="11" t="str">
        <f t="shared" si="63"/>
        <v>/</v>
      </c>
      <c r="BO33" s="11" t="str">
        <f t="shared" si="64"/>
        <v>/</v>
      </c>
      <c r="BP33" s="11" t="str">
        <f t="shared" si="65"/>
        <v>/</v>
      </c>
      <c r="BQ33" s="11" t="str">
        <f t="shared" si="65"/>
        <v>/</v>
      </c>
      <c r="BR33" s="11">
        <f t="shared" si="66"/>
        <v>2.6116631129096124E-2</v>
      </c>
      <c r="BT33" s="7" t="s">
        <v>307</v>
      </c>
      <c r="BU33" s="7" t="s">
        <v>335</v>
      </c>
      <c r="BV33" s="13">
        <f>INDEX(AD:AD,COUNTA(AD:AD))/INDEX(AD:AD,COUNTA(AD:AD)-1)-1</f>
        <v>5.2724077328647478E-3</v>
      </c>
      <c r="BW33" s="14">
        <f t="shared" si="71"/>
        <v>1.3308687228742899E-2</v>
      </c>
      <c r="BX33" s="13">
        <v>9.264565425023874E-2</v>
      </c>
      <c r="BY33" s="14">
        <f t="shared" si="69"/>
        <v>9.8581087433554204E-2</v>
      </c>
      <c r="BZ33" s="13" t="s">
        <v>337</v>
      </c>
      <c r="CA33" s="14">
        <f t="shared" si="70"/>
        <v>0.11867942310053947</v>
      </c>
      <c r="CB33" s="13" t="s">
        <v>337</v>
      </c>
      <c r="CC33" s="14">
        <f t="shared" si="72"/>
        <v>8.8056678212510009E-2</v>
      </c>
      <c r="CD33" s="13" t="s">
        <v>337</v>
      </c>
      <c r="CE33" s="14">
        <f t="shared" si="73"/>
        <v>0.31537387265093209</v>
      </c>
      <c r="CF33" s="13" t="s">
        <v>337</v>
      </c>
      <c r="CG33" s="14">
        <f t="shared" si="67"/>
        <v>8.4808996670851386E-2</v>
      </c>
      <c r="CH33" s="13">
        <f>'[2]燧石投资 '!$P$13</f>
        <v>-4.6490428441203213E-2</v>
      </c>
      <c r="CI33" s="14">
        <f t="shared" si="68"/>
        <v>-4.3884576402899667E-2</v>
      </c>
      <c r="CK33" s="2">
        <f t="shared" si="0"/>
        <v>43315</v>
      </c>
      <c r="CL33" s="29">
        <f t="shared" si="74"/>
        <v>1.0278186749321969</v>
      </c>
      <c r="CM33" s="29">
        <f t="shared" si="75"/>
        <v>1.0681311684177015</v>
      </c>
      <c r="CN33" s="29">
        <f t="shared" si="76"/>
        <v>1.0760000000000001</v>
      </c>
      <c r="CO33" s="29">
        <f t="shared" si="77"/>
        <v>1.0716826049158303</v>
      </c>
      <c r="CP33" s="29">
        <f t="shared" si="78"/>
        <v>1</v>
      </c>
      <c r="CQ33" s="29">
        <f t="shared" si="79"/>
        <v>1</v>
      </c>
      <c r="CR33" s="29">
        <f t="shared" si="80"/>
        <v>1.0667</v>
      </c>
      <c r="CS33" s="29">
        <f t="shared" si="81"/>
        <v>1.1255945041395103</v>
      </c>
      <c r="CT33" s="29">
        <f t="shared" si="82"/>
        <v>1.1428040854224697</v>
      </c>
      <c r="CU33" s="29">
        <f t="shared" si="83"/>
        <v>1.113</v>
      </c>
      <c r="CV33" s="29">
        <f t="shared" si="84"/>
        <v>1.1275808936825886</v>
      </c>
      <c r="CW33" s="29">
        <f t="shared" si="85"/>
        <v>1.1691578563616478</v>
      </c>
      <c r="CX33" s="29">
        <f t="shared" si="86"/>
        <v>1</v>
      </c>
      <c r="CY33" s="29">
        <f t="shared" si="87"/>
        <v>1.6438202247191012</v>
      </c>
      <c r="CZ33" s="29">
        <f t="shared" si="88"/>
        <v>1.1159153633854646</v>
      </c>
      <c r="DA33" s="29">
        <f t="shared" si="89"/>
        <v>1.0803130148270181</v>
      </c>
      <c r="DB33" s="29">
        <f t="shared" si="90"/>
        <v>1.3445378151260505</v>
      </c>
      <c r="DC33" s="29">
        <f t="shared" si="91"/>
        <v>1</v>
      </c>
      <c r="DD33" s="29">
        <f t="shared" si="92"/>
        <v>1.0574499629355079</v>
      </c>
      <c r="DE33" s="29">
        <f t="shared" si="93"/>
        <v>1</v>
      </c>
      <c r="DF33" s="29">
        <f t="shared" si="94"/>
        <v>1</v>
      </c>
      <c r="DG33" s="29">
        <f t="shared" si="95"/>
        <v>1</v>
      </c>
      <c r="DH33" s="29">
        <f t="shared" si="96"/>
        <v>1</v>
      </c>
      <c r="DI33" s="29">
        <f t="shared" si="97"/>
        <v>1.0309999999999999</v>
      </c>
      <c r="DJ33" s="29">
        <f t="shared" si="98"/>
        <v>1.7055822328931574</v>
      </c>
      <c r="DK33" s="29">
        <f t="shared" si="99"/>
        <v>1.052337752965806</v>
      </c>
      <c r="DL33" s="29">
        <f t="shared" si="100"/>
        <v>1</v>
      </c>
      <c r="DM33" s="29">
        <f t="shared" si="101"/>
        <v>1</v>
      </c>
      <c r="DN33" s="29">
        <f t="shared" si="102"/>
        <v>1</v>
      </c>
      <c r="DO33" s="29">
        <f t="shared" si="103"/>
        <v>1</v>
      </c>
      <c r="DP33" s="29">
        <f t="shared" si="104"/>
        <v>1</v>
      </c>
      <c r="DQ33" s="29">
        <f t="shared" si="105"/>
        <v>1</v>
      </c>
      <c r="DR33" s="29">
        <f t="shared" si="105"/>
        <v>1</v>
      </c>
      <c r="DS33" s="29">
        <f t="shared" si="107"/>
        <v>1.1842792093445442</v>
      </c>
    </row>
    <row r="34" spans="1:123" ht="16" thickBot="1">
      <c r="A34" s="2">
        <v>43322</v>
      </c>
      <c r="B34" s="3">
        <v>1.3333999999999999</v>
      </c>
      <c r="C34" s="3">
        <v>1.3529</v>
      </c>
      <c r="D34" s="3">
        <v>1.069</v>
      </c>
      <c r="E34" s="3">
        <v>1.3433999999999999</v>
      </c>
      <c r="F34" s="3">
        <v>1</v>
      </c>
      <c r="G34" s="3">
        <v>1</v>
      </c>
      <c r="H34" s="3">
        <v>1.0805</v>
      </c>
      <c r="I34" s="3">
        <v>1.3187</v>
      </c>
      <c r="J34" s="3">
        <v>1.238</v>
      </c>
      <c r="K34" s="3">
        <v>1.121</v>
      </c>
      <c r="L34" s="3">
        <v>1.4778</v>
      </c>
      <c r="M34" s="3">
        <v>1.3120000000000001</v>
      </c>
      <c r="N34" s="3">
        <v>1</v>
      </c>
      <c r="O34" s="3">
        <v>1.4490000000000001</v>
      </c>
      <c r="P34" s="3">
        <v>1.2210000000000001</v>
      </c>
      <c r="Q34" s="3">
        <v>1.3361000000000001</v>
      </c>
      <c r="R34" s="3">
        <v>1.528</v>
      </c>
      <c r="S34">
        <v>1</v>
      </c>
      <c r="T34" s="3">
        <v>1.1553</v>
      </c>
      <c r="U34" s="3">
        <v>1</v>
      </c>
      <c r="V34" s="3">
        <v>1</v>
      </c>
      <c r="W34" s="3">
        <v>1</v>
      </c>
      <c r="X34">
        <v>1</v>
      </c>
      <c r="Y34">
        <v>1.0229999999999999</v>
      </c>
      <c r="Z34">
        <v>1.5927</v>
      </c>
      <c r="AA34">
        <v>1.518</v>
      </c>
      <c r="AB34">
        <v>1</v>
      </c>
      <c r="AC34">
        <v>1</v>
      </c>
      <c r="AD34">
        <v>1</v>
      </c>
      <c r="AE34">
        <v>1</v>
      </c>
      <c r="AF34">
        <v>1</v>
      </c>
      <c r="AG34">
        <v>1</v>
      </c>
      <c r="AH34">
        <v>1</v>
      </c>
      <c r="AI34" s="3">
        <v>1.1915295811524258</v>
      </c>
      <c r="AK34" s="11">
        <f t="shared" si="34"/>
        <v>5.2774427020505499E-3</v>
      </c>
      <c r="AL34" s="11">
        <f t="shared" si="35"/>
        <v>8.1222056631891082E-3</v>
      </c>
      <c r="AM34" s="11">
        <f t="shared" si="36"/>
        <v>-6.5055762081785984E-3</v>
      </c>
      <c r="AN34" s="11">
        <f t="shared" si="37"/>
        <v>-9.2920353982302029E-3</v>
      </c>
      <c r="AO34" s="11" t="str">
        <f t="shared" si="38"/>
        <v>/</v>
      </c>
      <c r="AP34" s="11" t="str">
        <f t="shared" si="39"/>
        <v>/</v>
      </c>
      <c r="AQ34" s="11">
        <f t="shared" si="40"/>
        <v>1.2937095715758851E-2</v>
      </c>
      <c r="AR34" s="11">
        <f t="shared" si="41"/>
        <v>3.1846635367762E-2</v>
      </c>
      <c r="AS34" s="11">
        <f t="shared" si="42"/>
        <v>5.849853753656209E-3</v>
      </c>
      <c r="AT34" s="11">
        <f t="shared" si="43"/>
        <v>7.1877807726863363E-3</v>
      </c>
      <c r="AU34" s="11">
        <f t="shared" si="44"/>
        <v>9.7021044001093237E-3</v>
      </c>
      <c r="AV34" s="11">
        <f t="shared" si="45"/>
        <v>2.2762706579357639E-2</v>
      </c>
      <c r="AW34" s="11" t="str">
        <f t="shared" si="46"/>
        <v>/</v>
      </c>
      <c r="AX34" s="11">
        <f t="shared" si="47"/>
        <v>-9.5693779904306719E-3</v>
      </c>
      <c r="AY34" s="11">
        <f t="shared" si="48"/>
        <v>6.5952184666118185E-3</v>
      </c>
      <c r="AZ34" s="11">
        <f t="shared" si="49"/>
        <v>1.8757148303469195E-2</v>
      </c>
      <c r="BA34" s="11">
        <f t="shared" si="50"/>
        <v>6.1111111111111116E-2</v>
      </c>
      <c r="BB34" s="11" t="str">
        <f t="shared" si="51"/>
        <v>/</v>
      </c>
      <c r="BC34" s="11">
        <f t="shared" si="52"/>
        <v>1.2355415352260701E-2</v>
      </c>
      <c r="BD34" s="11" t="str">
        <f t="shared" si="53"/>
        <v>/</v>
      </c>
      <c r="BE34" s="11" t="str">
        <f t="shared" si="54"/>
        <v>/</v>
      </c>
      <c r="BF34" s="11" t="str">
        <f t="shared" si="55"/>
        <v>/</v>
      </c>
      <c r="BG34" s="11" t="str">
        <f t="shared" si="56"/>
        <v>/</v>
      </c>
      <c r="BH34" s="11">
        <f t="shared" si="57"/>
        <v>-7.7594568380213724E-3</v>
      </c>
      <c r="BI34" s="11">
        <f t="shared" si="58"/>
        <v>-6.5810311455217319E-2</v>
      </c>
      <c r="BJ34" s="11">
        <f t="shared" si="59"/>
        <v>6.6312997347479641E-3</v>
      </c>
      <c r="BK34" s="11" t="str">
        <f t="shared" si="60"/>
        <v>/</v>
      </c>
      <c r="BL34" s="11" t="str">
        <f t="shared" si="61"/>
        <v>/</v>
      </c>
      <c r="BM34" s="11" t="str">
        <f t="shared" si="62"/>
        <v>/</v>
      </c>
      <c r="BN34" s="11" t="str">
        <f t="shared" si="63"/>
        <v>/</v>
      </c>
      <c r="BO34" s="11" t="str">
        <f t="shared" si="64"/>
        <v>/</v>
      </c>
      <c r="BP34" s="11" t="str">
        <f t="shared" si="65"/>
        <v>/</v>
      </c>
      <c r="BQ34" s="11" t="str">
        <f t="shared" si="65"/>
        <v>/</v>
      </c>
      <c r="BR34" s="11">
        <f t="shared" si="66"/>
        <v>6.122181112927283E-3</v>
      </c>
      <c r="BT34" s="7" t="s">
        <v>318</v>
      </c>
      <c r="BU34" s="7" t="s">
        <v>317</v>
      </c>
      <c r="BV34" s="13" t="s">
        <v>337</v>
      </c>
      <c r="BW34" s="14">
        <f t="shared" si="71"/>
        <v>1.3308687228742899E-2</v>
      </c>
      <c r="BX34" s="13">
        <v>-7.9577224684623138E-2</v>
      </c>
      <c r="BY34" s="14">
        <f t="shared" si="69"/>
        <v>9.8581087433554204E-2</v>
      </c>
      <c r="BZ34" s="13">
        <v>-8.6244245870565894E-2</v>
      </c>
      <c r="CA34" s="14">
        <f t="shared" si="70"/>
        <v>0.11867942310053947</v>
      </c>
      <c r="CB34" s="13">
        <v>0.20171662563185885</v>
      </c>
      <c r="CC34" s="14">
        <f t="shared" si="72"/>
        <v>8.8056678212510009E-2</v>
      </c>
      <c r="CD34" s="13">
        <v>0.29539347408829175</v>
      </c>
      <c r="CE34" s="14">
        <f t="shared" si="73"/>
        <v>0.31537387265093209</v>
      </c>
      <c r="CF34" s="13">
        <v>0.20095371809889839</v>
      </c>
      <c r="CG34" s="14">
        <f t="shared" si="67"/>
        <v>8.4808996670851386E-2</v>
      </c>
      <c r="CH34" s="13">
        <f>[2]正班资产!$P$13</f>
        <v>-0.1261733669968278</v>
      </c>
      <c r="CI34" s="14">
        <f t="shared" si="68"/>
        <v>-4.3884576402899667E-2</v>
      </c>
      <c r="CK34" s="2">
        <f t="shared" ref="CK34:CK65" si="108">A34</f>
        <v>43322</v>
      </c>
      <c r="CL34" s="29">
        <f t="shared" si="74"/>
        <v>1.0332429290972491</v>
      </c>
      <c r="CM34" s="29">
        <f t="shared" si="75"/>
        <v>1.0768067494428526</v>
      </c>
      <c r="CN34" s="29">
        <f t="shared" si="76"/>
        <v>1.069</v>
      </c>
      <c r="CO34" s="29">
        <f t="shared" si="77"/>
        <v>1.0617244922152849</v>
      </c>
      <c r="CP34" s="29">
        <f t="shared" si="78"/>
        <v>1</v>
      </c>
      <c r="CQ34" s="29">
        <f t="shared" si="79"/>
        <v>1</v>
      </c>
      <c r="CR34" s="29">
        <f t="shared" si="80"/>
        <v>1.0805</v>
      </c>
      <c r="CS34" s="29">
        <f t="shared" si="81"/>
        <v>1.1614409018847984</v>
      </c>
      <c r="CT34" s="29">
        <f t="shared" si="82"/>
        <v>1.1494893221912721</v>
      </c>
      <c r="CU34" s="29">
        <f t="shared" si="83"/>
        <v>1.121</v>
      </c>
      <c r="CV34" s="29">
        <f t="shared" si="84"/>
        <v>1.1385208012326655</v>
      </c>
      <c r="CW34" s="29">
        <f t="shared" si="85"/>
        <v>1.1957710535909589</v>
      </c>
      <c r="CX34" s="29">
        <f t="shared" si="86"/>
        <v>1</v>
      </c>
      <c r="CY34" s="29">
        <f t="shared" si="87"/>
        <v>1.6280898876404495</v>
      </c>
      <c r="CZ34" s="29">
        <f t="shared" si="88"/>
        <v>1.1232750689972402</v>
      </c>
      <c r="DA34" s="29">
        <f t="shared" si="89"/>
        <v>1.1005766062602966</v>
      </c>
      <c r="DB34" s="29">
        <f t="shared" si="90"/>
        <v>1.4267040149393091</v>
      </c>
      <c r="DC34" s="29">
        <f t="shared" si="91"/>
        <v>1</v>
      </c>
      <c r="DD34" s="29">
        <f t="shared" si="92"/>
        <v>1.0705151964418087</v>
      </c>
      <c r="DE34" s="29">
        <f t="shared" si="93"/>
        <v>1</v>
      </c>
      <c r="DF34" s="29">
        <f t="shared" si="94"/>
        <v>1</v>
      </c>
      <c r="DG34" s="29">
        <f t="shared" si="95"/>
        <v>1</v>
      </c>
      <c r="DH34" s="29">
        <f t="shared" si="96"/>
        <v>1</v>
      </c>
      <c r="DI34" s="29">
        <f t="shared" si="97"/>
        <v>1.0229999999999999</v>
      </c>
      <c r="DJ34" s="29">
        <f t="shared" si="98"/>
        <v>1.5933373349339734</v>
      </c>
      <c r="DK34" s="29">
        <f t="shared" si="99"/>
        <v>1.0593161200279135</v>
      </c>
      <c r="DL34" s="29">
        <f t="shared" si="100"/>
        <v>1</v>
      </c>
      <c r="DM34" s="29">
        <f t="shared" si="101"/>
        <v>1</v>
      </c>
      <c r="DN34" s="29">
        <f t="shared" si="102"/>
        <v>1</v>
      </c>
      <c r="DO34" s="29">
        <f t="shared" si="103"/>
        <v>1</v>
      </c>
      <c r="DP34" s="29">
        <f t="shared" si="104"/>
        <v>1</v>
      </c>
      <c r="DQ34" s="29">
        <f t="shared" si="105"/>
        <v>1</v>
      </c>
      <c r="DR34" s="29">
        <f t="shared" si="105"/>
        <v>1</v>
      </c>
      <c r="DS34" s="29">
        <f t="shared" si="107"/>
        <v>1.1915295811524258</v>
      </c>
    </row>
    <row r="35" spans="1:123" ht="16" thickBot="1">
      <c r="A35" s="2">
        <v>43329</v>
      </c>
      <c r="B35" s="3">
        <v>1.3539000000000001</v>
      </c>
      <c r="C35" s="3">
        <v>1.3661000000000001</v>
      </c>
      <c r="D35" s="3">
        <v>1.1279999999999999</v>
      </c>
      <c r="E35" s="3">
        <v>1.3482000000000001</v>
      </c>
      <c r="F35" s="3">
        <v>1</v>
      </c>
      <c r="G35" s="3">
        <v>1</v>
      </c>
      <c r="H35" s="3">
        <v>1.0882000000000001</v>
      </c>
      <c r="I35" s="3">
        <v>1.3381000000000001</v>
      </c>
      <c r="J35" s="3">
        <v>1.2776000000000001</v>
      </c>
      <c r="K35" s="3">
        <v>1.1619999999999999</v>
      </c>
      <c r="L35" s="3">
        <v>1.5683</v>
      </c>
      <c r="M35" s="3">
        <v>1.377</v>
      </c>
      <c r="N35" s="3">
        <v>1</v>
      </c>
      <c r="O35" s="3">
        <v>1.631</v>
      </c>
      <c r="P35" s="3">
        <v>1.2569999999999999</v>
      </c>
      <c r="Q35" s="3">
        <v>1.3701000000000001</v>
      </c>
      <c r="R35" s="3">
        <v>1.5</v>
      </c>
      <c r="S35">
        <v>1</v>
      </c>
      <c r="T35" s="3">
        <v>1.1671</v>
      </c>
      <c r="U35" s="3">
        <v>1</v>
      </c>
      <c r="V35" s="3">
        <v>1</v>
      </c>
      <c r="W35" s="3">
        <v>1</v>
      </c>
      <c r="X35">
        <v>1</v>
      </c>
      <c r="Y35">
        <v>1.03</v>
      </c>
      <c r="Z35">
        <v>1.4513</v>
      </c>
      <c r="AA35">
        <v>1.5254000000000001</v>
      </c>
      <c r="AB35">
        <v>1</v>
      </c>
      <c r="AC35">
        <v>1</v>
      </c>
      <c r="AD35">
        <v>1</v>
      </c>
      <c r="AE35">
        <v>1</v>
      </c>
      <c r="AF35">
        <v>1</v>
      </c>
      <c r="AG35">
        <v>1</v>
      </c>
      <c r="AH35">
        <v>1</v>
      </c>
      <c r="AI35" s="3">
        <v>1.2167131701120355</v>
      </c>
      <c r="AK35" s="11">
        <f t="shared" ref="AK35:AK67" si="109">IF(B35=B34,"/",B35/B34-1)</f>
        <v>1.5374231288435736E-2</v>
      </c>
      <c r="AL35" s="11">
        <f t="shared" ref="AL35:AL67" si="110">IF(C35=C34,"/",C35/C34-1)</f>
        <v>9.7568186857861505E-3</v>
      </c>
      <c r="AM35" s="11">
        <f t="shared" ref="AM35:AM67" si="111">IF(D35=D34,"/",D35/D34-1)</f>
        <v>5.5191768007483599E-2</v>
      </c>
      <c r="AN35" s="11">
        <f t="shared" ref="AN35:AN67" si="112">IF(E35=E34,"/",E35/E34-1)</f>
        <v>3.5730236712818719E-3</v>
      </c>
      <c r="AO35" s="11" t="str">
        <f t="shared" ref="AO35:AO67" si="113">IF(F35=F34,"/",F35/F34-1)</f>
        <v>/</v>
      </c>
      <c r="AP35" s="11" t="str">
        <f t="shared" ref="AP35:AP67" si="114">IF(G35=G34,"/",G35/G34-1)</f>
        <v>/</v>
      </c>
      <c r="AQ35" s="11">
        <f t="shared" ref="AQ35:AQ67" si="115">IF(H35=H34,"/",H35/H34-1)</f>
        <v>7.1263304025914742E-3</v>
      </c>
      <c r="AR35" s="11">
        <f t="shared" ref="AR35:AR67" si="116">IF(I35=I34,"/",I35/I34-1)</f>
        <v>1.4711458254341503E-2</v>
      </c>
      <c r="AS35" s="11">
        <f t="shared" ref="AS35:AS67" si="117">IF(J35=J34,"/",J35/J34-1)</f>
        <v>3.1987075928917585E-2</v>
      </c>
      <c r="AT35" s="11">
        <f t="shared" ref="AT35:AT67" si="118">IF(K35=K34,"/",K35/K34-1)</f>
        <v>3.6574487065120342E-2</v>
      </c>
      <c r="AU35" s="11">
        <f t="shared" ref="AU35:AU67" si="119">IF(L35=L34,"/",L35/L34-1)</f>
        <v>6.123968060630669E-2</v>
      </c>
      <c r="AV35" s="11">
        <f t="shared" ref="AV35:AV67" si="120">IF(M35=M34,"/",M35/M34-1)</f>
        <v>4.9542682926829285E-2</v>
      </c>
      <c r="AW35" s="11" t="str">
        <f t="shared" ref="AW35:AW67" si="121">IF(N35=N34,"/",N35/N34-1)</f>
        <v>/</v>
      </c>
      <c r="AX35" s="11">
        <f t="shared" ref="AX35:AX67" si="122">IF(O35=O34,"/",O35/O34-1)</f>
        <v>0.12560386473429941</v>
      </c>
      <c r="AY35" s="11">
        <f t="shared" ref="AY35:AY67" si="123">IF(P35=P34,"/",P35/P34-1)</f>
        <v>2.9484029484029284E-2</v>
      </c>
      <c r="AZ35" s="11">
        <f t="shared" ref="AZ35:AZ67" si="124">IF(Q35=Q34,"/",Q35/Q34-1)</f>
        <v>2.544719706608789E-2</v>
      </c>
      <c r="BA35" s="11">
        <f t="shared" ref="BA35:BA67" si="125">IF(R35=R34,"/",R35/R34-1)</f>
        <v>-1.8324607329842979E-2</v>
      </c>
      <c r="BB35" s="11" t="str">
        <f t="shared" ref="BB35:BB67" si="126">IF(S35=S34,"/",S35/S34-1)</f>
        <v>/</v>
      </c>
      <c r="BC35" s="11">
        <f t="shared" ref="BC35:BC67" si="127">IF(T35=T34,"/",T35/T34-1)</f>
        <v>1.0213797282091264E-2</v>
      </c>
      <c r="BD35" s="11" t="str">
        <f t="shared" ref="BD35:BD67" si="128">IF(U35=U34,"/",U35/U34-1)</f>
        <v>/</v>
      </c>
      <c r="BE35" s="11" t="str">
        <f t="shared" ref="BE35:BE67" si="129">IF(V35=V34,"/",V35/V34-1)</f>
        <v>/</v>
      </c>
      <c r="BF35" s="11" t="str">
        <f t="shared" ref="BF35:BF67" si="130">IF(W35=W34,"/",W35/W34-1)</f>
        <v>/</v>
      </c>
      <c r="BG35" s="11" t="str">
        <f t="shared" ref="BG35:BG67" si="131">IF(X35=X34,"/",X35/X34-1)</f>
        <v>/</v>
      </c>
      <c r="BH35" s="11">
        <f t="shared" ref="BH35:BH67" si="132">IF(Y35=Y34,"/",Y35/Y34-1)</f>
        <v>6.8426197458457683E-3</v>
      </c>
      <c r="BI35" s="11">
        <f t="shared" ref="BI35:BI67" si="133">IF(Z35=Z34,"/",Z35/Z34-1)</f>
        <v>-8.8780059019275437E-2</v>
      </c>
      <c r="BJ35" s="11">
        <f t="shared" ref="BJ35:BJ67" si="134">IF(AA35=AA34,"/",AA35/AA34-1)</f>
        <v>4.8748353096179642E-3</v>
      </c>
      <c r="BK35" s="11" t="str">
        <f t="shared" ref="BK35:BK67" si="135">IF(AB35=AB34,"/",AB35/AB34-1)</f>
        <v>/</v>
      </c>
      <c r="BL35" s="11" t="str">
        <f t="shared" ref="BL35:BL67" si="136">IF(AC35=AC34,"/",AC35/AC34-1)</f>
        <v>/</v>
      </c>
      <c r="BM35" s="11" t="str">
        <f t="shared" ref="BM35:BM67" si="137">IF(AD35=AD34,"/",AD35/AD34-1)</f>
        <v>/</v>
      </c>
      <c r="BN35" s="11" t="str">
        <f t="shared" ref="BN35:BN67" si="138">IF(AE35=AE34,"/",AE35/AE34-1)</f>
        <v>/</v>
      </c>
      <c r="BO35" s="11" t="str">
        <f t="shared" ref="BO35:BO67" si="139">IF(AF35=AF34,"/",AF35/AF34-1)</f>
        <v>/</v>
      </c>
      <c r="BP35" s="11" t="str">
        <f t="shared" ref="BP35:BQ67" si="140">IF(AG35=AG34,"/",AG35/AG34-1)</f>
        <v>/</v>
      </c>
      <c r="BQ35" s="11" t="str">
        <f t="shared" si="140"/>
        <v>/</v>
      </c>
      <c r="BR35" s="11">
        <f t="shared" ref="BR35:BR67" si="141">IF(AI35=AI34,"/",AI35/AI34-1)</f>
        <v>2.1135513006108164E-2</v>
      </c>
      <c r="BT35" s="7" t="s">
        <v>331</v>
      </c>
      <c r="BU35" s="7" t="s">
        <v>330</v>
      </c>
      <c r="BV35" s="13">
        <f>INDEX(AF:AF,COUNTA(AF:AF))/INDEX(AF:AF,COUNTA(AF:AF)-1)-1</f>
        <v>1.3571231744282208E-2</v>
      </c>
      <c r="BW35" s="14">
        <f t="shared" si="71"/>
        <v>1.3308687228742899E-2</v>
      </c>
      <c r="BX35" s="13">
        <v>-4.5478136758790755E-2</v>
      </c>
      <c r="BY35" s="14">
        <f t="shared" si="69"/>
        <v>9.8581087433554204E-2</v>
      </c>
      <c r="BZ35" s="13">
        <v>1.5880687702824137E-2</v>
      </c>
      <c r="CA35" s="14">
        <f t="shared" si="70"/>
        <v>0.11867942310053947</v>
      </c>
      <c r="CB35" s="13">
        <v>8.8246269372124472E-2</v>
      </c>
      <c r="CC35" s="14">
        <f t="shared" si="72"/>
        <v>8.8056678212510009E-2</v>
      </c>
      <c r="CD35" s="13">
        <v>0.41010159095265464</v>
      </c>
      <c r="CE35" s="14">
        <f t="shared" si="73"/>
        <v>0.31537387265093209</v>
      </c>
      <c r="CF35" s="13">
        <v>0.13784826193281174</v>
      </c>
      <c r="CG35" s="14">
        <f t="shared" si="67"/>
        <v>8.4808996670851386E-2</v>
      </c>
      <c r="CH35" s="13">
        <f>[2]迈萃!$P$13</f>
        <v>-7.2029273929511528E-2</v>
      </c>
      <c r="CI35" s="14">
        <f t="shared" si="68"/>
        <v>-4.3884576402899667E-2</v>
      </c>
      <c r="CK35" s="2">
        <f t="shared" si="108"/>
        <v>43329</v>
      </c>
      <c r="CL35" s="29">
        <f t="shared" si="74"/>
        <v>1.0491282448663311</v>
      </c>
      <c r="CM35" s="29">
        <f t="shared" si="75"/>
        <v>1.0873129576567973</v>
      </c>
      <c r="CN35" s="29">
        <f t="shared" si="76"/>
        <v>1.1279999999999999</v>
      </c>
      <c r="CO35" s="29">
        <f t="shared" si="77"/>
        <v>1.0655180589583497</v>
      </c>
      <c r="CP35" s="29">
        <f t="shared" si="78"/>
        <v>1</v>
      </c>
      <c r="CQ35" s="29">
        <f t="shared" si="79"/>
        <v>1</v>
      </c>
      <c r="CR35" s="29">
        <f t="shared" si="80"/>
        <v>1.0882000000000001</v>
      </c>
      <c r="CS35" s="29">
        <f t="shared" si="81"/>
        <v>1.1785273912277612</v>
      </c>
      <c r="CT35" s="29">
        <f t="shared" si="82"/>
        <v>1.1862581244196844</v>
      </c>
      <c r="CU35" s="29">
        <f t="shared" si="83"/>
        <v>1.1619999999999999</v>
      </c>
      <c r="CV35" s="29">
        <f t="shared" si="84"/>
        <v>1.2082434514637905</v>
      </c>
      <c r="CW35" s="29">
        <f t="shared" si="85"/>
        <v>1.2550127597520964</v>
      </c>
      <c r="CX35" s="29">
        <f t="shared" si="86"/>
        <v>1</v>
      </c>
      <c r="CY35" s="29">
        <f t="shared" si="87"/>
        <v>1.8325842696629213</v>
      </c>
      <c r="CZ35" s="29">
        <f t="shared" si="88"/>
        <v>1.1563937442502299</v>
      </c>
      <c r="DA35" s="29">
        <f t="shared" si="89"/>
        <v>1.1285831960461286</v>
      </c>
      <c r="DB35" s="29">
        <f t="shared" si="90"/>
        <v>1.400560224089636</v>
      </c>
      <c r="DC35" s="29">
        <f t="shared" si="91"/>
        <v>1</v>
      </c>
      <c r="DD35" s="29">
        <f t="shared" si="92"/>
        <v>1.0814492216456635</v>
      </c>
      <c r="DE35" s="29">
        <f t="shared" si="93"/>
        <v>1</v>
      </c>
      <c r="DF35" s="29">
        <f t="shared" si="94"/>
        <v>1</v>
      </c>
      <c r="DG35" s="29">
        <f t="shared" si="95"/>
        <v>1</v>
      </c>
      <c r="DH35" s="29">
        <f t="shared" si="96"/>
        <v>1</v>
      </c>
      <c r="DI35" s="29">
        <f t="shared" si="97"/>
        <v>1.03</v>
      </c>
      <c r="DJ35" s="29">
        <f t="shared" si="98"/>
        <v>1.4518807523009203</v>
      </c>
      <c r="DK35" s="29">
        <f t="shared" si="99"/>
        <v>1.0644801116538729</v>
      </c>
      <c r="DL35" s="29">
        <f t="shared" si="100"/>
        <v>1</v>
      </c>
      <c r="DM35" s="29">
        <f t="shared" si="101"/>
        <v>1</v>
      </c>
      <c r="DN35" s="29">
        <f t="shared" si="102"/>
        <v>1</v>
      </c>
      <c r="DO35" s="29">
        <f t="shared" si="103"/>
        <v>1</v>
      </c>
      <c r="DP35" s="29">
        <f t="shared" si="104"/>
        <v>1</v>
      </c>
      <c r="DQ35" s="29">
        <f t="shared" si="105"/>
        <v>1</v>
      </c>
      <c r="DR35" s="29">
        <f t="shared" si="105"/>
        <v>1</v>
      </c>
      <c r="DS35" s="29">
        <f t="shared" si="107"/>
        <v>1.2167131701120355</v>
      </c>
    </row>
    <row r="36" spans="1:123" ht="16" thickBot="1">
      <c r="A36" s="2">
        <v>43336</v>
      </c>
      <c r="B36" s="3">
        <v>1.3273999999999999</v>
      </c>
      <c r="C36" s="3">
        <v>1.3540000000000001</v>
      </c>
      <c r="D36" s="3">
        <v>1.1240000000000001</v>
      </c>
      <c r="E36" s="3">
        <v>1.3355999999999999</v>
      </c>
      <c r="F36" s="3">
        <v>1</v>
      </c>
      <c r="G36" s="3">
        <v>1</v>
      </c>
      <c r="H36" s="3">
        <v>1.0724</v>
      </c>
      <c r="I36" s="3">
        <v>1.3762000000000001</v>
      </c>
      <c r="J36" s="3">
        <v>1.2364999999999999</v>
      </c>
      <c r="K36" s="3">
        <v>1.137</v>
      </c>
      <c r="L36" s="3">
        <v>1.5791999999999999</v>
      </c>
      <c r="M36" s="3">
        <v>1.3593</v>
      </c>
      <c r="N36" s="3">
        <v>1</v>
      </c>
      <c r="O36" s="3">
        <v>1.631</v>
      </c>
      <c r="P36" s="3">
        <v>1.264</v>
      </c>
      <c r="Q36" s="3">
        <v>1.3475999999999999</v>
      </c>
      <c r="R36" s="3">
        <v>1.4510000000000001</v>
      </c>
      <c r="S36">
        <v>1</v>
      </c>
      <c r="T36" s="3">
        <v>1.1557999999999999</v>
      </c>
      <c r="U36" s="3">
        <v>1</v>
      </c>
      <c r="V36" s="3">
        <v>1</v>
      </c>
      <c r="W36" s="3">
        <v>1</v>
      </c>
      <c r="X36">
        <v>1</v>
      </c>
      <c r="Y36">
        <v>1.006</v>
      </c>
      <c r="Z36">
        <v>1.4779</v>
      </c>
      <c r="AA36">
        <v>1.5254000000000001</v>
      </c>
      <c r="AB36">
        <v>1</v>
      </c>
      <c r="AC36">
        <v>1</v>
      </c>
      <c r="AD36">
        <v>1</v>
      </c>
      <c r="AE36">
        <v>1</v>
      </c>
      <c r="AF36">
        <v>1</v>
      </c>
      <c r="AG36">
        <v>1</v>
      </c>
      <c r="AH36">
        <v>1</v>
      </c>
      <c r="AI36" s="3">
        <v>1.2056767186332085</v>
      </c>
      <c r="AK36" s="11">
        <f t="shared" si="109"/>
        <v>-1.9573085161385784E-2</v>
      </c>
      <c r="AL36" s="11">
        <f t="shared" si="110"/>
        <v>-8.8573310885000645E-3</v>
      </c>
      <c r="AM36" s="11">
        <f t="shared" si="111"/>
        <v>-3.5460992907799804E-3</v>
      </c>
      <c r="AN36" s="11">
        <f t="shared" si="112"/>
        <v>-9.3457943925234765E-3</v>
      </c>
      <c r="AO36" s="11" t="str">
        <f t="shared" si="113"/>
        <v>/</v>
      </c>
      <c r="AP36" s="11" t="str">
        <f t="shared" si="114"/>
        <v>/</v>
      </c>
      <c r="AQ36" s="11">
        <f t="shared" si="115"/>
        <v>-1.4519389818048234E-2</v>
      </c>
      <c r="AR36" s="11">
        <f t="shared" si="116"/>
        <v>2.8473208280397566E-2</v>
      </c>
      <c r="AS36" s="11">
        <f t="shared" si="117"/>
        <v>-3.216969317470264E-2</v>
      </c>
      <c r="AT36" s="11">
        <f t="shared" si="118"/>
        <v>-2.1514629948364838E-2</v>
      </c>
      <c r="AU36" s="11">
        <f t="shared" si="119"/>
        <v>6.9502008544282123E-3</v>
      </c>
      <c r="AV36" s="11">
        <f t="shared" si="120"/>
        <v>-1.2854030501089353E-2</v>
      </c>
      <c r="AW36" s="11" t="str">
        <f t="shared" si="121"/>
        <v>/</v>
      </c>
      <c r="AX36" s="11" t="str">
        <f t="shared" si="122"/>
        <v>/</v>
      </c>
      <c r="AY36" s="11">
        <f t="shared" si="123"/>
        <v>5.5688146380270531E-3</v>
      </c>
      <c r="AZ36" s="11">
        <f t="shared" si="124"/>
        <v>-1.6422158966498901E-2</v>
      </c>
      <c r="BA36" s="11">
        <f t="shared" si="125"/>
        <v>-3.2666666666666622E-2</v>
      </c>
      <c r="BB36" s="11" t="str">
        <f t="shared" si="126"/>
        <v>/</v>
      </c>
      <c r="BC36" s="11">
        <f t="shared" si="127"/>
        <v>-9.6821180704310672E-3</v>
      </c>
      <c r="BD36" s="11" t="str">
        <f t="shared" si="128"/>
        <v>/</v>
      </c>
      <c r="BE36" s="11" t="str">
        <f t="shared" si="129"/>
        <v>/</v>
      </c>
      <c r="BF36" s="11" t="str">
        <f t="shared" si="130"/>
        <v>/</v>
      </c>
      <c r="BG36" s="11" t="str">
        <f t="shared" si="131"/>
        <v>/</v>
      </c>
      <c r="BH36" s="11">
        <f t="shared" si="132"/>
        <v>-2.3300970873786464E-2</v>
      </c>
      <c r="BI36" s="11">
        <f t="shared" si="133"/>
        <v>1.8328395231861139E-2</v>
      </c>
      <c r="BJ36" s="11" t="str">
        <f t="shared" si="134"/>
        <v>/</v>
      </c>
      <c r="BK36" s="11" t="str">
        <f t="shared" si="135"/>
        <v>/</v>
      </c>
      <c r="BL36" s="11" t="str">
        <f t="shared" si="136"/>
        <v>/</v>
      </c>
      <c r="BM36" s="11" t="str">
        <f t="shared" si="137"/>
        <v>/</v>
      </c>
      <c r="BN36" s="11" t="str">
        <f t="shared" si="138"/>
        <v>/</v>
      </c>
      <c r="BO36" s="11" t="str">
        <f t="shared" si="139"/>
        <v>/</v>
      </c>
      <c r="BP36" s="11" t="str">
        <f t="shared" si="140"/>
        <v>/</v>
      </c>
      <c r="BQ36" s="11" t="str">
        <f t="shared" si="140"/>
        <v>/</v>
      </c>
      <c r="BR36" s="11">
        <f t="shared" si="141"/>
        <v>-9.0707093092539104E-3</v>
      </c>
      <c r="BT36" s="7" t="s">
        <v>336</v>
      </c>
      <c r="BU36" s="7" t="s">
        <v>354</v>
      </c>
      <c r="BV36" s="13">
        <f>INDEX(AG:AG,COUNTA(AG:AG))/INDEX(AG:AG,COUNTA(AG:AG)-1)-1</f>
        <v>1.8450184501845879E-3</v>
      </c>
      <c r="BW36" s="14">
        <f t="shared" si="71"/>
        <v>1.3308687228742899E-2</v>
      </c>
      <c r="BX36" s="13">
        <v>3.4186454772244801E-3</v>
      </c>
      <c r="BY36" s="14">
        <f t="shared" si="69"/>
        <v>9.8581087433554204E-2</v>
      </c>
      <c r="BZ36" s="13">
        <v>3.9931054294742863E-2</v>
      </c>
      <c r="CA36" s="14">
        <f t="shared" si="70"/>
        <v>0.11867942310053947</v>
      </c>
      <c r="CB36" s="13">
        <v>4.4576586959745618E-2</v>
      </c>
      <c r="CC36" s="14">
        <f t="shared" si="72"/>
        <v>8.8056678212510009E-2</v>
      </c>
      <c r="CD36" s="13" t="s">
        <v>337</v>
      </c>
      <c r="CE36" s="14">
        <f t="shared" si="73"/>
        <v>0.31537387265093209</v>
      </c>
      <c r="CF36" s="13" t="s">
        <v>337</v>
      </c>
      <c r="CG36" s="14">
        <f t="shared" si="67"/>
        <v>8.4808996670851386E-2</v>
      </c>
      <c r="CH36" s="13">
        <f>[2]卓识投资!$P$13</f>
        <v>-2.9238173068192097E-2</v>
      </c>
      <c r="CI36" s="14">
        <f t="shared" si="68"/>
        <v>-4.3884576402899667E-2</v>
      </c>
      <c r="CK36" s="2">
        <f t="shared" si="108"/>
        <v>43336</v>
      </c>
      <c r="CL36" s="29">
        <f t="shared" si="74"/>
        <v>1.028593568384347</v>
      </c>
      <c r="CM36" s="29">
        <f t="shared" si="75"/>
        <v>1.0776822667940147</v>
      </c>
      <c r="CN36" s="29">
        <f t="shared" si="76"/>
        <v>1.1240000000000001</v>
      </c>
      <c r="CO36" s="29">
        <f t="shared" si="77"/>
        <v>1.0555599462578042</v>
      </c>
      <c r="CP36" s="29">
        <f t="shared" si="78"/>
        <v>1</v>
      </c>
      <c r="CQ36" s="29">
        <f t="shared" si="79"/>
        <v>1</v>
      </c>
      <c r="CR36" s="29">
        <f t="shared" si="80"/>
        <v>1.0724</v>
      </c>
      <c r="CS36" s="29">
        <f t="shared" si="81"/>
        <v>1.212083847102343</v>
      </c>
      <c r="CT36" s="29">
        <f t="shared" si="82"/>
        <v>1.148096564531105</v>
      </c>
      <c r="CU36" s="29">
        <f t="shared" si="83"/>
        <v>1.137</v>
      </c>
      <c r="CV36" s="29">
        <f t="shared" si="84"/>
        <v>1.2166409861325114</v>
      </c>
      <c r="CW36" s="29">
        <f t="shared" si="85"/>
        <v>1.2388807874589864</v>
      </c>
      <c r="CX36" s="29">
        <f t="shared" si="86"/>
        <v>1</v>
      </c>
      <c r="CY36" s="29">
        <f t="shared" si="87"/>
        <v>1.8325842696629213</v>
      </c>
      <c r="CZ36" s="29">
        <f t="shared" si="88"/>
        <v>1.1628334866605337</v>
      </c>
      <c r="DA36" s="29">
        <f t="shared" si="89"/>
        <v>1.1100494233937397</v>
      </c>
      <c r="DB36" s="29">
        <f t="shared" si="90"/>
        <v>1.3548085901027078</v>
      </c>
      <c r="DC36" s="29">
        <f t="shared" si="91"/>
        <v>1</v>
      </c>
      <c r="DD36" s="29">
        <f t="shared" si="92"/>
        <v>1.0709785025945144</v>
      </c>
      <c r="DE36" s="29">
        <f t="shared" si="93"/>
        <v>1</v>
      </c>
      <c r="DF36" s="29">
        <f t="shared" si="94"/>
        <v>1</v>
      </c>
      <c r="DG36" s="29">
        <f t="shared" si="95"/>
        <v>1</v>
      </c>
      <c r="DH36" s="29">
        <f t="shared" si="96"/>
        <v>1</v>
      </c>
      <c r="DI36" s="29">
        <f t="shared" si="97"/>
        <v>1.006</v>
      </c>
      <c r="DJ36" s="29">
        <f t="shared" si="98"/>
        <v>1.4784913965586233</v>
      </c>
      <c r="DK36" s="29">
        <f t="shared" si="99"/>
        <v>1.0644801116538729</v>
      </c>
      <c r="DL36" s="29">
        <f t="shared" si="100"/>
        <v>1</v>
      </c>
      <c r="DM36" s="29">
        <f t="shared" si="101"/>
        <v>1</v>
      </c>
      <c r="DN36" s="29">
        <f t="shared" si="102"/>
        <v>1</v>
      </c>
      <c r="DO36" s="29">
        <f t="shared" si="103"/>
        <v>1</v>
      </c>
      <c r="DP36" s="29">
        <f t="shared" si="104"/>
        <v>1</v>
      </c>
      <c r="DQ36" s="29">
        <f t="shared" si="105"/>
        <v>1</v>
      </c>
      <c r="DR36" s="29">
        <f t="shared" si="105"/>
        <v>1</v>
      </c>
      <c r="DS36" s="29">
        <f t="shared" si="107"/>
        <v>1.2056767186332085</v>
      </c>
    </row>
    <row r="37" spans="1:123" ht="31" thickBot="1">
      <c r="A37" s="2">
        <v>43343</v>
      </c>
      <c r="B37" s="3">
        <v>1.3366</v>
      </c>
      <c r="C37" s="3">
        <v>1.365</v>
      </c>
      <c r="D37" s="3">
        <v>1.133</v>
      </c>
      <c r="E37" s="3">
        <v>1.3473999999999999</v>
      </c>
      <c r="F37" s="3">
        <v>1</v>
      </c>
      <c r="G37" s="3">
        <v>1</v>
      </c>
      <c r="H37" s="3">
        <v>1.0808</v>
      </c>
      <c r="I37" s="3">
        <v>1.3989</v>
      </c>
      <c r="J37" s="3">
        <v>1.2133</v>
      </c>
      <c r="K37" s="3">
        <v>1.1479999999999999</v>
      </c>
      <c r="L37" s="3">
        <v>1.5585</v>
      </c>
      <c r="M37" s="3">
        <v>1.3748</v>
      </c>
      <c r="N37" s="3">
        <v>1</v>
      </c>
      <c r="O37" s="3">
        <v>1.6240000000000001</v>
      </c>
      <c r="P37" s="3">
        <v>1.268</v>
      </c>
      <c r="Q37" s="3">
        <v>1.3412999999999999</v>
      </c>
      <c r="R37" s="3">
        <v>1.4350000000000001</v>
      </c>
      <c r="S37">
        <v>1</v>
      </c>
      <c r="T37" s="3">
        <v>1.1532</v>
      </c>
      <c r="U37" s="3">
        <v>1</v>
      </c>
      <c r="V37" s="3">
        <v>1</v>
      </c>
      <c r="W37" s="3">
        <v>1</v>
      </c>
      <c r="X37">
        <v>1</v>
      </c>
      <c r="Y37">
        <v>1.0009999999999999</v>
      </c>
      <c r="Z37">
        <v>1.5502</v>
      </c>
      <c r="AA37">
        <v>1.5269999999999999</v>
      </c>
      <c r="AB37">
        <v>1</v>
      </c>
      <c r="AC37">
        <v>1</v>
      </c>
      <c r="AD37">
        <v>1</v>
      </c>
      <c r="AE37">
        <v>1</v>
      </c>
      <c r="AF37">
        <v>1</v>
      </c>
      <c r="AG37">
        <v>1</v>
      </c>
      <c r="AH37">
        <v>1</v>
      </c>
      <c r="AI37" s="3">
        <v>1.2104560483102729</v>
      </c>
      <c r="AK37" s="11">
        <f t="shared" si="109"/>
        <v>6.9308422480036658E-3</v>
      </c>
      <c r="AL37" s="11">
        <f t="shared" si="110"/>
        <v>8.1240768094534843E-3</v>
      </c>
      <c r="AM37" s="11">
        <f t="shared" si="111"/>
        <v>8.0071174377223109E-3</v>
      </c>
      <c r="AN37" s="11">
        <f t="shared" si="112"/>
        <v>8.8349805330938391E-3</v>
      </c>
      <c r="AO37" s="11" t="str">
        <f t="shared" si="113"/>
        <v>/</v>
      </c>
      <c r="AP37" s="11" t="str">
        <f t="shared" si="114"/>
        <v>/</v>
      </c>
      <c r="AQ37" s="11">
        <f t="shared" si="115"/>
        <v>7.8328981723236879E-3</v>
      </c>
      <c r="AR37" s="11">
        <f t="shared" si="116"/>
        <v>1.6494695538439075E-2</v>
      </c>
      <c r="AS37" s="11">
        <f t="shared" si="117"/>
        <v>-1.8762636473918182E-2</v>
      </c>
      <c r="AT37" s="11">
        <f t="shared" si="118"/>
        <v>9.6745822339487919E-3</v>
      </c>
      <c r="AU37" s="11">
        <f t="shared" si="119"/>
        <v>-1.3107902735562282E-2</v>
      </c>
      <c r="AV37" s="11">
        <f t="shared" si="120"/>
        <v>1.1402927977635535E-2</v>
      </c>
      <c r="AW37" s="11" t="str">
        <f t="shared" si="121"/>
        <v>/</v>
      </c>
      <c r="AX37" s="11">
        <f t="shared" si="122"/>
        <v>-4.2918454935622075E-3</v>
      </c>
      <c r="AY37" s="11">
        <f t="shared" si="123"/>
        <v>3.1645569620253333E-3</v>
      </c>
      <c r="AZ37" s="11">
        <f t="shared" si="124"/>
        <v>-4.674977738201247E-3</v>
      </c>
      <c r="BA37" s="11">
        <f t="shared" si="125"/>
        <v>-1.1026878015162001E-2</v>
      </c>
      <c r="BB37" s="11" t="str">
        <f t="shared" si="126"/>
        <v>/</v>
      </c>
      <c r="BC37" s="11">
        <f t="shared" si="127"/>
        <v>-2.2495241391243814E-3</v>
      </c>
      <c r="BD37" s="11" t="str">
        <f t="shared" si="128"/>
        <v>/</v>
      </c>
      <c r="BE37" s="11" t="str">
        <f t="shared" si="129"/>
        <v>/</v>
      </c>
      <c r="BF37" s="11" t="str">
        <f t="shared" si="130"/>
        <v>/</v>
      </c>
      <c r="BG37" s="11" t="str">
        <f t="shared" si="131"/>
        <v>/</v>
      </c>
      <c r="BH37" s="11">
        <f t="shared" si="132"/>
        <v>-4.9701789264414709E-3</v>
      </c>
      <c r="BI37" s="11">
        <f t="shared" si="133"/>
        <v>4.892076595168815E-2</v>
      </c>
      <c r="BJ37" s="11">
        <f t="shared" si="134"/>
        <v>1.0489052051920744E-3</v>
      </c>
      <c r="BK37" s="11" t="str">
        <f t="shared" si="135"/>
        <v>/</v>
      </c>
      <c r="BL37" s="11" t="str">
        <f t="shared" si="136"/>
        <v>/</v>
      </c>
      <c r="BM37" s="11" t="str">
        <f t="shared" si="137"/>
        <v>/</v>
      </c>
      <c r="BN37" s="11" t="str">
        <f t="shared" si="138"/>
        <v>/</v>
      </c>
      <c r="BO37" s="11" t="str">
        <f t="shared" si="139"/>
        <v>/</v>
      </c>
      <c r="BP37" s="11" t="str">
        <f t="shared" si="140"/>
        <v>/</v>
      </c>
      <c r="BQ37" s="11" t="str">
        <f t="shared" si="140"/>
        <v>/</v>
      </c>
      <c r="BR37" s="11">
        <f t="shared" si="141"/>
        <v>3.9640225304196086E-3</v>
      </c>
      <c r="BT37" s="7" t="s">
        <v>357</v>
      </c>
      <c r="BU37" s="7" t="s">
        <v>355</v>
      </c>
      <c r="BV37" s="13">
        <f>INDEX(AH:AH,COUNTA(AH:AH))/INDEX(AH:AH,COUNTA(AH:AH)-1)-1</f>
        <v>6.5556801518158458E-3</v>
      </c>
      <c r="BW37" s="14">
        <f t="shared" si="71"/>
        <v>1.3308687228742899E-2</v>
      </c>
      <c r="BX37" s="13">
        <v>4.9087476400251795E-2</v>
      </c>
      <c r="BY37" s="14">
        <f t="shared" si="69"/>
        <v>9.8581087433554204E-2</v>
      </c>
      <c r="BZ37" s="13" t="s">
        <v>337</v>
      </c>
      <c r="CA37" s="14">
        <f t="shared" si="70"/>
        <v>0.11867942310053947</v>
      </c>
      <c r="CB37" s="13" t="s">
        <v>337</v>
      </c>
      <c r="CC37" s="14">
        <f t="shared" si="72"/>
        <v>8.8056678212510009E-2</v>
      </c>
      <c r="CD37" s="13" t="s">
        <v>337</v>
      </c>
      <c r="CE37" s="14">
        <f t="shared" si="73"/>
        <v>0.31537387265093209</v>
      </c>
      <c r="CF37" s="13" t="s">
        <v>337</v>
      </c>
      <c r="CG37" s="14">
        <f t="shared" si="67"/>
        <v>8.4808996670851386E-2</v>
      </c>
      <c r="CH37" s="13">
        <f>[2]Sheet2!$CA$11</f>
        <v>-4.3884576402899667E-2</v>
      </c>
      <c r="CI37" s="14">
        <f t="shared" si="68"/>
        <v>-4.3884576402899667E-2</v>
      </c>
      <c r="CK37" s="2">
        <f t="shared" si="108"/>
        <v>43343</v>
      </c>
      <c r="CL37" s="29">
        <f t="shared" si="74"/>
        <v>1.0357225881441301</v>
      </c>
      <c r="CM37" s="29">
        <f t="shared" si="75"/>
        <v>1.0864374403056352</v>
      </c>
      <c r="CN37" s="29">
        <f t="shared" si="76"/>
        <v>1.133</v>
      </c>
      <c r="CO37" s="29">
        <f t="shared" si="77"/>
        <v>1.0648857978345054</v>
      </c>
      <c r="CP37" s="29">
        <f t="shared" si="78"/>
        <v>1</v>
      </c>
      <c r="CQ37" s="29">
        <f t="shared" si="79"/>
        <v>1</v>
      </c>
      <c r="CR37" s="29">
        <f t="shared" si="80"/>
        <v>1.0808</v>
      </c>
      <c r="CS37" s="29">
        <f t="shared" si="81"/>
        <v>1.232076801127356</v>
      </c>
      <c r="CT37" s="29">
        <f t="shared" si="82"/>
        <v>1.1265552460538535</v>
      </c>
      <c r="CU37" s="29">
        <f t="shared" si="83"/>
        <v>1.1479999999999999</v>
      </c>
      <c r="CV37" s="29">
        <f t="shared" si="84"/>
        <v>1.2006933744221879</v>
      </c>
      <c r="CW37" s="29">
        <f t="shared" si="85"/>
        <v>1.2530076558512577</v>
      </c>
      <c r="CX37" s="29">
        <f t="shared" si="86"/>
        <v>1</v>
      </c>
      <c r="CY37" s="29">
        <f t="shared" si="87"/>
        <v>1.8247191011235957</v>
      </c>
      <c r="CZ37" s="29">
        <f t="shared" si="88"/>
        <v>1.1665133394664213</v>
      </c>
      <c r="DA37" s="29">
        <f t="shared" si="89"/>
        <v>1.1048599670510708</v>
      </c>
      <c r="DB37" s="29">
        <f t="shared" si="90"/>
        <v>1.3398692810457518</v>
      </c>
      <c r="DC37" s="29">
        <f t="shared" si="91"/>
        <v>1</v>
      </c>
      <c r="DD37" s="29">
        <f t="shared" si="92"/>
        <v>1.0685693106004448</v>
      </c>
      <c r="DE37" s="29">
        <f t="shared" si="93"/>
        <v>1</v>
      </c>
      <c r="DF37" s="29">
        <f t="shared" si="94"/>
        <v>1</v>
      </c>
      <c r="DG37" s="29">
        <f t="shared" si="95"/>
        <v>1</v>
      </c>
      <c r="DH37" s="29">
        <f t="shared" si="96"/>
        <v>1</v>
      </c>
      <c r="DI37" s="29">
        <f t="shared" si="97"/>
        <v>1.0009999999999999</v>
      </c>
      <c r="DJ37" s="29">
        <f t="shared" si="98"/>
        <v>1.5508203281312525</v>
      </c>
      <c r="DK37" s="29">
        <f t="shared" si="99"/>
        <v>1.0655966503838101</v>
      </c>
      <c r="DL37" s="29">
        <f t="shared" si="100"/>
        <v>1</v>
      </c>
      <c r="DM37" s="29">
        <f t="shared" si="101"/>
        <v>1</v>
      </c>
      <c r="DN37" s="29">
        <f t="shared" si="102"/>
        <v>1</v>
      </c>
      <c r="DO37" s="29">
        <f t="shared" si="103"/>
        <v>1</v>
      </c>
      <c r="DP37" s="29">
        <f t="shared" si="104"/>
        <v>1</v>
      </c>
      <c r="DQ37" s="29">
        <f t="shared" si="105"/>
        <v>1</v>
      </c>
      <c r="DR37" s="29">
        <f t="shared" si="105"/>
        <v>1</v>
      </c>
      <c r="DS37" s="29">
        <f t="shared" si="107"/>
        <v>1.2104560483102729</v>
      </c>
    </row>
    <row r="38" spans="1:123">
      <c r="A38" s="2">
        <v>43350</v>
      </c>
      <c r="B38" s="3">
        <v>1.3290999999999999</v>
      </c>
      <c r="C38" s="3">
        <v>1.32</v>
      </c>
      <c r="D38" s="3">
        <v>1.127</v>
      </c>
      <c r="E38" s="3">
        <v>1.3407</v>
      </c>
      <c r="F38" s="3">
        <v>1</v>
      </c>
      <c r="G38" s="3">
        <v>1</v>
      </c>
      <c r="H38" s="3">
        <v>1.0712999999999999</v>
      </c>
      <c r="I38" s="3">
        <v>1.4159999999999999</v>
      </c>
      <c r="J38" s="3">
        <v>1.2146999999999999</v>
      </c>
      <c r="K38" s="3">
        <v>1.1559999999999999</v>
      </c>
      <c r="L38" s="3">
        <v>1.5649999999999999</v>
      </c>
      <c r="M38" s="3">
        <v>1.3754</v>
      </c>
      <c r="N38" s="3">
        <v>1</v>
      </c>
      <c r="O38" s="3">
        <v>1.6559999999999999</v>
      </c>
      <c r="P38" s="3">
        <v>1.2729999999999999</v>
      </c>
      <c r="Q38" s="3">
        <v>1.3299000000000001</v>
      </c>
      <c r="R38" s="3">
        <v>1.409</v>
      </c>
      <c r="S38">
        <v>1</v>
      </c>
      <c r="T38" s="3">
        <v>1.1576</v>
      </c>
      <c r="U38" s="3">
        <v>1</v>
      </c>
      <c r="V38" s="3">
        <v>1</v>
      </c>
      <c r="W38" s="3">
        <v>1</v>
      </c>
      <c r="X38">
        <v>1</v>
      </c>
      <c r="Y38">
        <v>1</v>
      </c>
      <c r="Z38">
        <v>1.4629000000000001</v>
      </c>
      <c r="AA38">
        <v>1.5389999999999999</v>
      </c>
      <c r="AB38">
        <v>1</v>
      </c>
      <c r="AC38">
        <v>1</v>
      </c>
      <c r="AD38">
        <v>1</v>
      </c>
      <c r="AE38">
        <v>1</v>
      </c>
      <c r="AF38">
        <v>1</v>
      </c>
      <c r="AG38">
        <v>1</v>
      </c>
      <c r="AH38">
        <v>1</v>
      </c>
      <c r="AI38" s="3">
        <v>1.2049892855424209</v>
      </c>
      <c r="AK38" s="11">
        <f t="shared" si="109"/>
        <v>-5.6112524315428125E-3</v>
      </c>
      <c r="AL38" s="11">
        <f t="shared" si="110"/>
        <v>-3.2967032967032961E-2</v>
      </c>
      <c r="AM38" s="11">
        <f t="shared" si="111"/>
        <v>-5.2956751985878681E-3</v>
      </c>
      <c r="AN38" s="11">
        <f t="shared" si="112"/>
        <v>-4.9725397061005649E-3</v>
      </c>
      <c r="AO38" s="11" t="str">
        <f t="shared" si="113"/>
        <v>/</v>
      </c>
      <c r="AP38" s="11" t="str">
        <f t="shared" si="114"/>
        <v>/</v>
      </c>
      <c r="AQ38" s="11">
        <f t="shared" si="115"/>
        <v>-8.7897853441895046E-3</v>
      </c>
      <c r="AR38" s="11">
        <f t="shared" si="116"/>
        <v>1.2223890199442256E-2</v>
      </c>
      <c r="AS38" s="11">
        <f t="shared" si="117"/>
        <v>1.1538778537869554E-3</v>
      </c>
      <c r="AT38" s="11">
        <f t="shared" si="118"/>
        <v>6.9686411149825211E-3</v>
      </c>
      <c r="AU38" s="11">
        <f t="shared" si="119"/>
        <v>4.1706769329483695E-3</v>
      </c>
      <c r="AV38" s="11">
        <f t="shared" si="120"/>
        <v>4.3642711667146727E-4</v>
      </c>
      <c r="AW38" s="11" t="str">
        <f t="shared" si="121"/>
        <v>/</v>
      </c>
      <c r="AX38" s="11">
        <f t="shared" si="122"/>
        <v>1.9704433497536922E-2</v>
      </c>
      <c r="AY38" s="11">
        <f t="shared" si="123"/>
        <v>3.9432176656151174E-3</v>
      </c>
      <c r="AZ38" s="11">
        <f t="shared" si="124"/>
        <v>-8.4992171773651259E-3</v>
      </c>
      <c r="BA38" s="11">
        <f t="shared" si="125"/>
        <v>-1.8118466898954688E-2</v>
      </c>
      <c r="BB38" s="11" t="str">
        <f t="shared" si="126"/>
        <v>/</v>
      </c>
      <c r="BC38" s="11">
        <f t="shared" si="127"/>
        <v>3.8154699965313732E-3</v>
      </c>
      <c r="BD38" s="11" t="str">
        <f t="shared" si="128"/>
        <v>/</v>
      </c>
      <c r="BE38" s="11" t="str">
        <f t="shared" si="129"/>
        <v>/</v>
      </c>
      <c r="BF38" s="11" t="str">
        <f t="shared" si="130"/>
        <v>/</v>
      </c>
      <c r="BG38" s="11" t="str">
        <f t="shared" si="131"/>
        <v>/</v>
      </c>
      <c r="BH38" s="11">
        <f t="shared" si="132"/>
        <v>-9.9900099900085415E-4</v>
      </c>
      <c r="BI38" s="11">
        <f t="shared" si="133"/>
        <v>-5.6315314153012497E-2</v>
      </c>
      <c r="BJ38" s="11">
        <f t="shared" si="134"/>
        <v>7.8585461689586467E-3</v>
      </c>
      <c r="BK38" s="11" t="str">
        <f t="shared" si="135"/>
        <v>/</v>
      </c>
      <c r="BL38" s="11" t="str">
        <f t="shared" si="136"/>
        <v>/</v>
      </c>
      <c r="BM38" s="11" t="str">
        <f t="shared" si="137"/>
        <v>/</v>
      </c>
      <c r="BN38" s="11" t="str">
        <f t="shared" si="138"/>
        <v>/</v>
      </c>
      <c r="BO38" s="11" t="str">
        <f t="shared" si="139"/>
        <v>/</v>
      </c>
      <c r="BP38" s="11" t="str">
        <f t="shared" si="140"/>
        <v>/</v>
      </c>
      <c r="BQ38" s="11" t="str">
        <f t="shared" si="140"/>
        <v>/</v>
      </c>
      <c r="BR38" s="11">
        <f t="shared" si="141"/>
        <v>-4.516283573850699E-3</v>
      </c>
      <c r="BV38" s="11"/>
      <c r="BW38" s="11"/>
      <c r="BX38" s="11"/>
      <c r="BY38" s="11"/>
      <c r="CK38" s="2">
        <f t="shared" si="108"/>
        <v>43350</v>
      </c>
      <c r="CL38" s="29">
        <f t="shared" si="74"/>
        <v>1.0299108872530027</v>
      </c>
      <c r="CM38" s="29">
        <f t="shared" si="75"/>
        <v>1.0506208213944603</v>
      </c>
      <c r="CN38" s="29">
        <f t="shared" si="76"/>
        <v>1.127</v>
      </c>
      <c r="CO38" s="29">
        <f t="shared" si="77"/>
        <v>1.0595906109223108</v>
      </c>
      <c r="CP38" s="29">
        <f t="shared" si="78"/>
        <v>1</v>
      </c>
      <c r="CQ38" s="29">
        <f t="shared" si="79"/>
        <v>1</v>
      </c>
      <c r="CR38" s="29">
        <f t="shared" si="80"/>
        <v>1.0712999999999999</v>
      </c>
      <c r="CS38" s="29">
        <f t="shared" si="81"/>
        <v>1.247137572661617</v>
      </c>
      <c r="CT38" s="29">
        <f t="shared" si="82"/>
        <v>1.1278551532033425</v>
      </c>
      <c r="CU38" s="29">
        <f t="shared" si="83"/>
        <v>1.1559999999999999</v>
      </c>
      <c r="CV38" s="29">
        <f t="shared" si="84"/>
        <v>1.2057010785824345</v>
      </c>
      <c r="CW38" s="29">
        <f t="shared" si="85"/>
        <v>1.2535545023696684</v>
      </c>
      <c r="CX38" s="29">
        <f t="shared" si="86"/>
        <v>1</v>
      </c>
      <c r="CY38" s="29">
        <f t="shared" si="87"/>
        <v>1.8606741573033707</v>
      </c>
      <c r="CZ38" s="29">
        <f t="shared" si="88"/>
        <v>1.171113155473781</v>
      </c>
      <c r="DA38" s="29">
        <f t="shared" si="89"/>
        <v>1.0954695222405273</v>
      </c>
      <c r="DB38" s="29">
        <f t="shared" si="90"/>
        <v>1.3155929038281979</v>
      </c>
      <c r="DC38" s="29">
        <f t="shared" si="91"/>
        <v>1</v>
      </c>
      <c r="DD38" s="29">
        <f t="shared" si="92"/>
        <v>1.072646404744255</v>
      </c>
      <c r="DE38" s="29">
        <f t="shared" si="93"/>
        <v>1</v>
      </c>
      <c r="DF38" s="29">
        <f t="shared" si="94"/>
        <v>1</v>
      </c>
      <c r="DG38" s="29">
        <f t="shared" si="95"/>
        <v>1</v>
      </c>
      <c r="DH38" s="29">
        <f t="shared" si="96"/>
        <v>1</v>
      </c>
      <c r="DI38" s="29">
        <f t="shared" si="97"/>
        <v>1</v>
      </c>
      <c r="DJ38" s="29">
        <f t="shared" si="98"/>
        <v>1.4634853941576631</v>
      </c>
      <c r="DK38" s="29">
        <f t="shared" si="99"/>
        <v>1.0739706908583391</v>
      </c>
      <c r="DL38" s="29">
        <f t="shared" si="100"/>
        <v>1</v>
      </c>
      <c r="DM38" s="29">
        <f t="shared" si="101"/>
        <v>1</v>
      </c>
      <c r="DN38" s="29">
        <f t="shared" si="102"/>
        <v>1</v>
      </c>
      <c r="DO38" s="29">
        <f t="shared" si="103"/>
        <v>1</v>
      </c>
      <c r="DP38" s="29">
        <f t="shared" si="104"/>
        <v>1</v>
      </c>
      <c r="DQ38" s="29">
        <f t="shared" si="105"/>
        <v>1</v>
      </c>
      <c r="DR38" s="29">
        <f t="shared" si="105"/>
        <v>1</v>
      </c>
      <c r="DS38" s="29">
        <f t="shared" si="107"/>
        <v>1.2049892855424209</v>
      </c>
    </row>
    <row r="39" spans="1:123">
      <c r="A39" s="2">
        <v>43357</v>
      </c>
      <c r="B39" s="3">
        <v>1.3092999999999999</v>
      </c>
      <c r="C39" s="3">
        <v>1.3288</v>
      </c>
      <c r="D39" s="3">
        <v>1.1319999999999999</v>
      </c>
      <c r="E39" s="3">
        <v>1.3560000000000001</v>
      </c>
      <c r="F39" s="3">
        <v>1</v>
      </c>
      <c r="G39" s="3">
        <v>1</v>
      </c>
      <c r="H39" s="3">
        <v>1.0645</v>
      </c>
      <c r="I39" s="3">
        <v>1.3984000000000001</v>
      </c>
      <c r="J39" s="3">
        <v>1.1893</v>
      </c>
      <c r="K39" s="3">
        <v>1.1160000000000001</v>
      </c>
      <c r="L39" s="3">
        <v>1.5541</v>
      </c>
      <c r="M39" s="3">
        <v>1.3295999999999999</v>
      </c>
      <c r="N39" s="3">
        <v>1</v>
      </c>
      <c r="O39" s="3">
        <v>1.605</v>
      </c>
      <c r="P39" s="3">
        <v>1.2509999999999999</v>
      </c>
      <c r="Q39" s="3">
        <v>1.3223</v>
      </c>
      <c r="R39" s="3">
        <v>1.391</v>
      </c>
      <c r="S39">
        <v>1</v>
      </c>
      <c r="T39" s="3">
        <v>1.1457999999999999</v>
      </c>
      <c r="U39" s="3">
        <v>1</v>
      </c>
      <c r="V39" s="3">
        <v>1</v>
      </c>
      <c r="W39" s="3">
        <v>1</v>
      </c>
      <c r="X39">
        <v>1</v>
      </c>
      <c r="Y39">
        <v>0.999</v>
      </c>
      <c r="Z39">
        <v>1.4301999999999999</v>
      </c>
      <c r="AA39">
        <v>1.5389999999999999</v>
      </c>
      <c r="AB39">
        <v>1</v>
      </c>
      <c r="AC39">
        <v>1</v>
      </c>
      <c r="AD39">
        <v>1</v>
      </c>
      <c r="AE39">
        <v>1</v>
      </c>
      <c r="AF39">
        <v>1</v>
      </c>
      <c r="AG39">
        <v>1</v>
      </c>
      <c r="AH39">
        <v>1</v>
      </c>
      <c r="AI39" s="3">
        <v>1.190313154538533</v>
      </c>
      <c r="AK39" s="11">
        <f t="shared" si="109"/>
        <v>-1.4897298924083979E-2</v>
      </c>
      <c r="AL39" s="11">
        <f t="shared" si="110"/>
        <v>6.6666666666665986E-3</v>
      </c>
      <c r="AM39" s="11">
        <f t="shared" si="111"/>
        <v>4.4365572315880897E-3</v>
      </c>
      <c r="AN39" s="11">
        <f t="shared" si="112"/>
        <v>1.1411948981875142E-2</v>
      </c>
      <c r="AO39" s="11" t="str">
        <f t="shared" si="113"/>
        <v>/</v>
      </c>
      <c r="AP39" s="11" t="str">
        <f t="shared" si="114"/>
        <v>/</v>
      </c>
      <c r="AQ39" s="11">
        <f t="shared" si="115"/>
        <v>-6.3474283580695623E-3</v>
      </c>
      <c r="AR39" s="11">
        <f t="shared" si="116"/>
        <v>-1.2429378531073287E-2</v>
      </c>
      <c r="AS39" s="11">
        <f t="shared" si="117"/>
        <v>-2.0910512883839494E-2</v>
      </c>
      <c r="AT39" s="11">
        <f t="shared" si="118"/>
        <v>-3.4602076124567338E-2</v>
      </c>
      <c r="AU39" s="11">
        <f t="shared" si="119"/>
        <v>-6.9648562300318462E-3</v>
      </c>
      <c r="AV39" s="11">
        <f t="shared" si="120"/>
        <v>-3.3299403809800787E-2</v>
      </c>
      <c r="AW39" s="11" t="str">
        <f t="shared" si="121"/>
        <v>/</v>
      </c>
      <c r="AX39" s="11">
        <f t="shared" si="122"/>
        <v>-3.0797101449275277E-2</v>
      </c>
      <c r="AY39" s="11">
        <f t="shared" si="123"/>
        <v>-1.7282010997643371E-2</v>
      </c>
      <c r="AZ39" s="11">
        <f t="shared" si="124"/>
        <v>-5.7147153921347504E-3</v>
      </c>
      <c r="BA39" s="11">
        <f t="shared" si="125"/>
        <v>-1.2775017743080208E-2</v>
      </c>
      <c r="BB39" s="11" t="str">
        <f t="shared" si="126"/>
        <v>/</v>
      </c>
      <c r="BC39" s="11">
        <f t="shared" si="127"/>
        <v>-1.0193503800967507E-2</v>
      </c>
      <c r="BD39" s="11" t="str">
        <f t="shared" si="128"/>
        <v>/</v>
      </c>
      <c r="BE39" s="11" t="str">
        <f t="shared" si="129"/>
        <v>/</v>
      </c>
      <c r="BF39" s="11" t="str">
        <f t="shared" si="130"/>
        <v>/</v>
      </c>
      <c r="BG39" s="11" t="str">
        <f t="shared" si="131"/>
        <v>/</v>
      </c>
      <c r="BH39" s="11">
        <f t="shared" si="132"/>
        <v>-1.0000000000000009E-3</v>
      </c>
      <c r="BI39" s="11">
        <f t="shared" si="133"/>
        <v>-2.23528607560326E-2</v>
      </c>
      <c r="BJ39" s="11" t="str">
        <f t="shared" si="134"/>
        <v>/</v>
      </c>
      <c r="BK39" s="11" t="str">
        <f t="shared" si="135"/>
        <v>/</v>
      </c>
      <c r="BL39" s="11" t="str">
        <f t="shared" si="136"/>
        <v>/</v>
      </c>
      <c r="BM39" s="11" t="str">
        <f t="shared" si="137"/>
        <v>/</v>
      </c>
      <c r="BN39" s="11" t="str">
        <f t="shared" si="138"/>
        <v>/</v>
      </c>
      <c r="BO39" s="11" t="str">
        <f t="shared" si="139"/>
        <v>/</v>
      </c>
      <c r="BP39" s="11" t="str">
        <f t="shared" si="140"/>
        <v>/</v>
      </c>
      <c r="BQ39" s="11" t="str">
        <f t="shared" si="140"/>
        <v>/</v>
      </c>
      <c r="BR39" s="11">
        <f t="shared" si="141"/>
        <v>-1.2179470124733527E-2</v>
      </c>
      <c r="BV39" s="11"/>
      <c r="BW39" s="11"/>
      <c r="BX39" s="3"/>
      <c r="BY39" s="3"/>
      <c r="BZ39" s="3"/>
      <c r="CK39" s="2">
        <f t="shared" si="108"/>
        <v>43357</v>
      </c>
      <c r="CL39" s="29">
        <f t="shared" si="74"/>
        <v>1.0145679969004262</v>
      </c>
      <c r="CM39" s="29">
        <f t="shared" si="75"/>
        <v>1.0576249602037568</v>
      </c>
      <c r="CN39" s="29">
        <f t="shared" si="76"/>
        <v>1.1319999999999999</v>
      </c>
      <c r="CO39" s="29">
        <f t="shared" si="77"/>
        <v>1.0716826049158303</v>
      </c>
      <c r="CP39" s="29">
        <f t="shared" si="78"/>
        <v>1</v>
      </c>
      <c r="CQ39" s="29">
        <f t="shared" si="79"/>
        <v>1</v>
      </c>
      <c r="CR39" s="29">
        <f t="shared" si="80"/>
        <v>1.0645</v>
      </c>
      <c r="CS39" s="29">
        <f t="shared" si="81"/>
        <v>1.2316364276906817</v>
      </c>
      <c r="CT39" s="29">
        <f t="shared" si="82"/>
        <v>1.1042711234911793</v>
      </c>
      <c r="CU39" s="29">
        <f t="shared" si="83"/>
        <v>1.1160000000000001</v>
      </c>
      <c r="CV39" s="29">
        <f t="shared" si="84"/>
        <v>1.1973035439137134</v>
      </c>
      <c r="CW39" s="29">
        <f t="shared" si="85"/>
        <v>1.2118118847976667</v>
      </c>
      <c r="CX39" s="29">
        <f t="shared" si="86"/>
        <v>1</v>
      </c>
      <c r="CY39" s="29">
        <f t="shared" si="87"/>
        <v>1.8033707865168538</v>
      </c>
      <c r="CZ39" s="29">
        <f t="shared" si="88"/>
        <v>1.1508739650413984</v>
      </c>
      <c r="DA39" s="29">
        <f t="shared" si="89"/>
        <v>1.0892092257001649</v>
      </c>
      <c r="DB39" s="29">
        <f t="shared" si="90"/>
        <v>1.2987861811391224</v>
      </c>
      <c r="DC39" s="29">
        <f t="shared" si="91"/>
        <v>1</v>
      </c>
      <c r="DD39" s="29">
        <f t="shared" si="92"/>
        <v>1.0617123795404002</v>
      </c>
      <c r="DE39" s="29">
        <f t="shared" si="93"/>
        <v>1</v>
      </c>
      <c r="DF39" s="29">
        <f t="shared" si="94"/>
        <v>1</v>
      </c>
      <c r="DG39" s="29">
        <f t="shared" si="95"/>
        <v>1</v>
      </c>
      <c r="DH39" s="29">
        <f t="shared" si="96"/>
        <v>1</v>
      </c>
      <c r="DI39" s="29">
        <f t="shared" si="97"/>
        <v>0.999</v>
      </c>
      <c r="DJ39" s="29">
        <f t="shared" si="98"/>
        <v>1.4307723089235693</v>
      </c>
      <c r="DK39" s="29">
        <f t="shared" si="99"/>
        <v>1.0739706908583391</v>
      </c>
      <c r="DL39" s="29">
        <f t="shared" si="100"/>
        <v>1</v>
      </c>
      <c r="DM39" s="29">
        <f t="shared" si="101"/>
        <v>1</v>
      </c>
      <c r="DN39" s="29">
        <f t="shared" si="102"/>
        <v>1</v>
      </c>
      <c r="DO39" s="29">
        <f t="shared" si="103"/>
        <v>1</v>
      </c>
      <c r="DP39" s="29">
        <f t="shared" si="104"/>
        <v>1</v>
      </c>
      <c r="DQ39" s="29">
        <f t="shared" si="105"/>
        <v>1</v>
      </c>
      <c r="DR39" s="29">
        <f t="shared" si="105"/>
        <v>1</v>
      </c>
      <c r="DS39" s="29">
        <f t="shared" si="107"/>
        <v>1.190313154538533</v>
      </c>
    </row>
    <row r="40" spans="1:123">
      <c r="A40" s="2">
        <v>43364</v>
      </c>
      <c r="B40" s="3">
        <v>1.2987</v>
      </c>
      <c r="C40" s="3">
        <v>1.3431</v>
      </c>
      <c r="D40" s="3">
        <v>1.1299999999999999</v>
      </c>
      <c r="E40" s="3">
        <v>1.3536999999999999</v>
      </c>
      <c r="F40" s="3">
        <v>1</v>
      </c>
      <c r="G40" s="3">
        <v>1</v>
      </c>
      <c r="H40" s="3">
        <v>1.0855999999999999</v>
      </c>
      <c r="I40" s="3">
        <v>1.4157999999999999</v>
      </c>
      <c r="J40" s="3">
        <v>1.1959</v>
      </c>
      <c r="K40" s="3">
        <v>1.1160000000000001</v>
      </c>
      <c r="L40" s="3">
        <v>1.5508</v>
      </c>
      <c r="M40" s="3">
        <v>1.3782000000000001</v>
      </c>
      <c r="N40" s="3">
        <v>1</v>
      </c>
      <c r="O40" s="3">
        <v>1.643</v>
      </c>
      <c r="P40" s="3">
        <v>1.2589999999999999</v>
      </c>
      <c r="Q40" s="3">
        <v>1.3168</v>
      </c>
      <c r="R40" s="3">
        <v>1.379</v>
      </c>
      <c r="S40">
        <v>1</v>
      </c>
      <c r="T40" s="3">
        <v>1.1552</v>
      </c>
      <c r="U40" s="3">
        <v>1.0002</v>
      </c>
      <c r="V40" s="3">
        <v>1</v>
      </c>
      <c r="W40" s="3">
        <v>1</v>
      </c>
      <c r="X40">
        <v>1</v>
      </c>
      <c r="Y40">
        <v>1</v>
      </c>
      <c r="Z40">
        <v>1.3752</v>
      </c>
      <c r="AA40">
        <v>1.5549999999999999</v>
      </c>
      <c r="AB40">
        <v>1</v>
      </c>
      <c r="AC40">
        <v>1</v>
      </c>
      <c r="AD40">
        <v>1</v>
      </c>
      <c r="AE40">
        <v>1</v>
      </c>
      <c r="AF40">
        <v>1</v>
      </c>
      <c r="AG40">
        <v>1</v>
      </c>
      <c r="AH40">
        <v>1</v>
      </c>
      <c r="AI40" s="3">
        <v>1.1949471161505758</v>
      </c>
      <c r="AK40" s="11">
        <f t="shared" si="109"/>
        <v>-8.0959291224318441E-3</v>
      </c>
      <c r="AL40" s="11">
        <f t="shared" si="110"/>
        <v>1.0761589403973426E-2</v>
      </c>
      <c r="AM40" s="11">
        <f t="shared" si="111"/>
        <v>-1.7667844522968323E-3</v>
      </c>
      <c r="AN40" s="11">
        <f t="shared" si="112"/>
        <v>-1.6961651917405396E-3</v>
      </c>
      <c r="AO40" s="11" t="str">
        <f t="shared" si="113"/>
        <v>/</v>
      </c>
      <c r="AP40" s="11" t="str">
        <f t="shared" si="114"/>
        <v>/</v>
      </c>
      <c r="AQ40" s="11">
        <f t="shared" si="115"/>
        <v>1.9821512447158129E-2</v>
      </c>
      <c r="AR40" s="11">
        <f t="shared" si="116"/>
        <v>1.2442791762013572E-2</v>
      </c>
      <c r="AS40" s="11">
        <f t="shared" si="117"/>
        <v>5.5494828890942927E-3</v>
      </c>
      <c r="AT40" s="11" t="str">
        <f t="shared" si="118"/>
        <v>/</v>
      </c>
      <c r="AU40" s="11">
        <f t="shared" si="119"/>
        <v>-2.1234154816293094E-3</v>
      </c>
      <c r="AV40" s="11">
        <f t="shared" si="120"/>
        <v>3.6552346570397187E-2</v>
      </c>
      <c r="AW40" s="11" t="str">
        <f t="shared" si="121"/>
        <v>/</v>
      </c>
      <c r="AX40" s="11">
        <f t="shared" si="122"/>
        <v>2.3676012461059104E-2</v>
      </c>
      <c r="AY40" s="11">
        <f t="shared" si="123"/>
        <v>6.3948840927259276E-3</v>
      </c>
      <c r="AZ40" s="11">
        <f t="shared" si="124"/>
        <v>-4.1594191938290059E-3</v>
      </c>
      <c r="BA40" s="11">
        <f t="shared" si="125"/>
        <v>-8.6268871315600126E-3</v>
      </c>
      <c r="BB40" s="11" t="str">
        <f t="shared" si="126"/>
        <v>/</v>
      </c>
      <c r="BC40" s="11">
        <f t="shared" si="127"/>
        <v>8.2038750218189627E-3</v>
      </c>
      <c r="BD40" s="11">
        <f t="shared" si="128"/>
        <v>1.9999999999997797E-4</v>
      </c>
      <c r="BE40" s="11" t="str">
        <f t="shared" si="129"/>
        <v>/</v>
      </c>
      <c r="BF40" s="11" t="str">
        <f t="shared" si="130"/>
        <v>/</v>
      </c>
      <c r="BG40" s="11" t="str">
        <f t="shared" si="131"/>
        <v>/</v>
      </c>
      <c r="BH40" s="11">
        <f t="shared" si="132"/>
        <v>1.0010010010010895E-3</v>
      </c>
      <c r="BI40" s="11">
        <f t="shared" si="133"/>
        <v>-3.8456159977625415E-2</v>
      </c>
      <c r="BJ40" s="11">
        <f t="shared" si="134"/>
        <v>1.0396361273554255E-2</v>
      </c>
      <c r="BK40" s="11" t="str">
        <f t="shared" si="135"/>
        <v>/</v>
      </c>
      <c r="BL40" s="11" t="str">
        <f t="shared" si="136"/>
        <v>/</v>
      </c>
      <c r="BM40" s="11" t="str">
        <f t="shared" si="137"/>
        <v>/</v>
      </c>
      <c r="BN40" s="11" t="str">
        <f t="shared" si="138"/>
        <v>/</v>
      </c>
      <c r="BO40" s="11" t="str">
        <f t="shared" si="139"/>
        <v>/</v>
      </c>
      <c r="BP40" s="11" t="str">
        <f t="shared" si="140"/>
        <v>/</v>
      </c>
      <c r="BQ40" s="11" t="str">
        <f t="shared" si="140"/>
        <v>/</v>
      </c>
      <c r="BR40" s="11">
        <f t="shared" si="141"/>
        <v>3.8930609095380042E-3</v>
      </c>
      <c r="BV40" s="11"/>
      <c r="BW40" s="11"/>
      <c r="BX40" s="3"/>
      <c r="BY40" s="3"/>
      <c r="BZ40" s="3"/>
      <c r="CK40" s="2">
        <f t="shared" si="108"/>
        <v>43364</v>
      </c>
      <c r="CL40" s="29">
        <f t="shared" si="74"/>
        <v>1.0063541263076328</v>
      </c>
      <c r="CM40" s="29">
        <f t="shared" si="75"/>
        <v>1.0690066857688634</v>
      </c>
      <c r="CN40" s="29">
        <f t="shared" si="76"/>
        <v>1.1299999999999999</v>
      </c>
      <c r="CO40" s="29">
        <f t="shared" si="77"/>
        <v>1.0698648541847782</v>
      </c>
      <c r="CP40" s="29">
        <f t="shared" si="78"/>
        <v>1</v>
      </c>
      <c r="CQ40" s="29">
        <f t="shared" si="79"/>
        <v>1</v>
      </c>
      <c r="CR40" s="29">
        <f t="shared" si="80"/>
        <v>1.0855999999999999</v>
      </c>
      <c r="CS40" s="29">
        <f t="shared" si="81"/>
        <v>1.2469614232869473</v>
      </c>
      <c r="CT40" s="29">
        <f t="shared" si="82"/>
        <v>1.1103992571959145</v>
      </c>
      <c r="CU40" s="29">
        <f t="shared" si="83"/>
        <v>1.1160000000000001</v>
      </c>
      <c r="CV40" s="29">
        <f t="shared" si="84"/>
        <v>1.1947611710323573</v>
      </c>
      <c r="CW40" s="29">
        <f t="shared" si="85"/>
        <v>1.2561064527889174</v>
      </c>
      <c r="CX40" s="29">
        <f t="shared" si="86"/>
        <v>1</v>
      </c>
      <c r="CY40" s="29">
        <f t="shared" si="87"/>
        <v>1.8460674157303372</v>
      </c>
      <c r="CZ40" s="29">
        <f t="shared" si="88"/>
        <v>1.1582336706531737</v>
      </c>
      <c r="DA40" s="29">
        <f t="shared" si="89"/>
        <v>1.0846787479406919</v>
      </c>
      <c r="DB40" s="29">
        <f t="shared" si="90"/>
        <v>1.2875816993464053</v>
      </c>
      <c r="DC40" s="29">
        <f t="shared" si="91"/>
        <v>1</v>
      </c>
      <c r="DD40" s="29">
        <f t="shared" si="92"/>
        <v>1.0704225352112677</v>
      </c>
      <c r="DE40" s="29">
        <f t="shared" si="93"/>
        <v>1.0002</v>
      </c>
      <c r="DF40" s="29">
        <f t="shared" si="94"/>
        <v>1</v>
      </c>
      <c r="DG40" s="29">
        <f t="shared" si="95"/>
        <v>1</v>
      </c>
      <c r="DH40" s="29">
        <f t="shared" si="96"/>
        <v>1</v>
      </c>
      <c r="DI40" s="29">
        <f t="shared" si="97"/>
        <v>1</v>
      </c>
      <c r="DJ40" s="29">
        <f t="shared" si="98"/>
        <v>1.375750300120048</v>
      </c>
      <c r="DK40" s="29">
        <f t="shared" si="99"/>
        <v>1.0851360781577111</v>
      </c>
      <c r="DL40" s="29">
        <f t="shared" si="100"/>
        <v>1</v>
      </c>
      <c r="DM40" s="29">
        <f t="shared" si="101"/>
        <v>1</v>
      </c>
      <c r="DN40" s="29">
        <f t="shared" si="102"/>
        <v>1</v>
      </c>
      <c r="DO40" s="29">
        <f t="shared" si="103"/>
        <v>1</v>
      </c>
      <c r="DP40" s="29">
        <f t="shared" si="104"/>
        <v>1</v>
      </c>
      <c r="DQ40" s="29">
        <f t="shared" si="105"/>
        <v>1</v>
      </c>
      <c r="DR40" s="29">
        <f t="shared" si="105"/>
        <v>1</v>
      </c>
      <c r="DS40" s="29">
        <f t="shared" si="107"/>
        <v>1.1949471161505758</v>
      </c>
    </row>
    <row r="41" spans="1:123">
      <c r="A41" s="2">
        <v>43371</v>
      </c>
      <c r="B41" s="3">
        <v>1.3022</v>
      </c>
      <c r="C41" s="3">
        <v>1.3387</v>
      </c>
      <c r="D41" s="3">
        <v>1.1279999999999999</v>
      </c>
      <c r="E41" s="3">
        <v>1.3613999999999999</v>
      </c>
      <c r="F41" s="3">
        <v>1</v>
      </c>
      <c r="G41" s="3">
        <v>1</v>
      </c>
      <c r="H41" s="3">
        <v>1.0831999999999999</v>
      </c>
      <c r="I41" s="3">
        <v>1.4376</v>
      </c>
      <c r="J41" s="3">
        <v>1.1962999999999999</v>
      </c>
      <c r="K41" s="3">
        <v>1.117</v>
      </c>
      <c r="L41" s="3">
        <v>1.5323</v>
      </c>
      <c r="M41" s="3">
        <v>1.3896999999999999</v>
      </c>
      <c r="N41" s="3">
        <v>1</v>
      </c>
      <c r="O41" s="3">
        <v>1.607</v>
      </c>
      <c r="P41" s="3">
        <v>1.2569999999999999</v>
      </c>
      <c r="Q41" s="3">
        <v>1.3174999999999999</v>
      </c>
      <c r="R41" s="3">
        <v>1.4339999999999999</v>
      </c>
      <c r="S41">
        <v>1</v>
      </c>
      <c r="T41" s="3">
        <v>1.1576</v>
      </c>
      <c r="U41" s="3">
        <v>1.0004999999999999</v>
      </c>
      <c r="V41" s="3">
        <v>1</v>
      </c>
      <c r="W41" s="3">
        <v>1</v>
      </c>
      <c r="X41">
        <v>1</v>
      </c>
      <c r="Y41">
        <v>0.995</v>
      </c>
      <c r="Z41">
        <v>1.5185999999999999</v>
      </c>
      <c r="AA41">
        <v>1.5640000000000001</v>
      </c>
      <c r="AB41">
        <v>1</v>
      </c>
      <c r="AC41">
        <v>1</v>
      </c>
      <c r="AD41">
        <v>1</v>
      </c>
      <c r="AE41">
        <v>1</v>
      </c>
      <c r="AF41">
        <v>1</v>
      </c>
      <c r="AG41">
        <v>1</v>
      </c>
      <c r="AH41">
        <v>1</v>
      </c>
      <c r="AI41" s="3">
        <v>1.2036593128270081</v>
      </c>
      <c r="AK41" s="11">
        <f t="shared" si="109"/>
        <v>2.6950026950027794E-3</v>
      </c>
      <c r="AL41" s="11">
        <f t="shared" si="110"/>
        <v>-3.2760032760031921E-3</v>
      </c>
      <c r="AM41" s="11">
        <f t="shared" si="111"/>
        <v>-1.7699115044247371E-3</v>
      </c>
      <c r="AN41" s="11">
        <f t="shared" si="112"/>
        <v>5.6881140577675904E-3</v>
      </c>
      <c r="AO41" s="11" t="str">
        <f t="shared" si="113"/>
        <v>/</v>
      </c>
      <c r="AP41" s="11" t="str">
        <f t="shared" si="114"/>
        <v>/</v>
      </c>
      <c r="AQ41" s="11">
        <f t="shared" si="115"/>
        <v>-2.2107590272659738E-3</v>
      </c>
      <c r="AR41" s="11">
        <f t="shared" si="116"/>
        <v>1.5397655036021973E-2</v>
      </c>
      <c r="AS41" s="11">
        <f t="shared" si="117"/>
        <v>3.3447612676651417E-4</v>
      </c>
      <c r="AT41" s="11">
        <f t="shared" si="118"/>
        <v>8.9605734767017609E-4</v>
      </c>
      <c r="AU41" s="11">
        <f t="shared" si="119"/>
        <v>-1.1929326799071438E-2</v>
      </c>
      <c r="AV41" s="11">
        <f t="shared" si="120"/>
        <v>8.344217094761186E-3</v>
      </c>
      <c r="AW41" s="11" t="str">
        <f t="shared" si="121"/>
        <v>/</v>
      </c>
      <c r="AX41" s="11">
        <f t="shared" si="122"/>
        <v>-2.1911138161898935E-2</v>
      </c>
      <c r="AY41" s="11">
        <f t="shared" si="123"/>
        <v>-1.5885623510722979E-3</v>
      </c>
      <c r="AZ41" s="11">
        <f t="shared" si="124"/>
        <v>5.3159173754546707E-4</v>
      </c>
      <c r="BA41" s="11">
        <f t="shared" si="125"/>
        <v>3.9883973894126123E-2</v>
      </c>
      <c r="BB41" s="11" t="str">
        <f t="shared" si="126"/>
        <v>/</v>
      </c>
      <c r="BC41" s="11">
        <f t="shared" si="127"/>
        <v>2.0775623268698418E-3</v>
      </c>
      <c r="BD41" s="11">
        <f t="shared" si="128"/>
        <v>2.9994001199762366E-4</v>
      </c>
      <c r="BE41" s="11" t="str">
        <f t="shared" si="129"/>
        <v>/</v>
      </c>
      <c r="BF41" s="11" t="str">
        <f t="shared" si="130"/>
        <v>/</v>
      </c>
      <c r="BG41" s="11" t="str">
        <f t="shared" si="131"/>
        <v>/</v>
      </c>
      <c r="BH41" s="11">
        <f t="shared" si="132"/>
        <v>-5.0000000000000044E-3</v>
      </c>
      <c r="BI41" s="11">
        <f t="shared" si="133"/>
        <v>0.10427574171029663</v>
      </c>
      <c r="BJ41" s="11">
        <f t="shared" si="134"/>
        <v>5.7877813504823017E-3</v>
      </c>
      <c r="BK41" s="11" t="str">
        <f t="shared" si="135"/>
        <v>/</v>
      </c>
      <c r="BL41" s="11" t="str">
        <f t="shared" si="136"/>
        <v>/</v>
      </c>
      <c r="BM41" s="11" t="str">
        <f t="shared" si="137"/>
        <v>/</v>
      </c>
      <c r="BN41" s="11" t="str">
        <f t="shared" si="138"/>
        <v>/</v>
      </c>
      <c r="BO41" s="11" t="str">
        <f t="shared" si="139"/>
        <v>/</v>
      </c>
      <c r="BP41" s="11" t="str">
        <f t="shared" si="140"/>
        <v>/</v>
      </c>
      <c r="BQ41" s="11" t="str">
        <f t="shared" si="140"/>
        <v>/</v>
      </c>
      <c r="BR41" s="11">
        <f t="shared" si="141"/>
        <v>7.290863803661729E-3</v>
      </c>
      <c r="BV41" s="11"/>
      <c r="BW41" s="11"/>
      <c r="BX41" s="3"/>
      <c r="BY41" s="3"/>
      <c r="BZ41" s="3"/>
      <c r="CK41" s="2">
        <f t="shared" si="108"/>
        <v>43371</v>
      </c>
      <c r="CL41" s="29">
        <f t="shared" si="74"/>
        <v>1.0090662533901589</v>
      </c>
      <c r="CM41" s="29">
        <f t="shared" si="75"/>
        <v>1.0655046163642152</v>
      </c>
      <c r="CN41" s="29">
        <f t="shared" si="76"/>
        <v>1.1279999999999999</v>
      </c>
      <c r="CO41" s="29">
        <f t="shared" si="77"/>
        <v>1.0759503675017781</v>
      </c>
      <c r="CP41" s="29">
        <f t="shared" si="78"/>
        <v>1</v>
      </c>
      <c r="CQ41" s="29">
        <f t="shared" si="79"/>
        <v>1</v>
      </c>
      <c r="CR41" s="29">
        <f t="shared" si="80"/>
        <v>1.0831999999999999</v>
      </c>
      <c r="CS41" s="29">
        <f t="shared" si="81"/>
        <v>1.2661617051259468</v>
      </c>
      <c r="CT41" s="29">
        <f t="shared" si="82"/>
        <v>1.1107706592386257</v>
      </c>
      <c r="CU41" s="29">
        <f t="shared" si="83"/>
        <v>1.117</v>
      </c>
      <c r="CV41" s="29">
        <f t="shared" si="84"/>
        <v>1.1805084745762711</v>
      </c>
      <c r="CW41" s="29">
        <f t="shared" si="85"/>
        <v>1.2665876777251184</v>
      </c>
      <c r="CX41" s="29">
        <f t="shared" si="86"/>
        <v>1</v>
      </c>
      <c r="CY41" s="29">
        <f t="shared" si="87"/>
        <v>1.8056179775280898</v>
      </c>
      <c r="CZ41" s="29">
        <f t="shared" si="88"/>
        <v>1.1563937442502299</v>
      </c>
      <c r="DA41" s="29">
        <f t="shared" si="89"/>
        <v>1.0852553542009884</v>
      </c>
      <c r="DB41" s="29">
        <f t="shared" si="90"/>
        <v>1.3389355742296918</v>
      </c>
      <c r="DC41" s="29">
        <f t="shared" si="91"/>
        <v>1</v>
      </c>
      <c r="DD41" s="29">
        <f t="shared" si="92"/>
        <v>1.072646404744255</v>
      </c>
      <c r="DE41" s="29">
        <f t="shared" si="93"/>
        <v>1.0004999999999999</v>
      </c>
      <c r="DF41" s="29">
        <f t="shared" si="94"/>
        <v>1</v>
      </c>
      <c r="DG41" s="29">
        <f t="shared" si="95"/>
        <v>1</v>
      </c>
      <c r="DH41" s="29">
        <f t="shared" si="96"/>
        <v>1</v>
      </c>
      <c r="DI41" s="29">
        <f t="shared" si="97"/>
        <v>0.995</v>
      </c>
      <c r="DJ41" s="29">
        <f t="shared" si="98"/>
        <v>1.5192076830732291</v>
      </c>
      <c r="DK41" s="29">
        <f t="shared" si="99"/>
        <v>1.0914166085136079</v>
      </c>
      <c r="DL41" s="29">
        <f t="shared" si="100"/>
        <v>1</v>
      </c>
      <c r="DM41" s="29">
        <f t="shared" si="101"/>
        <v>1</v>
      </c>
      <c r="DN41" s="29">
        <f t="shared" si="102"/>
        <v>1</v>
      </c>
      <c r="DO41" s="29">
        <f t="shared" si="103"/>
        <v>1</v>
      </c>
      <c r="DP41" s="29">
        <f t="shared" si="104"/>
        <v>1</v>
      </c>
      <c r="DQ41" s="29">
        <f t="shared" si="105"/>
        <v>1</v>
      </c>
      <c r="DR41" s="29">
        <f t="shared" si="105"/>
        <v>1</v>
      </c>
      <c r="DS41" s="29">
        <f t="shared" si="107"/>
        <v>1.2036593128270081</v>
      </c>
    </row>
    <row r="42" spans="1:123">
      <c r="A42" s="2">
        <v>43385</v>
      </c>
      <c r="B42" s="3">
        <v>1.2986</v>
      </c>
      <c r="C42" s="3">
        <v>1.3486</v>
      </c>
      <c r="D42" s="3">
        <v>1.129</v>
      </c>
      <c r="E42" s="3">
        <v>1.3752</v>
      </c>
      <c r="F42" s="3">
        <v>1</v>
      </c>
      <c r="G42" s="3">
        <v>1</v>
      </c>
      <c r="H42" s="3">
        <v>1.1133999999999999</v>
      </c>
      <c r="I42" s="3">
        <v>1.4717</v>
      </c>
      <c r="J42" s="3">
        <v>1.2088000000000001</v>
      </c>
      <c r="K42" s="3">
        <v>1.147</v>
      </c>
      <c r="L42" s="3">
        <v>1.5606</v>
      </c>
      <c r="M42" s="3">
        <v>1.4871000000000001</v>
      </c>
      <c r="N42" s="3">
        <v>1</v>
      </c>
      <c r="O42" s="3">
        <v>1.726</v>
      </c>
      <c r="P42" s="3">
        <v>1.2849999999999999</v>
      </c>
      <c r="Q42" s="3">
        <v>1.3273999999999999</v>
      </c>
      <c r="R42" s="3">
        <v>1.395</v>
      </c>
      <c r="S42">
        <v>1</v>
      </c>
      <c r="T42" s="3">
        <v>1.1795</v>
      </c>
      <c r="U42" s="3">
        <v>1.0012000000000001</v>
      </c>
      <c r="V42" s="3">
        <v>1</v>
      </c>
      <c r="W42" s="3">
        <v>1</v>
      </c>
      <c r="X42">
        <v>1</v>
      </c>
      <c r="Y42">
        <v>1.002</v>
      </c>
      <c r="Z42">
        <v>1.5858000000000001</v>
      </c>
      <c r="AA42">
        <v>1.587</v>
      </c>
      <c r="AB42">
        <v>1</v>
      </c>
      <c r="AC42">
        <v>1</v>
      </c>
      <c r="AD42">
        <v>1</v>
      </c>
      <c r="AE42">
        <v>1</v>
      </c>
      <c r="AF42">
        <v>1</v>
      </c>
      <c r="AG42">
        <v>1</v>
      </c>
      <c r="AH42">
        <v>1</v>
      </c>
      <c r="AI42" s="3">
        <v>1.2261722499165779</v>
      </c>
      <c r="AK42" s="11">
        <f t="shared" si="109"/>
        <v>-2.7645522961142754E-3</v>
      </c>
      <c r="AL42" s="11">
        <f t="shared" si="110"/>
        <v>7.3952341824157219E-3</v>
      </c>
      <c r="AM42" s="11">
        <f t="shared" si="111"/>
        <v>8.8652482269524491E-4</v>
      </c>
      <c r="AN42" s="11">
        <f t="shared" si="112"/>
        <v>1.0136624063464161E-2</v>
      </c>
      <c r="AO42" s="11" t="str">
        <f t="shared" si="113"/>
        <v>/</v>
      </c>
      <c r="AP42" s="11" t="str">
        <f t="shared" si="114"/>
        <v>/</v>
      </c>
      <c r="AQ42" s="11">
        <f t="shared" si="115"/>
        <v>2.7880354505169791E-2</v>
      </c>
      <c r="AR42" s="11">
        <f t="shared" si="116"/>
        <v>2.3720089037284398E-2</v>
      </c>
      <c r="AS42" s="11">
        <f t="shared" si="117"/>
        <v>1.0448884059182539E-2</v>
      </c>
      <c r="AT42" s="11">
        <f t="shared" si="118"/>
        <v>2.6857654431513112E-2</v>
      </c>
      <c r="AU42" s="11">
        <f t="shared" si="119"/>
        <v>1.8468968217711934E-2</v>
      </c>
      <c r="AV42" s="11">
        <f t="shared" si="120"/>
        <v>7.0087069151615555E-2</v>
      </c>
      <c r="AW42" s="11" t="str">
        <f t="shared" si="121"/>
        <v>/</v>
      </c>
      <c r="AX42" s="11">
        <f t="shared" si="122"/>
        <v>7.4051026757933958E-2</v>
      </c>
      <c r="AY42" s="11">
        <f t="shared" si="123"/>
        <v>2.2275258552108212E-2</v>
      </c>
      <c r="AZ42" s="11">
        <f t="shared" si="124"/>
        <v>7.5142314990512826E-3</v>
      </c>
      <c r="BA42" s="11">
        <f t="shared" si="125"/>
        <v>-2.7196652719665204E-2</v>
      </c>
      <c r="BB42" s="11" t="str">
        <f t="shared" si="126"/>
        <v>/</v>
      </c>
      <c r="BC42" s="11">
        <f t="shared" si="127"/>
        <v>1.8918451969592187E-2</v>
      </c>
      <c r="BD42" s="11">
        <f t="shared" si="128"/>
        <v>6.9965017491258052E-4</v>
      </c>
      <c r="BE42" s="11" t="str">
        <f t="shared" si="129"/>
        <v>/</v>
      </c>
      <c r="BF42" s="11" t="str">
        <f t="shared" si="130"/>
        <v>/</v>
      </c>
      <c r="BG42" s="11" t="str">
        <f t="shared" si="131"/>
        <v>/</v>
      </c>
      <c r="BH42" s="11">
        <f t="shared" si="132"/>
        <v>7.0351758793969488E-3</v>
      </c>
      <c r="BI42" s="11">
        <f t="shared" si="133"/>
        <v>4.4251284077439834E-2</v>
      </c>
      <c r="BJ42" s="11">
        <f t="shared" si="134"/>
        <v>1.4705882352941124E-2</v>
      </c>
      <c r="BK42" s="11" t="str">
        <f t="shared" si="135"/>
        <v>/</v>
      </c>
      <c r="BL42" s="11" t="str">
        <f t="shared" si="136"/>
        <v>/</v>
      </c>
      <c r="BM42" s="11" t="str">
        <f t="shared" si="137"/>
        <v>/</v>
      </c>
      <c r="BN42" s="11" t="str">
        <f t="shared" si="138"/>
        <v>/</v>
      </c>
      <c r="BO42" s="11" t="str">
        <f t="shared" si="139"/>
        <v>/</v>
      </c>
      <c r="BP42" s="11" t="str">
        <f t="shared" si="140"/>
        <v>/</v>
      </c>
      <c r="BQ42" s="11" t="str">
        <f t="shared" si="140"/>
        <v>/</v>
      </c>
      <c r="BR42" s="11">
        <f t="shared" si="141"/>
        <v>1.870374519571838E-2</v>
      </c>
      <c r="BV42" s="11"/>
      <c r="BW42" s="11"/>
      <c r="BX42" s="3"/>
      <c r="BY42" s="3"/>
      <c r="BZ42" s="3"/>
      <c r="CK42" s="2">
        <f t="shared" si="108"/>
        <v>43385</v>
      </c>
      <c r="CL42" s="29">
        <f t="shared" si="74"/>
        <v>1.0062766369624176</v>
      </c>
      <c r="CM42" s="29">
        <f t="shared" si="75"/>
        <v>1.0733842725246736</v>
      </c>
      <c r="CN42" s="29">
        <f t="shared" si="76"/>
        <v>1.129</v>
      </c>
      <c r="CO42" s="29">
        <f t="shared" si="77"/>
        <v>1.0868568718880898</v>
      </c>
      <c r="CP42" s="29">
        <f t="shared" si="78"/>
        <v>1</v>
      </c>
      <c r="CQ42" s="29">
        <f t="shared" si="79"/>
        <v>1</v>
      </c>
      <c r="CR42" s="29">
        <f t="shared" si="80"/>
        <v>1.1133999999999999</v>
      </c>
      <c r="CS42" s="29">
        <f t="shared" si="81"/>
        <v>1.2961951735071342</v>
      </c>
      <c r="CT42" s="29">
        <f t="shared" si="82"/>
        <v>1.1223769730733519</v>
      </c>
      <c r="CU42" s="29">
        <f t="shared" si="83"/>
        <v>1.147</v>
      </c>
      <c r="CV42" s="29">
        <f t="shared" si="84"/>
        <v>1.2023112480739599</v>
      </c>
      <c r="CW42" s="29">
        <f t="shared" si="85"/>
        <v>1.3553590958804231</v>
      </c>
      <c r="CX42" s="29">
        <f t="shared" si="86"/>
        <v>1</v>
      </c>
      <c r="CY42" s="29">
        <f t="shared" si="87"/>
        <v>1.9393258426966291</v>
      </c>
      <c r="CZ42" s="29">
        <f t="shared" si="88"/>
        <v>1.1821527138914443</v>
      </c>
      <c r="DA42" s="29">
        <f t="shared" si="89"/>
        <v>1.0934102141680395</v>
      </c>
      <c r="DB42" s="29">
        <f t="shared" si="90"/>
        <v>1.3025210084033614</v>
      </c>
      <c r="DC42" s="29">
        <f t="shared" si="91"/>
        <v>1</v>
      </c>
      <c r="DD42" s="29">
        <f t="shared" si="92"/>
        <v>1.092939214232765</v>
      </c>
      <c r="DE42" s="29">
        <f t="shared" si="93"/>
        <v>1.0012000000000001</v>
      </c>
      <c r="DF42" s="29">
        <f t="shared" si="94"/>
        <v>1</v>
      </c>
      <c r="DG42" s="29">
        <f t="shared" si="95"/>
        <v>1</v>
      </c>
      <c r="DH42" s="29">
        <f t="shared" si="96"/>
        <v>1</v>
      </c>
      <c r="DI42" s="29">
        <f t="shared" si="97"/>
        <v>1.002</v>
      </c>
      <c r="DJ42" s="29">
        <f t="shared" si="98"/>
        <v>1.5864345738295318</v>
      </c>
      <c r="DK42" s="29">
        <f t="shared" si="99"/>
        <v>1.1074668527564548</v>
      </c>
      <c r="DL42" s="29">
        <f t="shared" si="100"/>
        <v>1</v>
      </c>
      <c r="DM42" s="29">
        <f t="shared" si="101"/>
        <v>1</v>
      </c>
      <c r="DN42" s="29">
        <f t="shared" si="102"/>
        <v>1</v>
      </c>
      <c r="DO42" s="29">
        <f t="shared" si="103"/>
        <v>1</v>
      </c>
      <c r="DP42" s="29">
        <f t="shared" si="104"/>
        <v>1</v>
      </c>
      <c r="DQ42" s="29">
        <f t="shared" si="105"/>
        <v>1</v>
      </c>
      <c r="DR42" s="29">
        <f t="shared" si="105"/>
        <v>1</v>
      </c>
      <c r="DS42" s="29">
        <f t="shared" si="107"/>
        <v>1.2261722499165779</v>
      </c>
    </row>
    <row r="43" spans="1:123">
      <c r="A43" s="2">
        <v>43392</v>
      </c>
      <c r="B43" s="3">
        <v>1.2919</v>
      </c>
      <c r="C43" s="3">
        <v>1.3638999999999999</v>
      </c>
      <c r="D43" s="3">
        <v>1.117</v>
      </c>
      <c r="E43" s="3">
        <v>1.3846000000000001</v>
      </c>
      <c r="F43" s="3">
        <v>1</v>
      </c>
      <c r="G43" s="3">
        <v>1</v>
      </c>
      <c r="H43" s="3">
        <v>1.135</v>
      </c>
      <c r="I43" s="3">
        <v>1.4576</v>
      </c>
      <c r="J43" s="3">
        <v>1.2141999999999999</v>
      </c>
      <c r="K43" s="3">
        <v>1.1439999999999999</v>
      </c>
      <c r="L43" s="3">
        <v>1.5519000000000001</v>
      </c>
      <c r="M43" s="3">
        <v>1.4911000000000001</v>
      </c>
      <c r="N43" s="3">
        <v>1</v>
      </c>
      <c r="O43" s="3">
        <v>1.673</v>
      </c>
      <c r="P43" s="3">
        <v>1.276</v>
      </c>
      <c r="Q43" s="3">
        <v>1.3143</v>
      </c>
      <c r="R43" s="3">
        <v>1.4119999999999999</v>
      </c>
      <c r="S43">
        <v>1</v>
      </c>
      <c r="T43" s="3">
        <v>1.1789000000000001</v>
      </c>
      <c r="U43" s="3">
        <v>1.0014000000000001</v>
      </c>
      <c r="V43" s="3">
        <v>1</v>
      </c>
      <c r="W43" s="3">
        <v>1</v>
      </c>
      <c r="X43">
        <v>1</v>
      </c>
      <c r="Y43">
        <v>0.999</v>
      </c>
      <c r="Z43">
        <v>1.6116999999999999</v>
      </c>
      <c r="AA43">
        <v>1.595</v>
      </c>
      <c r="AB43">
        <v>1</v>
      </c>
      <c r="AC43">
        <v>1</v>
      </c>
      <c r="AD43">
        <v>1</v>
      </c>
      <c r="AE43">
        <v>1</v>
      </c>
      <c r="AF43">
        <v>1</v>
      </c>
      <c r="AG43">
        <v>1</v>
      </c>
      <c r="AH43">
        <v>1</v>
      </c>
      <c r="AI43" s="3">
        <v>1.2257757066503456</v>
      </c>
      <c r="AK43" s="11">
        <f t="shared" si="109"/>
        <v>-5.1594024333897481E-3</v>
      </c>
      <c r="AL43" s="11">
        <f t="shared" si="110"/>
        <v>1.1345098620791916E-2</v>
      </c>
      <c r="AM43" s="11">
        <f t="shared" si="111"/>
        <v>-1.0628875110717417E-2</v>
      </c>
      <c r="AN43" s="11">
        <f t="shared" si="112"/>
        <v>6.8353694008145283E-3</v>
      </c>
      <c r="AO43" s="11" t="str">
        <f t="shared" si="113"/>
        <v>/</v>
      </c>
      <c r="AP43" s="11" t="str">
        <f t="shared" si="114"/>
        <v>/</v>
      </c>
      <c r="AQ43" s="11">
        <f t="shared" si="115"/>
        <v>1.9400035925992487E-2</v>
      </c>
      <c r="AR43" s="11">
        <f t="shared" si="116"/>
        <v>-9.5807569477475152E-3</v>
      </c>
      <c r="AS43" s="11">
        <f t="shared" si="117"/>
        <v>4.4672402382526233E-3</v>
      </c>
      <c r="AT43" s="11">
        <f t="shared" si="118"/>
        <v>-2.6155187445511263E-3</v>
      </c>
      <c r="AU43" s="11">
        <f t="shared" si="119"/>
        <v>-5.574778931180302E-3</v>
      </c>
      <c r="AV43" s="11">
        <f t="shared" si="120"/>
        <v>2.6897989375294085E-3</v>
      </c>
      <c r="AW43" s="11" t="str">
        <f t="shared" si="121"/>
        <v>/</v>
      </c>
      <c r="AX43" s="11">
        <f t="shared" si="122"/>
        <v>-3.0706836616454236E-2</v>
      </c>
      <c r="AY43" s="11">
        <f t="shared" si="123"/>
        <v>-7.0038910505836327E-3</v>
      </c>
      <c r="AZ43" s="11">
        <f t="shared" si="124"/>
        <v>-9.8689166792224059E-3</v>
      </c>
      <c r="BA43" s="11">
        <f t="shared" si="125"/>
        <v>1.2186379928315283E-2</v>
      </c>
      <c r="BB43" s="11" t="str">
        <f t="shared" si="126"/>
        <v>/</v>
      </c>
      <c r="BC43" s="11">
        <f t="shared" si="127"/>
        <v>-5.0869012293341953E-4</v>
      </c>
      <c r="BD43" s="11">
        <f t="shared" si="128"/>
        <v>1.9976028765489318E-4</v>
      </c>
      <c r="BE43" s="11" t="str">
        <f t="shared" si="129"/>
        <v>/</v>
      </c>
      <c r="BF43" s="11" t="str">
        <f t="shared" si="130"/>
        <v>/</v>
      </c>
      <c r="BG43" s="11" t="str">
        <f t="shared" si="131"/>
        <v>/</v>
      </c>
      <c r="BH43" s="11">
        <f t="shared" si="132"/>
        <v>-2.9940119760478723E-3</v>
      </c>
      <c r="BI43" s="11">
        <f t="shared" si="133"/>
        <v>1.6332450498171225E-2</v>
      </c>
      <c r="BJ43" s="11">
        <f t="shared" si="134"/>
        <v>5.04095778197855E-3</v>
      </c>
      <c r="BK43" s="11" t="str">
        <f t="shared" si="135"/>
        <v>/</v>
      </c>
      <c r="BL43" s="11" t="str">
        <f t="shared" si="136"/>
        <v>/</v>
      </c>
      <c r="BM43" s="11" t="str">
        <f t="shared" si="137"/>
        <v>/</v>
      </c>
      <c r="BN43" s="11" t="str">
        <f t="shared" si="138"/>
        <v>/</v>
      </c>
      <c r="BO43" s="11" t="str">
        <f t="shared" si="139"/>
        <v>/</v>
      </c>
      <c r="BP43" s="11" t="str">
        <f t="shared" si="140"/>
        <v>/</v>
      </c>
      <c r="BQ43" s="11" t="str">
        <f t="shared" si="140"/>
        <v>/</v>
      </c>
      <c r="BR43" s="11">
        <f t="shared" si="141"/>
        <v>-3.2339931543812206E-4</v>
      </c>
      <c r="BV43" s="11"/>
      <c r="BW43" s="11"/>
      <c r="BX43" s="3"/>
      <c r="BY43" s="3"/>
      <c r="BZ43" s="3"/>
      <c r="CK43" s="2">
        <f t="shared" si="108"/>
        <v>43392</v>
      </c>
      <c r="CL43" s="29">
        <f t="shared" si="74"/>
        <v>1.0010848508330106</v>
      </c>
      <c r="CM43" s="29">
        <f t="shared" si="75"/>
        <v>1.0855619229544731</v>
      </c>
      <c r="CN43" s="29">
        <f t="shared" si="76"/>
        <v>1.117</v>
      </c>
      <c r="CO43" s="29">
        <f t="shared" si="77"/>
        <v>1.0942859400932585</v>
      </c>
      <c r="CP43" s="29">
        <f t="shared" si="78"/>
        <v>1</v>
      </c>
      <c r="CQ43" s="29">
        <f t="shared" si="79"/>
        <v>1</v>
      </c>
      <c r="CR43" s="29">
        <f t="shared" si="80"/>
        <v>1.135</v>
      </c>
      <c r="CS43" s="29">
        <f t="shared" si="81"/>
        <v>1.2837766425929189</v>
      </c>
      <c r="CT43" s="29">
        <f t="shared" si="82"/>
        <v>1.1273909006499536</v>
      </c>
      <c r="CU43" s="29">
        <f t="shared" si="83"/>
        <v>1.1439999999999999</v>
      </c>
      <c r="CV43" s="29">
        <f t="shared" si="84"/>
        <v>1.195608628659476</v>
      </c>
      <c r="CW43" s="29">
        <f t="shared" si="85"/>
        <v>1.359004739336493</v>
      </c>
      <c r="CX43" s="29">
        <f t="shared" si="86"/>
        <v>1</v>
      </c>
      <c r="CY43" s="29">
        <f t="shared" si="87"/>
        <v>1.8797752808988764</v>
      </c>
      <c r="CZ43" s="29">
        <f t="shared" si="88"/>
        <v>1.1738730450781969</v>
      </c>
      <c r="DA43" s="29">
        <f t="shared" si="89"/>
        <v>1.0826194398682043</v>
      </c>
      <c r="DB43" s="29">
        <f t="shared" si="90"/>
        <v>1.3183940242763772</v>
      </c>
      <c r="DC43" s="29">
        <f t="shared" si="91"/>
        <v>1</v>
      </c>
      <c r="DD43" s="29">
        <f t="shared" si="92"/>
        <v>1.0923832468495183</v>
      </c>
      <c r="DE43" s="29">
        <f t="shared" si="93"/>
        <v>1.0014000000000001</v>
      </c>
      <c r="DF43" s="29">
        <f t="shared" si="94"/>
        <v>1</v>
      </c>
      <c r="DG43" s="29">
        <f t="shared" si="95"/>
        <v>1</v>
      </c>
      <c r="DH43" s="29">
        <f t="shared" si="96"/>
        <v>1</v>
      </c>
      <c r="DI43" s="29">
        <f t="shared" si="97"/>
        <v>0.999</v>
      </c>
      <c r="DJ43" s="29">
        <f t="shared" si="98"/>
        <v>1.61234493797519</v>
      </c>
      <c r="DK43" s="29">
        <f t="shared" si="99"/>
        <v>1.113049546406141</v>
      </c>
      <c r="DL43" s="29">
        <f t="shared" si="100"/>
        <v>1</v>
      </c>
      <c r="DM43" s="29">
        <f t="shared" si="101"/>
        <v>1</v>
      </c>
      <c r="DN43" s="29">
        <f t="shared" si="102"/>
        <v>1</v>
      </c>
      <c r="DO43" s="29">
        <f t="shared" si="103"/>
        <v>1</v>
      </c>
      <c r="DP43" s="29">
        <f t="shared" si="104"/>
        <v>1</v>
      </c>
      <c r="DQ43" s="29">
        <f t="shared" si="105"/>
        <v>1</v>
      </c>
      <c r="DR43" s="29">
        <f t="shared" si="105"/>
        <v>1</v>
      </c>
      <c r="DS43" s="29">
        <f t="shared" si="107"/>
        <v>1.2257757066503456</v>
      </c>
    </row>
    <row r="44" spans="1:123">
      <c r="A44" s="2">
        <v>43399</v>
      </c>
      <c r="B44" s="3">
        <v>1.3085</v>
      </c>
      <c r="C44" s="3">
        <v>1.3759999999999999</v>
      </c>
      <c r="D44" s="3">
        <v>1.0960000000000001</v>
      </c>
      <c r="E44" s="3">
        <v>1.3794999999999999</v>
      </c>
      <c r="F44" s="3">
        <v>1</v>
      </c>
      <c r="G44" s="3">
        <v>1</v>
      </c>
      <c r="H44" s="3">
        <v>1.1479999999999999</v>
      </c>
      <c r="I44" s="3">
        <v>1.4454</v>
      </c>
      <c r="J44" s="3">
        <v>1.2317</v>
      </c>
      <c r="K44" s="3">
        <v>1.1519999999999999</v>
      </c>
      <c r="L44" s="3">
        <v>1.5737000000000001</v>
      </c>
      <c r="M44" s="3">
        <v>1.5769</v>
      </c>
      <c r="N44" s="3">
        <v>1</v>
      </c>
      <c r="O44" s="3">
        <v>1.6870000000000001</v>
      </c>
      <c r="P44" s="3">
        <v>1.2749999999999999</v>
      </c>
      <c r="Q44" s="3">
        <v>1.3173999999999999</v>
      </c>
      <c r="R44" s="3">
        <v>1.43</v>
      </c>
      <c r="S44" s="3">
        <v>1</v>
      </c>
      <c r="T44" s="3">
        <v>1.1861999999999999</v>
      </c>
      <c r="U44" s="3">
        <v>1.0015000000000001</v>
      </c>
      <c r="V44" s="3">
        <v>1</v>
      </c>
      <c r="W44" s="3">
        <v>1</v>
      </c>
      <c r="X44">
        <v>1</v>
      </c>
      <c r="Y44">
        <v>1.01</v>
      </c>
      <c r="Z44">
        <v>1.6569</v>
      </c>
      <c r="AA44">
        <v>1.607</v>
      </c>
      <c r="AB44">
        <v>1</v>
      </c>
      <c r="AC44">
        <v>1</v>
      </c>
      <c r="AD44">
        <v>1</v>
      </c>
      <c r="AE44">
        <v>1</v>
      </c>
      <c r="AF44">
        <v>1</v>
      </c>
      <c r="AG44">
        <v>1</v>
      </c>
      <c r="AH44">
        <v>1</v>
      </c>
      <c r="AI44" s="3">
        <v>1.2367998211813527</v>
      </c>
      <c r="AK44" s="11">
        <f t="shared" si="109"/>
        <v>1.2849291740846702E-2</v>
      </c>
      <c r="AL44" s="11">
        <f t="shared" si="110"/>
        <v>8.871618153823535E-3</v>
      </c>
      <c r="AM44" s="11">
        <f t="shared" si="111"/>
        <v>-1.8800358102059045E-2</v>
      </c>
      <c r="AN44" s="11">
        <f t="shared" si="112"/>
        <v>-3.6833742597141006E-3</v>
      </c>
      <c r="AO44" s="11" t="str">
        <f t="shared" si="113"/>
        <v>/</v>
      </c>
      <c r="AP44" s="11" t="str">
        <f t="shared" si="114"/>
        <v>/</v>
      </c>
      <c r="AQ44" s="11">
        <f t="shared" si="115"/>
        <v>1.1453744493391982E-2</v>
      </c>
      <c r="AR44" s="11">
        <f t="shared" si="116"/>
        <v>-8.3699231613610925E-3</v>
      </c>
      <c r="AS44" s="11">
        <f t="shared" si="117"/>
        <v>1.4412782078734976E-2</v>
      </c>
      <c r="AT44" s="11">
        <f t="shared" si="118"/>
        <v>6.9930069930070893E-3</v>
      </c>
      <c r="AU44" s="11">
        <f t="shared" si="119"/>
        <v>1.4047296861911196E-2</v>
      </c>
      <c r="AV44" s="11">
        <f t="shared" si="120"/>
        <v>5.7541412380121892E-2</v>
      </c>
      <c r="AW44" s="11" t="str">
        <f t="shared" si="121"/>
        <v>/</v>
      </c>
      <c r="AX44" s="11">
        <f t="shared" si="122"/>
        <v>8.3682008368199945E-3</v>
      </c>
      <c r="AY44" s="11">
        <f t="shared" si="123"/>
        <v>-7.8369905956121588E-4</v>
      </c>
      <c r="AZ44" s="11">
        <f t="shared" si="124"/>
        <v>2.3586700144562212E-3</v>
      </c>
      <c r="BA44" s="11">
        <f t="shared" si="125"/>
        <v>1.2747875354107707E-2</v>
      </c>
      <c r="BB44" s="11" t="str">
        <f t="shared" si="126"/>
        <v>/</v>
      </c>
      <c r="BC44" s="11">
        <f t="shared" si="127"/>
        <v>6.192213079989628E-3</v>
      </c>
      <c r="BD44" s="11">
        <f t="shared" si="128"/>
        <v>9.9860195726053647E-5</v>
      </c>
      <c r="BE44" s="11" t="str">
        <f t="shared" si="129"/>
        <v>/</v>
      </c>
      <c r="BF44" s="11" t="str">
        <f t="shared" si="130"/>
        <v>/</v>
      </c>
      <c r="BG44" s="11" t="str">
        <f t="shared" si="131"/>
        <v>/</v>
      </c>
      <c r="BH44" s="11">
        <f t="shared" si="132"/>
        <v>1.1011011011011096E-2</v>
      </c>
      <c r="BI44" s="11">
        <f t="shared" si="133"/>
        <v>2.8044921511447551E-2</v>
      </c>
      <c r="BJ44" s="11">
        <f t="shared" si="134"/>
        <v>7.5235109717868287E-3</v>
      </c>
      <c r="BK44" s="11" t="str">
        <f t="shared" si="135"/>
        <v>/</v>
      </c>
      <c r="BL44" s="11" t="str">
        <f t="shared" si="136"/>
        <v>/</v>
      </c>
      <c r="BM44" s="11" t="str">
        <f t="shared" si="137"/>
        <v>/</v>
      </c>
      <c r="BN44" s="11" t="str">
        <f t="shared" si="138"/>
        <v>/</v>
      </c>
      <c r="BO44" s="11" t="str">
        <f t="shared" si="139"/>
        <v>/</v>
      </c>
      <c r="BP44" s="11" t="str">
        <f t="shared" si="140"/>
        <v>/</v>
      </c>
      <c r="BQ44" s="11" t="str">
        <f t="shared" si="140"/>
        <v>/</v>
      </c>
      <c r="BR44" s="11">
        <f t="shared" si="141"/>
        <v>8.9935821628677193E-3</v>
      </c>
      <c r="BV44" s="11"/>
      <c r="BW44" s="11"/>
      <c r="BX44" s="3"/>
      <c r="BY44" s="3"/>
      <c r="BZ44" s="3"/>
      <c r="CK44" s="2">
        <f t="shared" si="108"/>
        <v>43399</v>
      </c>
      <c r="CL44" s="29">
        <f t="shared" si="74"/>
        <v>1.0139480821387059</v>
      </c>
      <c r="CM44" s="29">
        <f t="shared" si="75"/>
        <v>1.0951926138172556</v>
      </c>
      <c r="CN44" s="29">
        <f t="shared" si="76"/>
        <v>1.0960000000000001</v>
      </c>
      <c r="CO44" s="29">
        <f t="shared" si="77"/>
        <v>1.090255275428752</v>
      </c>
      <c r="CP44" s="29">
        <f t="shared" si="78"/>
        <v>1</v>
      </c>
      <c r="CQ44" s="29">
        <f t="shared" si="79"/>
        <v>1</v>
      </c>
      <c r="CR44" s="29">
        <f t="shared" si="80"/>
        <v>1.1479999999999999</v>
      </c>
      <c r="CS44" s="29">
        <f t="shared" si="81"/>
        <v>1.273031530738066</v>
      </c>
      <c r="CT44" s="29">
        <f t="shared" si="82"/>
        <v>1.1436397400185703</v>
      </c>
      <c r="CU44" s="29">
        <f t="shared" si="83"/>
        <v>1.1519999999999999</v>
      </c>
      <c r="CV44" s="29">
        <f t="shared" si="84"/>
        <v>1.2124036979969184</v>
      </c>
      <c r="CW44" s="29">
        <f t="shared" si="85"/>
        <v>1.4372037914691944</v>
      </c>
      <c r="CX44" s="29">
        <f t="shared" si="86"/>
        <v>1</v>
      </c>
      <c r="CY44" s="29">
        <f t="shared" si="87"/>
        <v>1.895505617977528</v>
      </c>
      <c r="CZ44" s="29">
        <f t="shared" si="88"/>
        <v>1.1729530818767249</v>
      </c>
      <c r="DA44" s="29">
        <f t="shared" si="89"/>
        <v>1.0851729818780889</v>
      </c>
      <c r="DB44" s="29">
        <f t="shared" si="90"/>
        <v>1.3352007469654528</v>
      </c>
      <c r="DC44" s="29">
        <f t="shared" si="91"/>
        <v>1</v>
      </c>
      <c r="DD44" s="29">
        <f t="shared" si="92"/>
        <v>1.0991475166790214</v>
      </c>
      <c r="DE44" s="29">
        <f t="shared" si="93"/>
        <v>1.0015000000000001</v>
      </c>
      <c r="DF44" s="29">
        <f t="shared" si="94"/>
        <v>1</v>
      </c>
      <c r="DG44" s="29">
        <f t="shared" si="95"/>
        <v>1</v>
      </c>
      <c r="DH44" s="29">
        <f t="shared" si="96"/>
        <v>1</v>
      </c>
      <c r="DI44" s="29">
        <f t="shared" si="97"/>
        <v>1.01</v>
      </c>
      <c r="DJ44" s="29">
        <f t="shared" si="98"/>
        <v>1.6575630252100839</v>
      </c>
      <c r="DK44" s="29">
        <f t="shared" si="99"/>
        <v>1.1214235868806699</v>
      </c>
      <c r="DL44" s="29">
        <f t="shared" si="100"/>
        <v>1</v>
      </c>
      <c r="DM44" s="29">
        <f t="shared" si="101"/>
        <v>1</v>
      </c>
      <c r="DN44" s="29">
        <f t="shared" si="102"/>
        <v>1</v>
      </c>
      <c r="DO44" s="29">
        <f t="shared" si="103"/>
        <v>1</v>
      </c>
      <c r="DP44" s="29">
        <f t="shared" si="104"/>
        <v>1</v>
      </c>
      <c r="DQ44" s="29">
        <f t="shared" si="105"/>
        <v>1</v>
      </c>
      <c r="DR44" s="29">
        <f t="shared" si="105"/>
        <v>1</v>
      </c>
      <c r="DS44" s="29">
        <f t="shared" si="107"/>
        <v>1.2367998211813527</v>
      </c>
    </row>
    <row r="45" spans="1:123">
      <c r="A45" s="2">
        <v>43406</v>
      </c>
      <c r="B45" s="3">
        <v>1.3231999999999999</v>
      </c>
      <c r="C45" s="3">
        <v>1.3924000000000001</v>
      </c>
      <c r="D45" s="3">
        <v>1.1140000000000001</v>
      </c>
      <c r="E45" s="3">
        <v>1.3906000000000001</v>
      </c>
      <c r="F45" s="3">
        <v>1</v>
      </c>
      <c r="G45" s="3">
        <v>1</v>
      </c>
      <c r="H45" s="3">
        <v>1.1578999999999999</v>
      </c>
      <c r="I45" s="3">
        <v>1.4323999999999999</v>
      </c>
      <c r="J45" s="3">
        <v>1.2399</v>
      </c>
      <c r="K45" s="3">
        <v>1.1319999999999999</v>
      </c>
      <c r="L45" s="3">
        <v>1.5049999999999999</v>
      </c>
      <c r="M45" s="3">
        <v>1.6236999999999999</v>
      </c>
      <c r="N45" s="3">
        <v>1</v>
      </c>
      <c r="O45" s="3">
        <v>1.611</v>
      </c>
      <c r="P45" s="3">
        <v>1.258</v>
      </c>
      <c r="Q45" s="3">
        <v>1.3238000000000001</v>
      </c>
      <c r="R45" s="3">
        <v>1.4510000000000001</v>
      </c>
      <c r="S45" s="3">
        <v>1</v>
      </c>
      <c r="T45" s="3">
        <v>1.1865000000000001</v>
      </c>
      <c r="U45" s="3">
        <v>0.99</v>
      </c>
      <c r="V45" s="3">
        <v>1</v>
      </c>
      <c r="W45" s="3">
        <v>1</v>
      </c>
      <c r="X45">
        <v>1</v>
      </c>
      <c r="Y45">
        <v>1.02</v>
      </c>
      <c r="Z45">
        <v>1.6237999999999999</v>
      </c>
      <c r="AA45">
        <v>1.64</v>
      </c>
      <c r="AB45">
        <v>1</v>
      </c>
      <c r="AC45">
        <v>1</v>
      </c>
      <c r="AD45">
        <v>1</v>
      </c>
      <c r="AE45">
        <v>1</v>
      </c>
      <c r="AF45">
        <v>1</v>
      </c>
      <c r="AG45">
        <v>1</v>
      </c>
      <c r="AH45">
        <v>1</v>
      </c>
      <c r="AI45" s="3">
        <v>1.2356906629670843</v>
      </c>
      <c r="AK45" s="11">
        <f t="shared" si="109"/>
        <v>1.1234237676728931E-2</v>
      </c>
      <c r="AL45" s="11">
        <f t="shared" si="110"/>
        <v>1.1918604651163012E-2</v>
      </c>
      <c r="AM45" s="11">
        <f t="shared" si="111"/>
        <v>1.642335766423364E-2</v>
      </c>
      <c r="AN45" s="11">
        <f t="shared" si="112"/>
        <v>8.0463936208772235E-3</v>
      </c>
      <c r="AO45" s="11" t="str">
        <f t="shared" si="113"/>
        <v>/</v>
      </c>
      <c r="AP45" s="11" t="str">
        <f t="shared" si="114"/>
        <v>/</v>
      </c>
      <c r="AQ45" s="11">
        <f t="shared" si="115"/>
        <v>8.6236933797909643E-3</v>
      </c>
      <c r="AR45" s="11">
        <f t="shared" si="116"/>
        <v>-8.9940500899405862E-3</v>
      </c>
      <c r="AS45" s="11">
        <f t="shared" si="117"/>
        <v>6.6574652918729438E-3</v>
      </c>
      <c r="AT45" s="11">
        <f t="shared" si="118"/>
        <v>-1.736111111111116E-2</v>
      </c>
      <c r="AU45" s="11">
        <f t="shared" si="119"/>
        <v>-4.3655080383808942E-2</v>
      </c>
      <c r="AV45" s="11">
        <f t="shared" si="120"/>
        <v>2.9678483099752739E-2</v>
      </c>
      <c r="AW45" s="11" t="str">
        <f t="shared" si="121"/>
        <v>/</v>
      </c>
      <c r="AX45" s="11">
        <f t="shared" si="122"/>
        <v>-4.5050385299348017E-2</v>
      </c>
      <c r="AY45" s="11">
        <f t="shared" si="123"/>
        <v>-1.3333333333333308E-2</v>
      </c>
      <c r="AZ45" s="11">
        <f t="shared" si="124"/>
        <v>4.8580537422195924E-3</v>
      </c>
      <c r="BA45" s="11">
        <f t="shared" si="125"/>
        <v>1.4685314685314754E-2</v>
      </c>
      <c r="BB45" s="11" t="str">
        <f t="shared" si="126"/>
        <v>/</v>
      </c>
      <c r="BC45" s="11">
        <f t="shared" si="127"/>
        <v>2.529084471423193E-4</v>
      </c>
      <c r="BD45" s="11">
        <f t="shared" si="128"/>
        <v>-1.1482775836245684E-2</v>
      </c>
      <c r="BE45" s="11" t="str">
        <f t="shared" si="129"/>
        <v>/</v>
      </c>
      <c r="BF45" s="11" t="str">
        <f t="shared" si="130"/>
        <v>/</v>
      </c>
      <c r="BG45" s="11" t="str">
        <f t="shared" si="131"/>
        <v>/</v>
      </c>
      <c r="BH45" s="11">
        <f t="shared" si="132"/>
        <v>9.9009900990099098E-3</v>
      </c>
      <c r="BI45" s="11">
        <f t="shared" si="133"/>
        <v>-1.9977065604442124E-2</v>
      </c>
      <c r="BJ45" s="11">
        <f t="shared" si="134"/>
        <v>2.0535158680771604E-2</v>
      </c>
      <c r="BK45" s="11" t="str">
        <f t="shared" si="135"/>
        <v>/</v>
      </c>
      <c r="BL45" s="11" t="str">
        <f t="shared" si="136"/>
        <v>/</v>
      </c>
      <c r="BM45" s="11" t="str">
        <f t="shared" si="137"/>
        <v>/</v>
      </c>
      <c r="BN45" s="11" t="str">
        <f t="shared" si="138"/>
        <v>/</v>
      </c>
      <c r="BO45" s="11" t="str">
        <f t="shared" si="139"/>
        <v>/</v>
      </c>
      <c r="BP45" s="11" t="str">
        <f t="shared" si="140"/>
        <v>/</v>
      </c>
      <c r="BQ45" s="11" t="str">
        <f t="shared" si="140"/>
        <v>/</v>
      </c>
      <c r="BR45" s="11">
        <f t="shared" si="141"/>
        <v>-8.9679687470278768E-4</v>
      </c>
      <c r="BV45" s="11"/>
      <c r="BW45" s="11"/>
      <c r="BX45" s="3"/>
      <c r="BY45" s="3"/>
      <c r="BZ45" s="3"/>
      <c r="CK45" s="2">
        <f t="shared" si="108"/>
        <v>43406</v>
      </c>
      <c r="CL45" s="29">
        <f t="shared" si="74"/>
        <v>1.0253390158853157</v>
      </c>
      <c r="CM45" s="29">
        <f t="shared" si="75"/>
        <v>1.1082457815982172</v>
      </c>
      <c r="CN45" s="29">
        <f t="shared" si="76"/>
        <v>1.1140000000000001</v>
      </c>
      <c r="CO45" s="29">
        <f t="shared" si="77"/>
        <v>1.0990278985220896</v>
      </c>
      <c r="CP45" s="29">
        <f t="shared" si="78"/>
        <v>1</v>
      </c>
      <c r="CQ45" s="29">
        <f t="shared" si="79"/>
        <v>1</v>
      </c>
      <c r="CR45" s="29">
        <f t="shared" si="80"/>
        <v>1.1578999999999999</v>
      </c>
      <c r="CS45" s="29">
        <f t="shared" si="81"/>
        <v>1.261581821384534</v>
      </c>
      <c r="CT45" s="29">
        <f t="shared" si="82"/>
        <v>1.1512534818941504</v>
      </c>
      <c r="CU45" s="29">
        <f t="shared" si="83"/>
        <v>1.1319999999999999</v>
      </c>
      <c r="CV45" s="29">
        <f t="shared" si="84"/>
        <v>1.1594761171032357</v>
      </c>
      <c r="CW45" s="29">
        <f t="shared" si="85"/>
        <v>1.4798578199052133</v>
      </c>
      <c r="CX45" s="29">
        <f t="shared" si="86"/>
        <v>1</v>
      </c>
      <c r="CY45" s="29">
        <f t="shared" si="87"/>
        <v>1.8101123595505617</v>
      </c>
      <c r="CZ45" s="29">
        <f t="shared" si="88"/>
        <v>1.1573137074517019</v>
      </c>
      <c r="DA45" s="29">
        <f t="shared" si="89"/>
        <v>1.0904448105436575</v>
      </c>
      <c r="DB45" s="29">
        <f t="shared" si="90"/>
        <v>1.3548085901027078</v>
      </c>
      <c r="DC45" s="29">
        <f t="shared" si="91"/>
        <v>1</v>
      </c>
      <c r="DD45" s="29">
        <f t="shared" si="92"/>
        <v>1.099425500370645</v>
      </c>
      <c r="DE45" s="29">
        <f t="shared" si="93"/>
        <v>0.99</v>
      </c>
      <c r="DF45" s="29">
        <f t="shared" si="94"/>
        <v>1</v>
      </c>
      <c r="DG45" s="29">
        <f t="shared" si="95"/>
        <v>1</v>
      </c>
      <c r="DH45" s="29">
        <f t="shared" si="96"/>
        <v>1</v>
      </c>
      <c r="DI45" s="29">
        <f t="shared" si="97"/>
        <v>1.02</v>
      </c>
      <c r="DJ45" s="29">
        <f t="shared" si="98"/>
        <v>1.6244497799119646</v>
      </c>
      <c r="DK45" s="29">
        <f t="shared" si="99"/>
        <v>1.1444521981856244</v>
      </c>
      <c r="DL45" s="29">
        <f t="shared" si="100"/>
        <v>1</v>
      </c>
      <c r="DM45" s="29">
        <f t="shared" si="101"/>
        <v>1</v>
      </c>
      <c r="DN45" s="29">
        <f t="shared" si="102"/>
        <v>1</v>
      </c>
      <c r="DO45" s="29">
        <f t="shared" si="103"/>
        <v>1</v>
      </c>
      <c r="DP45" s="29">
        <f t="shared" si="104"/>
        <v>1</v>
      </c>
      <c r="DQ45" s="29">
        <f t="shared" si="105"/>
        <v>1</v>
      </c>
      <c r="DR45" s="29">
        <f t="shared" si="105"/>
        <v>1</v>
      </c>
      <c r="DS45" s="29">
        <f t="shared" si="107"/>
        <v>1.2356906629670843</v>
      </c>
    </row>
    <row r="46" spans="1:123">
      <c r="A46" s="2">
        <v>43413</v>
      </c>
      <c r="B46" s="3">
        <v>1.3327</v>
      </c>
      <c r="C46" s="3">
        <v>1.3573</v>
      </c>
      <c r="D46" s="3">
        <v>1.1140000000000001</v>
      </c>
      <c r="E46" s="3">
        <v>1.4088000000000001</v>
      </c>
      <c r="F46" s="3">
        <v>1</v>
      </c>
      <c r="G46" s="3">
        <v>1</v>
      </c>
      <c r="H46" s="3">
        <v>1.1524000000000001</v>
      </c>
      <c r="I46" s="3">
        <v>1.4413</v>
      </c>
      <c r="J46" s="3">
        <v>1.2264999999999999</v>
      </c>
      <c r="K46" s="3">
        <v>1.147</v>
      </c>
      <c r="L46" s="3">
        <v>1.4919</v>
      </c>
      <c r="M46" s="3">
        <v>1.5808</v>
      </c>
      <c r="N46" s="3">
        <v>1</v>
      </c>
      <c r="O46" s="3">
        <v>1.583</v>
      </c>
      <c r="P46" s="3">
        <v>1.2629999999999999</v>
      </c>
      <c r="Q46" s="3">
        <v>1.3244</v>
      </c>
      <c r="R46" s="3">
        <v>1.444</v>
      </c>
      <c r="S46" s="3">
        <v>1</v>
      </c>
      <c r="T46" s="3">
        <v>1.1924999999999999</v>
      </c>
      <c r="U46" s="3">
        <v>0.99390000000000001</v>
      </c>
      <c r="V46" s="3">
        <v>0.99970000000000003</v>
      </c>
      <c r="W46" s="3">
        <v>1</v>
      </c>
      <c r="X46">
        <v>1</v>
      </c>
      <c r="Y46">
        <v>1.0449999999999999</v>
      </c>
      <c r="Z46">
        <v>1.7034</v>
      </c>
      <c r="AA46">
        <v>1.6279999999999999</v>
      </c>
      <c r="AB46">
        <v>1</v>
      </c>
      <c r="AC46">
        <v>1</v>
      </c>
      <c r="AD46">
        <v>1</v>
      </c>
      <c r="AE46">
        <v>1</v>
      </c>
      <c r="AF46">
        <v>1</v>
      </c>
      <c r="AG46">
        <v>1</v>
      </c>
      <c r="AH46">
        <v>1</v>
      </c>
      <c r="AI46" s="3">
        <v>1.2370547032939252</v>
      </c>
      <c r="AK46" s="11">
        <f t="shared" si="109"/>
        <v>7.1795646916565925E-3</v>
      </c>
      <c r="AL46" s="11">
        <f t="shared" si="110"/>
        <v>-2.520827348463095E-2</v>
      </c>
      <c r="AM46" s="11" t="str">
        <f t="shared" si="111"/>
        <v>/</v>
      </c>
      <c r="AN46" s="11">
        <f t="shared" si="112"/>
        <v>1.3087875737091803E-2</v>
      </c>
      <c r="AO46" s="11" t="str">
        <f t="shared" si="113"/>
        <v>/</v>
      </c>
      <c r="AP46" s="11" t="str">
        <f t="shared" si="114"/>
        <v>/</v>
      </c>
      <c r="AQ46" s="11">
        <f t="shared" si="115"/>
        <v>-4.749978409188893E-3</v>
      </c>
      <c r="AR46" s="11">
        <f t="shared" si="116"/>
        <v>6.2133482267523465E-3</v>
      </c>
      <c r="AS46" s="11">
        <f t="shared" si="117"/>
        <v>-1.0807323171223571E-2</v>
      </c>
      <c r="AT46" s="11">
        <f t="shared" si="118"/>
        <v>1.3250883392226243E-2</v>
      </c>
      <c r="AU46" s="11">
        <f t="shared" si="119"/>
        <v>-8.7043189368769536E-3</v>
      </c>
      <c r="AV46" s="11">
        <f t="shared" si="120"/>
        <v>-2.6421136909527632E-2</v>
      </c>
      <c r="AW46" s="11" t="str">
        <f t="shared" si="121"/>
        <v>/</v>
      </c>
      <c r="AX46" s="11">
        <f t="shared" si="122"/>
        <v>-1.7380509000620714E-2</v>
      </c>
      <c r="AY46" s="11">
        <f t="shared" si="123"/>
        <v>3.9745627980920517E-3</v>
      </c>
      <c r="AZ46" s="11">
        <f t="shared" si="124"/>
        <v>4.5324067079621777E-4</v>
      </c>
      <c r="BA46" s="11">
        <f t="shared" si="125"/>
        <v>-4.8242591316334238E-3</v>
      </c>
      <c r="BB46" s="11" t="str">
        <f t="shared" si="126"/>
        <v>/</v>
      </c>
      <c r="BC46" s="11">
        <f t="shared" si="127"/>
        <v>5.0568900126419791E-3</v>
      </c>
      <c r="BD46" s="11">
        <f t="shared" si="128"/>
        <v>3.9393939393939092E-3</v>
      </c>
      <c r="BE46" s="11">
        <f t="shared" si="129"/>
        <v>-2.9999999999996696E-4</v>
      </c>
      <c r="BF46" s="11" t="str">
        <f t="shared" si="130"/>
        <v>/</v>
      </c>
      <c r="BG46" s="11" t="str">
        <f t="shared" si="131"/>
        <v>/</v>
      </c>
      <c r="BH46" s="11">
        <f t="shared" si="132"/>
        <v>2.450980392156854E-2</v>
      </c>
      <c r="BI46" s="11">
        <f t="shared" si="133"/>
        <v>4.9020815371351167E-2</v>
      </c>
      <c r="BJ46" s="11">
        <f t="shared" si="134"/>
        <v>-7.3170731707317138E-3</v>
      </c>
      <c r="BK46" s="11" t="str">
        <f t="shared" si="135"/>
        <v>/</v>
      </c>
      <c r="BL46" s="11" t="str">
        <f t="shared" si="136"/>
        <v>/</v>
      </c>
      <c r="BM46" s="11" t="str">
        <f t="shared" si="137"/>
        <v>/</v>
      </c>
      <c r="BN46" s="11" t="str">
        <f t="shared" si="138"/>
        <v>/</v>
      </c>
      <c r="BO46" s="11" t="str">
        <f t="shared" si="139"/>
        <v>/</v>
      </c>
      <c r="BP46" s="11" t="str">
        <f t="shared" si="140"/>
        <v>/</v>
      </c>
      <c r="BQ46" s="11" t="str">
        <f t="shared" si="140"/>
        <v>/</v>
      </c>
      <c r="BR46" s="11">
        <f t="shared" si="141"/>
        <v>1.103868765638838E-3</v>
      </c>
      <c r="BX46" s="3"/>
      <c r="BY46" s="3"/>
      <c r="BZ46" s="3"/>
      <c r="CK46" s="2">
        <f t="shared" si="108"/>
        <v>43413</v>
      </c>
      <c r="CL46" s="29">
        <f t="shared" si="74"/>
        <v>1.032700503680744</v>
      </c>
      <c r="CM46" s="29">
        <f t="shared" si="75"/>
        <v>1.0803088188475007</v>
      </c>
      <c r="CN46" s="29">
        <f t="shared" si="76"/>
        <v>1.1140000000000001</v>
      </c>
      <c r="CO46" s="29">
        <f t="shared" si="77"/>
        <v>1.113411839089544</v>
      </c>
      <c r="CP46" s="29">
        <f t="shared" si="78"/>
        <v>1</v>
      </c>
      <c r="CQ46" s="29">
        <f t="shared" si="79"/>
        <v>1</v>
      </c>
      <c r="CR46" s="29">
        <f t="shared" si="80"/>
        <v>1.1524000000000001</v>
      </c>
      <c r="CS46" s="29">
        <f t="shared" si="81"/>
        <v>1.2694204685573367</v>
      </c>
      <c r="CT46" s="29">
        <f t="shared" si="82"/>
        <v>1.1388115134633241</v>
      </c>
      <c r="CU46" s="29">
        <f t="shared" si="83"/>
        <v>1.147</v>
      </c>
      <c r="CV46" s="29">
        <f t="shared" si="84"/>
        <v>1.1493836671802773</v>
      </c>
      <c r="CW46" s="29">
        <f t="shared" si="85"/>
        <v>1.4407582938388626</v>
      </c>
      <c r="CX46" s="29">
        <f t="shared" si="86"/>
        <v>1</v>
      </c>
      <c r="CY46" s="29">
        <f t="shared" si="87"/>
        <v>1.7786516853932584</v>
      </c>
      <c r="CZ46" s="29">
        <f t="shared" si="88"/>
        <v>1.1619135234590616</v>
      </c>
      <c r="DA46" s="29">
        <f t="shared" si="89"/>
        <v>1.0909390444810545</v>
      </c>
      <c r="DB46" s="29">
        <f t="shared" si="90"/>
        <v>1.3482726423902895</v>
      </c>
      <c r="DC46" s="29">
        <f t="shared" si="91"/>
        <v>1</v>
      </c>
      <c r="DD46" s="29">
        <f t="shared" si="92"/>
        <v>1.1049851742031134</v>
      </c>
      <c r="DE46" s="29">
        <f t="shared" si="93"/>
        <v>0.99390000000000001</v>
      </c>
      <c r="DF46" s="29">
        <f t="shared" si="94"/>
        <v>0.99970000000000003</v>
      </c>
      <c r="DG46" s="29">
        <f t="shared" si="95"/>
        <v>1</v>
      </c>
      <c r="DH46" s="29">
        <f t="shared" si="96"/>
        <v>1</v>
      </c>
      <c r="DI46" s="29">
        <f t="shared" si="97"/>
        <v>1.0449999999999999</v>
      </c>
      <c r="DJ46" s="29">
        <f t="shared" si="98"/>
        <v>1.7040816326530612</v>
      </c>
      <c r="DK46" s="29">
        <f t="shared" si="99"/>
        <v>1.1360781577110954</v>
      </c>
      <c r="DL46" s="29">
        <f t="shared" si="100"/>
        <v>1</v>
      </c>
      <c r="DM46" s="29">
        <f t="shared" si="101"/>
        <v>1</v>
      </c>
      <c r="DN46" s="29">
        <f t="shared" si="102"/>
        <v>1</v>
      </c>
      <c r="DO46" s="29">
        <f t="shared" si="103"/>
        <v>1</v>
      </c>
      <c r="DP46" s="29">
        <f t="shared" si="104"/>
        <v>1</v>
      </c>
      <c r="DQ46" s="29">
        <f t="shared" si="105"/>
        <v>1</v>
      </c>
      <c r="DR46" s="29">
        <f t="shared" si="105"/>
        <v>1</v>
      </c>
      <c r="DS46" s="29">
        <f t="shared" si="107"/>
        <v>1.2370547032939252</v>
      </c>
    </row>
    <row r="47" spans="1:123">
      <c r="A47" s="2">
        <v>43420</v>
      </c>
      <c r="B47" s="3">
        <v>1.3549</v>
      </c>
      <c r="C47" s="3">
        <v>1.3551</v>
      </c>
      <c r="D47" s="3">
        <v>1.1060000000000001</v>
      </c>
      <c r="E47" s="3">
        <v>1.4056</v>
      </c>
      <c r="F47" s="3">
        <v>1</v>
      </c>
      <c r="G47" s="3">
        <v>1.01</v>
      </c>
      <c r="H47" s="3">
        <v>1.1788000000000001</v>
      </c>
      <c r="I47" s="3">
        <v>1.4644999999999999</v>
      </c>
      <c r="J47" s="3">
        <v>1.2442</v>
      </c>
      <c r="K47" s="3">
        <v>1.151</v>
      </c>
      <c r="L47" s="3">
        <v>1.4766999999999999</v>
      </c>
      <c r="M47" s="3">
        <v>1.5448999999999999</v>
      </c>
      <c r="N47" s="3">
        <v>1</v>
      </c>
      <c r="O47" s="3">
        <v>1.6120000000000001</v>
      </c>
      <c r="P47" s="3">
        <v>1.268</v>
      </c>
      <c r="Q47" s="3">
        <v>1.3240000000000001</v>
      </c>
      <c r="R47" s="3">
        <v>1.514</v>
      </c>
      <c r="S47" s="3">
        <v>1</v>
      </c>
      <c r="T47" s="3">
        <v>1.1951000000000001</v>
      </c>
      <c r="U47" s="3">
        <v>0.97289999999999999</v>
      </c>
      <c r="V47" s="3">
        <v>1.01</v>
      </c>
      <c r="W47" s="3">
        <v>1</v>
      </c>
      <c r="X47">
        <v>1</v>
      </c>
      <c r="Y47">
        <v>1.0680000000000001</v>
      </c>
      <c r="Z47">
        <v>1.8055000000000001</v>
      </c>
      <c r="AA47">
        <v>1.623</v>
      </c>
      <c r="AB47">
        <v>1</v>
      </c>
      <c r="AC47">
        <v>1</v>
      </c>
      <c r="AD47">
        <v>1</v>
      </c>
      <c r="AE47">
        <v>1</v>
      </c>
      <c r="AF47">
        <v>1</v>
      </c>
      <c r="AG47">
        <v>1</v>
      </c>
      <c r="AH47">
        <v>1</v>
      </c>
      <c r="AI47" s="3">
        <v>1.2476753796415339</v>
      </c>
      <c r="AK47" s="11">
        <f t="shared" si="109"/>
        <v>1.6657912508441397E-2</v>
      </c>
      <c r="AL47" s="11">
        <f t="shared" si="110"/>
        <v>-1.6208649524791507E-3</v>
      </c>
      <c r="AM47" s="11">
        <f t="shared" si="111"/>
        <v>-7.1813285457810183E-3</v>
      </c>
      <c r="AN47" s="11">
        <f t="shared" si="112"/>
        <v>-2.2714366837025546E-3</v>
      </c>
      <c r="AO47" s="11" t="str">
        <f t="shared" si="113"/>
        <v>/</v>
      </c>
      <c r="AP47" s="11">
        <f t="shared" si="114"/>
        <v>1.0000000000000009E-2</v>
      </c>
      <c r="AQ47" s="11">
        <f t="shared" si="115"/>
        <v>2.2908712252690089E-2</v>
      </c>
      <c r="AR47" s="11">
        <f t="shared" si="116"/>
        <v>1.609657947686105E-2</v>
      </c>
      <c r="AS47" s="11">
        <f t="shared" si="117"/>
        <v>1.4431308601712267E-2</v>
      </c>
      <c r="AT47" s="11">
        <f t="shared" si="118"/>
        <v>3.4873583260679464E-3</v>
      </c>
      <c r="AU47" s="11">
        <f t="shared" si="119"/>
        <v>-1.018835042563182E-2</v>
      </c>
      <c r="AV47" s="11">
        <f t="shared" si="120"/>
        <v>-2.2710020242915019E-2</v>
      </c>
      <c r="AW47" s="11" t="str">
        <f t="shared" si="121"/>
        <v>/</v>
      </c>
      <c r="AX47" s="11">
        <f t="shared" si="122"/>
        <v>1.8319646241313992E-2</v>
      </c>
      <c r="AY47" s="11">
        <f t="shared" si="123"/>
        <v>3.9588281868567776E-3</v>
      </c>
      <c r="AZ47" s="11">
        <f t="shared" si="124"/>
        <v>-3.0202355783748303E-4</v>
      </c>
      <c r="BA47" s="11">
        <f t="shared" si="125"/>
        <v>4.8476454293628901E-2</v>
      </c>
      <c r="BB47" s="11" t="str">
        <f t="shared" si="126"/>
        <v>/</v>
      </c>
      <c r="BC47" s="11">
        <f t="shared" si="127"/>
        <v>2.1802935010484248E-3</v>
      </c>
      <c r="BD47" s="11">
        <f t="shared" si="128"/>
        <v>-2.1128886205855735E-2</v>
      </c>
      <c r="BE47" s="11">
        <f t="shared" si="129"/>
        <v>1.0303090927278102E-2</v>
      </c>
      <c r="BF47" s="11" t="str">
        <f t="shared" si="130"/>
        <v>/</v>
      </c>
      <c r="BG47" s="11" t="str">
        <f t="shared" si="131"/>
        <v>/</v>
      </c>
      <c r="BH47" s="11">
        <f t="shared" si="132"/>
        <v>2.2009569377990479E-2</v>
      </c>
      <c r="BI47" s="11">
        <f t="shared" si="133"/>
        <v>5.9938945638135621E-2</v>
      </c>
      <c r="BJ47" s="11">
        <f t="shared" si="134"/>
        <v>-3.0712530712529995E-3</v>
      </c>
      <c r="BK47" s="11" t="str">
        <f t="shared" si="135"/>
        <v>/</v>
      </c>
      <c r="BL47" s="11" t="str">
        <f t="shared" si="136"/>
        <v>/</v>
      </c>
      <c r="BM47" s="11" t="str">
        <f t="shared" si="137"/>
        <v>/</v>
      </c>
      <c r="BN47" s="11" t="str">
        <f t="shared" si="138"/>
        <v>/</v>
      </c>
      <c r="BO47" s="11" t="str">
        <f t="shared" si="139"/>
        <v>/</v>
      </c>
      <c r="BP47" s="11" t="str">
        <f t="shared" si="140"/>
        <v>/</v>
      </c>
      <c r="BQ47" s="11" t="str">
        <f t="shared" si="140"/>
        <v>/</v>
      </c>
      <c r="BR47" s="11">
        <f t="shared" si="141"/>
        <v>8.5854540784080502E-3</v>
      </c>
      <c r="BX47" s="3"/>
      <c r="BY47" s="3"/>
      <c r="BZ47" s="3"/>
      <c r="CK47" s="2">
        <f t="shared" si="108"/>
        <v>43420</v>
      </c>
      <c r="CL47" s="29">
        <f t="shared" si="74"/>
        <v>1.0499031383184811</v>
      </c>
      <c r="CM47" s="29">
        <f t="shared" si="75"/>
        <v>1.0785577841451768</v>
      </c>
      <c r="CN47" s="29">
        <f t="shared" si="76"/>
        <v>1.1060000000000001</v>
      </c>
      <c r="CO47" s="29">
        <f t="shared" si="77"/>
        <v>1.1108827945941673</v>
      </c>
      <c r="CP47" s="29">
        <f t="shared" si="78"/>
        <v>1</v>
      </c>
      <c r="CQ47" s="29">
        <f t="shared" si="79"/>
        <v>1.01</v>
      </c>
      <c r="CR47" s="29">
        <f t="shared" si="80"/>
        <v>1.1788000000000001</v>
      </c>
      <c r="CS47" s="29">
        <f t="shared" si="81"/>
        <v>1.2898537960190242</v>
      </c>
      <c r="CT47" s="29">
        <f t="shared" si="82"/>
        <v>1.1552460538532963</v>
      </c>
      <c r="CU47" s="29">
        <f t="shared" si="83"/>
        <v>1.151</v>
      </c>
      <c r="CV47" s="29">
        <f t="shared" si="84"/>
        <v>1.1376733436055468</v>
      </c>
      <c r="CW47" s="29">
        <f t="shared" si="85"/>
        <v>1.4080386438206343</v>
      </c>
      <c r="CX47" s="29">
        <f t="shared" si="86"/>
        <v>1</v>
      </c>
      <c r="CY47" s="29">
        <f t="shared" si="87"/>
        <v>1.8112359550561798</v>
      </c>
      <c r="CZ47" s="29">
        <f t="shared" si="88"/>
        <v>1.1665133394664213</v>
      </c>
      <c r="DA47" s="29">
        <f t="shared" si="89"/>
        <v>1.0906095551894563</v>
      </c>
      <c r="DB47" s="29">
        <f t="shared" si="90"/>
        <v>1.4136321195144725</v>
      </c>
      <c r="DC47" s="29">
        <f t="shared" si="91"/>
        <v>1</v>
      </c>
      <c r="DD47" s="29">
        <f t="shared" si="92"/>
        <v>1.1073943661971832</v>
      </c>
      <c r="DE47" s="29">
        <f t="shared" si="93"/>
        <v>0.97289999999999999</v>
      </c>
      <c r="DF47" s="29">
        <f t="shared" si="94"/>
        <v>1.01</v>
      </c>
      <c r="DG47" s="29">
        <f t="shared" si="95"/>
        <v>1</v>
      </c>
      <c r="DH47" s="29">
        <f t="shared" si="96"/>
        <v>1</v>
      </c>
      <c r="DI47" s="29">
        <f t="shared" si="97"/>
        <v>1.0680000000000001</v>
      </c>
      <c r="DJ47" s="29">
        <f t="shared" si="98"/>
        <v>1.8062224889955982</v>
      </c>
      <c r="DK47" s="29">
        <f t="shared" si="99"/>
        <v>1.1325889741800419</v>
      </c>
      <c r="DL47" s="29">
        <f t="shared" si="100"/>
        <v>1</v>
      </c>
      <c r="DM47" s="29">
        <f t="shared" si="101"/>
        <v>1</v>
      </c>
      <c r="DN47" s="29">
        <f t="shared" si="102"/>
        <v>1</v>
      </c>
      <c r="DO47" s="29">
        <f t="shared" si="103"/>
        <v>1</v>
      </c>
      <c r="DP47" s="29">
        <f t="shared" si="104"/>
        <v>1</v>
      </c>
      <c r="DQ47" s="29">
        <f t="shared" si="105"/>
        <v>1</v>
      </c>
      <c r="DR47" s="29">
        <f t="shared" si="105"/>
        <v>1</v>
      </c>
      <c r="DS47" s="29">
        <f t="shared" si="107"/>
        <v>1.2476753796415339</v>
      </c>
    </row>
    <row r="48" spans="1:123">
      <c r="A48" s="2">
        <v>43427</v>
      </c>
      <c r="B48" s="3">
        <v>1.3749</v>
      </c>
      <c r="C48" s="3">
        <v>1.3507</v>
      </c>
      <c r="D48" s="3">
        <v>1.143</v>
      </c>
      <c r="E48" s="3">
        <v>1.3948</v>
      </c>
      <c r="F48" s="3">
        <v>1</v>
      </c>
      <c r="G48" s="3">
        <v>1.0029999999999999</v>
      </c>
      <c r="H48" s="3">
        <v>1.1858</v>
      </c>
      <c r="I48" s="3">
        <v>1.5297000000000001</v>
      </c>
      <c r="J48" s="3">
        <v>1.2504999999999999</v>
      </c>
      <c r="K48" s="3">
        <v>1.169</v>
      </c>
      <c r="L48" s="3">
        <v>1.5661</v>
      </c>
      <c r="M48" s="3">
        <v>1.4734</v>
      </c>
      <c r="N48" s="3">
        <v>1</v>
      </c>
      <c r="O48" s="3">
        <v>1.5269999999999999</v>
      </c>
      <c r="P48" s="3">
        <v>1.2470000000000001</v>
      </c>
      <c r="Q48" s="3">
        <v>1.3631</v>
      </c>
      <c r="R48" s="3">
        <v>1.512</v>
      </c>
      <c r="S48" s="3">
        <v>1.0469999999999999</v>
      </c>
      <c r="T48" s="3">
        <v>1.2055</v>
      </c>
      <c r="U48" s="3">
        <v>0.95369999999999999</v>
      </c>
      <c r="V48" s="3">
        <v>1.0173000000000001</v>
      </c>
      <c r="W48" s="3">
        <v>1</v>
      </c>
      <c r="X48">
        <v>1</v>
      </c>
      <c r="Y48">
        <v>1.0860000000000001</v>
      </c>
      <c r="Z48">
        <v>1.7743</v>
      </c>
      <c r="AA48">
        <v>1.647</v>
      </c>
      <c r="AB48">
        <v>1</v>
      </c>
      <c r="AC48">
        <v>1</v>
      </c>
      <c r="AD48">
        <v>1</v>
      </c>
      <c r="AE48">
        <v>1</v>
      </c>
      <c r="AF48">
        <v>1</v>
      </c>
      <c r="AG48">
        <v>1</v>
      </c>
      <c r="AH48">
        <v>1</v>
      </c>
      <c r="AI48" s="3">
        <v>1.2551755653546885</v>
      </c>
      <c r="AK48" s="11">
        <f t="shared" si="109"/>
        <v>1.4761236991659876E-2</v>
      </c>
      <c r="AL48" s="11">
        <f t="shared" si="110"/>
        <v>-3.2469928418566996E-3</v>
      </c>
      <c r="AM48" s="11">
        <f t="shared" si="111"/>
        <v>3.3453887884267619E-2</v>
      </c>
      <c r="AN48" s="11">
        <f t="shared" si="112"/>
        <v>-7.6835515082526173E-3</v>
      </c>
      <c r="AO48" s="11" t="str">
        <f t="shared" si="113"/>
        <v>/</v>
      </c>
      <c r="AP48" s="11">
        <f t="shared" si="114"/>
        <v>-6.9306930693070479E-3</v>
      </c>
      <c r="AQ48" s="11">
        <f t="shared" si="115"/>
        <v>5.9382422802849444E-3</v>
      </c>
      <c r="AR48" s="11">
        <f t="shared" si="116"/>
        <v>4.4520314100375602E-2</v>
      </c>
      <c r="AS48" s="11">
        <f t="shared" si="117"/>
        <v>5.0634946150136528E-3</v>
      </c>
      <c r="AT48" s="11">
        <f t="shared" si="118"/>
        <v>1.5638575152041811E-2</v>
      </c>
      <c r="AU48" s="11">
        <f t="shared" si="119"/>
        <v>6.0540394122029051E-2</v>
      </c>
      <c r="AV48" s="11">
        <f t="shared" si="120"/>
        <v>-4.6281312706323963E-2</v>
      </c>
      <c r="AW48" s="11" t="str">
        <f t="shared" si="121"/>
        <v>/</v>
      </c>
      <c r="AX48" s="11">
        <f t="shared" si="122"/>
        <v>-5.272952853598023E-2</v>
      </c>
      <c r="AY48" s="11">
        <f t="shared" si="123"/>
        <v>-1.6561514195583493E-2</v>
      </c>
      <c r="AZ48" s="11">
        <f t="shared" si="124"/>
        <v>2.9531722054380705E-2</v>
      </c>
      <c r="BA48" s="11">
        <f t="shared" si="125"/>
        <v>-1.3210039630119352E-3</v>
      </c>
      <c r="BB48" s="11">
        <f t="shared" si="126"/>
        <v>4.6999999999999931E-2</v>
      </c>
      <c r="BC48" s="11">
        <f t="shared" si="127"/>
        <v>8.7022006526649154E-3</v>
      </c>
      <c r="BD48" s="11">
        <f t="shared" si="128"/>
        <v>-1.9734813444341692E-2</v>
      </c>
      <c r="BE48" s="11">
        <f t="shared" si="129"/>
        <v>7.2277227722772341E-3</v>
      </c>
      <c r="BF48" s="11" t="str">
        <f t="shared" si="130"/>
        <v>/</v>
      </c>
      <c r="BG48" s="11" t="str">
        <f t="shared" si="131"/>
        <v>/</v>
      </c>
      <c r="BH48" s="11">
        <f t="shared" si="132"/>
        <v>1.6853932584269593E-2</v>
      </c>
      <c r="BI48" s="11">
        <f t="shared" si="133"/>
        <v>-1.7280531708668057E-2</v>
      </c>
      <c r="BJ48" s="11">
        <f t="shared" si="134"/>
        <v>1.4787430683918634E-2</v>
      </c>
      <c r="BK48" s="11" t="str">
        <f t="shared" si="135"/>
        <v>/</v>
      </c>
      <c r="BL48" s="11" t="str">
        <f t="shared" si="136"/>
        <v>/</v>
      </c>
      <c r="BM48" s="11" t="str">
        <f t="shared" si="137"/>
        <v>/</v>
      </c>
      <c r="BN48" s="11" t="str">
        <f t="shared" si="138"/>
        <v>/</v>
      </c>
      <c r="BO48" s="11" t="str">
        <f t="shared" si="139"/>
        <v>/</v>
      </c>
      <c r="BP48" s="11" t="str">
        <f t="shared" si="140"/>
        <v>/</v>
      </c>
      <c r="BQ48" s="11" t="str">
        <f t="shared" si="140"/>
        <v>/</v>
      </c>
      <c r="BR48" s="11">
        <f t="shared" si="141"/>
        <v>6.0113278145390581E-3</v>
      </c>
      <c r="BX48" s="3"/>
      <c r="BY48" s="3"/>
      <c r="BZ48" s="3"/>
      <c r="CK48" s="2">
        <f t="shared" si="108"/>
        <v>43427</v>
      </c>
      <c r="CL48" s="29">
        <f t="shared" si="74"/>
        <v>1.0654010073614879</v>
      </c>
      <c r="CM48" s="29">
        <f t="shared" si="75"/>
        <v>1.0750557147405286</v>
      </c>
      <c r="CN48" s="29">
        <f t="shared" si="76"/>
        <v>1.143</v>
      </c>
      <c r="CO48" s="29">
        <f t="shared" si="77"/>
        <v>1.1023472694222713</v>
      </c>
      <c r="CP48" s="29">
        <f t="shared" si="78"/>
        <v>1</v>
      </c>
      <c r="CQ48" s="29">
        <f t="shared" si="79"/>
        <v>1.0029999999999999</v>
      </c>
      <c r="CR48" s="29">
        <f t="shared" si="80"/>
        <v>1.1858</v>
      </c>
      <c r="CS48" s="29">
        <f t="shared" si="81"/>
        <v>1.347278492161353</v>
      </c>
      <c r="CT48" s="29">
        <f t="shared" si="82"/>
        <v>1.1610956360259981</v>
      </c>
      <c r="CU48" s="29">
        <f t="shared" si="83"/>
        <v>1.169</v>
      </c>
      <c r="CV48" s="29">
        <f t="shared" si="84"/>
        <v>1.2065485362095532</v>
      </c>
      <c r="CW48" s="29">
        <f t="shared" si="85"/>
        <v>1.3428727670433833</v>
      </c>
      <c r="CX48" s="29">
        <f t="shared" si="86"/>
        <v>1</v>
      </c>
      <c r="CY48" s="29">
        <f t="shared" si="87"/>
        <v>1.7157303370786516</v>
      </c>
      <c r="CZ48" s="29">
        <f t="shared" si="88"/>
        <v>1.1471941122355107</v>
      </c>
      <c r="DA48" s="29">
        <f t="shared" si="89"/>
        <v>1.1228171334431631</v>
      </c>
      <c r="DB48" s="29">
        <f t="shared" si="90"/>
        <v>1.411764705882353</v>
      </c>
      <c r="DC48" s="29">
        <f t="shared" si="91"/>
        <v>1.0469999999999999</v>
      </c>
      <c r="DD48" s="29">
        <f t="shared" si="92"/>
        <v>1.117031134173462</v>
      </c>
      <c r="DE48" s="29">
        <f t="shared" si="93"/>
        <v>0.95369999999999999</v>
      </c>
      <c r="DF48" s="29">
        <f t="shared" si="94"/>
        <v>1.0173000000000001</v>
      </c>
      <c r="DG48" s="29">
        <f t="shared" si="95"/>
        <v>1</v>
      </c>
      <c r="DH48" s="29">
        <f t="shared" si="96"/>
        <v>1</v>
      </c>
      <c r="DI48" s="29">
        <f t="shared" si="97"/>
        <v>1.0860000000000001</v>
      </c>
      <c r="DJ48" s="29">
        <f t="shared" si="98"/>
        <v>1.7750100040016006</v>
      </c>
      <c r="DK48" s="29">
        <f t="shared" si="99"/>
        <v>1.1493370551290998</v>
      </c>
      <c r="DL48" s="29">
        <f t="shared" si="100"/>
        <v>1</v>
      </c>
      <c r="DM48" s="29">
        <f t="shared" si="101"/>
        <v>1</v>
      </c>
      <c r="DN48" s="29">
        <f t="shared" si="102"/>
        <v>1</v>
      </c>
      <c r="DO48" s="29">
        <f t="shared" si="103"/>
        <v>1</v>
      </c>
      <c r="DP48" s="29">
        <f t="shared" si="104"/>
        <v>1</v>
      </c>
      <c r="DQ48" s="29">
        <f t="shared" si="105"/>
        <v>1</v>
      </c>
      <c r="DR48" s="29">
        <f t="shared" si="105"/>
        <v>1</v>
      </c>
      <c r="DS48" s="29">
        <f t="shared" si="107"/>
        <v>1.2551755653546885</v>
      </c>
    </row>
    <row r="49" spans="1:123">
      <c r="A49" s="2">
        <v>43434</v>
      </c>
      <c r="B49" s="3">
        <v>1.3774999999999999</v>
      </c>
      <c r="C49" s="3">
        <v>1.3759999999999999</v>
      </c>
      <c r="D49" s="3">
        <v>1.1499999999999999</v>
      </c>
      <c r="E49" s="3">
        <v>1.3651</v>
      </c>
      <c r="F49" s="3">
        <v>1</v>
      </c>
      <c r="G49" s="3">
        <v>1.01</v>
      </c>
      <c r="H49" s="3">
        <v>1.1949000000000001</v>
      </c>
      <c r="I49" s="3">
        <v>1.5717000000000001</v>
      </c>
      <c r="J49" s="3">
        <v>1.2562</v>
      </c>
      <c r="K49" s="3">
        <v>1.1579999999999999</v>
      </c>
      <c r="L49" s="3">
        <v>1.5857000000000001</v>
      </c>
      <c r="M49" s="3">
        <v>1.4985999999999999</v>
      </c>
      <c r="N49" s="3">
        <v>1</v>
      </c>
      <c r="O49" s="3">
        <v>1.429</v>
      </c>
      <c r="P49" s="3">
        <v>1.2390000000000001</v>
      </c>
      <c r="Q49" s="3">
        <v>1.3968</v>
      </c>
      <c r="R49" s="3">
        <v>1.5089999999999999</v>
      </c>
      <c r="S49" s="3">
        <v>1.1220000000000001</v>
      </c>
      <c r="T49" s="3">
        <v>1.2081</v>
      </c>
      <c r="U49" s="3">
        <v>0.96060000000000001</v>
      </c>
      <c r="V49" s="3">
        <v>1.0221</v>
      </c>
      <c r="W49" s="3">
        <v>1</v>
      </c>
      <c r="X49">
        <v>1</v>
      </c>
      <c r="Y49">
        <v>1.0980000000000001</v>
      </c>
      <c r="Z49">
        <v>1.7709999999999999</v>
      </c>
      <c r="AA49">
        <v>1.6739999999999999</v>
      </c>
      <c r="AB49">
        <v>1</v>
      </c>
      <c r="AC49">
        <v>1</v>
      </c>
      <c r="AD49">
        <v>1</v>
      </c>
      <c r="AE49">
        <v>1</v>
      </c>
      <c r="AF49">
        <v>1</v>
      </c>
      <c r="AG49">
        <v>1</v>
      </c>
      <c r="AH49">
        <v>1</v>
      </c>
      <c r="AI49" s="3">
        <v>1.2629235044657403</v>
      </c>
      <c r="AK49" s="11">
        <f t="shared" si="109"/>
        <v>1.8910466215724675E-3</v>
      </c>
      <c r="AL49" s="11">
        <f t="shared" si="110"/>
        <v>1.8731028355667423E-2</v>
      </c>
      <c r="AM49" s="11">
        <f t="shared" si="111"/>
        <v>6.1242344706911034E-3</v>
      </c>
      <c r="AN49" s="11">
        <f t="shared" si="112"/>
        <v>-2.1293375394321856E-2</v>
      </c>
      <c r="AO49" s="11" t="str">
        <f t="shared" si="113"/>
        <v>/</v>
      </c>
      <c r="AP49" s="11">
        <f t="shared" si="114"/>
        <v>6.9790628115653508E-3</v>
      </c>
      <c r="AQ49" s="11">
        <f t="shared" si="115"/>
        <v>7.6741440377805503E-3</v>
      </c>
      <c r="AR49" s="11">
        <f t="shared" si="116"/>
        <v>2.7456363992939714E-2</v>
      </c>
      <c r="AS49" s="11">
        <f t="shared" si="117"/>
        <v>4.5581767293083608E-3</v>
      </c>
      <c r="AT49" s="11">
        <f t="shared" si="118"/>
        <v>-9.4097519247220429E-3</v>
      </c>
      <c r="AU49" s="11">
        <f t="shared" si="119"/>
        <v>1.2515165059702404E-2</v>
      </c>
      <c r="AV49" s="11">
        <f t="shared" si="120"/>
        <v>1.710329849328085E-2</v>
      </c>
      <c r="AW49" s="11" t="str">
        <f t="shared" si="121"/>
        <v>/</v>
      </c>
      <c r="AX49" s="11">
        <f t="shared" si="122"/>
        <v>-6.4178127046496281E-2</v>
      </c>
      <c r="AY49" s="11">
        <f t="shared" si="123"/>
        <v>-6.4153969526864474E-3</v>
      </c>
      <c r="AZ49" s="11">
        <f t="shared" si="124"/>
        <v>2.4723057736042886E-2</v>
      </c>
      <c r="BA49" s="11">
        <f t="shared" si="125"/>
        <v>-1.9841269841270881E-3</v>
      </c>
      <c r="BB49" s="11">
        <f t="shared" si="126"/>
        <v>7.1633237822349649E-2</v>
      </c>
      <c r="BC49" s="11">
        <f t="shared" si="127"/>
        <v>2.1567814184983991E-3</v>
      </c>
      <c r="BD49" s="11">
        <f t="shared" si="128"/>
        <v>7.2349795533186434E-3</v>
      </c>
      <c r="BE49" s="11">
        <f t="shared" si="129"/>
        <v>4.7183721616042007E-3</v>
      </c>
      <c r="BF49" s="11" t="str">
        <f t="shared" si="130"/>
        <v>/</v>
      </c>
      <c r="BG49" s="11" t="str">
        <f t="shared" si="131"/>
        <v>/</v>
      </c>
      <c r="BH49" s="11">
        <f t="shared" si="132"/>
        <v>1.1049723756906049E-2</v>
      </c>
      <c r="BI49" s="11">
        <f t="shared" si="133"/>
        <v>-1.8598884066955979E-3</v>
      </c>
      <c r="BJ49" s="11">
        <f t="shared" si="134"/>
        <v>1.6393442622950838E-2</v>
      </c>
      <c r="BK49" s="11" t="str">
        <f t="shared" si="135"/>
        <v>/</v>
      </c>
      <c r="BL49" s="11" t="str">
        <f t="shared" si="136"/>
        <v>/</v>
      </c>
      <c r="BM49" s="11" t="str">
        <f t="shared" si="137"/>
        <v>/</v>
      </c>
      <c r="BN49" s="11" t="str">
        <f t="shared" si="138"/>
        <v>/</v>
      </c>
      <c r="BO49" s="11" t="str">
        <f t="shared" si="139"/>
        <v>/</v>
      </c>
      <c r="BP49" s="11" t="str">
        <f t="shared" si="140"/>
        <v>/</v>
      </c>
      <c r="BQ49" s="11" t="str">
        <f t="shared" si="140"/>
        <v>/</v>
      </c>
      <c r="BR49" s="11">
        <f t="shared" si="141"/>
        <v>6.172793133415011E-3</v>
      </c>
      <c r="BX49" s="3"/>
      <c r="BY49" s="3"/>
      <c r="BZ49" s="3"/>
      <c r="CK49" s="2">
        <f t="shared" si="108"/>
        <v>43434</v>
      </c>
      <c r="CL49" s="29">
        <f t="shared" si="74"/>
        <v>1.0674157303370786</v>
      </c>
      <c r="CM49" s="29">
        <f t="shared" si="75"/>
        <v>1.0951926138172556</v>
      </c>
      <c r="CN49" s="29">
        <f t="shared" si="76"/>
        <v>1.1499999999999999</v>
      </c>
      <c r="CO49" s="29">
        <f t="shared" si="77"/>
        <v>1.0788745751995574</v>
      </c>
      <c r="CP49" s="29">
        <f t="shared" si="78"/>
        <v>1</v>
      </c>
      <c r="CQ49" s="29">
        <f t="shared" si="79"/>
        <v>1.01</v>
      </c>
      <c r="CR49" s="29">
        <f t="shared" si="80"/>
        <v>1.1949000000000001</v>
      </c>
      <c r="CS49" s="29">
        <f t="shared" si="81"/>
        <v>1.3842698608419941</v>
      </c>
      <c r="CT49" s="29">
        <f t="shared" si="82"/>
        <v>1.1663881151346334</v>
      </c>
      <c r="CU49" s="29">
        <f t="shared" si="83"/>
        <v>1.1579999999999999</v>
      </c>
      <c r="CV49" s="29">
        <f t="shared" si="84"/>
        <v>1.2216486902927581</v>
      </c>
      <c r="CW49" s="29">
        <f t="shared" si="85"/>
        <v>1.3658403208166241</v>
      </c>
      <c r="CX49" s="29">
        <f t="shared" si="86"/>
        <v>1</v>
      </c>
      <c r="CY49" s="29">
        <f t="shared" si="87"/>
        <v>1.6056179775280899</v>
      </c>
      <c r="CZ49" s="29">
        <f t="shared" si="88"/>
        <v>1.1398344066237351</v>
      </c>
      <c r="DA49" s="29">
        <f t="shared" si="89"/>
        <v>1.1505766062602967</v>
      </c>
      <c r="DB49" s="29">
        <f t="shared" si="90"/>
        <v>1.4089635854341735</v>
      </c>
      <c r="DC49" s="29">
        <f t="shared" si="91"/>
        <v>1.1220000000000001</v>
      </c>
      <c r="DD49" s="29">
        <f t="shared" si="92"/>
        <v>1.1194403261675314</v>
      </c>
      <c r="DE49" s="29">
        <f t="shared" si="93"/>
        <v>0.96060000000000001</v>
      </c>
      <c r="DF49" s="29">
        <f t="shared" si="94"/>
        <v>1.0221</v>
      </c>
      <c r="DG49" s="29">
        <f t="shared" si="95"/>
        <v>1</v>
      </c>
      <c r="DH49" s="29">
        <f t="shared" si="96"/>
        <v>1</v>
      </c>
      <c r="DI49" s="29">
        <f t="shared" si="97"/>
        <v>1.0980000000000001</v>
      </c>
      <c r="DJ49" s="29">
        <f t="shared" si="98"/>
        <v>1.7717086834733893</v>
      </c>
      <c r="DK49" s="29">
        <f t="shared" si="99"/>
        <v>1.1681786461967898</v>
      </c>
      <c r="DL49" s="29">
        <f t="shared" si="100"/>
        <v>1</v>
      </c>
      <c r="DM49" s="29">
        <f t="shared" si="101"/>
        <v>1</v>
      </c>
      <c r="DN49" s="29">
        <f t="shared" si="102"/>
        <v>1</v>
      </c>
      <c r="DO49" s="29">
        <f t="shared" si="103"/>
        <v>1</v>
      </c>
      <c r="DP49" s="29">
        <f t="shared" si="104"/>
        <v>1</v>
      </c>
      <c r="DQ49" s="29">
        <f t="shared" si="105"/>
        <v>1</v>
      </c>
      <c r="DR49" s="29">
        <f t="shared" si="105"/>
        <v>1</v>
      </c>
      <c r="DS49" s="29">
        <f t="shared" si="107"/>
        <v>1.2629235044657403</v>
      </c>
    </row>
    <row r="50" spans="1:123">
      <c r="A50" s="2">
        <v>43441</v>
      </c>
      <c r="B50" s="3">
        <v>1.3783000000000001</v>
      </c>
      <c r="C50" s="3">
        <v>1.4077999999999999</v>
      </c>
      <c r="D50" s="3">
        <v>1.1499999999999999</v>
      </c>
      <c r="E50" s="3">
        <v>1.3854</v>
      </c>
      <c r="F50" s="3">
        <v>1</v>
      </c>
      <c r="G50" s="3">
        <v>1.0329999999999999</v>
      </c>
      <c r="H50" s="3">
        <v>1.1948000000000001</v>
      </c>
      <c r="I50" s="3">
        <v>1.5441</v>
      </c>
      <c r="J50" s="3">
        <v>1.2370000000000001</v>
      </c>
      <c r="K50" s="3">
        <v>1.177</v>
      </c>
      <c r="L50" s="3">
        <v>1.5147999999999999</v>
      </c>
      <c r="M50" s="3">
        <v>1.5407</v>
      </c>
      <c r="N50" s="3">
        <v>1</v>
      </c>
      <c r="O50" s="3">
        <v>1.5860000000000001</v>
      </c>
      <c r="P50" s="3">
        <v>1.224</v>
      </c>
      <c r="Q50" s="3">
        <v>1.3434999999999999</v>
      </c>
      <c r="R50" s="3">
        <v>1.446</v>
      </c>
      <c r="S50" s="3">
        <v>1.1372</v>
      </c>
      <c r="T50" s="3">
        <v>1.2124999999999999</v>
      </c>
      <c r="U50" s="3">
        <v>1.0105</v>
      </c>
      <c r="V50" s="3">
        <v>1.0139</v>
      </c>
      <c r="W50" s="3">
        <v>1</v>
      </c>
      <c r="X50">
        <v>1</v>
      </c>
      <c r="Y50">
        <v>1.079</v>
      </c>
      <c r="Z50">
        <v>1.8132999999999999</v>
      </c>
      <c r="AA50">
        <v>1.6739999999999999</v>
      </c>
      <c r="AB50">
        <v>1</v>
      </c>
      <c r="AC50">
        <v>1</v>
      </c>
      <c r="AD50">
        <v>1</v>
      </c>
      <c r="AE50">
        <v>1</v>
      </c>
      <c r="AF50">
        <v>1</v>
      </c>
      <c r="AG50">
        <v>1</v>
      </c>
      <c r="AH50">
        <v>1</v>
      </c>
      <c r="AI50" s="3">
        <v>1.2701057752307898</v>
      </c>
      <c r="AK50" s="11">
        <f t="shared" si="109"/>
        <v>5.8076225045389229E-4</v>
      </c>
      <c r="AL50" s="11">
        <f t="shared" si="110"/>
        <v>2.3110465116279011E-2</v>
      </c>
      <c r="AM50" s="11" t="str">
        <f t="shared" si="111"/>
        <v>/</v>
      </c>
      <c r="AN50" s="11">
        <f t="shared" si="112"/>
        <v>1.4870705442824761E-2</v>
      </c>
      <c r="AO50" s="11" t="str">
        <f t="shared" si="113"/>
        <v>/</v>
      </c>
      <c r="AP50" s="11">
        <f t="shared" si="114"/>
        <v>2.2772277227722793E-2</v>
      </c>
      <c r="AQ50" s="11">
        <f t="shared" si="115"/>
        <v>-8.3689011632803734E-5</v>
      </c>
      <c r="AR50" s="11">
        <f t="shared" si="116"/>
        <v>-1.7560603168543687E-2</v>
      </c>
      <c r="AS50" s="11">
        <f t="shared" si="117"/>
        <v>-1.5284190415538856E-2</v>
      </c>
      <c r="AT50" s="11">
        <f t="shared" si="118"/>
        <v>1.640759930915392E-2</v>
      </c>
      <c r="AU50" s="11">
        <f t="shared" si="119"/>
        <v>-4.4712114523554392E-2</v>
      </c>
      <c r="AV50" s="11">
        <f t="shared" si="120"/>
        <v>2.8092886694248032E-2</v>
      </c>
      <c r="AW50" s="11" t="str">
        <f t="shared" si="121"/>
        <v>/</v>
      </c>
      <c r="AX50" s="11">
        <f t="shared" si="122"/>
        <v>0.1098670398880337</v>
      </c>
      <c r="AY50" s="11">
        <f t="shared" si="123"/>
        <v>-1.210653753026647E-2</v>
      </c>
      <c r="AZ50" s="11">
        <f t="shared" si="124"/>
        <v>-3.8158648339060797E-2</v>
      </c>
      <c r="BA50" s="11">
        <f t="shared" si="125"/>
        <v>-4.1749502982107334E-2</v>
      </c>
      <c r="BB50" s="11">
        <f t="shared" si="126"/>
        <v>1.3547237076648733E-2</v>
      </c>
      <c r="BC50" s="11">
        <f t="shared" si="127"/>
        <v>3.6420826090555192E-3</v>
      </c>
      <c r="BD50" s="11">
        <f t="shared" si="128"/>
        <v>5.1946699979179556E-2</v>
      </c>
      <c r="BE50" s="11">
        <f t="shared" si="129"/>
        <v>-8.0226983661090268E-3</v>
      </c>
      <c r="BF50" s="11" t="str">
        <f t="shared" si="130"/>
        <v>/</v>
      </c>
      <c r="BG50" s="11" t="str">
        <f t="shared" si="131"/>
        <v>/</v>
      </c>
      <c r="BH50" s="11">
        <f t="shared" si="132"/>
        <v>-1.730418943533707E-2</v>
      </c>
      <c r="BI50" s="11">
        <f t="shared" si="133"/>
        <v>2.3884810841332538E-2</v>
      </c>
      <c r="BJ50" s="11" t="str">
        <f t="shared" si="134"/>
        <v>/</v>
      </c>
      <c r="BK50" s="11" t="str">
        <f t="shared" si="135"/>
        <v>/</v>
      </c>
      <c r="BL50" s="11" t="str">
        <f t="shared" si="136"/>
        <v>/</v>
      </c>
      <c r="BM50" s="11" t="str">
        <f t="shared" si="137"/>
        <v>/</v>
      </c>
      <c r="BN50" s="11" t="str">
        <f t="shared" si="138"/>
        <v>/</v>
      </c>
      <c r="BO50" s="11" t="str">
        <f t="shared" si="139"/>
        <v>/</v>
      </c>
      <c r="BP50" s="11" t="str">
        <f t="shared" si="140"/>
        <v>/</v>
      </c>
      <c r="BQ50" s="11" t="str">
        <f t="shared" si="140"/>
        <v>/</v>
      </c>
      <c r="BR50" s="11">
        <f t="shared" si="141"/>
        <v>5.6870196331391121E-3</v>
      </c>
      <c r="BX50" s="3"/>
      <c r="BY50" s="3"/>
      <c r="BZ50" s="3"/>
      <c r="CK50" s="2">
        <f t="shared" si="108"/>
        <v>43441</v>
      </c>
      <c r="CL50" s="29">
        <f t="shared" si="74"/>
        <v>1.0680356450987989</v>
      </c>
      <c r="CM50" s="29">
        <f t="shared" si="75"/>
        <v>1.1205030245144858</v>
      </c>
      <c r="CN50" s="29">
        <f t="shared" si="76"/>
        <v>1.1499999999999999</v>
      </c>
      <c r="CO50" s="29">
        <f t="shared" si="77"/>
        <v>1.0949182012171026</v>
      </c>
      <c r="CP50" s="29">
        <f t="shared" si="78"/>
        <v>1</v>
      </c>
      <c r="CQ50" s="29">
        <f t="shared" si="79"/>
        <v>1.0329999999999999</v>
      </c>
      <c r="CR50" s="29">
        <f t="shared" si="80"/>
        <v>1.1948000000000001</v>
      </c>
      <c r="CS50" s="29">
        <f t="shared" si="81"/>
        <v>1.3599612471375728</v>
      </c>
      <c r="CT50" s="29">
        <f t="shared" si="82"/>
        <v>1.1485608170844941</v>
      </c>
      <c r="CU50" s="29">
        <f t="shared" si="83"/>
        <v>1.177</v>
      </c>
      <c r="CV50" s="29">
        <f t="shared" si="84"/>
        <v>1.1670261941448381</v>
      </c>
      <c r="CW50" s="29">
        <f t="shared" si="85"/>
        <v>1.4042107181917609</v>
      </c>
      <c r="CX50" s="29">
        <f t="shared" si="86"/>
        <v>1</v>
      </c>
      <c r="CY50" s="29">
        <f t="shared" si="87"/>
        <v>1.7820224719101123</v>
      </c>
      <c r="CZ50" s="29">
        <f t="shared" si="88"/>
        <v>1.126034958601656</v>
      </c>
      <c r="DA50" s="29">
        <f t="shared" si="89"/>
        <v>1.10667215815486</v>
      </c>
      <c r="DB50" s="29">
        <f t="shared" si="90"/>
        <v>1.3501400560224091</v>
      </c>
      <c r="DC50" s="29">
        <f t="shared" si="91"/>
        <v>1.1372</v>
      </c>
      <c r="DD50" s="29">
        <f t="shared" si="92"/>
        <v>1.1235174203113416</v>
      </c>
      <c r="DE50" s="29">
        <f t="shared" si="93"/>
        <v>1.0105</v>
      </c>
      <c r="DF50" s="29">
        <f t="shared" si="94"/>
        <v>1.0139</v>
      </c>
      <c r="DG50" s="29">
        <f t="shared" si="95"/>
        <v>1</v>
      </c>
      <c r="DH50" s="29">
        <f t="shared" si="96"/>
        <v>1</v>
      </c>
      <c r="DI50" s="29">
        <f t="shared" si="97"/>
        <v>1.079</v>
      </c>
      <c r="DJ50" s="29">
        <f t="shared" si="98"/>
        <v>1.8140256102440975</v>
      </c>
      <c r="DK50" s="29">
        <f t="shared" si="99"/>
        <v>1.1681786461967898</v>
      </c>
      <c r="DL50" s="29">
        <f t="shared" si="100"/>
        <v>1</v>
      </c>
      <c r="DM50" s="29">
        <f t="shared" si="101"/>
        <v>1</v>
      </c>
      <c r="DN50" s="29">
        <f t="shared" si="102"/>
        <v>1</v>
      </c>
      <c r="DO50" s="29">
        <f t="shared" si="103"/>
        <v>1</v>
      </c>
      <c r="DP50" s="29">
        <f t="shared" si="104"/>
        <v>1</v>
      </c>
      <c r="DQ50" s="29">
        <f t="shared" si="105"/>
        <v>1</v>
      </c>
      <c r="DR50" s="29">
        <f t="shared" si="105"/>
        <v>1</v>
      </c>
      <c r="DS50" s="29">
        <f t="shared" si="107"/>
        <v>1.2701057752307898</v>
      </c>
    </row>
    <row r="51" spans="1:123">
      <c r="A51" s="2">
        <v>43448</v>
      </c>
      <c r="B51" s="3">
        <v>1.3669</v>
      </c>
      <c r="C51" s="3">
        <v>1.3924000000000001</v>
      </c>
      <c r="D51" s="3">
        <v>1.1419999999999999</v>
      </c>
      <c r="E51" s="3">
        <v>1.3744000000000001</v>
      </c>
      <c r="F51" s="3">
        <v>1</v>
      </c>
      <c r="G51" s="3">
        <v>1.0429999999999999</v>
      </c>
      <c r="H51" s="3">
        <v>1.2051000000000001</v>
      </c>
      <c r="I51" s="3">
        <v>1.5794999999999999</v>
      </c>
      <c r="J51" s="3">
        <v>1.2379</v>
      </c>
      <c r="K51" s="3">
        <v>1.19</v>
      </c>
      <c r="L51" s="3">
        <v>1.5027999999999999</v>
      </c>
      <c r="M51" s="3">
        <v>1.5623</v>
      </c>
      <c r="N51" s="3">
        <v>1</v>
      </c>
      <c r="O51" s="3">
        <v>1.597</v>
      </c>
      <c r="P51" s="3">
        <v>1.222</v>
      </c>
      <c r="Q51" s="3">
        <v>1.3380000000000001</v>
      </c>
      <c r="R51" s="3">
        <v>1.456</v>
      </c>
      <c r="S51" s="3">
        <v>1.1241000000000001</v>
      </c>
      <c r="T51" s="3">
        <v>1.2081</v>
      </c>
      <c r="U51" s="3">
        <v>1.0092000000000001</v>
      </c>
      <c r="V51" s="3">
        <v>1.0096000000000001</v>
      </c>
      <c r="W51" s="3">
        <v>1</v>
      </c>
      <c r="X51">
        <v>1</v>
      </c>
      <c r="Y51">
        <v>1.081</v>
      </c>
      <c r="Z51">
        <v>1.7545999999999999</v>
      </c>
      <c r="AA51">
        <v>1.671</v>
      </c>
      <c r="AB51">
        <v>1</v>
      </c>
      <c r="AC51">
        <v>1</v>
      </c>
      <c r="AD51">
        <v>1</v>
      </c>
      <c r="AE51">
        <v>1</v>
      </c>
      <c r="AF51">
        <v>1</v>
      </c>
      <c r="AG51">
        <v>1</v>
      </c>
      <c r="AH51">
        <v>1</v>
      </c>
      <c r="AI51" s="3">
        <v>1.2689585313803911</v>
      </c>
      <c r="AK51" s="11">
        <f t="shared" si="109"/>
        <v>-8.2710585503882328E-3</v>
      </c>
      <c r="AL51" s="11">
        <f t="shared" si="110"/>
        <v>-1.0939053842875301E-2</v>
      </c>
      <c r="AM51" s="11">
        <f t="shared" si="111"/>
        <v>-6.9565217391304168E-3</v>
      </c>
      <c r="AN51" s="11">
        <f t="shared" si="112"/>
        <v>-7.9399451421970912E-3</v>
      </c>
      <c r="AO51" s="11" t="str">
        <f t="shared" si="113"/>
        <v>/</v>
      </c>
      <c r="AP51" s="11">
        <f t="shared" si="114"/>
        <v>9.6805421103582923E-3</v>
      </c>
      <c r="AQ51" s="11">
        <f t="shared" si="115"/>
        <v>8.6206896551723755E-3</v>
      </c>
      <c r="AR51" s="11">
        <f t="shared" si="116"/>
        <v>2.2925976296871875E-2</v>
      </c>
      <c r="AS51" s="11">
        <f t="shared" si="117"/>
        <v>7.2756669361351278E-4</v>
      </c>
      <c r="AT51" s="11">
        <f t="shared" si="118"/>
        <v>1.1045029736618472E-2</v>
      </c>
      <c r="AU51" s="11">
        <f t="shared" si="119"/>
        <v>-7.9218378663850064E-3</v>
      </c>
      <c r="AV51" s="11">
        <f t="shared" si="120"/>
        <v>1.4019601479846822E-2</v>
      </c>
      <c r="AW51" s="11" t="str">
        <f t="shared" si="121"/>
        <v>/</v>
      </c>
      <c r="AX51" s="11">
        <f t="shared" si="122"/>
        <v>6.9356872635559785E-3</v>
      </c>
      <c r="AY51" s="11">
        <f t="shared" si="123"/>
        <v>-1.6339869281045694E-3</v>
      </c>
      <c r="AZ51" s="11">
        <f t="shared" si="124"/>
        <v>-4.0937848902120599E-3</v>
      </c>
      <c r="BA51" s="11">
        <f t="shared" si="125"/>
        <v>6.9156293222683018E-3</v>
      </c>
      <c r="BB51" s="11">
        <f t="shared" si="126"/>
        <v>-1.15195216320787E-2</v>
      </c>
      <c r="BC51" s="11">
        <f t="shared" si="127"/>
        <v>-3.6288659793813904E-3</v>
      </c>
      <c r="BD51" s="11">
        <f t="shared" si="128"/>
        <v>-1.2864918357247124E-3</v>
      </c>
      <c r="BE51" s="11">
        <f t="shared" si="129"/>
        <v>-4.2410494131570609E-3</v>
      </c>
      <c r="BF51" s="11" t="str">
        <f t="shared" si="130"/>
        <v>/</v>
      </c>
      <c r="BG51" s="11" t="str">
        <f t="shared" si="131"/>
        <v>/</v>
      </c>
      <c r="BH51" s="11">
        <f t="shared" si="132"/>
        <v>1.853568118628468E-3</v>
      </c>
      <c r="BI51" s="11">
        <f t="shared" si="133"/>
        <v>-3.2371918601444838E-2</v>
      </c>
      <c r="BJ51" s="11">
        <f t="shared" si="134"/>
        <v>-1.7921146953404632E-3</v>
      </c>
      <c r="BK51" s="11" t="str">
        <f t="shared" si="135"/>
        <v>/</v>
      </c>
      <c r="BL51" s="11" t="str">
        <f t="shared" si="136"/>
        <v>/</v>
      </c>
      <c r="BM51" s="11" t="str">
        <f t="shared" si="137"/>
        <v>/</v>
      </c>
      <c r="BN51" s="11" t="str">
        <f t="shared" si="138"/>
        <v>/</v>
      </c>
      <c r="BO51" s="11" t="str">
        <f t="shared" si="139"/>
        <v>/</v>
      </c>
      <c r="BP51" s="11" t="str">
        <f t="shared" si="140"/>
        <v>/</v>
      </c>
      <c r="BQ51" s="11" t="str">
        <f t="shared" si="140"/>
        <v>/</v>
      </c>
      <c r="BR51" s="11">
        <f t="shared" si="141"/>
        <v>-9.032663836130439E-4</v>
      </c>
      <c r="BX51" s="3"/>
      <c r="BY51" s="3"/>
      <c r="BZ51" s="3"/>
      <c r="CK51" s="2">
        <f t="shared" si="108"/>
        <v>43448</v>
      </c>
      <c r="CL51" s="29">
        <f t="shared" si="74"/>
        <v>1.0592018597442852</v>
      </c>
      <c r="CM51" s="29">
        <f t="shared" si="75"/>
        <v>1.1082457815982172</v>
      </c>
      <c r="CN51" s="29">
        <f t="shared" si="76"/>
        <v>1.1419999999999999</v>
      </c>
      <c r="CO51" s="29">
        <f t="shared" si="77"/>
        <v>1.0862246107642457</v>
      </c>
      <c r="CP51" s="29">
        <f t="shared" si="78"/>
        <v>1</v>
      </c>
      <c r="CQ51" s="29">
        <f t="shared" si="79"/>
        <v>1.0429999999999999</v>
      </c>
      <c r="CR51" s="29">
        <f t="shared" si="80"/>
        <v>1.2051000000000001</v>
      </c>
      <c r="CS51" s="29">
        <f t="shared" si="81"/>
        <v>1.391139686454113</v>
      </c>
      <c r="CT51" s="29">
        <f t="shared" si="82"/>
        <v>1.1493964716805942</v>
      </c>
      <c r="CU51" s="29">
        <f t="shared" si="83"/>
        <v>1.19</v>
      </c>
      <c r="CV51" s="29">
        <f t="shared" si="84"/>
        <v>1.1577812018489984</v>
      </c>
      <c r="CW51" s="29">
        <f t="shared" si="85"/>
        <v>1.423897192854539</v>
      </c>
      <c r="CX51" s="29">
        <f t="shared" si="86"/>
        <v>1</v>
      </c>
      <c r="CY51" s="29">
        <f t="shared" si="87"/>
        <v>1.79438202247191</v>
      </c>
      <c r="CZ51" s="29">
        <f t="shared" si="88"/>
        <v>1.124195032198712</v>
      </c>
      <c r="DA51" s="29">
        <f t="shared" si="89"/>
        <v>1.1021416803953872</v>
      </c>
      <c r="DB51" s="29">
        <f t="shared" si="90"/>
        <v>1.3594771241830066</v>
      </c>
      <c r="DC51" s="29">
        <f t="shared" si="91"/>
        <v>1.1241000000000001</v>
      </c>
      <c r="DD51" s="29">
        <f t="shared" si="92"/>
        <v>1.1194403261675314</v>
      </c>
      <c r="DE51" s="29">
        <f t="shared" si="93"/>
        <v>1.0092000000000001</v>
      </c>
      <c r="DF51" s="29">
        <f t="shared" si="94"/>
        <v>1.0096000000000001</v>
      </c>
      <c r="DG51" s="29">
        <f t="shared" si="95"/>
        <v>1</v>
      </c>
      <c r="DH51" s="29">
        <f t="shared" si="96"/>
        <v>1</v>
      </c>
      <c r="DI51" s="29">
        <f t="shared" si="97"/>
        <v>1.081</v>
      </c>
      <c r="DJ51" s="29">
        <f t="shared" si="98"/>
        <v>1.7553021208483393</v>
      </c>
      <c r="DK51" s="29">
        <f t="shared" si="99"/>
        <v>1.1660851360781577</v>
      </c>
      <c r="DL51" s="29">
        <f t="shared" si="100"/>
        <v>1</v>
      </c>
      <c r="DM51" s="29">
        <f t="shared" si="101"/>
        <v>1</v>
      </c>
      <c r="DN51" s="29">
        <f t="shared" si="102"/>
        <v>1</v>
      </c>
      <c r="DO51" s="29">
        <f t="shared" si="103"/>
        <v>1</v>
      </c>
      <c r="DP51" s="29">
        <f t="shared" si="104"/>
        <v>1</v>
      </c>
      <c r="DQ51" s="29">
        <f t="shared" si="105"/>
        <v>1</v>
      </c>
      <c r="DR51" s="29">
        <f t="shared" si="105"/>
        <v>1</v>
      </c>
      <c r="DS51" s="29">
        <f t="shared" si="107"/>
        <v>1.2689585313803911</v>
      </c>
    </row>
    <row r="52" spans="1:123">
      <c r="A52" s="2">
        <v>43455</v>
      </c>
      <c r="B52" s="3">
        <v>1.3673</v>
      </c>
      <c r="C52" s="3">
        <v>1.3913</v>
      </c>
      <c r="D52" s="3">
        <v>1.151</v>
      </c>
      <c r="E52" s="3">
        <v>1.3503000000000001</v>
      </c>
      <c r="F52" s="3">
        <v>1</v>
      </c>
      <c r="G52" s="3">
        <v>1.048</v>
      </c>
      <c r="H52" s="3">
        <v>1.1944999999999999</v>
      </c>
      <c r="I52" s="3">
        <v>1.5998000000000001</v>
      </c>
      <c r="J52" s="3">
        <v>1.2521</v>
      </c>
      <c r="K52" s="3">
        <v>1.175</v>
      </c>
      <c r="L52" s="3">
        <v>1.5323</v>
      </c>
      <c r="M52" s="3">
        <v>1.5989</v>
      </c>
      <c r="N52" s="3">
        <v>1</v>
      </c>
      <c r="O52" s="3">
        <v>1.585</v>
      </c>
      <c r="P52" s="3">
        <v>1.216</v>
      </c>
      <c r="Q52" s="3">
        <v>1.3401000000000001</v>
      </c>
      <c r="R52" s="3">
        <v>1.4810000000000001</v>
      </c>
      <c r="S52" s="3">
        <v>1.0989</v>
      </c>
      <c r="T52" s="3">
        <v>1.2030000000000001</v>
      </c>
      <c r="U52" s="3">
        <v>1.0095000000000001</v>
      </c>
      <c r="V52" s="3">
        <v>1.0093000000000001</v>
      </c>
      <c r="W52" s="3">
        <v>1</v>
      </c>
      <c r="X52">
        <v>1</v>
      </c>
      <c r="Y52">
        <v>1.075</v>
      </c>
      <c r="Z52">
        <v>1.7949999999999999</v>
      </c>
      <c r="AA52">
        <v>1.6659999999999999</v>
      </c>
      <c r="AB52">
        <v>1</v>
      </c>
      <c r="AC52">
        <v>1</v>
      </c>
      <c r="AD52">
        <v>1</v>
      </c>
      <c r="AE52">
        <v>1</v>
      </c>
      <c r="AF52">
        <v>1</v>
      </c>
      <c r="AG52">
        <v>1</v>
      </c>
      <c r="AH52">
        <v>1</v>
      </c>
      <c r="AI52" s="3">
        <v>1.2709646807154704</v>
      </c>
      <c r="AK52" s="11">
        <f t="shared" si="109"/>
        <v>2.9263296510340098E-4</v>
      </c>
      <c r="AL52" s="11">
        <f t="shared" si="110"/>
        <v>-7.900028727377828E-4</v>
      </c>
      <c r="AM52" s="11">
        <f t="shared" si="111"/>
        <v>7.8809106830124431E-3</v>
      </c>
      <c r="AN52" s="11">
        <f t="shared" si="112"/>
        <v>-1.7534924330616986E-2</v>
      </c>
      <c r="AO52" s="11" t="str">
        <f t="shared" si="113"/>
        <v>/</v>
      </c>
      <c r="AP52" s="11">
        <f t="shared" si="114"/>
        <v>4.7938638542666112E-3</v>
      </c>
      <c r="AQ52" s="11">
        <f t="shared" si="115"/>
        <v>-8.7959505435234453E-3</v>
      </c>
      <c r="AR52" s="11">
        <f t="shared" si="116"/>
        <v>1.2852168407724074E-2</v>
      </c>
      <c r="AS52" s="11">
        <f t="shared" si="117"/>
        <v>1.1471039663947025E-2</v>
      </c>
      <c r="AT52" s="11">
        <f t="shared" si="118"/>
        <v>-1.2605042016806678E-2</v>
      </c>
      <c r="AU52" s="11">
        <f t="shared" si="119"/>
        <v>1.9630023955283571E-2</v>
      </c>
      <c r="AV52" s="11">
        <f t="shared" si="120"/>
        <v>2.342699865582798E-2</v>
      </c>
      <c r="AW52" s="11" t="str">
        <f t="shared" si="121"/>
        <v>/</v>
      </c>
      <c r="AX52" s="11">
        <f t="shared" si="122"/>
        <v>-7.5140889167188973E-3</v>
      </c>
      <c r="AY52" s="11">
        <f t="shared" si="123"/>
        <v>-4.9099836333879043E-3</v>
      </c>
      <c r="AZ52" s="11">
        <f t="shared" si="124"/>
        <v>1.5695067264573925E-3</v>
      </c>
      <c r="BA52" s="11">
        <f t="shared" si="125"/>
        <v>1.7170329670329831E-2</v>
      </c>
      <c r="BB52" s="11">
        <f t="shared" si="126"/>
        <v>-2.2417934347478075E-2</v>
      </c>
      <c r="BC52" s="11">
        <f t="shared" si="127"/>
        <v>-4.2215048423143164E-3</v>
      </c>
      <c r="BD52" s="11">
        <f t="shared" si="128"/>
        <v>2.9726516052308583E-4</v>
      </c>
      <c r="BE52" s="11">
        <f t="shared" si="129"/>
        <v>-2.9714738510300265E-4</v>
      </c>
      <c r="BF52" s="11" t="str">
        <f t="shared" si="130"/>
        <v>/</v>
      </c>
      <c r="BG52" s="11" t="str">
        <f t="shared" si="131"/>
        <v>/</v>
      </c>
      <c r="BH52" s="11">
        <f t="shared" si="132"/>
        <v>-5.5504162812211044E-3</v>
      </c>
      <c r="BI52" s="11">
        <f t="shared" si="133"/>
        <v>2.3025190926706962E-2</v>
      </c>
      <c r="BJ52" s="11">
        <f t="shared" si="134"/>
        <v>-2.9922202274088594E-3</v>
      </c>
      <c r="BK52" s="11" t="str">
        <f t="shared" si="135"/>
        <v>/</v>
      </c>
      <c r="BL52" s="11" t="str">
        <f t="shared" si="136"/>
        <v>/</v>
      </c>
      <c r="BM52" s="11" t="str">
        <f t="shared" si="137"/>
        <v>/</v>
      </c>
      <c r="BN52" s="11" t="str">
        <f t="shared" si="138"/>
        <v>/</v>
      </c>
      <c r="BO52" s="11" t="str">
        <f t="shared" si="139"/>
        <v>/</v>
      </c>
      <c r="BP52" s="11" t="str">
        <f t="shared" si="140"/>
        <v>/</v>
      </c>
      <c r="BQ52" s="11" t="str">
        <f t="shared" si="140"/>
        <v>/</v>
      </c>
      <c r="BR52" s="11">
        <f t="shared" si="141"/>
        <v>1.5809416032666057E-3</v>
      </c>
      <c r="BX52" s="3"/>
      <c r="BY52" s="3"/>
      <c r="BZ52" s="3"/>
      <c r="CK52" s="2">
        <f t="shared" si="108"/>
        <v>43455</v>
      </c>
      <c r="CL52" s="29">
        <f t="shared" si="74"/>
        <v>1.0595118171251452</v>
      </c>
      <c r="CM52" s="29">
        <f t="shared" si="75"/>
        <v>1.1073702642470551</v>
      </c>
      <c r="CN52" s="29">
        <f t="shared" si="76"/>
        <v>1.151</v>
      </c>
      <c r="CO52" s="29">
        <f t="shared" si="77"/>
        <v>1.0671777444084407</v>
      </c>
      <c r="CP52" s="29">
        <f t="shared" si="78"/>
        <v>1</v>
      </c>
      <c r="CQ52" s="29">
        <f t="shared" si="79"/>
        <v>1.048</v>
      </c>
      <c r="CR52" s="29">
        <f t="shared" si="80"/>
        <v>1.1944999999999999</v>
      </c>
      <c r="CS52" s="29">
        <f t="shared" si="81"/>
        <v>1.4090188479830899</v>
      </c>
      <c r="CT52" s="29">
        <f t="shared" si="82"/>
        <v>1.1625812441968431</v>
      </c>
      <c r="CU52" s="29">
        <f t="shared" si="83"/>
        <v>1.175</v>
      </c>
      <c r="CV52" s="29">
        <f t="shared" si="84"/>
        <v>1.1805084745762711</v>
      </c>
      <c r="CW52" s="29">
        <f t="shared" si="85"/>
        <v>1.4572548304775794</v>
      </c>
      <c r="CX52" s="29">
        <f t="shared" si="86"/>
        <v>1</v>
      </c>
      <c r="CY52" s="29">
        <f t="shared" si="87"/>
        <v>1.7808988764044944</v>
      </c>
      <c r="CZ52" s="29">
        <f t="shared" si="88"/>
        <v>1.1186752529898805</v>
      </c>
      <c r="DA52" s="29">
        <f t="shared" si="89"/>
        <v>1.1038714991762768</v>
      </c>
      <c r="DB52" s="29">
        <f t="shared" si="90"/>
        <v>1.3828197945845007</v>
      </c>
      <c r="DC52" s="29">
        <f t="shared" si="91"/>
        <v>1.0989</v>
      </c>
      <c r="DD52" s="29">
        <f t="shared" si="92"/>
        <v>1.1147146034099333</v>
      </c>
      <c r="DE52" s="29">
        <f t="shared" si="93"/>
        <v>1.0095000000000001</v>
      </c>
      <c r="DF52" s="29">
        <f t="shared" si="94"/>
        <v>1.0093000000000001</v>
      </c>
      <c r="DG52" s="29">
        <f t="shared" si="95"/>
        <v>1</v>
      </c>
      <c r="DH52" s="29">
        <f t="shared" si="96"/>
        <v>1</v>
      </c>
      <c r="DI52" s="29">
        <f t="shared" si="97"/>
        <v>1.075</v>
      </c>
      <c r="DJ52" s="29">
        <f t="shared" si="98"/>
        <v>1.7957182873149258</v>
      </c>
      <c r="DK52" s="29">
        <f t="shared" si="99"/>
        <v>1.1625959525471039</v>
      </c>
      <c r="DL52" s="29">
        <f t="shared" si="100"/>
        <v>1</v>
      </c>
      <c r="DM52" s="29">
        <f t="shared" si="101"/>
        <v>1</v>
      </c>
      <c r="DN52" s="29">
        <f t="shared" si="102"/>
        <v>1</v>
      </c>
      <c r="DO52" s="29">
        <f t="shared" si="103"/>
        <v>1</v>
      </c>
      <c r="DP52" s="29">
        <f t="shared" si="104"/>
        <v>1</v>
      </c>
      <c r="DQ52" s="29">
        <f t="shared" si="105"/>
        <v>1</v>
      </c>
      <c r="DR52" s="29">
        <f t="shared" si="105"/>
        <v>1</v>
      </c>
      <c r="DS52" s="29">
        <f t="shared" si="107"/>
        <v>1.2709646807154704</v>
      </c>
    </row>
    <row r="53" spans="1:123">
      <c r="A53" s="2">
        <v>43462</v>
      </c>
      <c r="B53" s="3">
        <v>1.3677999999999999</v>
      </c>
      <c r="C53" s="3">
        <v>1.3759999999999999</v>
      </c>
      <c r="D53" s="3">
        <v>1.149</v>
      </c>
      <c r="E53" s="3">
        <v>1.3548</v>
      </c>
      <c r="F53" s="3">
        <v>1</v>
      </c>
      <c r="G53" s="3">
        <v>1.046</v>
      </c>
      <c r="H53" s="3">
        <v>1.2068000000000001</v>
      </c>
      <c r="I53" s="3">
        <v>1.6143000000000001</v>
      </c>
      <c r="J53" s="3">
        <v>1.2430000000000001</v>
      </c>
      <c r="K53" s="3">
        <v>1.1679999999999999</v>
      </c>
      <c r="L53" s="3">
        <v>1.5585</v>
      </c>
      <c r="M53" s="3">
        <v>1.6045</v>
      </c>
      <c r="N53" s="3">
        <v>1</v>
      </c>
      <c r="O53" s="3">
        <v>1.55</v>
      </c>
      <c r="P53" s="3">
        <v>1.2090000000000001</v>
      </c>
      <c r="Q53" s="3">
        <v>1.3451</v>
      </c>
      <c r="R53" s="3">
        <v>1.4650000000000001</v>
      </c>
      <c r="S53" s="3">
        <v>1.1121000000000001</v>
      </c>
      <c r="T53" s="3">
        <v>1.1919</v>
      </c>
      <c r="U53" s="3">
        <v>1.0126999999999999</v>
      </c>
      <c r="V53" s="3">
        <v>1.0163</v>
      </c>
      <c r="W53" s="3">
        <v>1</v>
      </c>
      <c r="X53">
        <v>1</v>
      </c>
      <c r="Y53">
        <v>1.1020000000000001</v>
      </c>
      <c r="Z53">
        <v>1.8509</v>
      </c>
      <c r="AA53">
        <v>1.681</v>
      </c>
      <c r="AB53">
        <v>1</v>
      </c>
      <c r="AC53">
        <v>1</v>
      </c>
      <c r="AD53">
        <v>1</v>
      </c>
      <c r="AE53">
        <v>1</v>
      </c>
      <c r="AF53">
        <v>1</v>
      </c>
      <c r="AG53">
        <v>1</v>
      </c>
      <c r="AH53">
        <v>1</v>
      </c>
      <c r="AI53" s="3">
        <v>1.2743750944960639</v>
      </c>
      <c r="AK53" s="11">
        <f t="shared" si="109"/>
        <v>3.6568419512894579E-4</v>
      </c>
      <c r="AL53" s="11">
        <f t="shared" si="110"/>
        <v>-1.0996909365341812E-2</v>
      </c>
      <c r="AM53" s="11">
        <f t="shared" si="111"/>
        <v>-1.7376194613379914E-3</v>
      </c>
      <c r="AN53" s="11">
        <f t="shared" si="112"/>
        <v>3.3325927571650205E-3</v>
      </c>
      <c r="AO53" s="11" t="str">
        <f t="shared" si="113"/>
        <v>/</v>
      </c>
      <c r="AP53" s="11">
        <f t="shared" si="114"/>
        <v>-1.9083969465648609E-3</v>
      </c>
      <c r="AQ53" s="11">
        <f t="shared" si="115"/>
        <v>1.0297195479280097E-2</v>
      </c>
      <c r="AR53" s="11">
        <f t="shared" si="116"/>
        <v>9.0636329541191607E-3</v>
      </c>
      <c r="AS53" s="11">
        <f t="shared" si="117"/>
        <v>-7.2677901126106947E-3</v>
      </c>
      <c r="AT53" s="11">
        <f t="shared" si="118"/>
        <v>-5.9574468085107357E-3</v>
      </c>
      <c r="AU53" s="11">
        <f t="shared" si="119"/>
        <v>1.7098479410037282E-2</v>
      </c>
      <c r="AV53" s="11">
        <f t="shared" si="120"/>
        <v>3.5024079054351009E-3</v>
      </c>
      <c r="AW53" s="11" t="str">
        <f t="shared" si="121"/>
        <v>/</v>
      </c>
      <c r="AX53" s="11">
        <f t="shared" si="122"/>
        <v>-2.2082018927444769E-2</v>
      </c>
      <c r="AY53" s="11">
        <f t="shared" si="123"/>
        <v>-5.7565789473683626E-3</v>
      </c>
      <c r="AZ53" s="11">
        <f t="shared" si="124"/>
        <v>3.7310648459070173E-3</v>
      </c>
      <c r="BA53" s="11">
        <f t="shared" si="125"/>
        <v>-1.0803511141120881E-2</v>
      </c>
      <c r="BB53" s="11">
        <f t="shared" si="126"/>
        <v>1.2012012012012185E-2</v>
      </c>
      <c r="BC53" s="11">
        <f t="shared" si="127"/>
        <v>-9.2269326683293018E-3</v>
      </c>
      <c r="BD53" s="11">
        <f t="shared" si="128"/>
        <v>3.169886082218687E-3</v>
      </c>
      <c r="BE53" s="11">
        <f t="shared" si="129"/>
        <v>6.9354998513819766E-3</v>
      </c>
      <c r="BF53" s="11" t="str">
        <f t="shared" si="130"/>
        <v>/</v>
      </c>
      <c r="BG53" s="11" t="str">
        <f t="shared" si="131"/>
        <v>/</v>
      </c>
      <c r="BH53" s="11">
        <f t="shared" si="132"/>
        <v>2.5116279069767655E-2</v>
      </c>
      <c r="BI53" s="11">
        <f t="shared" si="133"/>
        <v>3.1142061281337119E-2</v>
      </c>
      <c r="BJ53" s="11">
        <f t="shared" si="134"/>
        <v>9.0036014405763254E-3</v>
      </c>
      <c r="BK53" s="11" t="str">
        <f t="shared" si="135"/>
        <v>/</v>
      </c>
      <c r="BL53" s="11" t="str">
        <f t="shared" si="136"/>
        <v>/</v>
      </c>
      <c r="BM53" s="11" t="str">
        <f t="shared" si="137"/>
        <v>/</v>
      </c>
      <c r="BN53" s="11" t="str">
        <f t="shared" si="138"/>
        <v>/</v>
      </c>
      <c r="BO53" s="11" t="str">
        <f t="shared" si="139"/>
        <v>/</v>
      </c>
      <c r="BP53" s="11" t="str">
        <f t="shared" si="140"/>
        <v>/</v>
      </c>
      <c r="BQ53" s="11" t="str">
        <f t="shared" si="140"/>
        <v>/</v>
      </c>
      <c r="BR53" s="11">
        <f t="shared" si="141"/>
        <v>2.6833269502608559E-3</v>
      </c>
      <c r="BX53" s="3"/>
      <c r="BY53" s="3"/>
      <c r="BZ53" s="3"/>
      <c r="CK53" s="2">
        <f t="shared" si="108"/>
        <v>43462</v>
      </c>
      <c r="CL53" s="29">
        <f t="shared" si="74"/>
        <v>1.0598992638512204</v>
      </c>
      <c r="CM53" s="29">
        <f t="shared" si="75"/>
        <v>1.0951926138172556</v>
      </c>
      <c r="CN53" s="29">
        <f t="shared" si="76"/>
        <v>1.149</v>
      </c>
      <c r="CO53" s="29">
        <f t="shared" si="77"/>
        <v>1.0707342132300639</v>
      </c>
      <c r="CP53" s="29">
        <f t="shared" si="78"/>
        <v>1</v>
      </c>
      <c r="CQ53" s="29">
        <f t="shared" si="79"/>
        <v>1.046</v>
      </c>
      <c r="CR53" s="29">
        <f t="shared" si="80"/>
        <v>1.2068000000000001</v>
      </c>
      <c r="CS53" s="29">
        <f t="shared" si="81"/>
        <v>1.4217896776466445</v>
      </c>
      <c r="CT53" s="29">
        <f t="shared" si="82"/>
        <v>1.1541318477251625</v>
      </c>
      <c r="CU53" s="29">
        <f t="shared" si="83"/>
        <v>1.1679999999999999</v>
      </c>
      <c r="CV53" s="29">
        <f t="shared" si="84"/>
        <v>1.2006933744221879</v>
      </c>
      <c r="CW53" s="29">
        <f t="shared" si="85"/>
        <v>1.4623587313160773</v>
      </c>
      <c r="CX53" s="29">
        <f t="shared" si="86"/>
        <v>1</v>
      </c>
      <c r="CY53" s="29">
        <f t="shared" si="87"/>
        <v>1.7415730337078652</v>
      </c>
      <c r="CZ53" s="29">
        <f t="shared" si="88"/>
        <v>1.1122355105795769</v>
      </c>
      <c r="DA53" s="29">
        <f t="shared" si="89"/>
        <v>1.1079901153212521</v>
      </c>
      <c r="DB53" s="29">
        <f t="shared" si="90"/>
        <v>1.3678804855275444</v>
      </c>
      <c r="DC53" s="29">
        <f t="shared" si="91"/>
        <v>1.1121000000000001</v>
      </c>
      <c r="DD53" s="29">
        <f t="shared" si="92"/>
        <v>1.1044292068198667</v>
      </c>
      <c r="DE53" s="29">
        <f t="shared" si="93"/>
        <v>1.0126999999999999</v>
      </c>
      <c r="DF53" s="29">
        <f t="shared" si="94"/>
        <v>1.0163</v>
      </c>
      <c r="DG53" s="29">
        <f t="shared" si="95"/>
        <v>1</v>
      </c>
      <c r="DH53" s="29">
        <f t="shared" si="96"/>
        <v>1</v>
      </c>
      <c r="DI53" s="29">
        <f t="shared" si="97"/>
        <v>1.1020000000000001</v>
      </c>
      <c r="DJ53" s="29">
        <f t="shared" si="98"/>
        <v>1.851640656262505</v>
      </c>
      <c r="DK53" s="29">
        <f t="shared" si="99"/>
        <v>1.1730635031402652</v>
      </c>
      <c r="DL53" s="29">
        <f t="shared" si="100"/>
        <v>1</v>
      </c>
      <c r="DM53" s="29">
        <f t="shared" si="101"/>
        <v>1</v>
      </c>
      <c r="DN53" s="29">
        <f t="shared" si="102"/>
        <v>1</v>
      </c>
      <c r="DO53" s="29">
        <f t="shared" si="103"/>
        <v>1</v>
      </c>
      <c r="DP53" s="29">
        <f t="shared" si="104"/>
        <v>1</v>
      </c>
      <c r="DQ53" s="29">
        <f t="shared" si="105"/>
        <v>1</v>
      </c>
      <c r="DR53" s="29">
        <f t="shared" si="105"/>
        <v>1</v>
      </c>
      <c r="DS53" s="29">
        <f t="shared" si="107"/>
        <v>1.2743750944960639</v>
      </c>
    </row>
    <row r="54" spans="1:123">
      <c r="A54" s="2">
        <v>43469</v>
      </c>
      <c r="B54" s="3">
        <v>1.373</v>
      </c>
      <c r="C54" s="3">
        <v>1.3935</v>
      </c>
      <c r="D54" s="3">
        <v>1.1559999999999999</v>
      </c>
      <c r="E54" s="3">
        <v>1.3613999999999999</v>
      </c>
      <c r="F54" s="3">
        <v>1</v>
      </c>
      <c r="G54" s="3">
        <v>1.04</v>
      </c>
      <c r="H54" s="3">
        <v>1.2171000000000001</v>
      </c>
      <c r="I54" s="3">
        <v>1.6528</v>
      </c>
      <c r="J54" s="3">
        <v>1.2771999999999999</v>
      </c>
      <c r="K54" s="3">
        <v>1.143</v>
      </c>
      <c r="L54" s="3">
        <v>1.5585</v>
      </c>
      <c r="M54" s="3">
        <v>1.5781000000000001</v>
      </c>
      <c r="N54" s="3">
        <v>1</v>
      </c>
      <c r="O54" s="3">
        <v>1.5209999999999999</v>
      </c>
      <c r="P54" s="3">
        <v>1.2070000000000001</v>
      </c>
      <c r="Q54" s="3">
        <v>1.3308</v>
      </c>
      <c r="R54" s="3">
        <v>1.4279999999999999</v>
      </c>
      <c r="S54" s="3">
        <v>1.1121000000000001</v>
      </c>
      <c r="T54" s="3">
        <v>1.1993</v>
      </c>
      <c r="U54" s="3">
        <v>0.99509999999999998</v>
      </c>
      <c r="V54" s="3">
        <v>1.0239</v>
      </c>
      <c r="W54" s="3">
        <v>1</v>
      </c>
      <c r="X54">
        <v>1</v>
      </c>
      <c r="Y54">
        <v>1.089</v>
      </c>
      <c r="Z54">
        <v>1.8825000000000001</v>
      </c>
      <c r="AA54">
        <v>1.6890000000000001</v>
      </c>
      <c r="AB54">
        <v>1</v>
      </c>
      <c r="AC54">
        <v>1</v>
      </c>
      <c r="AD54">
        <v>1</v>
      </c>
      <c r="AE54">
        <v>1</v>
      </c>
      <c r="AF54">
        <v>1</v>
      </c>
      <c r="AG54">
        <v>1</v>
      </c>
      <c r="AH54">
        <v>1</v>
      </c>
      <c r="AI54" s="3">
        <v>1.2739850985060388</v>
      </c>
      <c r="AK54" s="11">
        <f t="shared" si="109"/>
        <v>3.8017253984501398E-3</v>
      </c>
      <c r="AL54" s="11">
        <f t="shared" si="110"/>
        <v>1.2718023255813948E-2</v>
      </c>
      <c r="AM54" s="11">
        <f t="shared" si="111"/>
        <v>6.0922541340295844E-3</v>
      </c>
      <c r="AN54" s="11">
        <f t="shared" si="112"/>
        <v>4.8715677590787099E-3</v>
      </c>
      <c r="AO54" s="11" t="str">
        <f t="shared" si="113"/>
        <v>/</v>
      </c>
      <c r="AP54" s="11">
        <f t="shared" si="114"/>
        <v>-5.7361376673040754E-3</v>
      </c>
      <c r="AQ54" s="11">
        <f t="shared" si="115"/>
        <v>8.5349685117666052E-3</v>
      </c>
      <c r="AR54" s="11">
        <f t="shared" si="116"/>
        <v>2.3849346465960375E-2</v>
      </c>
      <c r="AS54" s="11">
        <f t="shared" si="117"/>
        <v>2.7514078841512246E-2</v>
      </c>
      <c r="AT54" s="11">
        <f t="shared" si="118"/>
        <v>-2.1404109589041043E-2</v>
      </c>
      <c r="AU54" s="11" t="str">
        <f t="shared" si="119"/>
        <v>/</v>
      </c>
      <c r="AV54" s="11">
        <f t="shared" si="120"/>
        <v>-1.6453723901526995E-2</v>
      </c>
      <c r="AW54" s="11" t="str">
        <f t="shared" si="121"/>
        <v>/</v>
      </c>
      <c r="AX54" s="11">
        <f t="shared" si="122"/>
        <v>-1.870967741935492E-2</v>
      </c>
      <c r="AY54" s="11">
        <f t="shared" si="123"/>
        <v>-1.6542597187758634E-3</v>
      </c>
      <c r="AZ54" s="11">
        <f t="shared" si="124"/>
        <v>-1.0631179837930271E-2</v>
      </c>
      <c r="BA54" s="11">
        <f t="shared" si="125"/>
        <v>-2.5255972696245799E-2</v>
      </c>
      <c r="BB54" s="11" t="str">
        <f t="shared" si="126"/>
        <v>/</v>
      </c>
      <c r="BC54" s="11">
        <f t="shared" si="127"/>
        <v>6.2085745448443586E-3</v>
      </c>
      <c r="BD54" s="11">
        <f t="shared" si="128"/>
        <v>-1.737928310457193E-2</v>
      </c>
      <c r="BE54" s="11">
        <f t="shared" si="129"/>
        <v>7.4781068582112642E-3</v>
      </c>
      <c r="BF54" s="11" t="str">
        <f t="shared" si="130"/>
        <v>/</v>
      </c>
      <c r="BG54" s="11" t="str">
        <f t="shared" si="131"/>
        <v>/</v>
      </c>
      <c r="BH54" s="11">
        <f t="shared" si="132"/>
        <v>-1.1796733212341315E-2</v>
      </c>
      <c r="BI54" s="11">
        <f t="shared" si="133"/>
        <v>1.7072775406558938E-2</v>
      </c>
      <c r="BJ54" s="11">
        <f t="shared" si="134"/>
        <v>4.7590719809638138E-3</v>
      </c>
      <c r="BK54" s="11" t="str">
        <f t="shared" si="135"/>
        <v>/</v>
      </c>
      <c r="BL54" s="11" t="str">
        <f t="shared" si="136"/>
        <v>/</v>
      </c>
      <c r="BM54" s="11" t="str">
        <f t="shared" si="137"/>
        <v>/</v>
      </c>
      <c r="BN54" s="11" t="str">
        <f t="shared" si="138"/>
        <v>/</v>
      </c>
      <c r="BO54" s="11" t="str">
        <f t="shared" si="139"/>
        <v>/</v>
      </c>
      <c r="BP54" s="11" t="str">
        <f t="shared" si="140"/>
        <v>/</v>
      </c>
      <c r="BQ54" s="11" t="str">
        <f t="shared" si="140"/>
        <v>/</v>
      </c>
      <c r="BR54" s="11">
        <f t="shared" si="141"/>
        <v>-3.0602919949507257E-4</v>
      </c>
      <c r="BX54" s="3"/>
      <c r="BY54" s="3"/>
      <c r="BZ54" s="3"/>
      <c r="CK54" s="2">
        <f t="shared" si="108"/>
        <v>43469</v>
      </c>
      <c r="CL54" s="29">
        <f t="shared" si="74"/>
        <v>1.0639287098024022</v>
      </c>
      <c r="CM54" s="29">
        <f t="shared" si="75"/>
        <v>1.1091212989493793</v>
      </c>
      <c r="CN54" s="29">
        <f t="shared" si="76"/>
        <v>1.1559999999999999</v>
      </c>
      <c r="CO54" s="29">
        <f t="shared" si="77"/>
        <v>1.0759503675017781</v>
      </c>
      <c r="CP54" s="29">
        <f t="shared" si="78"/>
        <v>1</v>
      </c>
      <c r="CQ54" s="29">
        <f t="shared" si="79"/>
        <v>1.04</v>
      </c>
      <c r="CR54" s="29">
        <f t="shared" si="80"/>
        <v>1.2171000000000001</v>
      </c>
      <c r="CS54" s="29">
        <f t="shared" si="81"/>
        <v>1.4556984322705655</v>
      </c>
      <c r="CT54" s="29">
        <f t="shared" si="82"/>
        <v>1.1858867223769731</v>
      </c>
      <c r="CU54" s="29">
        <f t="shared" si="83"/>
        <v>1.143</v>
      </c>
      <c r="CV54" s="29">
        <f t="shared" si="84"/>
        <v>1.2006933744221879</v>
      </c>
      <c r="CW54" s="29">
        <f t="shared" si="85"/>
        <v>1.4382974845060155</v>
      </c>
      <c r="CX54" s="29">
        <f t="shared" si="86"/>
        <v>1</v>
      </c>
      <c r="CY54" s="29">
        <f t="shared" si="87"/>
        <v>1.7089887640449437</v>
      </c>
      <c r="CZ54" s="29">
        <f t="shared" si="88"/>
        <v>1.1103955841766331</v>
      </c>
      <c r="DA54" s="29">
        <f t="shared" si="89"/>
        <v>1.0962108731466227</v>
      </c>
      <c r="DB54" s="29">
        <f t="shared" si="90"/>
        <v>1.3333333333333333</v>
      </c>
      <c r="DC54" s="29">
        <f t="shared" si="91"/>
        <v>1.1121000000000001</v>
      </c>
      <c r="DD54" s="29">
        <f t="shared" si="92"/>
        <v>1.111286137879911</v>
      </c>
      <c r="DE54" s="29">
        <f t="shared" si="93"/>
        <v>0.99509999999999998</v>
      </c>
      <c r="DF54" s="29">
        <f t="shared" si="94"/>
        <v>1.0239</v>
      </c>
      <c r="DG54" s="29">
        <f t="shared" si="95"/>
        <v>1</v>
      </c>
      <c r="DH54" s="29">
        <f t="shared" si="96"/>
        <v>1</v>
      </c>
      <c r="DI54" s="29">
        <f t="shared" si="97"/>
        <v>1.089</v>
      </c>
      <c r="DJ54" s="29">
        <f t="shared" si="98"/>
        <v>1.8832533013205282</v>
      </c>
      <c r="DK54" s="29">
        <f t="shared" si="99"/>
        <v>1.1786461967899511</v>
      </c>
      <c r="DL54" s="29">
        <f t="shared" si="100"/>
        <v>1</v>
      </c>
      <c r="DM54" s="29">
        <f t="shared" si="101"/>
        <v>1</v>
      </c>
      <c r="DN54" s="29">
        <f t="shared" si="102"/>
        <v>1</v>
      </c>
      <c r="DO54" s="29">
        <f t="shared" si="103"/>
        <v>1</v>
      </c>
      <c r="DP54" s="29">
        <f t="shared" si="104"/>
        <v>1</v>
      </c>
      <c r="DQ54" s="29">
        <f t="shared" si="105"/>
        <v>1</v>
      </c>
      <c r="DR54" s="29">
        <f t="shared" si="105"/>
        <v>1</v>
      </c>
      <c r="DS54" s="29">
        <f t="shared" si="107"/>
        <v>1.2739850985060388</v>
      </c>
    </row>
    <row r="55" spans="1:123">
      <c r="A55" s="2">
        <v>43476</v>
      </c>
      <c r="B55" s="3">
        <v>1.369</v>
      </c>
      <c r="C55" s="3">
        <v>1.3902000000000001</v>
      </c>
      <c r="D55" s="3">
        <v>1.1419999999999999</v>
      </c>
      <c r="E55" s="3">
        <v>1.3323</v>
      </c>
      <c r="F55" s="3">
        <v>1</v>
      </c>
      <c r="G55" s="3">
        <v>1.046</v>
      </c>
      <c r="H55" s="3">
        <v>1.2139</v>
      </c>
      <c r="I55" s="3">
        <v>1.6588000000000001</v>
      </c>
      <c r="J55" s="3">
        <v>1.2583</v>
      </c>
      <c r="K55" s="3">
        <v>1.167</v>
      </c>
      <c r="L55" s="3">
        <v>1.5454000000000001</v>
      </c>
      <c r="M55" s="3">
        <v>1.6044</v>
      </c>
      <c r="N55" s="3">
        <v>1</v>
      </c>
      <c r="O55" s="3">
        <v>1.5629999999999999</v>
      </c>
      <c r="P55" s="3">
        <v>1.2070000000000001</v>
      </c>
      <c r="Q55" s="3">
        <v>1.3244</v>
      </c>
      <c r="R55" s="3">
        <v>1.4019999999999999</v>
      </c>
      <c r="S55" s="3">
        <v>1.1394</v>
      </c>
      <c r="T55" s="3">
        <v>1.1964999999999999</v>
      </c>
      <c r="U55" s="3">
        <v>1.0184</v>
      </c>
      <c r="V55" s="3">
        <v>1.014</v>
      </c>
      <c r="W55" s="3">
        <v>1</v>
      </c>
      <c r="X55">
        <v>1</v>
      </c>
      <c r="Y55">
        <v>1.0780000000000001</v>
      </c>
      <c r="Z55">
        <v>1.8654999999999999</v>
      </c>
      <c r="AA55">
        <v>1.6679999999999999</v>
      </c>
      <c r="AB55">
        <v>1</v>
      </c>
      <c r="AC55">
        <v>1</v>
      </c>
      <c r="AD55">
        <v>1</v>
      </c>
      <c r="AE55">
        <v>1</v>
      </c>
      <c r="AF55">
        <v>1</v>
      </c>
      <c r="AG55">
        <v>1</v>
      </c>
      <c r="AH55">
        <v>1</v>
      </c>
      <c r="AI55" s="3">
        <v>1.2734666338040541</v>
      </c>
      <c r="AK55" s="11">
        <f t="shared" si="109"/>
        <v>-2.9133284777859147E-3</v>
      </c>
      <c r="AL55" s="11">
        <f t="shared" si="110"/>
        <v>-2.368137782561841E-3</v>
      </c>
      <c r="AM55" s="11">
        <f t="shared" si="111"/>
        <v>-1.2110726643598579E-2</v>
      </c>
      <c r="AN55" s="11">
        <f t="shared" si="112"/>
        <v>-2.1375055090348094E-2</v>
      </c>
      <c r="AO55" s="11" t="str">
        <f t="shared" si="113"/>
        <v>/</v>
      </c>
      <c r="AP55" s="11">
        <f t="shared" si="114"/>
        <v>5.7692307692307487E-3</v>
      </c>
      <c r="AQ55" s="11">
        <f t="shared" si="115"/>
        <v>-2.6292005587051914E-3</v>
      </c>
      <c r="AR55" s="11">
        <f t="shared" si="116"/>
        <v>3.6302032913844151E-3</v>
      </c>
      <c r="AS55" s="11">
        <f t="shared" si="117"/>
        <v>-1.4797995615408621E-2</v>
      </c>
      <c r="AT55" s="11">
        <f t="shared" si="118"/>
        <v>2.09973753280841E-2</v>
      </c>
      <c r="AU55" s="11">
        <f t="shared" si="119"/>
        <v>-8.405518126403555E-3</v>
      </c>
      <c r="AV55" s="11">
        <f t="shared" si="120"/>
        <v>1.6665610544325471E-2</v>
      </c>
      <c r="AW55" s="11" t="str">
        <f t="shared" si="121"/>
        <v>/</v>
      </c>
      <c r="AX55" s="11">
        <f t="shared" si="122"/>
        <v>2.7613412228796763E-2</v>
      </c>
      <c r="AY55" s="11" t="str">
        <f t="shared" si="123"/>
        <v>/</v>
      </c>
      <c r="AZ55" s="11">
        <f t="shared" si="124"/>
        <v>-4.8091373609858712E-3</v>
      </c>
      <c r="BA55" s="11">
        <f t="shared" si="125"/>
        <v>-1.8207282913165312E-2</v>
      </c>
      <c r="BB55" s="11">
        <f t="shared" si="126"/>
        <v>2.4548152144591162E-2</v>
      </c>
      <c r="BC55" s="11">
        <f t="shared" si="127"/>
        <v>-2.334695238889517E-3</v>
      </c>
      <c r="BD55" s="11">
        <f t="shared" si="128"/>
        <v>2.3414732187719833E-2</v>
      </c>
      <c r="BE55" s="11">
        <f t="shared" si="129"/>
        <v>-9.6689129797832285E-3</v>
      </c>
      <c r="BF55" s="11" t="str">
        <f t="shared" si="130"/>
        <v>/</v>
      </c>
      <c r="BG55" s="11" t="str">
        <f t="shared" si="131"/>
        <v>/</v>
      </c>
      <c r="BH55" s="11">
        <f t="shared" si="132"/>
        <v>-1.0101010101010055E-2</v>
      </c>
      <c r="BI55" s="11">
        <f t="shared" si="133"/>
        <v>-9.030544488711878E-3</v>
      </c>
      <c r="BJ55" s="11">
        <f t="shared" si="134"/>
        <v>-1.2433392539964561E-2</v>
      </c>
      <c r="BK55" s="11" t="str">
        <f t="shared" si="135"/>
        <v>/</v>
      </c>
      <c r="BL55" s="11" t="str">
        <f t="shared" si="136"/>
        <v>/</v>
      </c>
      <c r="BM55" s="11" t="str">
        <f t="shared" si="137"/>
        <v>/</v>
      </c>
      <c r="BN55" s="11" t="str">
        <f t="shared" si="138"/>
        <v>/</v>
      </c>
      <c r="BO55" s="11" t="str">
        <f t="shared" si="139"/>
        <v>/</v>
      </c>
      <c r="BP55" s="11" t="str">
        <f t="shared" si="140"/>
        <v>/</v>
      </c>
      <c r="BQ55" s="11" t="str">
        <f t="shared" si="140"/>
        <v>/</v>
      </c>
      <c r="BR55" s="11">
        <f t="shared" si="141"/>
        <v>-4.0696292491382291E-4</v>
      </c>
      <c r="BX55" s="3"/>
      <c r="BY55" s="3"/>
      <c r="BZ55" s="3"/>
      <c r="CK55" s="2">
        <f t="shared" si="108"/>
        <v>43476</v>
      </c>
      <c r="CL55" s="29">
        <f t="shared" si="74"/>
        <v>1.0608291359938009</v>
      </c>
      <c r="CM55" s="29">
        <f t="shared" si="75"/>
        <v>1.1064947468958932</v>
      </c>
      <c r="CN55" s="29">
        <f t="shared" si="76"/>
        <v>1.1419999999999999</v>
      </c>
      <c r="CO55" s="29">
        <f t="shared" si="77"/>
        <v>1.0529518691219473</v>
      </c>
      <c r="CP55" s="29">
        <f t="shared" si="78"/>
        <v>1</v>
      </c>
      <c r="CQ55" s="29">
        <f t="shared" si="79"/>
        <v>1.046</v>
      </c>
      <c r="CR55" s="29">
        <f t="shared" si="80"/>
        <v>1.2139</v>
      </c>
      <c r="CS55" s="29">
        <f t="shared" si="81"/>
        <v>1.4609829135106571</v>
      </c>
      <c r="CT55" s="29">
        <f t="shared" si="82"/>
        <v>1.1683379758588672</v>
      </c>
      <c r="CU55" s="29">
        <f t="shared" si="83"/>
        <v>1.167</v>
      </c>
      <c r="CV55" s="29">
        <f t="shared" si="84"/>
        <v>1.1906009244992297</v>
      </c>
      <c r="CW55" s="29">
        <f t="shared" si="85"/>
        <v>1.4622675902296756</v>
      </c>
      <c r="CX55" s="29">
        <f t="shared" si="86"/>
        <v>1</v>
      </c>
      <c r="CY55" s="29">
        <f t="shared" si="87"/>
        <v>1.7561797752808987</v>
      </c>
      <c r="CZ55" s="29">
        <f t="shared" si="88"/>
        <v>1.1103955841766331</v>
      </c>
      <c r="DA55" s="29">
        <f t="shared" si="89"/>
        <v>1.0909390444810545</v>
      </c>
      <c r="DB55" s="29">
        <f t="shared" si="90"/>
        <v>1.3090569561157797</v>
      </c>
      <c r="DC55" s="29">
        <f t="shared" si="91"/>
        <v>1.1394</v>
      </c>
      <c r="DD55" s="29">
        <f t="shared" si="92"/>
        <v>1.108691623424759</v>
      </c>
      <c r="DE55" s="29">
        <f t="shared" si="93"/>
        <v>1.0184</v>
      </c>
      <c r="DF55" s="29">
        <f t="shared" si="94"/>
        <v>1.014</v>
      </c>
      <c r="DG55" s="29">
        <f t="shared" si="95"/>
        <v>1</v>
      </c>
      <c r="DH55" s="29">
        <f t="shared" si="96"/>
        <v>1</v>
      </c>
      <c r="DI55" s="29">
        <f t="shared" si="97"/>
        <v>1.0780000000000001</v>
      </c>
      <c r="DJ55" s="29">
        <f t="shared" si="98"/>
        <v>1.8662464985994396</v>
      </c>
      <c r="DK55" s="29">
        <f t="shared" si="99"/>
        <v>1.1639916259595253</v>
      </c>
      <c r="DL55" s="29">
        <f t="shared" si="100"/>
        <v>1</v>
      </c>
      <c r="DM55" s="29">
        <f t="shared" si="101"/>
        <v>1</v>
      </c>
      <c r="DN55" s="29">
        <f t="shared" si="102"/>
        <v>1</v>
      </c>
      <c r="DO55" s="29">
        <f t="shared" si="103"/>
        <v>1</v>
      </c>
      <c r="DP55" s="29">
        <f t="shared" si="104"/>
        <v>1</v>
      </c>
      <c r="DQ55" s="29">
        <f t="shared" si="105"/>
        <v>1</v>
      </c>
      <c r="DR55" s="29">
        <f t="shared" si="105"/>
        <v>1</v>
      </c>
      <c r="DS55" s="29">
        <f t="shared" si="107"/>
        <v>1.2734666338040541</v>
      </c>
    </row>
    <row r="56" spans="1:123">
      <c r="A56" s="2">
        <v>43483</v>
      </c>
      <c r="B56" s="3">
        <v>1.3898999999999999</v>
      </c>
      <c r="C56" s="3">
        <v>1.3892</v>
      </c>
      <c r="D56" s="3">
        <v>1.155</v>
      </c>
      <c r="E56" s="3">
        <v>1.347</v>
      </c>
      <c r="F56" s="3">
        <v>1</v>
      </c>
      <c r="G56" s="3">
        <v>1.0529999999999999</v>
      </c>
      <c r="H56" s="3">
        <v>1.2282</v>
      </c>
      <c r="I56" s="3">
        <v>1.6508</v>
      </c>
      <c r="J56" s="3">
        <v>1.2721</v>
      </c>
      <c r="K56" s="3">
        <v>1.1870000000000001</v>
      </c>
      <c r="L56" s="3">
        <v>1.5988</v>
      </c>
      <c r="M56" s="3">
        <v>1.6536999999999999</v>
      </c>
      <c r="N56" s="3">
        <v>1</v>
      </c>
      <c r="O56" s="3">
        <v>1.615</v>
      </c>
      <c r="P56" s="3">
        <v>1.2170000000000001</v>
      </c>
      <c r="Q56" s="3">
        <v>1.3372999999999999</v>
      </c>
      <c r="R56" s="3">
        <v>1.403</v>
      </c>
      <c r="S56" s="3">
        <v>1.1362000000000001</v>
      </c>
      <c r="T56" s="3">
        <v>1.2144999999999999</v>
      </c>
      <c r="U56" s="3">
        <v>1.0925</v>
      </c>
      <c r="V56" s="3">
        <v>1.0075000000000001</v>
      </c>
      <c r="W56" s="3">
        <v>1</v>
      </c>
      <c r="X56">
        <v>1</v>
      </c>
      <c r="Y56">
        <v>1.0880000000000001</v>
      </c>
      <c r="Z56">
        <v>1.8818999999999999</v>
      </c>
      <c r="AA56">
        <v>1.6826000000000001</v>
      </c>
      <c r="AB56">
        <v>1</v>
      </c>
      <c r="AC56">
        <v>1</v>
      </c>
      <c r="AD56">
        <v>1</v>
      </c>
      <c r="AE56">
        <v>1</v>
      </c>
      <c r="AF56">
        <v>1</v>
      </c>
      <c r="AG56">
        <v>1</v>
      </c>
      <c r="AH56">
        <v>1</v>
      </c>
      <c r="AI56" s="3">
        <v>1.2909140610193162</v>
      </c>
      <c r="AK56" s="11">
        <f t="shared" si="109"/>
        <v>1.5266617969320606E-2</v>
      </c>
      <c r="AL56" s="11">
        <f t="shared" si="110"/>
        <v>-7.1932096101290366E-4</v>
      </c>
      <c r="AM56" s="11">
        <f t="shared" si="111"/>
        <v>1.1383537653240072E-2</v>
      </c>
      <c r="AN56" s="11">
        <f t="shared" si="112"/>
        <v>1.103355100202652E-2</v>
      </c>
      <c r="AO56" s="11" t="str">
        <f t="shared" si="113"/>
        <v>/</v>
      </c>
      <c r="AP56" s="11">
        <f t="shared" si="114"/>
        <v>6.6921606118546251E-3</v>
      </c>
      <c r="AQ56" s="11">
        <f t="shared" si="115"/>
        <v>1.1780212538100354E-2</v>
      </c>
      <c r="AR56" s="11">
        <f t="shared" si="116"/>
        <v>-4.8227634434531153E-3</v>
      </c>
      <c r="AS56" s="11">
        <f t="shared" si="117"/>
        <v>1.0967177938488559E-2</v>
      </c>
      <c r="AT56" s="11">
        <f t="shared" si="118"/>
        <v>1.7137960582690681E-2</v>
      </c>
      <c r="AU56" s="11">
        <f t="shared" si="119"/>
        <v>3.4554160735084771E-2</v>
      </c>
      <c r="AV56" s="11">
        <f t="shared" si="120"/>
        <v>3.0727998005484869E-2</v>
      </c>
      <c r="AW56" s="11" t="str">
        <f t="shared" si="121"/>
        <v>/</v>
      </c>
      <c r="AX56" s="11">
        <f t="shared" si="122"/>
        <v>3.3269353806781865E-2</v>
      </c>
      <c r="AY56" s="11">
        <f t="shared" si="123"/>
        <v>8.2850041425019949E-3</v>
      </c>
      <c r="AZ56" s="11">
        <f t="shared" si="124"/>
        <v>9.7402597402596047E-3</v>
      </c>
      <c r="BA56" s="11">
        <f t="shared" si="125"/>
        <v>7.1326676176908244E-4</v>
      </c>
      <c r="BB56" s="11">
        <f t="shared" si="126"/>
        <v>-2.8084956994908206E-3</v>
      </c>
      <c r="BC56" s="11">
        <f t="shared" si="127"/>
        <v>1.5043877977434228E-2</v>
      </c>
      <c r="BD56" s="11">
        <f t="shared" si="128"/>
        <v>7.2761194029850706E-2</v>
      </c>
      <c r="BE56" s="11">
        <f t="shared" si="129"/>
        <v>-6.4102564102563875E-3</v>
      </c>
      <c r="BF56" s="11" t="str">
        <f t="shared" si="130"/>
        <v>/</v>
      </c>
      <c r="BG56" s="11" t="str">
        <f t="shared" si="131"/>
        <v>/</v>
      </c>
      <c r="BH56" s="11">
        <f t="shared" si="132"/>
        <v>9.27643784786647E-3</v>
      </c>
      <c r="BI56" s="11">
        <f t="shared" si="133"/>
        <v>8.79120879120876E-3</v>
      </c>
      <c r="BJ56" s="11">
        <f t="shared" si="134"/>
        <v>8.7529976019184996E-3</v>
      </c>
      <c r="BK56" s="11" t="str">
        <f t="shared" si="135"/>
        <v>/</v>
      </c>
      <c r="BL56" s="11" t="str">
        <f t="shared" si="136"/>
        <v>/</v>
      </c>
      <c r="BM56" s="11" t="str">
        <f t="shared" si="137"/>
        <v>/</v>
      </c>
      <c r="BN56" s="11" t="str">
        <f t="shared" si="138"/>
        <v>/</v>
      </c>
      <c r="BO56" s="11" t="str">
        <f t="shared" si="139"/>
        <v>/</v>
      </c>
      <c r="BP56" s="11" t="str">
        <f t="shared" si="140"/>
        <v>/</v>
      </c>
      <c r="BQ56" s="11" t="str">
        <f t="shared" si="140"/>
        <v>/</v>
      </c>
      <c r="BR56" s="11">
        <f t="shared" si="141"/>
        <v>1.3700733691893952E-2</v>
      </c>
      <c r="BX56" s="3"/>
      <c r="BY56" s="3"/>
      <c r="BZ56" s="3"/>
      <c r="CK56" s="2">
        <f t="shared" si="108"/>
        <v>43483</v>
      </c>
      <c r="CL56" s="29">
        <f t="shared" si="74"/>
        <v>1.0770244091437426</v>
      </c>
      <c r="CM56" s="29">
        <f t="shared" si="75"/>
        <v>1.1056988220312003</v>
      </c>
      <c r="CN56" s="29">
        <f t="shared" si="76"/>
        <v>1.155</v>
      </c>
      <c r="CO56" s="29">
        <f t="shared" si="77"/>
        <v>1.0645696672725835</v>
      </c>
      <c r="CP56" s="29">
        <f t="shared" si="78"/>
        <v>1</v>
      </c>
      <c r="CQ56" s="29">
        <f t="shared" si="79"/>
        <v>1.0529999999999999</v>
      </c>
      <c r="CR56" s="29">
        <f t="shared" si="80"/>
        <v>1.2282</v>
      </c>
      <c r="CS56" s="29">
        <f t="shared" si="81"/>
        <v>1.4539369385238683</v>
      </c>
      <c r="CT56" s="29">
        <f t="shared" si="82"/>
        <v>1.1811513463324048</v>
      </c>
      <c r="CU56" s="29">
        <f t="shared" si="83"/>
        <v>1.1870000000000001</v>
      </c>
      <c r="CV56" s="29">
        <f t="shared" si="84"/>
        <v>1.2317411402157163</v>
      </c>
      <c r="CW56" s="29">
        <f t="shared" si="85"/>
        <v>1.5072001458257382</v>
      </c>
      <c r="CX56" s="29">
        <f t="shared" si="86"/>
        <v>1</v>
      </c>
      <c r="CY56" s="29">
        <f t="shared" si="87"/>
        <v>1.8146067415730336</v>
      </c>
      <c r="CZ56" s="29">
        <f t="shared" si="88"/>
        <v>1.1195952161913525</v>
      </c>
      <c r="DA56" s="29">
        <f t="shared" si="89"/>
        <v>1.1015650741350906</v>
      </c>
      <c r="DB56" s="29">
        <f t="shared" si="90"/>
        <v>1.3099906629318394</v>
      </c>
      <c r="DC56" s="29">
        <f t="shared" si="91"/>
        <v>1.1362000000000001</v>
      </c>
      <c r="DD56" s="29">
        <f t="shared" si="92"/>
        <v>1.1253706449221645</v>
      </c>
      <c r="DE56" s="29">
        <f t="shared" si="93"/>
        <v>1.0925</v>
      </c>
      <c r="DF56" s="29">
        <f t="shared" si="94"/>
        <v>1.0075000000000001</v>
      </c>
      <c r="DG56" s="29">
        <f t="shared" si="95"/>
        <v>1</v>
      </c>
      <c r="DH56" s="29">
        <f t="shared" si="96"/>
        <v>1</v>
      </c>
      <c r="DI56" s="29">
        <f t="shared" si="97"/>
        <v>1.0880000000000001</v>
      </c>
      <c r="DJ56" s="29">
        <f t="shared" si="98"/>
        <v>1.8826530612244896</v>
      </c>
      <c r="DK56" s="29">
        <f t="shared" si="99"/>
        <v>1.1741800418702024</v>
      </c>
      <c r="DL56" s="29">
        <f t="shared" si="100"/>
        <v>1</v>
      </c>
      <c r="DM56" s="29">
        <f t="shared" si="101"/>
        <v>1</v>
      </c>
      <c r="DN56" s="29">
        <f t="shared" si="102"/>
        <v>1</v>
      </c>
      <c r="DO56" s="29">
        <f t="shared" si="103"/>
        <v>1</v>
      </c>
      <c r="DP56" s="29">
        <f t="shared" si="104"/>
        <v>1</v>
      </c>
      <c r="DQ56" s="29">
        <f t="shared" si="105"/>
        <v>1</v>
      </c>
      <c r="DR56" s="29">
        <f t="shared" si="105"/>
        <v>1</v>
      </c>
      <c r="DS56" s="29">
        <f t="shared" si="107"/>
        <v>1.2909140610193162</v>
      </c>
    </row>
    <row r="57" spans="1:123">
      <c r="A57" s="2">
        <v>43490</v>
      </c>
      <c r="B57" s="3">
        <v>1.4064000000000001</v>
      </c>
      <c r="C57" s="3">
        <v>1.3848</v>
      </c>
      <c r="D57" s="3">
        <v>1.157</v>
      </c>
      <c r="E57" s="3">
        <v>1.3638999999999999</v>
      </c>
      <c r="F57" s="3">
        <v>1</v>
      </c>
      <c r="G57" s="3">
        <v>1.048</v>
      </c>
      <c r="H57" s="3">
        <v>1.2316</v>
      </c>
      <c r="I57" s="3">
        <v>1.6704000000000001</v>
      </c>
      <c r="J57" s="3">
        <v>1.27</v>
      </c>
      <c r="K57" s="3">
        <v>1.1910000000000001</v>
      </c>
      <c r="L57" s="3">
        <v>1.6478999999999999</v>
      </c>
      <c r="M57" s="3">
        <v>1.6809000000000001</v>
      </c>
      <c r="N57" s="3">
        <v>1</v>
      </c>
      <c r="O57" s="3">
        <v>1.6539999999999999</v>
      </c>
      <c r="P57" s="3">
        <v>1.224</v>
      </c>
      <c r="Q57" s="3">
        <v>1.3459000000000001</v>
      </c>
      <c r="R57" s="3">
        <v>1.456</v>
      </c>
      <c r="S57" s="3">
        <v>1.1767000000000001</v>
      </c>
      <c r="T57" s="3">
        <v>1.2303999999999999</v>
      </c>
      <c r="U57" s="3">
        <v>1.1275999999999999</v>
      </c>
      <c r="V57" s="3">
        <v>1.0207999999999999</v>
      </c>
      <c r="W57" s="3">
        <v>1</v>
      </c>
      <c r="X57">
        <v>1</v>
      </c>
      <c r="Y57">
        <v>1.097</v>
      </c>
      <c r="Z57">
        <v>1.8394999999999999</v>
      </c>
      <c r="AA57">
        <v>1.6910000000000001</v>
      </c>
      <c r="AB57">
        <v>1</v>
      </c>
      <c r="AC57">
        <v>1</v>
      </c>
      <c r="AD57">
        <v>1</v>
      </c>
      <c r="AE57">
        <v>1</v>
      </c>
      <c r="AF57">
        <v>1</v>
      </c>
      <c r="AG57">
        <v>1</v>
      </c>
      <c r="AH57">
        <v>1</v>
      </c>
      <c r="AI57" s="3">
        <v>1.3050354915605216</v>
      </c>
      <c r="AK57" s="11">
        <f t="shared" si="109"/>
        <v>1.1871357651629832E-2</v>
      </c>
      <c r="AL57" s="11">
        <f t="shared" si="110"/>
        <v>-3.1672905269219953E-3</v>
      </c>
      <c r="AM57" s="11">
        <f t="shared" si="111"/>
        <v>1.7316017316018062E-3</v>
      </c>
      <c r="AN57" s="11">
        <f t="shared" si="112"/>
        <v>1.2546399406087483E-2</v>
      </c>
      <c r="AO57" s="11" t="str">
        <f t="shared" si="113"/>
        <v>/</v>
      </c>
      <c r="AP57" s="11">
        <f t="shared" si="114"/>
        <v>-4.7483380816712994E-3</v>
      </c>
      <c r="AQ57" s="11">
        <f t="shared" si="115"/>
        <v>2.7682787819574006E-3</v>
      </c>
      <c r="AR57" s="11">
        <f t="shared" si="116"/>
        <v>1.1873031257572109E-2</v>
      </c>
      <c r="AS57" s="11">
        <f t="shared" si="117"/>
        <v>-1.6508136152818542E-3</v>
      </c>
      <c r="AT57" s="11">
        <f t="shared" si="118"/>
        <v>3.3698399326032025E-3</v>
      </c>
      <c r="AU57" s="11">
        <f t="shared" si="119"/>
        <v>3.0710532899674625E-2</v>
      </c>
      <c r="AV57" s="11">
        <f t="shared" si="120"/>
        <v>1.6447965169015033E-2</v>
      </c>
      <c r="AW57" s="11" t="str">
        <f t="shared" si="121"/>
        <v>/</v>
      </c>
      <c r="AX57" s="11">
        <f t="shared" si="122"/>
        <v>2.414860681114539E-2</v>
      </c>
      <c r="AY57" s="11">
        <f t="shared" si="123"/>
        <v>5.7518488085455122E-3</v>
      </c>
      <c r="AZ57" s="11">
        <f t="shared" si="124"/>
        <v>6.4308681672027301E-3</v>
      </c>
      <c r="BA57" s="11">
        <f t="shared" si="125"/>
        <v>3.7776193870277863E-2</v>
      </c>
      <c r="BB57" s="11">
        <f t="shared" si="126"/>
        <v>3.5645132899137399E-2</v>
      </c>
      <c r="BC57" s="11">
        <f t="shared" si="127"/>
        <v>1.3091807328118543E-2</v>
      </c>
      <c r="BD57" s="11">
        <f t="shared" si="128"/>
        <v>3.2128146453089146E-2</v>
      </c>
      <c r="BE57" s="11">
        <f t="shared" si="129"/>
        <v>1.3200992555831181E-2</v>
      </c>
      <c r="BF57" s="11" t="str">
        <f t="shared" si="130"/>
        <v>/</v>
      </c>
      <c r="BG57" s="11" t="str">
        <f t="shared" si="131"/>
        <v>/</v>
      </c>
      <c r="BH57" s="11">
        <f t="shared" si="132"/>
        <v>8.2720588235292158E-3</v>
      </c>
      <c r="BI57" s="11">
        <f t="shared" si="133"/>
        <v>-2.253042138264516E-2</v>
      </c>
      <c r="BJ57" s="11">
        <f t="shared" si="134"/>
        <v>4.9922738618803919E-3</v>
      </c>
      <c r="BK57" s="11" t="str">
        <f t="shared" si="135"/>
        <v>/</v>
      </c>
      <c r="BL57" s="11" t="str">
        <f t="shared" si="136"/>
        <v>/</v>
      </c>
      <c r="BM57" s="11" t="str">
        <f t="shared" si="137"/>
        <v>/</v>
      </c>
      <c r="BN57" s="11" t="str">
        <f t="shared" si="138"/>
        <v>/</v>
      </c>
      <c r="BO57" s="11" t="str">
        <f t="shared" si="139"/>
        <v>/</v>
      </c>
      <c r="BP57" s="11" t="str">
        <f t="shared" si="140"/>
        <v>/</v>
      </c>
      <c r="BQ57" s="11" t="str">
        <f t="shared" si="140"/>
        <v>/</v>
      </c>
      <c r="BR57" s="11">
        <f t="shared" si="141"/>
        <v>1.0939094218289869E-2</v>
      </c>
      <c r="BX57" s="3"/>
      <c r="BY57" s="3"/>
      <c r="BZ57" s="3"/>
      <c r="CK57" s="2">
        <f t="shared" si="108"/>
        <v>43490</v>
      </c>
      <c r="CL57" s="29">
        <f t="shared" si="74"/>
        <v>1.0898101511042233</v>
      </c>
      <c r="CM57" s="29">
        <f t="shared" si="75"/>
        <v>1.1021967526265521</v>
      </c>
      <c r="CN57" s="29">
        <f t="shared" si="76"/>
        <v>1.157</v>
      </c>
      <c r="CO57" s="29">
        <f t="shared" si="77"/>
        <v>1.077926183513791</v>
      </c>
      <c r="CP57" s="29">
        <f t="shared" si="78"/>
        <v>1</v>
      </c>
      <c r="CQ57" s="29">
        <f t="shared" si="79"/>
        <v>1.048</v>
      </c>
      <c r="CR57" s="29">
        <f t="shared" si="80"/>
        <v>1.2316</v>
      </c>
      <c r="CS57" s="29">
        <f t="shared" si="81"/>
        <v>1.471199577241501</v>
      </c>
      <c r="CT57" s="29">
        <f t="shared" si="82"/>
        <v>1.179201485608171</v>
      </c>
      <c r="CU57" s="29">
        <f t="shared" si="83"/>
        <v>1.1910000000000001</v>
      </c>
      <c r="CV57" s="29">
        <f t="shared" si="84"/>
        <v>1.269568567026194</v>
      </c>
      <c r="CW57" s="29">
        <f t="shared" si="85"/>
        <v>1.5319905213270144</v>
      </c>
      <c r="CX57" s="29">
        <f t="shared" si="86"/>
        <v>1</v>
      </c>
      <c r="CY57" s="29">
        <f t="shared" si="87"/>
        <v>1.8584269662921347</v>
      </c>
      <c r="CZ57" s="29">
        <f t="shared" si="88"/>
        <v>1.126034958601656</v>
      </c>
      <c r="DA57" s="29">
        <f t="shared" si="89"/>
        <v>1.1086490939044482</v>
      </c>
      <c r="DB57" s="29">
        <f t="shared" si="90"/>
        <v>1.3594771241830066</v>
      </c>
      <c r="DC57" s="29">
        <f t="shared" si="91"/>
        <v>1.1767000000000001</v>
      </c>
      <c r="DD57" s="29">
        <f t="shared" si="92"/>
        <v>1.1401037805782062</v>
      </c>
      <c r="DE57" s="29">
        <f t="shared" si="93"/>
        <v>1.1275999999999999</v>
      </c>
      <c r="DF57" s="29">
        <f t="shared" si="94"/>
        <v>1.0207999999999999</v>
      </c>
      <c r="DG57" s="29">
        <f t="shared" si="95"/>
        <v>1</v>
      </c>
      <c r="DH57" s="29">
        <f t="shared" si="96"/>
        <v>1</v>
      </c>
      <c r="DI57" s="29">
        <f t="shared" si="97"/>
        <v>1.097</v>
      </c>
      <c r="DJ57" s="29">
        <f t="shared" si="98"/>
        <v>1.8402360944377749</v>
      </c>
      <c r="DK57" s="29">
        <f t="shared" si="99"/>
        <v>1.1800418702023727</v>
      </c>
      <c r="DL57" s="29">
        <f t="shared" si="100"/>
        <v>1</v>
      </c>
      <c r="DM57" s="29">
        <f t="shared" si="101"/>
        <v>1</v>
      </c>
      <c r="DN57" s="29">
        <f t="shared" si="102"/>
        <v>1</v>
      </c>
      <c r="DO57" s="29">
        <f t="shared" si="103"/>
        <v>1</v>
      </c>
      <c r="DP57" s="29">
        <f t="shared" si="104"/>
        <v>1</v>
      </c>
      <c r="DQ57" s="29">
        <f t="shared" si="105"/>
        <v>1</v>
      </c>
      <c r="DR57" s="29">
        <f t="shared" si="105"/>
        <v>1</v>
      </c>
      <c r="DS57" s="29">
        <f t="shared" si="107"/>
        <v>1.3050354915605216</v>
      </c>
    </row>
    <row r="58" spans="1:123">
      <c r="A58" s="2">
        <v>43497</v>
      </c>
      <c r="B58" s="3">
        <v>1.4320999999999999</v>
      </c>
      <c r="C58" s="3">
        <v>1.3782000000000001</v>
      </c>
      <c r="D58" s="3">
        <v>1.1755</v>
      </c>
      <c r="E58" s="3">
        <v>1.3643000000000001</v>
      </c>
      <c r="F58" s="3">
        <v>1</v>
      </c>
      <c r="G58" s="3">
        <v>1.0569999999999999</v>
      </c>
      <c r="H58" s="3">
        <v>1.2362</v>
      </c>
      <c r="I58" s="3">
        <v>1.6802999999999999</v>
      </c>
      <c r="J58" s="3">
        <v>1.2737000000000001</v>
      </c>
      <c r="K58" s="3">
        <v>1.224</v>
      </c>
      <c r="L58" s="3">
        <v>1.6970000000000001</v>
      </c>
      <c r="M58" s="3">
        <v>1.7745</v>
      </c>
      <c r="N58" s="3">
        <v>1</v>
      </c>
      <c r="O58" s="3">
        <v>1.696</v>
      </c>
      <c r="P58" s="3">
        <v>1.23</v>
      </c>
      <c r="Q58" s="3">
        <v>1.3698999999999999</v>
      </c>
      <c r="R58" s="3">
        <v>1.5189999999999999</v>
      </c>
      <c r="S58" s="3">
        <v>1.1548</v>
      </c>
      <c r="T58" s="3">
        <v>1.2402</v>
      </c>
      <c r="U58" s="3">
        <v>1.1525000000000001</v>
      </c>
      <c r="V58" s="3">
        <v>1.0327</v>
      </c>
      <c r="W58" s="3">
        <v>1</v>
      </c>
      <c r="X58">
        <v>1</v>
      </c>
      <c r="Y58">
        <v>1.125</v>
      </c>
      <c r="Z58">
        <v>1.8893</v>
      </c>
      <c r="AA58">
        <v>1.6870000000000001</v>
      </c>
      <c r="AB58">
        <v>1</v>
      </c>
      <c r="AC58">
        <v>1</v>
      </c>
      <c r="AD58">
        <v>1</v>
      </c>
      <c r="AE58">
        <v>1</v>
      </c>
      <c r="AF58">
        <v>1</v>
      </c>
      <c r="AG58">
        <v>1</v>
      </c>
      <c r="AH58">
        <v>1</v>
      </c>
      <c r="AI58" s="3">
        <v>1.3245435082600614</v>
      </c>
      <c r="AK58" s="11">
        <f t="shared" si="109"/>
        <v>1.8273606370875939E-2</v>
      </c>
      <c r="AL58" s="11">
        <f t="shared" si="110"/>
        <v>-4.7660311958405144E-3</v>
      </c>
      <c r="AM58" s="11">
        <f t="shared" si="111"/>
        <v>1.5989628349178941E-2</v>
      </c>
      <c r="AN58" s="11">
        <f t="shared" si="112"/>
        <v>2.9327663318445829E-4</v>
      </c>
      <c r="AO58" s="11" t="str">
        <f t="shared" si="113"/>
        <v>/</v>
      </c>
      <c r="AP58" s="11">
        <f t="shared" si="114"/>
        <v>8.5877862595418186E-3</v>
      </c>
      <c r="AQ58" s="11">
        <f t="shared" si="115"/>
        <v>3.7349788892497848E-3</v>
      </c>
      <c r="AR58" s="11">
        <f t="shared" si="116"/>
        <v>5.9267241379308278E-3</v>
      </c>
      <c r="AS58" s="11">
        <f t="shared" si="117"/>
        <v>2.9133858267715862E-3</v>
      </c>
      <c r="AT58" s="11">
        <f t="shared" si="118"/>
        <v>2.7707808564231717E-2</v>
      </c>
      <c r="AU58" s="11">
        <f t="shared" si="119"/>
        <v>2.9795497299593521E-2</v>
      </c>
      <c r="AV58" s="11">
        <f t="shared" si="120"/>
        <v>5.5684454756380397E-2</v>
      </c>
      <c r="AW58" s="11" t="str">
        <f t="shared" si="121"/>
        <v>/</v>
      </c>
      <c r="AX58" s="11">
        <f t="shared" si="122"/>
        <v>2.5392986698911768E-2</v>
      </c>
      <c r="AY58" s="11">
        <f t="shared" si="123"/>
        <v>4.9019607843137081E-3</v>
      </c>
      <c r="AZ58" s="11">
        <f t="shared" si="124"/>
        <v>1.783193402184402E-2</v>
      </c>
      <c r="BA58" s="11">
        <f t="shared" si="125"/>
        <v>4.3269230769230838E-2</v>
      </c>
      <c r="BB58" s="11">
        <f t="shared" si="126"/>
        <v>-1.8611370782697367E-2</v>
      </c>
      <c r="BC58" s="11">
        <f t="shared" si="127"/>
        <v>7.9648894668400416E-3</v>
      </c>
      <c r="BD58" s="11">
        <f t="shared" si="128"/>
        <v>2.2082298687478019E-2</v>
      </c>
      <c r="BE58" s="11">
        <f t="shared" si="129"/>
        <v>1.1657523510971712E-2</v>
      </c>
      <c r="BF58" s="11" t="str">
        <f t="shared" si="130"/>
        <v>/</v>
      </c>
      <c r="BG58" s="11" t="str">
        <f t="shared" si="131"/>
        <v>/</v>
      </c>
      <c r="BH58" s="11">
        <f t="shared" si="132"/>
        <v>2.5524156791248975E-2</v>
      </c>
      <c r="BI58" s="11">
        <f t="shared" si="133"/>
        <v>2.7072574069040511E-2</v>
      </c>
      <c r="BJ58" s="11">
        <f t="shared" si="134"/>
        <v>-2.3654642223536193E-3</v>
      </c>
      <c r="BK58" s="11" t="str">
        <f t="shared" si="135"/>
        <v>/</v>
      </c>
      <c r="BL58" s="11" t="str">
        <f t="shared" si="136"/>
        <v>/</v>
      </c>
      <c r="BM58" s="11" t="str">
        <f t="shared" si="137"/>
        <v>/</v>
      </c>
      <c r="BN58" s="11" t="str">
        <f t="shared" si="138"/>
        <v>/</v>
      </c>
      <c r="BO58" s="11" t="str">
        <f t="shared" si="139"/>
        <v>/</v>
      </c>
      <c r="BP58" s="11" t="str">
        <f t="shared" si="140"/>
        <v>/</v>
      </c>
      <c r="BQ58" s="11" t="str">
        <f t="shared" si="140"/>
        <v>/</v>
      </c>
      <c r="BR58" s="11">
        <f t="shared" si="141"/>
        <v>1.4948265258451165E-2</v>
      </c>
      <c r="BX58" s="3"/>
      <c r="BY58" s="3"/>
      <c r="BZ58" s="3"/>
      <c r="CK58" s="2">
        <f t="shared" si="108"/>
        <v>43497</v>
      </c>
      <c r="CL58" s="29">
        <f t="shared" si="74"/>
        <v>1.1097249128244866</v>
      </c>
      <c r="CM58" s="29">
        <f t="shared" si="75"/>
        <v>1.0969436485195798</v>
      </c>
      <c r="CN58" s="29">
        <f t="shared" si="76"/>
        <v>1.1755</v>
      </c>
      <c r="CO58" s="29">
        <f t="shared" si="77"/>
        <v>1.0782423140757131</v>
      </c>
      <c r="CP58" s="29">
        <f t="shared" si="78"/>
        <v>1</v>
      </c>
      <c r="CQ58" s="29">
        <f t="shared" si="79"/>
        <v>1.0569999999999999</v>
      </c>
      <c r="CR58" s="29">
        <f t="shared" si="80"/>
        <v>1.2362</v>
      </c>
      <c r="CS58" s="29">
        <f t="shared" si="81"/>
        <v>1.4799189712876519</v>
      </c>
      <c r="CT58" s="29">
        <f t="shared" si="82"/>
        <v>1.1826369545032498</v>
      </c>
      <c r="CU58" s="29">
        <f t="shared" si="83"/>
        <v>1.224</v>
      </c>
      <c r="CV58" s="29">
        <f t="shared" si="84"/>
        <v>1.3073959938366717</v>
      </c>
      <c r="CW58" s="29">
        <f t="shared" si="85"/>
        <v>1.6172985781990521</v>
      </c>
      <c r="CX58" s="29">
        <f t="shared" si="86"/>
        <v>1</v>
      </c>
      <c r="CY58" s="29">
        <f t="shared" si="87"/>
        <v>1.9056179775280897</v>
      </c>
      <c r="CZ58" s="29">
        <f t="shared" si="88"/>
        <v>1.1315547378104875</v>
      </c>
      <c r="DA58" s="29">
        <f t="shared" si="89"/>
        <v>1.1284184514003295</v>
      </c>
      <c r="DB58" s="29">
        <f t="shared" si="90"/>
        <v>1.4183006535947713</v>
      </c>
      <c r="DC58" s="29">
        <f t="shared" si="91"/>
        <v>1.1548</v>
      </c>
      <c r="DD58" s="29">
        <f t="shared" si="92"/>
        <v>1.149184581171238</v>
      </c>
      <c r="DE58" s="29">
        <f t="shared" si="93"/>
        <v>1.1525000000000001</v>
      </c>
      <c r="DF58" s="29">
        <f t="shared" si="94"/>
        <v>1.0327</v>
      </c>
      <c r="DG58" s="29">
        <f t="shared" si="95"/>
        <v>1</v>
      </c>
      <c r="DH58" s="29">
        <f t="shared" si="96"/>
        <v>1</v>
      </c>
      <c r="DI58" s="29">
        <f t="shared" si="97"/>
        <v>1.125</v>
      </c>
      <c r="DJ58" s="29">
        <f t="shared" si="98"/>
        <v>1.8900560224089635</v>
      </c>
      <c r="DK58" s="29">
        <f t="shared" si="99"/>
        <v>1.1772505233775297</v>
      </c>
      <c r="DL58" s="29">
        <f t="shared" si="100"/>
        <v>1</v>
      </c>
      <c r="DM58" s="29">
        <f t="shared" si="101"/>
        <v>1</v>
      </c>
      <c r="DN58" s="29">
        <f t="shared" si="102"/>
        <v>1</v>
      </c>
      <c r="DO58" s="29">
        <f t="shared" si="103"/>
        <v>1</v>
      </c>
      <c r="DP58" s="29">
        <f t="shared" si="104"/>
        <v>1</v>
      </c>
      <c r="DQ58" s="29">
        <f t="shared" si="105"/>
        <v>1</v>
      </c>
      <c r="DR58" s="29">
        <f t="shared" si="105"/>
        <v>1</v>
      </c>
      <c r="DS58" s="29">
        <f t="shared" si="107"/>
        <v>1.3245435082600614</v>
      </c>
    </row>
    <row r="59" spans="1:123">
      <c r="A59" s="2">
        <v>43511</v>
      </c>
      <c r="B59" s="3">
        <v>1.4051</v>
      </c>
      <c r="C59" s="3">
        <v>1.3968</v>
      </c>
      <c r="D59" s="3">
        <v>1.1686000000000001</v>
      </c>
      <c r="E59" s="3">
        <v>1.3673999999999999</v>
      </c>
      <c r="F59" s="3">
        <v>1</v>
      </c>
      <c r="G59" s="3">
        <v>1.05</v>
      </c>
      <c r="H59" s="3">
        <v>1.2472000000000001</v>
      </c>
      <c r="I59" s="3">
        <v>1.6944999999999999</v>
      </c>
      <c r="J59" s="3">
        <v>1.2539</v>
      </c>
      <c r="K59" s="3">
        <v>1.2230000000000001</v>
      </c>
      <c r="L59" s="3">
        <v>1.6915</v>
      </c>
      <c r="M59" s="3">
        <v>1.841</v>
      </c>
      <c r="N59" s="3">
        <v>1</v>
      </c>
      <c r="O59" s="3">
        <v>1.649</v>
      </c>
      <c r="P59" s="3">
        <v>1.22</v>
      </c>
      <c r="Q59" s="3">
        <v>1.3644000000000001</v>
      </c>
      <c r="R59" s="3">
        <v>1.415</v>
      </c>
      <c r="S59" s="3">
        <v>1.1504000000000001</v>
      </c>
      <c r="T59" s="3">
        <v>1.2303999999999999</v>
      </c>
      <c r="U59" s="3">
        <v>1.0867</v>
      </c>
      <c r="V59" s="3">
        <v>1.0185999999999999</v>
      </c>
      <c r="W59" s="3">
        <v>1</v>
      </c>
      <c r="X59">
        <v>1</v>
      </c>
      <c r="Y59">
        <v>1.103</v>
      </c>
      <c r="Z59">
        <v>1.8722000000000001</v>
      </c>
      <c r="AA59">
        <v>1.6830000000000001</v>
      </c>
      <c r="AB59">
        <v>1</v>
      </c>
      <c r="AC59">
        <v>1</v>
      </c>
      <c r="AD59">
        <v>1</v>
      </c>
      <c r="AE59">
        <v>1</v>
      </c>
      <c r="AF59">
        <v>1</v>
      </c>
      <c r="AG59">
        <v>1</v>
      </c>
      <c r="AH59">
        <v>1</v>
      </c>
      <c r="AI59" s="3">
        <v>1.3123747832981782</v>
      </c>
      <c r="AK59" s="11">
        <f t="shared" si="109"/>
        <v>-1.8853432022903349E-2</v>
      </c>
      <c r="AL59" s="11">
        <f t="shared" si="110"/>
        <v>1.349586417065729E-2</v>
      </c>
      <c r="AM59" s="11">
        <f t="shared" si="111"/>
        <v>-5.8698426201615472E-3</v>
      </c>
      <c r="AN59" s="11">
        <f t="shared" si="112"/>
        <v>2.2722275159421379E-3</v>
      </c>
      <c r="AO59" s="11" t="str">
        <f t="shared" si="113"/>
        <v>/</v>
      </c>
      <c r="AP59" s="11">
        <f t="shared" si="114"/>
        <v>-6.6225165562913135E-3</v>
      </c>
      <c r="AQ59" s="11">
        <f t="shared" si="115"/>
        <v>8.8982365313057254E-3</v>
      </c>
      <c r="AR59" s="11">
        <f t="shared" si="116"/>
        <v>8.450871868118881E-3</v>
      </c>
      <c r="AS59" s="11">
        <f t="shared" si="117"/>
        <v>-1.5545261835597124E-2</v>
      </c>
      <c r="AT59" s="11">
        <f t="shared" si="118"/>
        <v>-8.1699346405217366E-4</v>
      </c>
      <c r="AU59" s="11">
        <f t="shared" si="119"/>
        <v>-3.2410135533293971E-3</v>
      </c>
      <c r="AV59" s="11">
        <f t="shared" si="120"/>
        <v>3.7475345167652829E-2</v>
      </c>
      <c r="AW59" s="11" t="str">
        <f t="shared" si="121"/>
        <v>/</v>
      </c>
      <c r="AX59" s="11">
        <f t="shared" si="122"/>
        <v>-2.7712264150943411E-2</v>
      </c>
      <c r="AY59" s="11">
        <f t="shared" si="123"/>
        <v>-8.1300813008130524E-3</v>
      </c>
      <c r="AZ59" s="11">
        <f t="shared" si="124"/>
        <v>-4.0148915979267841E-3</v>
      </c>
      <c r="BA59" s="11">
        <f t="shared" si="125"/>
        <v>-6.8466096115865627E-2</v>
      </c>
      <c r="BB59" s="11">
        <f t="shared" si="126"/>
        <v>-3.8101835815724794E-3</v>
      </c>
      <c r="BC59" s="11">
        <f t="shared" si="127"/>
        <v>-7.9019512981777229E-3</v>
      </c>
      <c r="BD59" s="11">
        <f t="shared" si="128"/>
        <v>-5.7093275488069528E-2</v>
      </c>
      <c r="BE59" s="11">
        <f t="shared" si="129"/>
        <v>-1.3653529582647428E-2</v>
      </c>
      <c r="BF59" s="11" t="str">
        <f t="shared" si="130"/>
        <v>/</v>
      </c>
      <c r="BG59" s="11" t="str">
        <f t="shared" si="131"/>
        <v>/</v>
      </c>
      <c r="BH59" s="11">
        <f t="shared" si="132"/>
        <v>-1.9555555555555548E-2</v>
      </c>
      <c r="BI59" s="11">
        <f t="shared" si="133"/>
        <v>-9.0509712591965163E-3</v>
      </c>
      <c r="BJ59" s="11">
        <f t="shared" si="134"/>
        <v>-2.3710729104919892E-3</v>
      </c>
      <c r="BK59" s="11" t="str">
        <f t="shared" si="135"/>
        <v>/</v>
      </c>
      <c r="BL59" s="11" t="str">
        <f t="shared" si="136"/>
        <v>/</v>
      </c>
      <c r="BM59" s="11" t="str">
        <f t="shared" si="137"/>
        <v>/</v>
      </c>
      <c r="BN59" s="11" t="str">
        <f t="shared" si="138"/>
        <v>/</v>
      </c>
      <c r="BO59" s="11" t="str">
        <f t="shared" si="139"/>
        <v>/</v>
      </c>
      <c r="BP59" s="11" t="str">
        <f t="shared" si="140"/>
        <v>/</v>
      </c>
      <c r="BQ59" s="11" t="str">
        <f t="shared" si="140"/>
        <v>/</v>
      </c>
      <c r="BR59" s="11">
        <f t="shared" si="141"/>
        <v>-9.1871085290872179E-3</v>
      </c>
      <c r="BX59" s="3"/>
      <c r="BY59" s="3"/>
      <c r="BZ59" s="3"/>
      <c r="CK59" s="2">
        <f t="shared" si="108"/>
        <v>43511</v>
      </c>
      <c r="CL59" s="29">
        <f t="shared" si="74"/>
        <v>1.0888027896164278</v>
      </c>
      <c r="CM59" s="29">
        <f t="shared" si="75"/>
        <v>1.1117478510028653</v>
      </c>
      <c r="CN59" s="29">
        <f t="shared" si="76"/>
        <v>1.1686000000000001</v>
      </c>
      <c r="CO59" s="29">
        <f t="shared" si="77"/>
        <v>1.0806923259306092</v>
      </c>
      <c r="CP59" s="29">
        <f t="shared" si="78"/>
        <v>1</v>
      </c>
      <c r="CQ59" s="29">
        <f t="shared" si="79"/>
        <v>1.05</v>
      </c>
      <c r="CR59" s="29">
        <f t="shared" si="80"/>
        <v>1.2472000000000001</v>
      </c>
      <c r="CS59" s="29">
        <f t="shared" si="81"/>
        <v>1.4924255768892021</v>
      </c>
      <c r="CT59" s="29">
        <f t="shared" si="82"/>
        <v>1.1642525533890438</v>
      </c>
      <c r="CU59" s="29">
        <f t="shared" si="83"/>
        <v>1.2230000000000001</v>
      </c>
      <c r="CV59" s="29">
        <f t="shared" si="84"/>
        <v>1.3031587057010785</v>
      </c>
      <c r="CW59" s="29">
        <f t="shared" si="85"/>
        <v>1.6779074006562158</v>
      </c>
      <c r="CX59" s="29">
        <f t="shared" si="86"/>
        <v>1</v>
      </c>
      <c r="CY59" s="29">
        <f t="shared" si="87"/>
        <v>1.8528089887640449</v>
      </c>
      <c r="CZ59" s="29">
        <f t="shared" si="88"/>
        <v>1.1223551057957681</v>
      </c>
      <c r="DA59" s="29">
        <f t="shared" si="89"/>
        <v>1.1238879736408567</v>
      </c>
      <c r="DB59" s="29">
        <f t="shared" si="90"/>
        <v>1.3211951447245567</v>
      </c>
      <c r="DC59" s="29">
        <f t="shared" si="91"/>
        <v>1.1504000000000001</v>
      </c>
      <c r="DD59" s="29">
        <f t="shared" si="92"/>
        <v>1.1401037805782062</v>
      </c>
      <c r="DE59" s="29">
        <f t="shared" si="93"/>
        <v>1.0867</v>
      </c>
      <c r="DF59" s="29">
        <f t="shared" si="94"/>
        <v>1.0185999999999999</v>
      </c>
      <c r="DG59" s="29">
        <f t="shared" si="95"/>
        <v>1</v>
      </c>
      <c r="DH59" s="29">
        <f t="shared" si="96"/>
        <v>1</v>
      </c>
      <c r="DI59" s="29">
        <f t="shared" si="97"/>
        <v>1.103</v>
      </c>
      <c r="DJ59" s="29">
        <f t="shared" si="98"/>
        <v>1.8729491796718687</v>
      </c>
      <c r="DK59" s="29">
        <f t="shared" si="99"/>
        <v>1.1744591765526866</v>
      </c>
      <c r="DL59" s="29">
        <f t="shared" si="100"/>
        <v>1</v>
      </c>
      <c r="DM59" s="29">
        <f t="shared" si="101"/>
        <v>1</v>
      </c>
      <c r="DN59" s="29">
        <f t="shared" si="102"/>
        <v>1</v>
      </c>
      <c r="DO59" s="29">
        <f t="shared" si="103"/>
        <v>1</v>
      </c>
      <c r="DP59" s="29">
        <f t="shared" si="104"/>
        <v>1</v>
      </c>
      <c r="DQ59" s="29">
        <f t="shared" si="105"/>
        <v>1</v>
      </c>
      <c r="DR59" s="29">
        <f t="shared" si="105"/>
        <v>1</v>
      </c>
      <c r="DS59" s="29">
        <f t="shared" si="107"/>
        <v>1.3123747832981782</v>
      </c>
    </row>
    <row r="60" spans="1:123">
      <c r="A60" s="2">
        <v>43518</v>
      </c>
      <c r="B60" s="3">
        <v>1.4167000000000001</v>
      </c>
      <c r="C60" s="3">
        <v>1.3968</v>
      </c>
      <c r="D60" s="3">
        <v>1.1223000000000001</v>
      </c>
      <c r="E60" s="3">
        <v>1.357</v>
      </c>
      <c r="F60" s="3">
        <v>1</v>
      </c>
      <c r="G60" s="3">
        <v>1.0489999999999999</v>
      </c>
      <c r="H60" s="3">
        <v>1.2687999999999999</v>
      </c>
      <c r="I60" s="3">
        <v>1.716</v>
      </c>
      <c r="J60" s="3">
        <v>1.2659</v>
      </c>
      <c r="K60" s="3">
        <v>1.218</v>
      </c>
      <c r="L60" s="3">
        <v>1.7275</v>
      </c>
      <c r="M60" s="3">
        <v>1.7277</v>
      </c>
      <c r="N60" s="3">
        <v>1</v>
      </c>
      <c r="O60" s="3">
        <v>1.649</v>
      </c>
      <c r="P60" s="3">
        <v>1.2170000000000001</v>
      </c>
      <c r="Q60" s="3">
        <v>1.3607</v>
      </c>
      <c r="R60" s="3">
        <v>1.4970000000000001</v>
      </c>
      <c r="S60" s="3">
        <v>1.1482000000000001</v>
      </c>
      <c r="T60" s="3">
        <v>1.2261</v>
      </c>
      <c r="U60" s="3">
        <v>1.0849</v>
      </c>
      <c r="V60" s="3">
        <v>1.0207999999999999</v>
      </c>
      <c r="W60" s="3">
        <v>1</v>
      </c>
      <c r="X60">
        <v>1</v>
      </c>
      <c r="Y60">
        <v>1.103</v>
      </c>
      <c r="Z60">
        <v>1.8423</v>
      </c>
      <c r="AA60">
        <v>1.679</v>
      </c>
      <c r="AB60">
        <v>1</v>
      </c>
      <c r="AC60">
        <v>1</v>
      </c>
      <c r="AD60">
        <v>1</v>
      </c>
      <c r="AE60">
        <v>1</v>
      </c>
      <c r="AF60">
        <v>1</v>
      </c>
      <c r="AG60">
        <v>1</v>
      </c>
      <c r="AH60">
        <v>1</v>
      </c>
      <c r="AI60" s="3">
        <v>1.3113273177077074</v>
      </c>
      <c r="AK60" s="11">
        <f t="shared" si="109"/>
        <v>8.2556401679596547E-3</v>
      </c>
      <c r="AL60" s="11" t="str">
        <f t="shared" si="110"/>
        <v>/</v>
      </c>
      <c r="AM60" s="11">
        <f t="shared" si="111"/>
        <v>-3.9620058189286378E-2</v>
      </c>
      <c r="AN60" s="11">
        <f t="shared" si="112"/>
        <v>-7.605675003656498E-3</v>
      </c>
      <c r="AO60" s="11" t="str">
        <f t="shared" si="113"/>
        <v>/</v>
      </c>
      <c r="AP60" s="11">
        <f t="shared" si="114"/>
        <v>-9.5238095238103782E-4</v>
      </c>
      <c r="AQ60" s="11">
        <f t="shared" si="115"/>
        <v>1.7318794098781121E-2</v>
      </c>
      <c r="AR60" s="11">
        <f t="shared" si="116"/>
        <v>1.2688108586603741E-2</v>
      </c>
      <c r="AS60" s="11">
        <f t="shared" si="117"/>
        <v>9.5701411595821018E-3</v>
      </c>
      <c r="AT60" s="11">
        <f t="shared" si="118"/>
        <v>-4.0883074407196407E-3</v>
      </c>
      <c r="AU60" s="11">
        <f t="shared" si="119"/>
        <v>2.1282885013301778E-2</v>
      </c>
      <c r="AV60" s="11">
        <f t="shared" si="120"/>
        <v>-6.154263986963604E-2</v>
      </c>
      <c r="AW60" s="11" t="str">
        <f t="shared" si="121"/>
        <v>/</v>
      </c>
      <c r="AX60" s="11" t="str">
        <f t="shared" si="122"/>
        <v>/</v>
      </c>
      <c r="AY60" s="11">
        <f t="shared" si="123"/>
        <v>-2.4590163934424814E-3</v>
      </c>
      <c r="AZ60" s="11">
        <f t="shared" si="124"/>
        <v>-2.7118147170918094E-3</v>
      </c>
      <c r="BA60" s="11">
        <f t="shared" si="125"/>
        <v>5.795053003533579E-2</v>
      </c>
      <c r="BB60" s="11">
        <f t="shared" si="126"/>
        <v>-1.9123783031989028E-3</v>
      </c>
      <c r="BC60" s="11">
        <f t="shared" si="127"/>
        <v>-3.494798439531821E-3</v>
      </c>
      <c r="BD60" s="11">
        <f t="shared" si="128"/>
        <v>-1.6563909082544237E-3</v>
      </c>
      <c r="BE60" s="11">
        <f t="shared" si="129"/>
        <v>2.1598272138227959E-3</v>
      </c>
      <c r="BF60" s="11" t="str">
        <f t="shared" si="130"/>
        <v>/</v>
      </c>
      <c r="BG60" s="11" t="str">
        <f t="shared" si="131"/>
        <v>/</v>
      </c>
      <c r="BH60" s="11" t="str">
        <f t="shared" si="132"/>
        <v>/</v>
      </c>
      <c r="BI60" s="11">
        <f t="shared" si="133"/>
        <v>-1.5970515970516019E-2</v>
      </c>
      <c r="BJ60" s="11">
        <f t="shared" si="134"/>
        <v>-2.3767082590612221E-3</v>
      </c>
      <c r="BK60" s="11" t="str">
        <f t="shared" si="135"/>
        <v>/</v>
      </c>
      <c r="BL60" s="11" t="str">
        <f t="shared" si="136"/>
        <v>/</v>
      </c>
      <c r="BM60" s="11" t="str">
        <f t="shared" si="137"/>
        <v>/</v>
      </c>
      <c r="BN60" s="11" t="str">
        <f t="shared" si="138"/>
        <v>/</v>
      </c>
      <c r="BO60" s="11" t="str">
        <f t="shared" si="139"/>
        <v>/</v>
      </c>
      <c r="BP60" s="11" t="str">
        <f t="shared" si="140"/>
        <v>/</v>
      </c>
      <c r="BQ60" s="11" t="str">
        <f t="shared" si="140"/>
        <v>/</v>
      </c>
      <c r="BR60" s="11">
        <f t="shared" si="141"/>
        <v>-7.9814516691523174E-4</v>
      </c>
      <c r="BX60" s="3"/>
      <c r="BY60" s="3"/>
      <c r="BZ60" s="3"/>
      <c r="CK60" s="2">
        <f t="shared" si="108"/>
        <v>43518</v>
      </c>
      <c r="CL60" s="29">
        <f t="shared" si="74"/>
        <v>1.0977915536613716</v>
      </c>
      <c r="CM60" s="29">
        <f t="shared" si="75"/>
        <v>1.1117478510028653</v>
      </c>
      <c r="CN60" s="29">
        <f t="shared" si="76"/>
        <v>1.1223000000000001</v>
      </c>
      <c r="CO60" s="29">
        <f t="shared" si="77"/>
        <v>1.0724729313206354</v>
      </c>
      <c r="CP60" s="29">
        <f t="shared" si="78"/>
        <v>1</v>
      </c>
      <c r="CQ60" s="29">
        <f t="shared" si="79"/>
        <v>1.0489999999999999</v>
      </c>
      <c r="CR60" s="29">
        <f t="shared" si="80"/>
        <v>1.2687999999999999</v>
      </c>
      <c r="CS60" s="29">
        <f t="shared" si="81"/>
        <v>1.5113616346661969</v>
      </c>
      <c r="CT60" s="29">
        <f t="shared" si="82"/>
        <v>1.1753946146703809</v>
      </c>
      <c r="CU60" s="29">
        <f t="shared" si="83"/>
        <v>1.218</v>
      </c>
      <c r="CV60" s="29">
        <f t="shared" si="84"/>
        <v>1.3308936825885977</v>
      </c>
      <c r="CW60" s="29">
        <f t="shared" si="85"/>
        <v>1.5746445497630333</v>
      </c>
      <c r="CX60" s="29">
        <f t="shared" si="86"/>
        <v>1</v>
      </c>
      <c r="CY60" s="29">
        <f t="shared" si="87"/>
        <v>1.8528089887640449</v>
      </c>
      <c r="CZ60" s="29">
        <f t="shared" si="88"/>
        <v>1.1195952161913525</v>
      </c>
      <c r="DA60" s="29">
        <f t="shared" si="89"/>
        <v>1.1208401976935749</v>
      </c>
      <c r="DB60" s="29">
        <f t="shared" si="90"/>
        <v>1.3977591036414567</v>
      </c>
      <c r="DC60" s="29">
        <f t="shared" si="91"/>
        <v>1.1482000000000001</v>
      </c>
      <c r="DD60" s="29">
        <f t="shared" si="92"/>
        <v>1.1361193476649369</v>
      </c>
      <c r="DE60" s="29">
        <f t="shared" si="93"/>
        <v>1.0849</v>
      </c>
      <c r="DF60" s="29">
        <f t="shared" si="94"/>
        <v>1.0207999999999999</v>
      </c>
      <c r="DG60" s="29">
        <f t="shared" si="95"/>
        <v>1</v>
      </c>
      <c r="DH60" s="29">
        <f t="shared" si="96"/>
        <v>1</v>
      </c>
      <c r="DI60" s="29">
        <f t="shared" si="97"/>
        <v>1.103</v>
      </c>
      <c r="DJ60" s="29">
        <f t="shared" si="98"/>
        <v>1.8430372148859544</v>
      </c>
      <c r="DK60" s="29">
        <f t="shared" si="99"/>
        <v>1.1716678297278438</v>
      </c>
      <c r="DL60" s="29">
        <f t="shared" si="100"/>
        <v>1</v>
      </c>
      <c r="DM60" s="29">
        <f t="shared" si="101"/>
        <v>1</v>
      </c>
      <c r="DN60" s="29">
        <f t="shared" si="102"/>
        <v>1</v>
      </c>
      <c r="DO60" s="29">
        <f t="shared" si="103"/>
        <v>1</v>
      </c>
      <c r="DP60" s="29">
        <f t="shared" si="104"/>
        <v>1</v>
      </c>
      <c r="DQ60" s="29">
        <f t="shared" si="105"/>
        <v>1</v>
      </c>
      <c r="DR60" s="29">
        <f t="shared" si="105"/>
        <v>1</v>
      </c>
      <c r="DS60" s="29">
        <f t="shared" si="107"/>
        <v>1.3113273177077074</v>
      </c>
    </row>
    <row r="61" spans="1:123">
      <c r="A61" s="2">
        <v>43525</v>
      </c>
      <c r="B61" s="3">
        <v>1.4410000000000001</v>
      </c>
      <c r="C61" s="3">
        <v>1.3638999999999999</v>
      </c>
      <c r="D61" s="3">
        <v>1.1234999999999999</v>
      </c>
      <c r="E61" s="3">
        <v>1.3582000000000001</v>
      </c>
      <c r="F61" s="3">
        <v>1</v>
      </c>
      <c r="G61" s="3">
        <v>1.056</v>
      </c>
      <c r="H61" s="3">
        <v>1.3047</v>
      </c>
      <c r="I61" s="3">
        <v>1.7427999999999999</v>
      </c>
      <c r="J61" s="3">
        <v>1.2801</v>
      </c>
      <c r="K61" s="3">
        <v>1.2350000000000001</v>
      </c>
      <c r="L61" s="3">
        <v>1.7253000000000001</v>
      </c>
      <c r="M61" s="3">
        <v>1.7573000000000001</v>
      </c>
      <c r="N61" s="3">
        <v>1</v>
      </c>
      <c r="O61" s="3">
        <v>1.6659999999999999</v>
      </c>
      <c r="P61" s="3">
        <v>1.2170000000000001</v>
      </c>
      <c r="Q61" s="3">
        <v>1.3680000000000001</v>
      </c>
      <c r="R61" s="3">
        <v>1.5549999999999999</v>
      </c>
      <c r="S61" s="3">
        <v>1.1678999999999999</v>
      </c>
      <c r="T61" s="3">
        <v>1.2261</v>
      </c>
      <c r="U61" s="3">
        <v>1.0858000000000001</v>
      </c>
      <c r="V61" s="3">
        <v>1.0392999999999999</v>
      </c>
      <c r="W61" s="3">
        <v>1</v>
      </c>
      <c r="X61">
        <v>1</v>
      </c>
      <c r="Y61">
        <v>1.1160000000000001</v>
      </c>
      <c r="Z61">
        <v>1.6822999999999999</v>
      </c>
      <c r="AA61">
        <v>1.68</v>
      </c>
      <c r="AB61">
        <v>1</v>
      </c>
      <c r="AC61">
        <v>1</v>
      </c>
      <c r="AD61">
        <v>1</v>
      </c>
      <c r="AE61">
        <v>1</v>
      </c>
      <c r="AF61">
        <v>1</v>
      </c>
      <c r="AG61">
        <v>1</v>
      </c>
      <c r="AH61">
        <v>1</v>
      </c>
      <c r="AI61" s="3">
        <v>1.3180959319175622</v>
      </c>
      <c r="AK61" s="11">
        <f t="shared" si="109"/>
        <v>1.7152537587350913E-2</v>
      </c>
      <c r="AL61" s="11">
        <f t="shared" si="110"/>
        <v>-2.3553837342497275E-2</v>
      </c>
      <c r="AM61" s="11">
        <f t="shared" si="111"/>
        <v>1.0692328254475747E-3</v>
      </c>
      <c r="AN61" s="11">
        <f t="shared" si="112"/>
        <v>8.8430361090652276E-4</v>
      </c>
      <c r="AO61" s="11" t="str">
        <f t="shared" si="113"/>
        <v>/</v>
      </c>
      <c r="AP61" s="11">
        <f t="shared" si="114"/>
        <v>6.673021925643674E-3</v>
      </c>
      <c r="AQ61" s="11">
        <f t="shared" si="115"/>
        <v>2.8294451450189273E-2</v>
      </c>
      <c r="AR61" s="11">
        <f t="shared" si="116"/>
        <v>1.5617715617715522E-2</v>
      </c>
      <c r="AS61" s="11">
        <f t="shared" si="117"/>
        <v>1.1217315743739631E-2</v>
      </c>
      <c r="AT61" s="11">
        <f t="shared" si="118"/>
        <v>1.3957307060755486E-2</v>
      </c>
      <c r="AU61" s="11">
        <f t="shared" si="119"/>
        <v>-1.2735166425470457E-3</v>
      </c>
      <c r="AV61" s="11">
        <f t="shared" si="120"/>
        <v>1.7132604040053234E-2</v>
      </c>
      <c r="AW61" s="11" t="str">
        <f t="shared" si="121"/>
        <v>/</v>
      </c>
      <c r="AX61" s="11">
        <f t="shared" si="122"/>
        <v>1.0309278350515427E-2</v>
      </c>
      <c r="AY61" s="11" t="str">
        <f t="shared" si="123"/>
        <v>/</v>
      </c>
      <c r="AZ61" s="11">
        <f t="shared" si="124"/>
        <v>5.364885720585022E-3</v>
      </c>
      <c r="BA61" s="11">
        <f t="shared" si="125"/>
        <v>3.8744154976619871E-2</v>
      </c>
      <c r="BB61" s="11">
        <f t="shared" si="126"/>
        <v>1.7157289670789E-2</v>
      </c>
      <c r="BC61" s="11" t="str">
        <f t="shared" si="127"/>
        <v>/</v>
      </c>
      <c r="BD61" s="11">
        <f t="shared" si="128"/>
        <v>8.2956954558044416E-4</v>
      </c>
      <c r="BE61" s="11">
        <f t="shared" si="129"/>
        <v>1.8123040752351161E-2</v>
      </c>
      <c r="BF61" s="11" t="str">
        <f t="shared" si="130"/>
        <v>/</v>
      </c>
      <c r="BG61" s="11" t="str">
        <f t="shared" si="131"/>
        <v>/</v>
      </c>
      <c r="BH61" s="11">
        <f t="shared" si="132"/>
        <v>1.1786038077969296E-2</v>
      </c>
      <c r="BI61" s="11">
        <f t="shared" si="133"/>
        <v>-8.684796178689691E-2</v>
      </c>
      <c r="BJ61" s="11">
        <f t="shared" si="134"/>
        <v>5.9559261465147451E-4</v>
      </c>
      <c r="BK61" s="11" t="str">
        <f t="shared" si="135"/>
        <v>/</v>
      </c>
      <c r="BL61" s="11" t="str">
        <f t="shared" si="136"/>
        <v>/</v>
      </c>
      <c r="BM61" s="11" t="str">
        <f t="shared" si="137"/>
        <v>/</v>
      </c>
      <c r="BN61" s="11" t="str">
        <f t="shared" si="138"/>
        <v>/</v>
      </c>
      <c r="BO61" s="11" t="str">
        <f t="shared" si="139"/>
        <v>/</v>
      </c>
      <c r="BP61" s="11" t="str">
        <f t="shared" si="140"/>
        <v>/</v>
      </c>
      <c r="BQ61" s="11" t="str">
        <f t="shared" si="140"/>
        <v>/</v>
      </c>
      <c r="BR61" s="11">
        <f t="shared" si="141"/>
        <v>5.1616511899461592E-3</v>
      </c>
      <c r="BX61" s="3"/>
      <c r="BY61" s="3"/>
      <c r="BZ61" s="3"/>
      <c r="CK61" s="2">
        <f t="shared" si="108"/>
        <v>43525</v>
      </c>
      <c r="CL61" s="29">
        <f t="shared" si="74"/>
        <v>1.1166214645486245</v>
      </c>
      <c r="CM61" s="29">
        <f t="shared" si="75"/>
        <v>1.0855619229544731</v>
      </c>
      <c r="CN61" s="29">
        <f t="shared" si="76"/>
        <v>1.1234999999999999</v>
      </c>
      <c r="CO61" s="29">
        <f t="shared" si="77"/>
        <v>1.0734213230064016</v>
      </c>
      <c r="CP61" s="29">
        <f t="shared" si="78"/>
        <v>1</v>
      </c>
      <c r="CQ61" s="29">
        <f t="shared" si="79"/>
        <v>1.056</v>
      </c>
      <c r="CR61" s="29">
        <f t="shared" si="80"/>
        <v>1.3047</v>
      </c>
      <c r="CS61" s="29">
        <f t="shared" si="81"/>
        <v>1.5349656508719394</v>
      </c>
      <c r="CT61" s="29">
        <f t="shared" si="82"/>
        <v>1.1885793871866297</v>
      </c>
      <c r="CU61" s="29">
        <f t="shared" si="83"/>
        <v>1.2350000000000001</v>
      </c>
      <c r="CV61" s="29">
        <f t="shared" si="84"/>
        <v>1.3291987673343606</v>
      </c>
      <c r="CW61" s="29">
        <f t="shared" si="85"/>
        <v>1.6016223113379513</v>
      </c>
      <c r="CX61" s="29">
        <f t="shared" si="86"/>
        <v>1</v>
      </c>
      <c r="CY61" s="29">
        <f t="shared" si="87"/>
        <v>1.8719101123595505</v>
      </c>
      <c r="CZ61" s="29">
        <f t="shared" si="88"/>
        <v>1.1195952161913525</v>
      </c>
      <c r="DA61" s="29">
        <f t="shared" si="89"/>
        <v>1.1268533772652389</v>
      </c>
      <c r="DB61" s="29">
        <f t="shared" si="90"/>
        <v>1.4519140989729225</v>
      </c>
      <c r="DC61" s="29">
        <f t="shared" si="91"/>
        <v>1.1678999999999999</v>
      </c>
      <c r="DD61" s="29">
        <f t="shared" si="92"/>
        <v>1.1361193476649369</v>
      </c>
      <c r="DE61" s="29">
        <f t="shared" si="93"/>
        <v>1.0858000000000001</v>
      </c>
      <c r="DF61" s="29">
        <f t="shared" si="94"/>
        <v>1.0392999999999999</v>
      </c>
      <c r="DG61" s="29">
        <f t="shared" si="95"/>
        <v>1</v>
      </c>
      <c r="DH61" s="29">
        <f t="shared" si="96"/>
        <v>1</v>
      </c>
      <c r="DI61" s="29">
        <f t="shared" si="97"/>
        <v>1.1160000000000001</v>
      </c>
      <c r="DJ61" s="29">
        <f t="shared" si="98"/>
        <v>1.68297318927571</v>
      </c>
      <c r="DK61" s="29">
        <f t="shared" si="99"/>
        <v>1.1723656664340543</v>
      </c>
      <c r="DL61" s="29">
        <f t="shared" si="100"/>
        <v>1</v>
      </c>
      <c r="DM61" s="29">
        <f t="shared" si="101"/>
        <v>1</v>
      </c>
      <c r="DN61" s="29">
        <f t="shared" si="102"/>
        <v>1</v>
      </c>
      <c r="DO61" s="29">
        <f t="shared" si="103"/>
        <v>1</v>
      </c>
      <c r="DP61" s="29">
        <f t="shared" si="104"/>
        <v>1</v>
      </c>
      <c r="DQ61" s="29">
        <f t="shared" si="105"/>
        <v>1</v>
      </c>
      <c r="DR61" s="29">
        <f t="shared" si="105"/>
        <v>1</v>
      </c>
      <c r="DS61" s="29">
        <f t="shared" si="107"/>
        <v>1.3180959319175622</v>
      </c>
    </row>
    <row r="62" spans="1:123">
      <c r="A62" s="2">
        <v>43532</v>
      </c>
      <c r="B62" s="3">
        <v>1.4232</v>
      </c>
      <c r="C62" s="3">
        <v>1.3288</v>
      </c>
      <c r="D62" s="3">
        <v>1.1269</v>
      </c>
      <c r="E62" s="3">
        <v>1.3738999999999999</v>
      </c>
      <c r="F62" s="3">
        <v>1</v>
      </c>
      <c r="G62" s="3">
        <v>1.048</v>
      </c>
      <c r="H62" s="3">
        <v>1.3292999999999999</v>
      </c>
      <c r="I62" s="3">
        <v>1.7904</v>
      </c>
      <c r="J62" s="3">
        <v>1.2688999999999999</v>
      </c>
      <c r="K62" s="3">
        <v>1.218</v>
      </c>
      <c r="L62" s="3">
        <v>1.7568999999999999</v>
      </c>
      <c r="M62" s="3">
        <v>1.8240000000000001</v>
      </c>
      <c r="N62" s="3">
        <v>1</v>
      </c>
      <c r="O62" s="3">
        <v>1.66</v>
      </c>
      <c r="P62" s="3">
        <v>1.208</v>
      </c>
      <c r="Q62" s="3">
        <v>1.3487</v>
      </c>
      <c r="R62" s="3">
        <v>1.51</v>
      </c>
      <c r="S62" s="3">
        <v>1.2434000000000001</v>
      </c>
      <c r="T62" s="3">
        <v>1.2369000000000001</v>
      </c>
      <c r="U62" s="3">
        <v>1.0696000000000001</v>
      </c>
      <c r="V62" s="3">
        <v>1.0227999999999999</v>
      </c>
      <c r="W62" s="3">
        <v>1</v>
      </c>
      <c r="X62" s="3">
        <v>1</v>
      </c>
      <c r="Y62">
        <v>1.099</v>
      </c>
      <c r="Z62">
        <v>1.8904000000000001</v>
      </c>
      <c r="AA62">
        <v>1.702</v>
      </c>
      <c r="AB62">
        <v>1</v>
      </c>
      <c r="AC62">
        <v>1</v>
      </c>
      <c r="AD62">
        <v>1</v>
      </c>
      <c r="AE62">
        <v>1</v>
      </c>
      <c r="AF62">
        <v>1</v>
      </c>
      <c r="AG62">
        <v>1</v>
      </c>
      <c r="AH62">
        <v>1</v>
      </c>
      <c r="AI62" s="3">
        <v>1.3276235702578638</v>
      </c>
      <c r="AK62" s="11">
        <f t="shared" si="109"/>
        <v>-1.2352532963220031E-2</v>
      </c>
      <c r="AL62" s="11">
        <f t="shared" si="110"/>
        <v>-2.5735024561918007E-2</v>
      </c>
      <c r="AM62" s="11">
        <f t="shared" si="111"/>
        <v>3.0262572318646708E-3</v>
      </c>
      <c r="AN62" s="11">
        <f t="shared" si="112"/>
        <v>1.1559416875275952E-2</v>
      </c>
      <c r="AO62" s="11" t="str">
        <f t="shared" si="113"/>
        <v>/</v>
      </c>
      <c r="AP62" s="11">
        <f t="shared" si="114"/>
        <v>-7.575757575757569E-3</v>
      </c>
      <c r="AQ62" s="11">
        <f t="shared" si="115"/>
        <v>1.8854909174522927E-2</v>
      </c>
      <c r="AR62" s="11">
        <f t="shared" si="116"/>
        <v>2.7312370897406568E-2</v>
      </c>
      <c r="AS62" s="11">
        <f t="shared" si="117"/>
        <v>-8.7493164596517126E-3</v>
      </c>
      <c r="AT62" s="11">
        <f t="shared" si="118"/>
        <v>-1.3765182186234903E-2</v>
      </c>
      <c r="AU62" s="11">
        <f t="shared" si="119"/>
        <v>1.8315655248362539E-2</v>
      </c>
      <c r="AV62" s="11">
        <f t="shared" si="120"/>
        <v>3.7955955158481824E-2</v>
      </c>
      <c r="AW62" s="11" t="str">
        <f t="shared" si="121"/>
        <v>/</v>
      </c>
      <c r="AX62" s="11">
        <f t="shared" si="122"/>
        <v>-3.6014405762304635E-3</v>
      </c>
      <c r="AY62" s="11">
        <f t="shared" si="123"/>
        <v>-7.395234182415833E-3</v>
      </c>
      <c r="AZ62" s="11">
        <f t="shared" si="124"/>
        <v>-1.4108187134503014E-2</v>
      </c>
      <c r="BA62" s="11">
        <f t="shared" si="125"/>
        <v>-2.8938906752411508E-2</v>
      </c>
      <c r="BB62" s="11">
        <f t="shared" si="126"/>
        <v>6.4645945714530528E-2</v>
      </c>
      <c r="BC62" s="11">
        <f t="shared" si="127"/>
        <v>8.8084169317348415E-3</v>
      </c>
      <c r="BD62" s="11">
        <f t="shared" si="128"/>
        <v>-1.491987474673051E-2</v>
      </c>
      <c r="BE62" s="11">
        <f t="shared" si="129"/>
        <v>-1.587607043202155E-2</v>
      </c>
      <c r="BF62" s="11" t="str">
        <f t="shared" si="130"/>
        <v>/</v>
      </c>
      <c r="BG62" s="11" t="str">
        <f t="shared" si="131"/>
        <v>/</v>
      </c>
      <c r="BH62" s="11">
        <f t="shared" si="132"/>
        <v>-1.5232974910394326E-2</v>
      </c>
      <c r="BI62" s="11">
        <f t="shared" si="133"/>
        <v>0.12369969684360704</v>
      </c>
      <c r="BJ62" s="11">
        <f t="shared" si="134"/>
        <v>1.3095238095238049E-2</v>
      </c>
      <c r="BK62" s="11" t="str">
        <f t="shared" si="135"/>
        <v>/</v>
      </c>
      <c r="BL62" s="11" t="str">
        <f t="shared" si="136"/>
        <v>/</v>
      </c>
      <c r="BM62" s="11" t="str">
        <f t="shared" si="137"/>
        <v>/</v>
      </c>
      <c r="BN62" s="11" t="str">
        <f t="shared" si="138"/>
        <v>/</v>
      </c>
      <c r="BO62" s="11" t="str">
        <f t="shared" si="139"/>
        <v>/</v>
      </c>
      <c r="BP62" s="11" t="str">
        <f t="shared" si="140"/>
        <v>/</v>
      </c>
      <c r="BQ62" s="11" t="str">
        <f t="shared" si="140"/>
        <v>/</v>
      </c>
      <c r="BR62" s="11">
        <f t="shared" si="141"/>
        <v>7.2283345313424174E-3</v>
      </c>
      <c r="BX62" s="3"/>
      <c r="BY62" s="3"/>
      <c r="BZ62" s="3"/>
      <c r="CK62" s="2">
        <f t="shared" si="108"/>
        <v>43532</v>
      </c>
      <c r="CL62" s="29">
        <f t="shared" si="74"/>
        <v>1.1028283611003487</v>
      </c>
      <c r="CM62" s="29">
        <f t="shared" si="75"/>
        <v>1.0576249602037568</v>
      </c>
      <c r="CN62" s="29">
        <f t="shared" si="76"/>
        <v>1.1269</v>
      </c>
      <c r="CO62" s="29">
        <f t="shared" si="77"/>
        <v>1.0858294475618429</v>
      </c>
      <c r="CP62" s="29">
        <f t="shared" si="78"/>
        <v>1</v>
      </c>
      <c r="CQ62" s="29">
        <f t="shared" si="79"/>
        <v>1.048</v>
      </c>
      <c r="CR62" s="29">
        <f t="shared" si="80"/>
        <v>1.3292999999999999</v>
      </c>
      <c r="CS62" s="29">
        <f t="shared" si="81"/>
        <v>1.5768892020433327</v>
      </c>
      <c r="CT62" s="29">
        <f t="shared" si="82"/>
        <v>1.1781801299907149</v>
      </c>
      <c r="CU62" s="29">
        <f t="shared" si="83"/>
        <v>1.218</v>
      </c>
      <c r="CV62" s="29">
        <f t="shared" si="84"/>
        <v>1.3535439137134051</v>
      </c>
      <c r="CW62" s="29">
        <f t="shared" si="85"/>
        <v>1.6624134159679185</v>
      </c>
      <c r="CX62" s="29">
        <f t="shared" si="86"/>
        <v>1</v>
      </c>
      <c r="CY62" s="29">
        <f t="shared" si="87"/>
        <v>1.8651685393258426</v>
      </c>
      <c r="CZ62" s="29">
        <f t="shared" si="88"/>
        <v>1.1113155473781049</v>
      </c>
      <c r="DA62" s="29">
        <f t="shared" si="89"/>
        <v>1.1109555189456344</v>
      </c>
      <c r="DB62" s="29">
        <f t="shared" si="90"/>
        <v>1.4098972922502335</v>
      </c>
      <c r="DC62" s="29">
        <f t="shared" si="91"/>
        <v>1.2434000000000001</v>
      </c>
      <c r="DD62" s="29">
        <f t="shared" si="92"/>
        <v>1.1461267605633805</v>
      </c>
      <c r="DE62" s="29">
        <f t="shared" si="93"/>
        <v>1.0696000000000001</v>
      </c>
      <c r="DF62" s="29">
        <f t="shared" si="94"/>
        <v>1.0227999999999999</v>
      </c>
      <c r="DG62" s="29">
        <f t="shared" si="95"/>
        <v>1</v>
      </c>
      <c r="DH62" s="29">
        <f t="shared" si="96"/>
        <v>1</v>
      </c>
      <c r="DI62" s="29">
        <f t="shared" si="97"/>
        <v>1.099</v>
      </c>
      <c r="DJ62" s="29">
        <f t="shared" si="98"/>
        <v>1.8911564625850341</v>
      </c>
      <c r="DK62" s="29">
        <f t="shared" si="99"/>
        <v>1.1877180739706907</v>
      </c>
      <c r="DL62" s="29">
        <f t="shared" si="100"/>
        <v>1</v>
      </c>
      <c r="DM62" s="29">
        <f t="shared" si="101"/>
        <v>1</v>
      </c>
      <c r="DN62" s="29">
        <f t="shared" si="102"/>
        <v>1</v>
      </c>
      <c r="DO62" s="29">
        <f t="shared" si="103"/>
        <v>1</v>
      </c>
      <c r="DP62" s="29">
        <f t="shared" si="104"/>
        <v>1</v>
      </c>
      <c r="DQ62" s="29">
        <f t="shared" si="105"/>
        <v>1</v>
      </c>
      <c r="DR62" s="29">
        <f t="shared" si="105"/>
        <v>1</v>
      </c>
      <c r="DS62" s="29">
        <f t="shared" si="107"/>
        <v>1.3276235702578638</v>
      </c>
    </row>
    <row r="63" spans="1:123">
      <c r="A63" s="2">
        <v>43539</v>
      </c>
      <c r="B63" s="3">
        <v>1.4125000000000001</v>
      </c>
      <c r="C63" s="3">
        <v>1.3606</v>
      </c>
      <c r="D63" s="3">
        <v>1.1189</v>
      </c>
      <c r="E63" s="3">
        <v>1.3815999999999999</v>
      </c>
      <c r="F63" s="3">
        <v>1</v>
      </c>
      <c r="G63" s="3">
        <v>1.044</v>
      </c>
      <c r="H63" s="3">
        <v>1.3329</v>
      </c>
      <c r="I63" s="3">
        <v>1.7906</v>
      </c>
      <c r="J63" s="3">
        <v>1.2724</v>
      </c>
      <c r="K63" s="3">
        <v>1.2230000000000001</v>
      </c>
      <c r="L63" s="3">
        <v>1.7744</v>
      </c>
      <c r="M63" s="3">
        <v>1.873</v>
      </c>
      <c r="N63" s="3">
        <v>1</v>
      </c>
      <c r="O63" s="3">
        <v>1.6639999999999999</v>
      </c>
      <c r="P63" s="3">
        <v>1.2170000000000001</v>
      </c>
      <c r="Q63" s="3">
        <v>1.3469</v>
      </c>
      <c r="R63" s="3">
        <v>1.488</v>
      </c>
      <c r="S63" s="3">
        <v>1.2225999999999999</v>
      </c>
      <c r="T63" s="3">
        <v>1.2315</v>
      </c>
      <c r="U63" s="3">
        <v>1.0898000000000001</v>
      </c>
      <c r="V63" s="3">
        <v>1.0293000000000001</v>
      </c>
      <c r="W63" s="3">
        <v>1.0049999999999999</v>
      </c>
      <c r="X63" s="3">
        <v>1</v>
      </c>
      <c r="Y63">
        <v>1.0860000000000001</v>
      </c>
      <c r="Z63">
        <v>1.8722000000000001</v>
      </c>
      <c r="AA63">
        <v>1.702</v>
      </c>
      <c r="AB63">
        <v>1.0003</v>
      </c>
      <c r="AC63">
        <v>1</v>
      </c>
      <c r="AD63">
        <v>1</v>
      </c>
      <c r="AE63">
        <v>1</v>
      </c>
      <c r="AF63">
        <v>1</v>
      </c>
      <c r="AG63">
        <v>1</v>
      </c>
      <c r="AH63">
        <v>1</v>
      </c>
      <c r="AI63" s="3">
        <v>1.3299925086511359</v>
      </c>
      <c r="AK63" s="11">
        <f t="shared" si="109"/>
        <v>-7.518268690275387E-3</v>
      </c>
      <c r="AL63" s="11">
        <f t="shared" si="110"/>
        <v>2.3931366646598562E-2</v>
      </c>
      <c r="AM63" s="11">
        <f t="shared" si="111"/>
        <v>-7.0991214837163863E-3</v>
      </c>
      <c r="AN63" s="11">
        <f t="shared" si="112"/>
        <v>5.6044835868696019E-3</v>
      </c>
      <c r="AO63" s="11" t="str">
        <f t="shared" si="113"/>
        <v>/</v>
      </c>
      <c r="AP63" s="11">
        <f t="shared" si="114"/>
        <v>-3.8167938931297218E-3</v>
      </c>
      <c r="AQ63" s="11">
        <f t="shared" si="115"/>
        <v>2.7081922816520887E-3</v>
      </c>
      <c r="AR63" s="11">
        <f t="shared" si="116"/>
        <v>1.1170688114381377E-4</v>
      </c>
      <c r="AS63" s="11">
        <f t="shared" si="117"/>
        <v>2.7582945858617425E-3</v>
      </c>
      <c r="AT63" s="11">
        <f t="shared" si="118"/>
        <v>4.1050903119870252E-3</v>
      </c>
      <c r="AU63" s="11">
        <f t="shared" si="119"/>
        <v>9.9607262792418272E-3</v>
      </c>
      <c r="AV63" s="11">
        <f t="shared" si="120"/>
        <v>2.6864035087719174E-2</v>
      </c>
      <c r="AW63" s="11" t="str">
        <f t="shared" si="121"/>
        <v>/</v>
      </c>
      <c r="AX63" s="11">
        <f t="shared" si="122"/>
        <v>2.4096385542169418E-3</v>
      </c>
      <c r="AY63" s="11">
        <f t="shared" si="123"/>
        <v>7.4503311258278249E-3</v>
      </c>
      <c r="AZ63" s="11">
        <f t="shared" si="124"/>
        <v>-1.3346185215392659E-3</v>
      </c>
      <c r="BA63" s="11">
        <f t="shared" si="125"/>
        <v>-1.4569536423841067E-2</v>
      </c>
      <c r="BB63" s="11">
        <f t="shared" si="126"/>
        <v>-1.6728325558951429E-2</v>
      </c>
      <c r="BC63" s="11">
        <f t="shared" si="127"/>
        <v>-4.3657530924084975E-3</v>
      </c>
      <c r="BD63" s="11">
        <f t="shared" si="128"/>
        <v>1.8885564697082913E-2</v>
      </c>
      <c r="BE63" s="11">
        <f t="shared" si="129"/>
        <v>6.3551036370748104E-3</v>
      </c>
      <c r="BF63" s="11">
        <f t="shared" si="130"/>
        <v>4.9999999999998934E-3</v>
      </c>
      <c r="BG63" s="11" t="str">
        <f t="shared" si="131"/>
        <v>/</v>
      </c>
      <c r="BH63" s="11">
        <f t="shared" si="132"/>
        <v>-1.1828935395814311E-2</v>
      </c>
      <c r="BI63" s="11">
        <f t="shared" si="133"/>
        <v>-9.6275920440118679E-3</v>
      </c>
      <c r="BJ63" s="11" t="str">
        <f t="shared" si="134"/>
        <v>/</v>
      </c>
      <c r="BK63" s="11">
        <f t="shared" si="135"/>
        <v>2.9999999999996696E-4</v>
      </c>
      <c r="BL63" s="11" t="str">
        <f t="shared" si="136"/>
        <v>/</v>
      </c>
      <c r="BM63" s="11" t="str">
        <f t="shared" si="137"/>
        <v>/</v>
      </c>
      <c r="BN63" s="11" t="str">
        <f t="shared" si="138"/>
        <v>/</v>
      </c>
      <c r="BO63" s="11" t="str">
        <f t="shared" si="139"/>
        <v>/</v>
      </c>
      <c r="BP63" s="11" t="str">
        <f t="shared" si="140"/>
        <v>/</v>
      </c>
      <c r="BQ63" s="11" t="str">
        <f t="shared" si="140"/>
        <v>/</v>
      </c>
      <c r="BR63" s="11">
        <f t="shared" si="141"/>
        <v>1.7843449350722906E-3</v>
      </c>
      <c r="BX63" s="3"/>
      <c r="BY63" s="3"/>
      <c r="BZ63" s="3"/>
      <c r="CK63" s="2">
        <f t="shared" si="108"/>
        <v>43539</v>
      </c>
      <c r="CL63" s="29">
        <f t="shared" si="74"/>
        <v>1.0945370011623403</v>
      </c>
      <c r="CM63" s="29">
        <f t="shared" si="75"/>
        <v>1.082935370900987</v>
      </c>
      <c r="CN63" s="29">
        <f t="shared" si="76"/>
        <v>1.1189</v>
      </c>
      <c r="CO63" s="29">
        <f t="shared" si="77"/>
        <v>1.0919149608788428</v>
      </c>
      <c r="CP63" s="29">
        <f t="shared" si="78"/>
        <v>1</v>
      </c>
      <c r="CQ63" s="29">
        <f t="shared" si="79"/>
        <v>1.044</v>
      </c>
      <c r="CR63" s="29">
        <f t="shared" si="80"/>
        <v>1.3329</v>
      </c>
      <c r="CS63" s="29">
        <f t="shared" si="81"/>
        <v>1.5770653514180024</v>
      </c>
      <c r="CT63" s="29">
        <f t="shared" si="82"/>
        <v>1.1814298978644382</v>
      </c>
      <c r="CU63" s="29">
        <f t="shared" si="83"/>
        <v>1.2230000000000001</v>
      </c>
      <c r="CV63" s="29">
        <f t="shared" si="84"/>
        <v>1.3670261941448381</v>
      </c>
      <c r="CW63" s="29">
        <f t="shared" si="85"/>
        <v>1.7070725483047759</v>
      </c>
      <c r="CX63" s="29">
        <f t="shared" si="86"/>
        <v>1</v>
      </c>
      <c r="CY63" s="29">
        <f t="shared" si="87"/>
        <v>1.8696629213483145</v>
      </c>
      <c r="CZ63" s="29">
        <f t="shared" si="88"/>
        <v>1.1195952161913525</v>
      </c>
      <c r="DA63" s="29">
        <f t="shared" si="89"/>
        <v>1.1094728171334431</v>
      </c>
      <c r="DB63" s="29">
        <f t="shared" si="90"/>
        <v>1.3893557422969187</v>
      </c>
      <c r="DC63" s="29">
        <f t="shared" si="91"/>
        <v>1.2225999999999999</v>
      </c>
      <c r="DD63" s="29">
        <f t="shared" si="92"/>
        <v>1.1411230541141588</v>
      </c>
      <c r="DE63" s="29">
        <f t="shared" si="93"/>
        <v>1.0898000000000001</v>
      </c>
      <c r="DF63" s="29">
        <f t="shared" si="94"/>
        <v>1.0293000000000001</v>
      </c>
      <c r="DG63" s="29">
        <f t="shared" si="95"/>
        <v>1.0049999999999999</v>
      </c>
      <c r="DH63" s="29">
        <f t="shared" si="96"/>
        <v>1</v>
      </c>
      <c r="DI63" s="29">
        <f t="shared" si="97"/>
        <v>1.0860000000000001</v>
      </c>
      <c r="DJ63" s="29">
        <f t="shared" si="98"/>
        <v>1.8729491796718687</v>
      </c>
      <c r="DK63" s="29">
        <f t="shared" si="99"/>
        <v>1.1877180739706907</v>
      </c>
      <c r="DL63" s="29">
        <f t="shared" si="100"/>
        <v>1.0003</v>
      </c>
      <c r="DM63" s="29">
        <f t="shared" si="101"/>
        <v>1</v>
      </c>
      <c r="DN63" s="29">
        <f t="shared" si="102"/>
        <v>1</v>
      </c>
      <c r="DO63" s="29">
        <f t="shared" si="103"/>
        <v>1</v>
      </c>
      <c r="DP63" s="29">
        <f t="shared" si="104"/>
        <v>1</v>
      </c>
      <c r="DQ63" s="29">
        <f t="shared" si="105"/>
        <v>1</v>
      </c>
      <c r="DR63" s="29">
        <f t="shared" si="105"/>
        <v>1</v>
      </c>
      <c r="DS63" s="29">
        <f t="shared" si="107"/>
        <v>1.3299925086511359</v>
      </c>
    </row>
    <row r="64" spans="1:123">
      <c r="A64" s="2">
        <v>43546</v>
      </c>
      <c r="B64" s="3">
        <v>1.4031</v>
      </c>
      <c r="C64" s="3">
        <v>1.3727</v>
      </c>
      <c r="D64" s="3">
        <v>1.1119000000000001</v>
      </c>
      <c r="E64" s="3">
        <v>1.3673999999999999</v>
      </c>
      <c r="F64" s="3">
        <v>0.99709999999999999</v>
      </c>
      <c r="G64" s="3">
        <v>1.04</v>
      </c>
      <c r="H64" s="3">
        <v>1.3388</v>
      </c>
      <c r="I64" s="3">
        <v>1.7951999999999999</v>
      </c>
      <c r="J64" s="3">
        <v>1.2606999999999999</v>
      </c>
      <c r="K64" s="3">
        <v>1.2170000000000001</v>
      </c>
      <c r="L64" s="3">
        <v>1.7448999999999999</v>
      </c>
      <c r="M64" s="3">
        <v>1.92</v>
      </c>
      <c r="N64" s="3">
        <v>1.0005999999999999</v>
      </c>
      <c r="O64" s="3">
        <v>1.6240000000000001</v>
      </c>
      <c r="P64" s="3">
        <v>1.2170000000000001</v>
      </c>
      <c r="Q64" s="3">
        <v>1.3416999999999999</v>
      </c>
      <c r="R64" s="3">
        <v>1.472</v>
      </c>
      <c r="S64" s="3">
        <v>1.1984999999999999</v>
      </c>
      <c r="T64" s="3">
        <v>1.2196</v>
      </c>
      <c r="U64" s="3">
        <v>1.0595000000000001</v>
      </c>
      <c r="V64" s="3">
        <v>1.0254000000000001</v>
      </c>
      <c r="W64" s="3">
        <v>0.98899999999999999</v>
      </c>
      <c r="X64" s="3">
        <v>1.0009999999999999</v>
      </c>
      <c r="Y64">
        <v>1.0740000000000001</v>
      </c>
      <c r="Z64">
        <v>1.8844000000000001</v>
      </c>
      <c r="AA64">
        <v>1.673</v>
      </c>
      <c r="AB64">
        <v>1.0005999999999999</v>
      </c>
      <c r="AC64">
        <v>1</v>
      </c>
      <c r="AD64">
        <v>1</v>
      </c>
      <c r="AE64">
        <v>1</v>
      </c>
      <c r="AF64">
        <v>1</v>
      </c>
      <c r="AG64">
        <v>1</v>
      </c>
      <c r="AH64">
        <v>1</v>
      </c>
      <c r="AI64" s="3">
        <v>1.3217371579998229</v>
      </c>
      <c r="AK64" s="11">
        <f t="shared" si="109"/>
        <v>-6.6548672566372202E-3</v>
      </c>
      <c r="AL64" s="11">
        <f t="shared" si="110"/>
        <v>8.8931353814494241E-3</v>
      </c>
      <c r="AM64" s="11">
        <f t="shared" si="111"/>
        <v>-6.2561444275627265E-3</v>
      </c>
      <c r="AN64" s="11">
        <f t="shared" si="112"/>
        <v>-1.0277938621887639E-2</v>
      </c>
      <c r="AO64" s="11">
        <f t="shared" si="113"/>
        <v>-2.9000000000000137E-3</v>
      </c>
      <c r="AP64" s="11">
        <f t="shared" si="114"/>
        <v>-3.8314176245211051E-3</v>
      </c>
      <c r="AQ64" s="11">
        <f t="shared" si="115"/>
        <v>4.4264385925425476E-3</v>
      </c>
      <c r="AR64" s="11">
        <f t="shared" si="116"/>
        <v>2.5689712945380361E-3</v>
      </c>
      <c r="AS64" s="11">
        <f t="shared" si="117"/>
        <v>-9.1952216284187926E-3</v>
      </c>
      <c r="AT64" s="11">
        <f t="shared" si="118"/>
        <v>-4.9059689288634134E-3</v>
      </c>
      <c r="AU64" s="11">
        <f t="shared" si="119"/>
        <v>-1.6625338142470691E-2</v>
      </c>
      <c r="AV64" s="11">
        <f t="shared" si="120"/>
        <v>2.5093432995194842E-2</v>
      </c>
      <c r="AW64" s="11">
        <f t="shared" si="121"/>
        <v>5.9999999999993392E-4</v>
      </c>
      <c r="AX64" s="11">
        <f t="shared" si="122"/>
        <v>-2.4038461538461453E-2</v>
      </c>
      <c r="AY64" s="11" t="str">
        <f t="shared" si="123"/>
        <v>/</v>
      </c>
      <c r="AZ64" s="11">
        <f t="shared" si="124"/>
        <v>-3.8607172024649472E-3</v>
      </c>
      <c r="BA64" s="11">
        <f t="shared" si="125"/>
        <v>-1.0752688172043001E-2</v>
      </c>
      <c r="BB64" s="11">
        <f t="shared" si="126"/>
        <v>-1.9712088990675669E-2</v>
      </c>
      <c r="BC64" s="11">
        <f t="shared" si="127"/>
        <v>-9.6630125862768868E-3</v>
      </c>
      <c r="BD64" s="11">
        <f t="shared" si="128"/>
        <v>-2.7803266654432002E-2</v>
      </c>
      <c r="BE64" s="11">
        <f t="shared" si="129"/>
        <v>-3.7889828038473183E-3</v>
      </c>
      <c r="BF64" s="11">
        <f t="shared" si="130"/>
        <v>-1.5920398009950154E-2</v>
      </c>
      <c r="BG64" s="11">
        <f t="shared" si="131"/>
        <v>9.9999999999988987E-4</v>
      </c>
      <c r="BH64" s="11">
        <f t="shared" si="132"/>
        <v>-1.1049723756906049E-2</v>
      </c>
      <c r="BI64" s="11">
        <f t="shared" si="133"/>
        <v>6.5163978207456452E-3</v>
      </c>
      <c r="BJ64" s="11">
        <f t="shared" si="134"/>
        <v>-1.7038777908343072E-2</v>
      </c>
      <c r="BK64" s="11">
        <f t="shared" si="135"/>
        <v>2.9991002699181202E-4</v>
      </c>
      <c r="BL64" s="11" t="str">
        <f t="shared" si="136"/>
        <v>/</v>
      </c>
      <c r="BM64" s="11" t="str">
        <f t="shared" si="137"/>
        <v>/</v>
      </c>
      <c r="BN64" s="11" t="str">
        <f t="shared" si="138"/>
        <v>/</v>
      </c>
      <c r="BO64" s="11" t="str">
        <f t="shared" si="139"/>
        <v>/</v>
      </c>
      <c r="BP64" s="11" t="str">
        <f t="shared" si="140"/>
        <v>/</v>
      </c>
      <c r="BQ64" s="11" t="str">
        <f t="shared" si="140"/>
        <v>/</v>
      </c>
      <c r="BR64" s="11">
        <f t="shared" si="141"/>
        <v>-6.2070655267716379E-3</v>
      </c>
      <c r="BX64" s="3"/>
      <c r="BY64" s="3"/>
      <c r="BZ64" s="3"/>
      <c r="CK64" s="2">
        <f t="shared" si="108"/>
        <v>43546</v>
      </c>
      <c r="CL64" s="29">
        <f t="shared" si="74"/>
        <v>1.0872530027121272</v>
      </c>
      <c r="CM64" s="29">
        <f t="shared" si="75"/>
        <v>1.0925660617637696</v>
      </c>
      <c r="CN64" s="29">
        <f t="shared" si="76"/>
        <v>1.1119000000000001</v>
      </c>
      <c r="CO64" s="29">
        <f t="shared" si="77"/>
        <v>1.0806923259306092</v>
      </c>
      <c r="CP64" s="29">
        <f t="shared" si="78"/>
        <v>0.99709999999999999</v>
      </c>
      <c r="CQ64" s="29">
        <f t="shared" si="79"/>
        <v>1.04</v>
      </c>
      <c r="CR64" s="29">
        <f t="shared" si="80"/>
        <v>1.3388</v>
      </c>
      <c r="CS64" s="29">
        <f t="shared" si="81"/>
        <v>1.5811167870354059</v>
      </c>
      <c r="CT64" s="29">
        <f t="shared" si="82"/>
        <v>1.1705663881151347</v>
      </c>
      <c r="CU64" s="29">
        <f t="shared" si="83"/>
        <v>1.2170000000000001</v>
      </c>
      <c r="CV64" s="29">
        <f t="shared" si="84"/>
        <v>1.3442989214175654</v>
      </c>
      <c r="CW64" s="29">
        <f t="shared" si="85"/>
        <v>1.7499088589135983</v>
      </c>
      <c r="CX64" s="29">
        <f t="shared" si="86"/>
        <v>1.0005999999999999</v>
      </c>
      <c r="CY64" s="29">
        <f t="shared" si="87"/>
        <v>1.8247191011235957</v>
      </c>
      <c r="CZ64" s="29">
        <f t="shared" si="88"/>
        <v>1.1195952161913525</v>
      </c>
      <c r="DA64" s="29">
        <f t="shared" si="89"/>
        <v>1.1051894563426687</v>
      </c>
      <c r="DB64" s="29">
        <f t="shared" si="90"/>
        <v>1.3744164332399627</v>
      </c>
      <c r="DC64" s="29">
        <f t="shared" si="91"/>
        <v>1.1984999999999999</v>
      </c>
      <c r="DD64" s="29">
        <f t="shared" si="92"/>
        <v>1.1300963676797628</v>
      </c>
      <c r="DE64" s="29">
        <f t="shared" si="93"/>
        <v>1.0595000000000001</v>
      </c>
      <c r="DF64" s="29">
        <f t="shared" si="94"/>
        <v>1.0254000000000001</v>
      </c>
      <c r="DG64" s="29">
        <f t="shared" si="95"/>
        <v>0.98899999999999999</v>
      </c>
      <c r="DH64" s="29">
        <f t="shared" si="96"/>
        <v>1.0009999999999999</v>
      </c>
      <c r="DI64" s="29">
        <f t="shared" si="97"/>
        <v>1.0740000000000001</v>
      </c>
      <c r="DJ64" s="29">
        <f t="shared" si="98"/>
        <v>1.8851540616246498</v>
      </c>
      <c r="DK64" s="29">
        <f t="shared" si="99"/>
        <v>1.1674808094905791</v>
      </c>
      <c r="DL64" s="29">
        <f t="shared" si="100"/>
        <v>1.0005999999999999</v>
      </c>
      <c r="DM64" s="29">
        <f t="shared" si="101"/>
        <v>1</v>
      </c>
      <c r="DN64" s="29">
        <f t="shared" si="102"/>
        <v>1</v>
      </c>
      <c r="DO64" s="29">
        <f t="shared" si="103"/>
        <v>1</v>
      </c>
      <c r="DP64" s="29">
        <f t="shared" si="104"/>
        <v>1</v>
      </c>
      <c r="DQ64" s="29">
        <f t="shared" si="105"/>
        <v>1</v>
      </c>
      <c r="DR64" s="29">
        <f t="shared" si="105"/>
        <v>1</v>
      </c>
      <c r="DS64" s="29">
        <f t="shared" si="107"/>
        <v>1.3217371579998229</v>
      </c>
    </row>
    <row r="65" spans="1:123">
      <c r="A65" s="2">
        <v>43553</v>
      </c>
      <c r="B65" s="3">
        <v>1.4000999999999999</v>
      </c>
      <c r="C65" s="3">
        <v>1.4155</v>
      </c>
      <c r="D65" s="3">
        <v>1.1489</v>
      </c>
      <c r="E65" s="3">
        <v>1.3856999999999999</v>
      </c>
      <c r="F65" s="3">
        <v>0.99629999999999996</v>
      </c>
      <c r="G65" s="3">
        <v>1.0609999999999999</v>
      </c>
      <c r="H65" s="3">
        <v>1.3915999999999999</v>
      </c>
      <c r="I65" s="3">
        <v>1.8044</v>
      </c>
      <c r="J65" s="3">
        <v>1.2725</v>
      </c>
      <c r="K65" s="3">
        <v>1.2569999999999999</v>
      </c>
      <c r="L65" s="3">
        <v>1.7972999999999999</v>
      </c>
      <c r="M65" s="3">
        <v>2.0779999999999998</v>
      </c>
      <c r="N65" s="3">
        <v>1.0465</v>
      </c>
      <c r="O65" s="3">
        <v>1.726</v>
      </c>
      <c r="P65" s="3">
        <v>1.2290000000000001</v>
      </c>
      <c r="Q65" s="3">
        <v>1.3584000000000001</v>
      </c>
      <c r="R65" s="3">
        <v>1.4650000000000001</v>
      </c>
      <c r="S65" s="3">
        <v>1.2150000000000001</v>
      </c>
      <c r="T65" s="3">
        <v>1.2272000000000001</v>
      </c>
      <c r="U65" s="3">
        <v>1.1145</v>
      </c>
      <c r="V65" s="3">
        <v>1.0533999999999999</v>
      </c>
      <c r="W65" s="3">
        <v>1.0269999999999999</v>
      </c>
      <c r="X65" s="3">
        <v>1.0009999999999999</v>
      </c>
      <c r="Y65">
        <v>1.085</v>
      </c>
      <c r="Z65">
        <v>1.9056999999999999</v>
      </c>
      <c r="AA65">
        <v>1.673</v>
      </c>
      <c r="AB65">
        <v>1.0008999999999999</v>
      </c>
      <c r="AC65">
        <v>1</v>
      </c>
      <c r="AD65">
        <v>1</v>
      </c>
      <c r="AE65">
        <v>1</v>
      </c>
      <c r="AF65">
        <v>1</v>
      </c>
      <c r="AG65">
        <v>1</v>
      </c>
      <c r="AH65">
        <v>1</v>
      </c>
      <c r="AI65" s="3">
        <v>1.3536582165082012</v>
      </c>
      <c r="AK65" s="11">
        <f t="shared" si="109"/>
        <v>-2.1381227282446513E-3</v>
      </c>
      <c r="AL65" s="11">
        <f t="shared" si="110"/>
        <v>3.1179427405842564E-2</v>
      </c>
      <c r="AM65" s="11">
        <f t="shared" si="111"/>
        <v>3.3276373774620005E-2</v>
      </c>
      <c r="AN65" s="11">
        <f t="shared" si="112"/>
        <v>1.3383062746818775E-2</v>
      </c>
      <c r="AO65" s="11">
        <f t="shared" si="113"/>
        <v>-8.0232674756797184E-4</v>
      </c>
      <c r="AP65" s="11">
        <f t="shared" si="114"/>
        <v>2.0192307692307621E-2</v>
      </c>
      <c r="AQ65" s="11">
        <f t="shared" si="115"/>
        <v>3.9438302957872651E-2</v>
      </c>
      <c r="AR65" s="11">
        <f t="shared" si="116"/>
        <v>5.124777183600715E-3</v>
      </c>
      <c r="AS65" s="11">
        <f t="shared" si="117"/>
        <v>9.3598794320615131E-3</v>
      </c>
      <c r="AT65" s="11">
        <f t="shared" si="118"/>
        <v>3.2867707477403307E-2</v>
      </c>
      <c r="AU65" s="11">
        <f t="shared" si="119"/>
        <v>3.0030374233480428E-2</v>
      </c>
      <c r="AV65" s="11">
        <f t="shared" si="120"/>
        <v>8.2291666666666652E-2</v>
      </c>
      <c r="AW65" s="11">
        <f t="shared" si="121"/>
        <v>4.5872476514091653E-2</v>
      </c>
      <c r="AX65" s="11">
        <f t="shared" si="122"/>
        <v>6.2807881773399021E-2</v>
      </c>
      <c r="AY65" s="11">
        <f t="shared" si="123"/>
        <v>9.8603122432210366E-3</v>
      </c>
      <c r="AZ65" s="11">
        <f t="shared" si="124"/>
        <v>1.244689572929869E-2</v>
      </c>
      <c r="BA65" s="11">
        <f t="shared" si="125"/>
        <v>-4.7554347826086474E-3</v>
      </c>
      <c r="BB65" s="11">
        <f t="shared" si="126"/>
        <v>1.3767209011264159E-2</v>
      </c>
      <c r="BC65" s="11">
        <f t="shared" si="127"/>
        <v>6.231551328304441E-3</v>
      </c>
      <c r="BD65" s="11">
        <f t="shared" si="128"/>
        <v>5.1911278905143909E-2</v>
      </c>
      <c r="BE65" s="11">
        <f t="shared" si="129"/>
        <v>2.7306417007996631E-2</v>
      </c>
      <c r="BF65" s="11">
        <f t="shared" si="130"/>
        <v>3.8422649140545939E-2</v>
      </c>
      <c r="BG65" s="11" t="str">
        <f t="shared" si="131"/>
        <v>/</v>
      </c>
      <c r="BH65" s="11">
        <f t="shared" si="132"/>
        <v>1.0242085661079869E-2</v>
      </c>
      <c r="BI65" s="11">
        <f t="shared" si="133"/>
        <v>1.1303332625769436E-2</v>
      </c>
      <c r="BJ65" s="11" t="str">
        <f t="shared" si="134"/>
        <v>/</v>
      </c>
      <c r="BK65" s="11">
        <f t="shared" si="135"/>
        <v>2.99820107935167E-4</v>
      </c>
      <c r="BL65" s="11" t="str">
        <f t="shared" si="136"/>
        <v>/</v>
      </c>
      <c r="BM65" s="11" t="str">
        <f t="shared" si="137"/>
        <v>/</v>
      </c>
      <c r="BN65" s="11" t="str">
        <f t="shared" si="138"/>
        <v>/</v>
      </c>
      <c r="BO65" s="11" t="str">
        <f t="shared" si="139"/>
        <v>/</v>
      </c>
      <c r="BP65" s="11" t="str">
        <f t="shared" si="140"/>
        <v>/</v>
      </c>
      <c r="BQ65" s="11" t="str">
        <f t="shared" si="140"/>
        <v>/</v>
      </c>
      <c r="BR65" s="11">
        <f t="shared" si="141"/>
        <v>2.4150836885515226E-2</v>
      </c>
      <c r="BX65" s="3"/>
      <c r="BY65" s="3"/>
      <c r="BZ65" s="3"/>
      <c r="CK65" s="2">
        <f t="shared" si="108"/>
        <v>43553</v>
      </c>
      <c r="CL65" s="29">
        <f t="shared" si="74"/>
        <v>1.084928322355676</v>
      </c>
      <c r="CM65" s="29">
        <f t="shared" si="75"/>
        <v>1.1266316459726202</v>
      </c>
      <c r="CN65" s="29">
        <f t="shared" si="76"/>
        <v>1.1489</v>
      </c>
      <c r="CO65" s="29">
        <f t="shared" si="77"/>
        <v>1.095155299138544</v>
      </c>
      <c r="CP65" s="29">
        <f t="shared" si="78"/>
        <v>0.99629999999999996</v>
      </c>
      <c r="CQ65" s="29">
        <f t="shared" si="79"/>
        <v>1.0609999999999999</v>
      </c>
      <c r="CR65" s="29">
        <f t="shared" si="80"/>
        <v>1.3915999999999999</v>
      </c>
      <c r="CS65" s="29">
        <f t="shared" si="81"/>
        <v>1.5892196582702132</v>
      </c>
      <c r="CT65" s="29">
        <f t="shared" si="82"/>
        <v>1.1815227483751161</v>
      </c>
      <c r="CU65" s="29">
        <f t="shared" si="83"/>
        <v>1.2569999999999999</v>
      </c>
      <c r="CV65" s="29">
        <f t="shared" si="84"/>
        <v>1.3846687211093989</v>
      </c>
      <c r="CW65" s="29">
        <f t="shared" si="85"/>
        <v>1.893911775428363</v>
      </c>
      <c r="CX65" s="29">
        <f t="shared" si="86"/>
        <v>1.0465</v>
      </c>
      <c r="CY65" s="29">
        <f t="shared" si="87"/>
        <v>1.9393258426966291</v>
      </c>
      <c r="CZ65" s="29">
        <f t="shared" si="88"/>
        <v>1.1306347746090157</v>
      </c>
      <c r="DA65" s="29">
        <f t="shared" si="89"/>
        <v>1.1189456342668864</v>
      </c>
      <c r="DB65" s="29">
        <f t="shared" si="90"/>
        <v>1.3678804855275444</v>
      </c>
      <c r="DC65" s="29">
        <f t="shared" si="91"/>
        <v>1.2150000000000001</v>
      </c>
      <c r="DD65" s="29">
        <f t="shared" si="92"/>
        <v>1.1371386212008896</v>
      </c>
      <c r="DE65" s="29">
        <f t="shared" si="93"/>
        <v>1.1145</v>
      </c>
      <c r="DF65" s="29">
        <f t="shared" si="94"/>
        <v>1.0533999999999999</v>
      </c>
      <c r="DG65" s="29">
        <f t="shared" si="95"/>
        <v>1.0269999999999999</v>
      </c>
      <c r="DH65" s="29">
        <f t="shared" si="96"/>
        <v>1.0009999999999999</v>
      </c>
      <c r="DI65" s="29">
        <f t="shared" si="97"/>
        <v>1.085</v>
      </c>
      <c r="DJ65" s="29">
        <f t="shared" si="98"/>
        <v>1.9064625850340136</v>
      </c>
      <c r="DK65" s="29">
        <f t="shared" si="99"/>
        <v>1.1674808094905791</v>
      </c>
      <c r="DL65" s="29">
        <f t="shared" si="100"/>
        <v>1.0008999999999999</v>
      </c>
      <c r="DM65" s="29">
        <f t="shared" si="101"/>
        <v>1</v>
      </c>
      <c r="DN65" s="29">
        <f t="shared" si="102"/>
        <v>1</v>
      </c>
      <c r="DO65" s="29">
        <f t="shared" si="103"/>
        <v>1</v>
      </c>
      <c r="DP65" s="29">
        <f t="shared" si="104"/>
        <v>1</v>
      </c>
      <c r="DQ65" s="29">
        <f t="shared" si="105"/>
        <v>1</v>
      </c>
      <c r="DR65" s="29">
        <f t="shared" si="105"/>
        <v>1</v>
      </c>
      <c r="DS65" s="29">
        <f t="shared" si="107"/>
        <v>1.3536582165082012</v>
      </c>
    </row>
    <row r="66" spans="1:123">
      <c r="A66" s="2">
        <v>43559</v>
      </c>
      <c r="B66" s="3">
        <v>1.4098999999999999</v>
      </c>
      <c r="C66" s="3">
        <v>1.4944999999999999</v>
      </c>
      <c r="D66" s="3">
        <v>1.2136</v>
      </c>
      <c r="E66" s="3">
        <v>1.3856999999999999</v>
      </c>
      <c r="F66" s="3">
        <v>1.0108999999999999</v>
      </c>
      <c r="G66" s="3">
        <v>1.0649999999999999</v>
      </c>
      <c r="H66" s="3">
        <v>1.3897999999999999</v>
      </c>
      <c r="I66" s="3">
        <v>1.8088</v>
      </c>
      <c r="J66" s="3">
        <v>1.3117000000000001</v>
      </c>
      <c r="K66" s="3">
        <v>1.2549999999999999</v>
      </c>
      <c r="L66" s="3">
        <v>1.8310999999999999</v>
      </c>
      <c r="M66" s="3">
        <v>2.0790000000000002</v>
      </c>
      <c r="N66" s="3">
        <v>1.0525</v>
      </c>
      <c r="O66" s="3">
        <v>1.7989999999999999</v>
      </c>
      <c r="P66" s="3">
        <v>1.234</v>
      </c>
      <c r="Q66" s="3">
        <v>1.3781000000000001</v>
      </c>
      <c r="R66" s="3">
        <v>1.425</v>
      </c>
      <c r="S66" s="3">
        <v>1.2883</v>
      </c>
      <c r="T66" s="3">
        <v>1.2293000000000001</v>
      </c>
      <c r="U66" s="3">
        <v>1.1831</v>
      </c>
      <c r="V66" s="3">
        <v>1.0603</v>
      </c>
      <c r="W66" s="3">
        <v>1.028</v>
      </c>
      <c r="X66" s="3">
        <v>1.002</v>
      </c>
      <c r="Y66">
        <v>1.08</v>
      </c>
      <c r="Z66">
        <v>1.6053999999999999</v>
      </c>
      <c r="AA66">
        <v>1.7090000000000001</v>
      </c>
      <c r="AB66">
        <v>1.0011000000000001</v>
      </c>
      <c r="AC66">
        <v>1</v>
      </c>
      <c r="AD66">
        <v>1</v>
      </c>
      <c r="AE66">
        <v>1</v>
      </c>
      <c r="AF66">
        <v>1</v>
      </c>
      <c r="AG66">
        <v>1</v>
      </c>
      <c r="AH66">
        <v>1</v>
      </c>
      <c r="AI66" s="3">
        <v>1.365458657769542</v>
      </c>
      <c r="AK66" s="11">
        <f t="shared" si="109"/>
        <v>6.9995000357117032E-3</v>
      </c>
      <c r="AL66" s="11">
        <f t="shared" si="110"/>
        <v>5.5810667608618747E-2</v>
      </c>
      <c r="AM66" s="11">
        <f t="shared" si="111"/>
        <v>5.6314735834276153E-2</v>
      </c>
      <c r="AN66" s="11" t="str">
        <f t="shared" si="112"/>
        <v>/</v>
      </c>
      <c r="AO66" s="11">
        <f t="shared" si="113"/>
        <v>1.4654220616280078E-2</v>
      </c>
      <c r="AP66" s="11">
        <f t="shared" si="114"/>
        <v>3.7700282752120007E-3</v>
      </c>
      <c r="AQ66" s="11">
        <f t="shared" si="115"/>
        <v>-1.2934751365335506E-3</v>
      </c>
      <c r="AR66" s="11">
        <f t="shared" si="116"/>
        <v>2.4384837064952425E-3</v>
      </c>
      <c r="AS66" s="11">
        <f t="shared" si="117"/>
        <v>3.0805500982318268E-2</v>
      </c>
      <c r="AT66" s="11">
        <f t="shared" si="118"/>
        <v>-1.5910898965791898E-3</v>
      </c>
      <c r="AU66" s="11">
        <f t="shared" si="119"/>
        <v>1.8805986757914672E-2</v>
      </c>
      <c r="AV66" s="11">
        <f t="shared" si="120"/>
        <v>4.8123195380189721E-4</v>
      </c>
      <c r="AW66" s="11">
        <f t="shared" si="121"/>
        <v>5.7333970377448917E-3</v>
      </c>
      <c r="AX66" s="11">
        <f t="shared" si="122"/>
        <v>4.2294322132097273E-2</v>
      </c>
      <c r="AY66" s="11">
        <f t="shared" si="123"/>
        <v>4.0683482506100876E-3</v>
      </c>
      <c r="AZ66" s="11">
        <f t="shared" si="124"/>
        <v>1.4502355712603165E-2</v>
      </c>
      <c r="BA66" s="11">
        <f t="shared" si="125"/>
        <v>-2.7303754266211677E-2</v>
      </c>
      <c r="BB66" s="11">
        <f t="shared" si="126"/>
        <v>6.0329218106995874E-2</v>
      </c>
      <c r="BC66" s="11">
        <f t="shared" si="127"/>
        <v>1.7112125162972447E-3</v>
      </c>
      <c r="BD66" s="11">
        <f t="shared" si="128"/>
        <v>6.155226558995075E-2</v>
      </c>
      <c r="BE66" s="11">
        <f t="shared" si="129"/>
        <v>6.5502183406114245E-3</v>
      </c>
      <c r="BF66" s="11">
        <f t="shared" si="130"/>
        <v>9.7370983446953829E-4</v>
      </c>
      <c r="BG66" s="11">
        <f t="shared" si="131"/>
        <v>9.990009990010762E-4</v>
      </c>
      <c r="BH66" s="11">
        <f t="shared" si="132"/>
        <v>-4.6082949308754451E-3</v>
      </c>
      <c r="BI66" s="11">
        <f t="shared" si="133"/>
        <v>-0.15757989190323762</v>
      </c>
      <c r="BJ66" s="11">
        <f t="shared" si="134"/>
        <v>2.1518230723251763E-2</v>
      </c>
      <c r="BK66" s="11">
        <f t="shared" si="135"/>
        <v>1.9982016185449147E-4</v>
      </c>
      <c r="BL66" s="11" t="str">
        <f t="shared" si="136"/>
        <v>/</v>
      </c>
      <c r="BM66" s="11" t="str">
        <f t="shared" si="137"/>
        <v>/</v>
      </c>
      <c r="BN66" s="11" t="str">
        <f t="shared" si="138"/>
        <v>/</v>
      </c>
      <c r="BO66" s="11" t="str">
        <f t="shared" si="139"/>
        <v>/</v>
      </c>
      <c r="BP66" s="11" t="str">
        <f t="shared" si="140"/>
        <v>/</v>
      </c>
      <c r="BQ66" s="11" t="str">
        <f t="shared" si="140"/>
        <v>/</v>
      </c>
      <c r="BR66" s="11">
        <f t="shared" si="141"/>
        <v>8.7174451552329835E-3</v>
      </c>
      <c r="BX66" s="3"/>
      <c r="BY66" s="3"/>
      <c r="BZ66" s="3"/>
      <c r="CK66" s="2">
        <f t="shared" ref="CK66:CK97" si="142">A66</f>
        <v>43559</v>
      </c>
      <c r="CL66" s="29">
        <f t="shared" si="74"/>
        <v>1.0925222781867492</v>
      </c>
      <c r="CM66" s="29">
        <f t="shared" si="75"/>
        <v>1.1895097102833492</v>
      </c>
      <c r="CN66" s="29">
        <f t="shared" si="76"/>
        <v>1.2136</v>
      </c>
      <c r="CO66" s="29">
        <f t="shared" si="77"/>
        <v>1.095155299138544</v>
      </c>
      <c r="CP66" s="29">
        <f t="shared" si="78"/>
        <v>1.0108999999999999</v>
      </c>
      <c r="CQ66" s="29">
        <f t="shared" si="79"/>
        <v>1.0649999999999999</v>
      </c>
      <c r="CR66" s="29">
        <f t="shared" si="80"/>
        <v>1.3897999999999999</v>
      </c>
      <c r="CS66" s="29">
        <f t="shared" si="81"/>
        <v>1.593094944512947</v>
      </c>
      <c r="CT66" s="29">
        <f t="shared" si="82"/>
        <v>1.2179201485608173</v>
      </c>
      <c r="CU66" s="29">
        <f t="shared" si="83"/>
        <v>1.2549999999999999</v>
      </c>
      <c r="CV66" s="29">
        <f t="shared" si="84"/>
        <v>1.410708782742681</v>
      </c>
      <c r="CW66" s="29">
        <f t="shared" si="85"/>
        <v>1.8948231862923808</v>
      </c>
      <c r="CX66" s="29">
        <f t="shared" si="86"/>
        <v>1.0525</v>
      </c>
      <c r="CY66" s="29">
        <f t="shared" si="87"/>
        <v>2.0213483146067412</v>
      </c>
      <c r="CZ66" s="29">
        <f t="shared" si="88"/>
        <v>1.1352345906163754</v>
      </c>
      <c r="DA66" s="29">
        <f t="shared" si="89"/>
        <v>1.1351729818780891</v>
      </c>
      <c r="DB66" s="29">
        <f t="shared" si="90"/>
        <v>1.3305322128851542</v>
      </c>
      <c r="DC66" s="29">
        <f t="shared" si="91"/>
        <v>1.2883</v>
      </c>
      <c r="DD66" s="29">
        <f t="shared" si="92"/>
        <v>1.1390845070422537</v>
      </c>
      <c r="DE66" s="29">
        <f t="shared" si="93"/>
        <v>1.1831</v>
      </c>
      <c r="DF66" s="29">
        <f t="shared" si="94"/>
        <v>1.0603</v>
      </c>
      <c r="DG66" s="29">
        <f t="shared" si="95"/>
        <v>1.028</v>
      </c>
      <c r="DH66" s="29">
        <f t="shared" si="96"/>
        <v>1.002</v>
      </c>
      <c r="DI66" s="29">
        <f t="shared" si="97"/>
        <v>1.08</v>
      </c>
      <c r="DJ66" s="29">
        <f t="shared" si="98"/>
        <v>1.6060424169667866</v>
      </c>
      <c r="DK66" s="29">
        <f t="shared" si="99"/>
        <v>1.1926029309141661</v>
      </c>
      <c r="DL66" s="29">
        <f t="shared" si="100"/>
        <v>1.0011000000000001</v>
      </c>
      <c r="DM66" s="29">
        <f t="shared" si="101"/>
        <v>1</v>
      </c>
      <c r="DN66" s="29">
        <f t="shared" si="102"/>
        <v>1</v>
      </c>
      <c r="DO66" s="29">
        <f t="shared" si="103"/>
        <v>1</v>
      </c>
      <c r="DP66" s="29">
        <f t="shared" si="104"/>
        <v>1</v>
      </c>
      <c r="DQ66" s="29">
        <f t="shared" si="105"/>
        <v>1</v>
      </c>
      <c r="DR66" s="29">
        <f t="shared" si="105"/>
        <v>1</v>
      </c>
      <c r="DS66" s="29">
        <f t="shared" si="107"/>
        <v>1.365458657769542</v>
      </c>
    </row>
    <row r="67" spans="1:123">
      <c r="A67" s="2">
        <v>43567</v>
      </c>
      <c r="B67" s="3">
        <v>1.4133</v>
      </c>
      <c r="C67" s="3">
        <v>1.4892000000000001</v>
      </c>
      <c r="D67" s="3">
        <v>1.2182999999999999</v>
      </c>
      <c r="E67" s="3">
        <v>1.3877999999999999</v>
      </c>
      <c r="F67" s="3">
        <v>1.0256000000000001</v>
      </c>
      <c r="G67" s="3">
        <v>1.0649999999999999</v>
      </c>
      <c r="H67" s="3">
        <v>1.3848</v>
      </c>
      <c r="I67" s="3">
        <v>1.7949999999999999</v>
      </c>
      <c r="J67" s="3">
        <v>1.3467</v>
      </c>
      <c r="K67" s="3">
        <v>1.254</v>
      </c>
      <c r="L67" s="3">
        <v>1.8366</v>
      </c>
      <c r="M67" s="3">
        <v>2.1110000000000002</v>
      </c>
      <c r="N67" s="3">
        <v>1.06</v>
      </c>
      <c r="O67" s="3">
        <v>1.85</v>
      </c>
      <c r="P67" s="3">
        <v>1.232</v>
      </c>
      <c r="Q67" s="3">
        <v>1.3883000000000001</v>
      </c>
      <c r="R67" s="3">
        <v>1.466</v>
      </c>
      <c r="S67" s="3">
        <v>1.3134999999999999</v>
      </c>
      <c r="T67" s="3">
        <v>1.2325999999999999</v>
      </c>
      <c r="U67" s="3">
        <v>1.2623</v>
      </c>
      <c r="V67" s="3">
        <v>1.0620000000000001</v>
      </c>
      <c r="W67" s="3">
        <v>1.0269999999999999</v>
      </c>
      <c r="X67" s="3">
        <v>1.0129999999999999</v>
      </c>
      <c r="Y67">
        <v>1.081</v>
      </c>
      <c r="Z67">
        <v>1.6440999999999999</v>
      </c>
      <c r="AA67">
        <v>1.722</v>
      </c>
      <c r="AB67">
        <v>1.0014000000000001</v>
      </c>
      <c r="AC67">
        <v>1</v>
      </c>
      <c r="AD67">
        <v>1</v>
      </c>
      <c r="AE67">
        <v>1</v>
      </c>
      <c r="AF67">
        <v>1</v>
      </c>
      <c r="AG67">
        <v>1</v>
      </c>
      <c r="AH67">
        <v>1</v>
      </c>
      <c r="AI67" s="3">
        <v>1.3794034164100102</v>
      </c>
      <c r="AK67" s="11">
        <f t="shared" si="109"/>
        <v>2.411518547414726E-3</v>
      </c>
      <c r="AL67" s="11">
        <f t="shared" si="110"/>
        <v>-3.5463365674137659E-3</v>
      </c>
      <c r="AM67" s="11">
        <f t="shared" si="111"/>
        <v>3.8727752142386773E-3</v>
      </c>
      <c r="AN67" s="11">
        <f t="shared" si="112"/>
        <v>1.5154795410261546E-3</v>
      </c>
      <c r="AO67" s="11">
        <f t="shared" si="113"/>
        <v>1.4541497675338855E-2</v>
      </c>
      <c r="AP67" s="11" t="str">
        <f t="shared" si="114"/>
        <v>/</v>
      </c>
      <c r="AQ67" s="11">
        <f t="shared" si="115"/>
        <v>-3.5976399481939536E-3</v>
      </c>
      <c r="AR67" s="11">
        <f t="shared" si="116"/>
        <v>-7.6293675364883518E-3</v>
      </c>
      <c r="AS67" s="11">
        <f t="shared" si="117"/>
        <v>2.6682930548143524E-2</v>
      </c>
      <c r="AT67" s="11">
        <f t="shared" si="118"/>
        <v>-7.9681274900389454E-4</v>
      </c>
      <c r="AU67" s="11">
        <f t="shared" si="119"/>
        <v>3.0036590027853194E-3</v>
      </c>
      <c r="AV67" s="11">
        <f t="shared" si="120"/>
        <v>1.5392015392015512E-2</v>
      </c>
      <c r="AW67" s="11">
        <f t="shared" si="121"/>
        <v>7.1258907363420665E-3</v>
      </c>
      <c r="AX67" s="11">
        <f t="shared" si="122"/>
        <v>2.8349082823791116E-2</v>
      </c>
      <c r="AY67" s="11">
        <f t="shared" si="123"/>
        <v>-1.6207455429497752E-3</v>
      </c>
      <c r="AZ67" s="11">
        <f t="shared" si="124"/>
        <v>7.4014948116971624E-3</v>
      </c>
      <c r="BA67" s="11">
        <f t="shared" si="125"/>
        <v>2.8771929824561449E-2</v>
      </c>
      <c r="BB67" s="11">
        <f t="shared" si="126"/>
        <v>1.9560661336645024E-2</v>
      </c>
      <c r="BC67" s="11">
        <f t="shared" si="127"/>
        <v>2.6844545676401044E-3</v>
      </c>
      <c r="BD67" s="11">
        <f t="shared" si="128"/>
        <v>6.6942777449074509E-2</v>
      </c>
      <c r="BE67" s="11">
        <f t="shared" si="129"/>
        <v>1.6033198151466088E-3</v>
      </c>
      <c r="BF67" s="11">
        <f t="shared" si="130"/>
        <v>-9.7276264591450445E-4</v>
      </c>
      <c r="BG67" s="11">
        <f t="shared" si="131"/>
        <v>1.0978043912175606E-2</v>
      </c>
      <c r="BH67" s="11">
        <f t="shared" si="132"/>
        <v>9.2592592592577461E-4</v>
      </c>
      <c r="BI67" s="11">
        <f t="shared" si="133"/>
        <v>2.410614177152115E-2</v>
      </c>
      <c r="BJ67" s="11">
        <f t="shared" si="134"/>
        <v>7.6067875950847075E-3</v>
      </c>
      <c r="BK67" s="11">
        <f t="shared" si="135"/>
        <v>2.9967036260103441E-4</v>
      </c>
      <c r="BL67" s="11" t="str">
        <f t="shared" si="136"/>
        <v>/</v>
      </c>
      <c r="BM67" s="11" t="str">
        <f t="shared" si="137"/>
        <v>/</v>
      </c>
      <c r="BN67" s="11" t="str">
        <f t="shared" si="138"/>
        <v>/</v>
      </c>
      <c r="BO67" s="11" t="str">
        <f t="shared" si="139"/>
        <v>/</v>
      </c>
      <c r="BP67" s="11" t="str">
        <f t="shared" si="140"/>
        <v>/</v>
      </c>
      <c r="BQ67" s="11" t="str">
        <f t="shared" si="140"/>
        <v>/</v>
      </c>
      <c r="BR67" s="11">
        <f t="shared" si="141"/>
        <v>1.0212508860024228E-2</v>
      </c>
      <c r="BX67" s="3"/>
      <c r="BY67" s="3"/>
      <c r="BZ67" s="3"/>
      <c r="CK67" s="2">
        <f t="shared" si="142"/>
        <v>43567</v>
      </c>
      <c r="CL67" s="29">
        <f t="shared" ref="CL67:CL98" si="143">B67/B$2</f>
        <v>1.0951569159240604</v>
      </c>
      <c r="CM67" s="29">
        <f t="shared" ref="CM67:CM98" si="144">C67/C$2</f>
        <v>1.1852913085004777</v>
      </c>
      <c r="CN67" s="29">
        <f t="shared" ref="CN67:CN98" si="145">D67/D$2</f>
        <v>1.2182999999999999</v>
      </c>
      <c r="CO67" s="29">
        <f t="shared" ref="CO67:CO98" si="146">E67/E$2</f>
        <v>1.096814984588635</v>
      </c>
      <c r="CP67" s="29">
        <f t="shared" ref="CP67:CP98" si="147">F67/F$2</f>
        <v>1.0256000000000001</v>
      </c>
      <c r="CQ67" s="29">
        <f t="shared" ref="CQ67:CQ98" si="148">G67/G$2</f>
        <v>1.0649999999999999</v>
      </c>
      <c r="CR67" s="29">
        <f t="shared" ref="CR67:CR98" si="149">H67/H$2</f>
        <v>1.3848</v>
      </c>
      <c r="CS67" s="29">
        <f t="shared" ref="CS67:CS98" si="150">I67/I$2</f>
        <v>1.5809406376607362</v>
      </c>
      <c r="CT67" s="29">
        <f t="shared" ref="CT67:CT98" si="151">J67/J$2</f>
        <v>1.2504178272980502</v>
      </c>
      <c r="CU67" s="29">
        <f t="shared" ref="CU67:CU98" si="152">K67/K$2</f>
        <v>1.254</v>
      </c>
      <c r="CV67" s="29">
        <f t="shared" ref="CV67:CV98" si="153">L67/L$2</f>
        <v>1.4149460708782742</v>
      </c>
      <c r="CW67" s="29">
        <f t="shared" ref="CW67:CW98" si="154">M67/M$2</f>
        <v>1.9239883339409409</v>
      </c>
      <c r="CX67" s="29">
        <f t="shared" ref="CX67:CX98" si="155">N67/N$2</f>
        <v>1.06</v>
      </c>
      <c r="CY67" s="29">
        <f t="shared" ref="CY67:CY98" si="156">O67/O$2</f>
        <v>2.0786516853932584</v>
      </c>
      <c r="CZ67" s="29">
        <f t="shared" ref="CZ67:CZ98" si="157">P67/P$2</f>
        <v>1.1333946642134314</v>
      </c>
      <c r="DA67" s="29">
        <f t="shared" ref="DA67:DA98" si="158">Q67/Q$2</f>
        <v>1.1435749588138386</v>
      </c>
      <c r="DB67" s="29">
        <f t="shared" ref="DB67:DB98" si="159">R67/R$2</f>
        <v>1.3688141923436041</v>
      </c>
      <c r="DC67" s="29">
        <f t="shared" ref="DC67:DC98" si="160">S67/S$2</f>
        <v>1.3134999999999999</v>
      </c>
      <c r="DD67" s="29">
        <f t="shared" ref="DD67:DD98" si="161">T67/T$2</f>
        <v>1.1421423276501113</v>
      </c>
      <c r="DE67" s="29">
        <f t="shared" ref="DE67:DE98" si="162">U67/U$2</f>
        <v>1.2623</v>
      </c>
      <c r="DF67" s="29">
        <f t="shared" ref="DF67:DF98" si="163">V67/V$2</f>
        <v>1.0620000000000001</v>
      </c>
      <c r="DG67" s="29">
        <f t="shared" ref="DG67:DG98" si="164">W67/W$2</f>
        <v>1.0269999999999999</v>
      </c>
      <c r="DH67" s="29">
        <f t="shared" ref="DH67:DH98" si="165">X67/X$2</f>
        <v>1.0129999999999999</v>
      </c>
      <c r="DI67" s="29">
        <f t="shared" ref="DI67:DI98" si="166">Y67/Y$2</f>
        <v>1.081</v>
      </c>
      <c r="DJ67" s="29">
        <f t="shared" ref="DJ67:DJ98" si="167">Z67/Z$2</f>
        <v>1.6447579031612642</v>
      </c>
      <c r="DK67" s="29">
        <f t="shared" ref="DK67:DK98" si="168">AA67/AA$2</f>
        <v>1.2016748080949058</v>
      </c>
      <c r="DL67" s="29">
        <f t="shared" ref="DL67:DL98" si="169">AB67/AB$2</f>
        <v>1.0014000000000001</v>
      </c>
      <c r="DM67" s="29">
        <f t="shared" ref="DM67:DM119" si="170">AC67/AC$2</f>
        <v>1</v>
      </c>
      <c r="DN67" s="29">
        <f t="shared" ref="DN67:DN98" si="171">AD67/AD$2</f>
        <v>1</v>
      </c>
      <c r="DO67" s="29">
        <f t="shared" ref="DO67:DO98" si="172">AE67/AE$2</f>
        <v>1</v>
      </c>
      <c r="DP67" s="29">
        <f t="shared" ref="DP67:DP98" si="173">AF67/AF$2</f>
        <v>1</v>
      </c>
      <c r="DQ67" s="29">
        <f t="shared" ref="DQ67:DR130" si="174">AG67/AG$2</f>
        <v>1</v>
      </c>
      <c r="DR67" s="29">
        <f t="shared" si="174"/>
        <v>1</v>
      </c>
      <c r="DS67" s="29">
        <f t="shared" ref="DS67:DS86" si="175">AI67/AI$2</f>
        <v>1.3794034164100102</v>
      </c>
    </row>
    <row r="68" spans="1:123">
      <c r="A68" s="2">
        <v>43574</v>
      </c>
      <c r="B68" s="3">
        <v>1.4133</v>
      </c>
      <c r="C68" s="3">
        <v>1.5483</v>
      </c>
      <c r="D68" s="3">
        <v>1.2217</v>
      </c>
      <c r="E68" s="3">
        <v>1.3915999999999999</v>
      </c>
      <c r="F68" s="3">
        <v>1.0196000000000001</v>
      </c>
      <c r="G68" s="3">
        <v>1.0720000000000001</v>
      </c>
      <c r="H68" s="3">
        <v>1.4084000000000001</v>
      </c>
      <c r="I68" s="3">
        <v>1.8104</v>
      </c>
      <c r="J68" s="3">
        <v>1.3453999999999999</v>
      </c>
      <c r="K68" s="3">
        <v>1.248</v>
      </c>
      <c r="L68" s="3">
        <v>1.8682000000000001</v>
      </c>
      <c r="M68" s="3">
        <v>2.153</v>
      </c>
      <c r="N68" s="3">
        <v>1.111</v>
      </c>
      <c r="O68" s="3">
        <v>1.8260000000000001</v>
      </c>
      <c r="P68" s="3">
        <v>1.2350000000000001</v>
      </c>
      <c r="Q68" s="3">
        <v>1.3766</v>
      </c>
      <c r="R68" s="3">
        <v>1.4490000000000001</v>
      </c>
      <c r="S68" s="3">
        <v>1.3109999999999999</v>
      </c>
      <c r="T68" s="3">
        <v>1.2272000000000001</v>
      </c>
      <c r="U68" s="3">
        <v>1.2770999999999999</v>
      </c>
      <c r="V68" s="3">
        <v>1.0503</v>
      </c>
      <c r="W68" s="3">
        <v>1.036</v>
      </c>
      <c r="X68" s="3">
        <v>1.014</v>
      </c>
      <c r="Y68">
        <v>1.0860000000000001</v>
      </c>
      <c r="Z68">
        <v>1.5823</v>
      </c>
      <c r="AA68">
        <v>1.712</v>
      </c>
      <c r="AB68">
        <v>1.0018</v>
      </c>
      <c r="AC68">
        <v>1</v>
      </c>
      <c r="AD68">
        <v>1</v>
      </c>
      <c r="AE68">
        <v>1</v>
      </c>
      <c r="AF68">
        <v>1</v>
      </c>
      <c r="AG68">
        <v>1</v>
      </c>
      <c r="AH68">
        <v>1</v>
      </c>
      <c r="AI68" s="3">
        <v>1.3841411104362396</v>
      </c>
      <c r="AK68" s="11" t="str">
        <f t="shared" ref="AK68:AK99" si="176">IF(B68=B67,"/",B68/B67-1)</f>
        <v>/</v>
      </c>
      <c r="AL68" s="11">
        <f t="shared" ref="AL68:AL99" si="177">IF(C68=C67,"/",C68/C67-1)</f>
        <v>3.9685737308622127E-2</v>
      </c>
      <c r="AM68" s="11">
        <f t="shared" ref="AM68:AM99" si="178">IF(D68=D67,"/",D68/D67-1)</f>
        <v>2.7907740293853234E-3</v>
      </c>
      <c r="AN68" s="11">
        <f t="shared" ref="AN68:AN99" si="179">IF(E68=E67,"/",E68/E67-1)</f>
        <v>2.7381467070182186E-3</v>
      </c>
      <c r="AO68" s="11">
        <f t="shared" ref="AO68:AO99" si="180">IF(F68=F67,"/",F68/F67-1)</f>
        <v>-5.8502340093603555E-3</v>
      </c>
      <c r="AP68" s="11">
        <f t="shared" ref="AP68:AP99" si="181">IF(G68=G67,"/",G68/G67-1)</f>
        <v>6.5727699530517825E-3</v>
      </c>
      <c r="AQ68" s="11">
        <f t="shared" ref="AQ68:AQ99" si="182">IF(H68=H67,"/",H68/H67-1)</f>
        <v>1.7042172154823954E-2</v>
      </c>
      <c r="AR68" s="11">
        <f t="shared" ref="AR68:AR99" si="183">IF(I68=I67,"/",I68/I67-1)</f>
        <v>8.579387186629539E-3</v>
      </c>
      <c r="AS68" s="11">
        <f t="shared" ref="AS68:AS99" si="184">IF(J68=J67,"/",J68/J67-1)</f>
        <v>-9.6532264052873185E-4</v>
      </c>
      <c r="AT68" s="11">
        <f t="shared" ref="AT68:AT99" si="185">IF(K68=K67,"/",K68/K67-1)</f>
        <v>-4.784688995215336E-3</v>
      </c>
      <c r="AU68" s="11">
        <f t="shared" ref="AU68:AU99" si="186">IF(L68=L67,"/",L68/L67-1)</f>
        <v>1.7205706196232295E-2</v>
      </c>
      <c r="AV68" s="11">
        <f t="shared" ref="AV68:AV99" si="187">IF(M68=M67,"/",M68/M67-1)</f>
        <v>1.98957839886309E-2</v>
      </c>
      <c r="AW68" s="11">
        <f t="shared" ref="AW68:AW99" si="188">IF(N68=N67,"/",N68/N67-1)</f>
        <v>4.8113207547169745E-2</v>
      </c>
      <c r="AX68" s="11">
        <f t="shared" ref="AX68:AX99" si="189">IF(O68=O67,"/",O68/O67-1)</f>
        <v>-1.2972972972972951E-2</v>
      </c>
      <c r="AY68" s="11">
        <f t="shared" ref="AY68:AY99" si="190">IF(P68=P67,"/",P68/P67-1)</f>
        <v>2.4350649350650677E-3</v>
      </c>
      <c r="AZ68" s="11">
        <f t="shared" ref="AZ68:AZ99" si="191">IF(Q68=Q67,"/",Q68/Q67-1)</f>
        <v>-8.427573291075463E-3</v>
      </c>
      <c r="BA68" s="11">
        <f t="shared" ref="BA68:BA99" si="192">IF(R68=R67,"/",R68/R67-1)</f>
        <v>-1.1596180081855367E-2</v>
      </c>
      <c r="BB68" s="11">
        <f t="shared" ref="BB68:BB99" si="193">IF(S68=S67,"/",S68/S67-1)</f>
        <v>-1.9033117624666085E-3</v>
      </c>
      <c r="BC68" s="11">
        <f t="shared" ref="BC68:BC99" si="194">IF(T68=T67,"/",T68/T67-1)</f>
        <v>-4.3809832873599186E-3</v>
      </c>
      <c r="BD68" s="11">
        <f t="shared" ref="BD68:BD99" si="195">IF(U68=U67,"/",U68/U67-1)</f>
        <v>1.17246296443001E-2</v>
      </c>
      <c r="BE68" s="11">
        <f t="shared" ref="BE68:BE99" si="196">IF(V68=V67,"/",V68/V67-1)</f>
        <v>-1.1016949152542366E-2</v>
      </c>
      <c r="BF68" s="11">
        <f t="shared" ref="BF68:BF99" si="197">IF(W68=W67,"/",W68/W67-1)</f>
        <v>8.7633885102240683E-3</v>
      </c>
      <c r="BG68" s="11">
        <f t="shared" ref="BG68:BG99" si="198">IF(X68=X67,"/",X68/X67-1)</f>
        <v>9.8716683119448589E-4</v>
      </c>
      <c r="BH68" s="11">
        <f t="shared" ref="BH68:BH99" si="199">IF(Y68=Y67,"/",Y68/Y67-1)</f>
        <v>4.6253469010177906E-3</v>
      </c>
      <c r="BI68" s="11">
        <f t="shared" ref="BI68:BI99" si="200">IF(Z68=Z67,"/",Z68/Z67-1)</f>
        <v>-3.758895444316035E-2</v>
      </c>
      <c r="BJ68" s="11">
        <f t="shared" ref="BJ68:BJ99" si="201">IF(AA68=AA67,"/",AA68/AA67-1)</f>
        <v>-5.807200929152101E-3</v>
      </c>
      <c r="BK68" s="11">
        <f t="shared" ref="BK68:BK99" si="202">IF(AB68=AB67,"/",AB68/AB67-1)</f>
        <v>3.9944078290399254E-4</v>
      </c>
      <c r="BL68" s="11" t="str">
        <f t="shared" ref="BL68:BL99" si="203">IF(AC68=AC67,"/",AC68/AC67-1)</f>
        <v>/</v>
      </c>
      <c r="BM68" s="11" t="str">
        <f t="shared" ref="BM68:BM99" si="204">IF(AD68=AD67,"/",AD68/AD67-1)</f>
        <v>/</v>
      </c>
      <c r="BN68" s="11" t="str">
        <f t="shared" ref="BN68:BN99" si="205">IF(AE68=AE67,"/",AE68/AE67-1)</f>
        <v>/</v>
      </c>
      <c r="BO68" s="11" t="str">
        <f t="shared" ref="BO68:BO99" si="206">IF(AF68=AF67,"/",AF68/AF67-1)</f>
        <v>/</v>
      </c>
      <c r="BP68" s="11" t="str">
        <f t="shared" ref="BP68:BQ131" si="207">IF(AG68=AG67,"/",AG68/AG67-1)</f>
        <v>/</v>
      </c>
      <c r="BQ68" s="11" t="str">
        <f t="shared" si="207"/>
        <v>/</v>
      </c>
      <c r="BR68" s="11">
        <f t="shared" ref="BR68:BR95" si="208">IF(AI68=AI67,"/",AI68/AI67-1)</f>
        <v>3.4345964131070605E-3</v>
      </c>
      <c r="BX68" s="3"/>
      <c r="BY68" s="3"/>
      <c r="BZ68" s="3"/>
      <c r="CK68" s="2">
        <f t="shared" si="142"/>
        <v>43574</v>
      </c>
      <c r="CL68" s="29">
        <f t="shared" si="143"/>
        <v>1.0951569159240604</v>
      </c>
      <c r="CM68" s="29">
        <f t="shared" si="144"/>
        <v>1.2323304680038205</v>
      </c>
      <c r="CN68" s="29">
        <f t="shared" si="145"/>
        <v>1.2217</v>
      </c>
      <c r="CO68" s="29">
        <f t="shared" si="146"/>
        <v>1.0998182249268946</v>
      </c>
      <c r="CP68" s="29">
        <f t="shared" si="147"/>
        <v>1.0196000000000001</v>
      </c>
      <c r="CQ68" s="29">
        <f t="shared" si="148"/>
        <v>1.0720000000000001</v>
      </c>
      <c r="CR68" s="29">
        <f t="shared" si="149"/>
        <v>1.4084000000000001</v>
      </c>
      <c r="CS68" s="29">
        <f t="shared" si="150"/>
        <v>1.5945041395103048</v>
      </c>
      <c r="CT68" s="29">
        <f t="shared" si="151"/>
        <v>1.2492107706592386</v>
      </c>
      <c r="CU68" s="29">
        <f t="shared" si="152"/>
        <v>1.248</v>
      </c>
      <c r="CV68" s="29">
        <f t="shared" si="153"/>
        <v>1.4392912172573189</v>
      </c>
      <c r="CW68" s="29">
        <f t="shared" si="154"/>
        <v>1.9622675902296756</v>
      </c>
      <c r="CX68" s="29">
        <f t="shared" si="155"/>
        <v>1.111</v>
      </c>
      <c r="CY68" s="29">
        <f t="shared" si="156"/>
        <v>2.0516853932584271</v>
      </c>
      <c r="CZ68" s="29">
        <f t="shared" si="157"/>
        <v>1.1361545538178475</v>
      </c>
      <c r="DA68" s="29">
        <f t="shared" si="158"/>
        <v>1.1339373970345965</v>
      </c>
      <c r="DB68" s="29">
        <f t="shared" si="159"/>
        <v>1.3529411764705883</v>
      </c>
      <c r="DC68" s="29">
        <f t="shared" si="160"/>
        <v>1.3109999999999999</v>
      </c>
      <c r="DD68" s="29">
        <f t="shared" si="161"/>
        <v>1.1371386212008896</v>
      </c>
      <c r="DE68" s="29">
        <f t="shared" si="162"/>
        <v>1.2770999999999999</v>
      </c>
      <c r="DF68" s="29">
        <f t="shared" si="163"/>
        <v>1.0503</v>
      </c>
      <c r="DG68" s="29">
        <f t="shared" si="164"/>
        <v>1.036</v>
      </c>
      <c r="DH68" s="29">
        <f t="shared" si="165"/>
        <v>1.014</v>
      </c>
      <c r="DI68" s="29">
        <f t="shared" si="166"/>
        <v>1.0860000000000001</v>
      </c>
      <c r="DJ68" s="29">
        <f t="shared" si="167"/>
        <v>1.5829331732693077</v>
      </c>
      <c r="DK68" s="29">
        <f t="shared" si="168"/>
        <v>1.1946964410327983</v>
      </c>
      <c r="DL68" s="29">
        <f t="shared" si="169"/>
        <v>1.0018</v>
      </c>
      <c r="DM68" s="29">
        <f t="shared" si="170"/>
        <v>1</v>
      </c>
      <c r="DN68" s="29">
        <f t="shared" si="171"/>
        <v>1</v>
      </c>
      <c r="DO68" s="29">
        <f t="shared" si="172"/>
        <v>1</v>
      </c>
      <c r="DP68" s="29">
        <f t="shared" si="173"/>
        <v>1</v>
      </c>
      <c r="DQ68" s="29">
        <f t="shared" si="174"/>
        <v>1</v>
      </c>
      <c r="DR68" s="29">
        <f t="shared" si="174"/>
        <v>1</v>
      </c>
      <c r="DS68" s="29">
        <f t="shared" si="175"/>
        <v>1.3841411104362396</v>
      </c>
    </row>
    <row r="69" spans="1:123">
      <c r="A69" s="2">
        <v>43581</v>
      </c>
      <c r="B69" s="3">
        <v>1.419</v>
      </c>
      <c r="C69" s="3">
        <v>1.5588</v>
      </c>
      <c r="D69" s="3">
        <v>1.2541</v>
      </c>
      <c r="E69" s="3">
        <v>1.3845000000000001</v>
      </c>
      <c r="F69" s="3">
        <v>1.0241</v>
      </c>
      <c r="G69" s="3">
        <v>1.07</v>
      </c>
      <c r="H69" s="3">
        <v>1.4339</v>
      </c>
      <c r="I69" s="3">
        <v>1.7902</v>
      </c>
      <c r="J69" s="3">
        <v>1.3601000000000001</v>
      </c>
      <c r="K69" s="3">
        <v>1.2549999999999999</v>
      </c>
      <c r="L69" s="3">
        <v>1.8735999999999999</v>
      </c>
      <c r="M69" s="3">
        <v>2.1749999999999998</v>
      </c>
      <c r="N69" s="3">
        <v>1.1160000000000001</v>
      </c>
      <c r="O69" s="3">
        <v>1.9059999999999999</v>
      </c>
      <c r="P69" s="3">
        <v>1.2549999999999999</v>
      </c>
      <c r="Q69" s="3">
        <v>1.3891</v>
      </c>
      <c r="R69" s="3">
        <v>1.5409999999999999</v>
      </c>
      <c r="S69" s="3">
        <v>1.3047</v>
      </c>
      <c r="T69" s="3">
        <v>1.2391000000000001</v>
      </c>
      <c r="U69" s="3">
        <v>1.3325</v>
      </c>
      <c r="V69" s="3">
        <v>1.0573999999999999</v>
      </c>
      <c r="W69" s="3">
        <v>1.079</v>
      </c>
      <c r="X69" s="3">
        <v>1.014</v>
      </c>
      <c r="Y69">
        <v>1.109</v>
      </c>
      <c r="Z69">
        <v>1.5586</v>
      </c>
      <c r="AA69">
        <v>1.716</v>
      </c>
      <c r="AB69">
        <v>1.0015000000000001</v>
      </c>
      <c r="AC69">
        <v>1</v>
      </c>
      <c r="AD69">
        <v>1</v>
      </c>
      <c r="AE69">
        <v>1</v>
      </c>
      <c r="AF69">
        <v>1</v>
      </c>
      <c r="AG69">
        <v>1</v>
      </c>
      <c r="AH69">
        <v>1</v>
      </c>
      <c r="AI69" s="3">
        <v>1.4014996289088171</v>
      </c>
      <c r="AK69" s="11">
        <f t="shared" si="176"/>
        <v>4.0331139885374512E-3</v>
      </c>
      <c r="AL69" s="11">
        <f t="shared" si="177"/>
        <v>6.7816314667699107E-3</v>
      </c>
      <c r="AM69" s="11">
        <f t="shared" si="178"/>
        <v>2.6520422362282137E-2</v>
      </c>
      <c r="AN69" s="11">
        <f t="shared" si="179"/>
        <v>-5.1020408163264808E-3</v>
      </c>
      <c r="AO69" s="11">
        <f t="shared" si="180"/>
        <v>4.413495488426733E-3</v>
      </c>
      <c r="AP69" s="11">
        <f t="shared" si="181"/>
        <v>-1.8656716417910779E-3</v>
      </c>
      <c r="AQ69" s="11">
        <f t="shared" si="182"/>
        <v>1.8105651803464795E-2</v>
      </c>
      <c r="AR69" s="11">
        <f t="shared" si="183"/>
        <v>-1.1157755192222729E-2</v>
      </c>
      <c r="AS69" s="11">
        <f t="shared" si="184"/>
        <v>1.0926118626430892E-2</v>
      </c>
      <c r="AT69" s="11">
        <f t="shared" si="185"/>
        <v>5.608974358974228E-3</v>
      </c>
      <c r="AU69" s="11">
        <f t="shared" si="186"/>
        <v>2.8904828176854469E-3</v>
      </c>
      <c r="AV69" s="11">
        <f t="shared" si="187"/>
        <v>1.0218300046446638E-2</v>
      </c>
      <c r="AW69" s="11">
        <f t="shared" si="188"/>
        <v>4.5004500450045448E-3</v>
      </c>
      <c r="AX69" s="11">
        <f t="shared" si="189"/>
        <v>4.3811610076670338E-2</v>
      </c>
      <c r="AY69" s="11">
        <f t="shared" si="190"/>
        <v>1.6194331983805599E-2</v>
      </c>
      <c r="AZ69" s="11">
        <f t="shared" si="191"/>
        <v>9.0803428737469272E-3</v>
      </c>
      <c r="BA69" s="11">
        <f t="shared" si="192"/>
        <v>6.3492063492063489E-2</v>
      </c>
      <c r="BB69" s="11">
        <f t="shared" si="193"/>
        <v>-4.8054919908466776E-3</v>
      </c>
      <c r="BC69" s="11">
        <f t="shared" si="194"/>
        <v>9.6968709256846086E-3</v>
      </c>
      <c r="BD69" s="11">
        <f t="shared" si="195"/>
        <v>4.3379531751624789E-2</v>
      </c>
      <c r="BE69" s="11">
        <f t="shared" si="196"/>
        <v>6.7599733409500207E-3</v>
      </c>
      <c r="BF69" s="11">
        <f t="shared" si="197"/>
        <v>4.1505791505791478E-2</v>
      </c>
      <c r="BG69" s="11" t="str">
        <f t="shared" si="198"/>
        <v>/</v>
      </c>
      <c r="BH69" s="11">
        <f t="shared" si="199"/>
        <v>2.1178637200736539E-2</v>
      </c>
      <c r="BI69" s="11">
        <f t="shared" si="200"/>
        <v>-1.4978196296530411E-2</v>
      </c>
      <c r="BJ69" s="11">
        <f t="shared" si="201"/>
        <v>2.3364485981307581E-3</v>
      </c>
      <c r="BK69" s="11">
        <f t="shared" si="202"/>
        <v>-2.994609702534623E-4</v>
      </c>
      <c r="BL69" s="11" t="str">
        <f t="shared" si="203"/>
        <v>/</v>
      </c>
      <c r="BM69" s="11" t="str">
        <f t="shared" si="204"/>
        <v>/</v>
      </c>
      <c r="BN69" s="11" t="str">
        <f t="shared" si="205"/>
        <v>/</v>
      </c>
      <c r="BO69" s="11" t="str">
        <f t="shared" si="206"/>
        <v>/</v>
      </c>
      <c r="BP69" s="11" t="str">
        <f t="shared" si="207"/>
        <v>/</v>
      </c>
      <c r="BQ69" s="11" t="str">
        <f t="shared" si="207"/>
        <v>/</v>
      </c>
      <c r="BR69" s="11">
        <f t="shared" si="208"/>
        <v>1.2541003472620327E-2</v>
      </c>
      <c r="BX69" s="3"/>
      <c r="BY69" s="3"/>
      <c r="BZ69" s="3"/>
      <c r="CK69" s="2">
        <f t="shared" si="142"/>
        <v>43581</v>
      </c>
      <c r="CL69" s="29">
        <f t="shared" si="143"/>
        <v>1.0995738086013174</v>
      </c>
      <c r="CM69" s="29">
        <f t="shared" si="144"/>
        <v>1.2406876790830945</v>
      </c>
      <c r="CN69" s="29">
        <f t="shared" si="145"/>
        <v>1.2541</v>
      </c>
      <c r="CO69" s="29">
        <f t="shared" si="146"/>
        <v>1.094206907452778</v>
      </c>
      <c r="CP69" s="29">
        <f t="shared" si="147"/>
        <v>1.0241</v>
      </c>
      <c r="CQ69" s="29">
        <f t="shared" si="148"/>
        <v>1.07</v>
      </c>
      <c r="CR69" s="29">
        <f t="shared" si="149"/>
        <v>1.4339</v>
      </c>
      <c r="CS69" s="29">
        <f t="shared" si="150"/>
        <v>1.576713052668663</v>
      </c>
      <c r="CT69" s="29">
        <f t="shared" si="151"/>
        <v>1.2628597957288767</v>
      </c>
      <c r="CU69" s="29">
        <f t="shared" si="152"/>
        <v>1.2549999999999999</v>
      </c>
      <c r="CV69" s="29">
        <f t="shared" si="153"/>
        <v>1.4434514637904468</v>
      </c>
      <c r="CW69" s="29">
        <f t="shared" si="154"/>
        <v>1.9823186292380603</v>
      </c>
      <c r="CX69" s="29">
        <f t="shared" si="155"/>
        <v>1.1160000000000001</v>
      </c>
      <c r="CY69" s="29">
        <f t="shared" si="156"/>
        <v>2.1415730337078651</v>
      </c>
      <c r="CZ69" s="29">
        <f t="shared" si="157"/>
        <v>1.1545538178472861</v>
      </c>
      <c r="DA69" s="29">
        <f t="shared" si="158"/>
        <v>1.1442339373970347</v>
      </c>
      <c r="DB69" s="29">
        <f t="shared" si="159"/>
        <v>1.4388422035480859</v>
      </c>
      <c r="DC69" s="29">
        <f t="shared" si="160"/>
        <v>1.3047</v>
      </c>
      <c r="DD69" s="29">
        <f t="shared" si="161"/>
        <v>1.1481653076352856</v>
      </c>
      <c r="DE69" s="29">
        <f t="shared" si="162"/>
        <v>1.3325</v>
      </c>
      <c r="DF69" s="29">
        <f t="shared" si="163"/>
        <v>1.0573999999999999</v>
      </c>
      <c r="DG69" s="29">
        <f t="shared" si="164"/>
        <v>1.079</v>
      </c>
      <c r="DH69" s="29">
        <f t="shared" si="165"/>
        <v>1.014</v>
      </c>
      <c r="DI69" s="29">
        <f t="shared" si="166"/>
        <v>1.109</v>
      </c>
      <c r="DJ69" s="29">
        <f t="shared" si="167"/>
        <v>1.5592236894757903</v>
      </c>
      <c r="DK69" s="29">
        <f t="shared" si="168"/>
        <v>1.1974877878576413</v>
      </c>
      <c r="DL69" s="29">
        <f t="shared" si="169"/>
        <v>1.0015000000000001</v>
      </c>
      <c r="DM69" s="29">
        <f t="shared" si="170"/>
        <v>1</v>
      </c>
      <c r="DN69" s="29">
        <f t="shared" si="171"/>
        <v>1</v>
      </c>
      <c r="DO69" s="29">
        <f t="shared" si="172"/>
        <v>1</v>
      </c>
      <c r="DP69" s="29">
        <f t="shared" si="173"/>
        <v>1</v>
      </c>
      <c r="DQ69" s="29">
        <f t="shared" si="174"/>
        <v>1</v>
      </c>
      <c r="DR69" s="29">
        <f t="shared" si="174"/>
        <v>1</v>
      </c>
      <c r="DS69" s="29">
        <f t="shared" si="175"/>
        <v>1.4014996289088171</v>
      </c>
    </row>
    <row r="70" spans="1:123">
      <c r="A70" s="2">
        <v>43585</v>
      </c>
      <c r="B70" s="3">
        <v>1.4056999999999999</v>
      </c>
      <c r="C70" s="3">
        <v>1.5444</v>
      </c>
      <c r="D70" s="3">
        <v>1.2541</v>
      </c>
      <c r="E70" s="3">
        <v>1.3828</v>
      </c>
      <c r="F70" s="3">
        <v>1.0249999999999999</v>
      </c>
      <c r="G70" s="3">
        <v>1.079</v>
      </c>
      <c r="H70" s="3">
        <v>1.4424999999999999</v>
      </c>
      <c r="I70" s="3">
        <v>1.7910999999999999</v>
      </c>
      <c r="J70" s="3">
        <v>1.3415999999999999</v>
      </c>
      <c r="K70" s="3">
        <v>1.276</v>
      </c>
      <c r="L70" s="3">
        <v>1.89</v>
      </c>
      <c r="M70" s="3">
        <v>2.2010000000000001</v>
      </c>
      <c r="N70" s="3">
        <v>1.1122000000000001</v>
      </c>
      <c r="O70" s="3">
        <v>1.952</v>
      </c>
      <c r="P70" s="3">
        <v>1.2569999999999999</v>
      </c>
      <c r="Q70" s="3">
        <v>1.3943000000000001</v>
      </c>
      <c r="R70" s="3">
        <v>1.492</v>
      </c>
      <c r="S70" s="3">
        <v>1.3047</v>
      </c>
      <c r="T70" s="3">
        <v>1.2456</v>
      </c>
      <c r="U70" s="3">
        <v>1.3635999999999999</v>
      </c>
      <c r="V70" s="3">
        <v>1.0583</v>
      </c>
      <c r="W70" s="3">
        <v>1.083</v>
      </c>
      <c r="X70" s="3">
        <v>1.014</v>
      </c>
      <c r="Y70">
        <v>1.113</v>
      </c>
      <c r="Z70">
        <v>1.6164000000000001</v>
      </c>
      <c r="AA70">
        <v>1.704</v>
      </c>
      <c r="AB70">
        <v>1.0018</v>
      </c>
      <c r="AC70">
        <v>1</v>
      </c>
      <c r="AD70">
        <v>1</v>
      </c>
      <c r="AE70">
        <v>1</v>
      </c>
      <c r="AF70">
        <v>1</v>
      </c>
      <c r="AG70">
        <v>1</v>
      </c>
      <c r="AH70">
        <v>1</v>
      </c>
      <c r="AI70" s="3">
        <v>1.4064293147220195</v>
      </c>
      <c r="AK70" s="11">
        <f t="shared" si="176"/>
        <v>-9.3727977448908595E-3</v>
      </c>
      <c r="AL70" s="11">
        <f t="shared" si="177"/>
        <v>-9.2378752886835835E-3</v>
      </c>
      <c r="AM70" s="11" t="str">
        <f t="shared" si="178"/>
        <v>/</v>
      </c>
      <c r="AN70" s="11">
        <f t="shared" si="179"/>
        <v>-1.2278801011195162E-3</v>
      </c>
      <c r="AO70" s="11">
        <f t="shared" si="180"/>
        <v>8.7882042769260593E-4</v>
      </c>
      <c r="AP70" s="11">
        <f t="shared" si="181"/>
        <v>8.4112149532709068E-3</v>
      </c>
      <c r="AQ70" s="11">
        <f t="shared" si="182"/>
        <v>5.997628844410352E-3</v>
      </c>
      <c r="AR70" s="11">
        <f t="shared" si="183"/>
        <v>5.0273712434356632E-4</v>
      </c>
      <c r="AS70" s="11">
        <f t="shared" si="184"/>
        <v>-1.3601941033747678E-2</v>
      </c>
      <c r="AT70" s="11">
        <f t="shared" si="185"/>
        <v>1.6733067729083784E-2</v>
      </c>
      <c r="AU70" s="11">
        <f t="shared" si="186"/>
        <v>8.753202391118764E-3</v>
      </c>
      <c r="AV70" s="11">
        <f t="shared" si="187"/>
        <v>1.1954022988505786E-2</v>
      </c>
      <c r="AW70" s="11">
        <f t="shared" si="188"/>
        <v>-3.4050179211470022E-3</v>
      </c>
      <c r="AX70" s="11">
        <f t="shared" si="189"/>
        <v>2.413431269674704E-2</v>
      </c>
      <c r="AY70" s="11">
        <f t="shared" si="190"/>
        <v>1.5936254980080111E-3</v>
      </c>
      <c r="AZ70" s="11">
        <f t="shared" si="191"/>
        <v>3.7434309984882841E-3</v>
      </c>
      <c r="BA70" s="11">
        <f t="shared" si="192"/>
        <v>-3.1797534068786493E-2</v>
      </c>
      <c r="BB70" s="11" t="str">
        <f t="shared" si="193"/>
        <v>/</v>
      </c>
      <c r="BC70" s="11">
        <f t="shared" si="194"/>
        <v>5.2457428778951432E-3</v>
      </c>
      <c r="BD70" s="11">
        <f t="shared" si="195"/>
        <v>2.3339587242026116E-2</v>
      </c>
      <c r="BE70" s="11">
        <f t="shared" si="196"/>
        <v>8.5114431624755404E-4</v>
      </c>
      <c r="BF70" s="11">
        <f t="shared" si="197"/>
        <v>3.707136237256714E-3</v>
      </c>
      <c r="BG70" s="11" t="str">
        <f t="shared" si="198"/>
        <v>/</v>
      </c>
      <c r="BH70" s="11">
        <f t="shared" si="199"/>
        <v>3.6068530207393756E-3</v>
      </c>
      <c r="BI70" s="11">
        <f t="shared" si="200"/>
        <v>3.7084563069421428E-2</v>
      </c>
      <c r="BJ70" s="11">
        <f t="shared" si="201"/>
        <v>-6.9930069930069783E-3</v>
      </c>
      <c r="BK70" s="11">
        <f t="shared" si="202"/>
        <v>2.9955067398890201E-4</v>
      </c>
      <c r="BL70" s="11" t="str">
        <f t="shared" si="203"/>
        <v>/</v>
      </c>
      <c r="BM70" s="11" t="str">
        <f t="shared" si="204"/>
        <v>/</v>
      </c>
      <c r="BN70" s="11" t="str">
        <f t="shared" si="205"/>
        <v>/</v>
      </c>
      <c r="BO70" s="11" t="str">
        <f t="shared" si="206"/>
        <v>/</v>
      </c>
      <c r="BP70" s="11" t="str">
        <f t="shared" si="207"/>
        <v>/</v>
      </c>
      <c r="BQ70" s="11" t="str">
        <f t="shared" si="207"/>
        <v>/</v>
      </c>
      <c r="BR70" s="11">
        <f t="shared" si="208"/>
        <v>3.5174364027770189E-3</v>
      </c>
      <c r="BX70" s="3"/>
      <c r="BY70" s="3"/>
      <c r="BZ70" s="3"/>
      <c r="CK70" s="2">
        <f t="shared" si="142"/>
        <v>43585</v>
      </c>
      <c r="CL70" s="29">
        <f t="shared" si="143"/>
        <v>1.0892677256877179</v>
      </c>
      <c r="CM70" s="29">
        <f t="shared" si="144"/>
        <v>1.2292263610315186</v>
      </c>
      <c r="CN70" s="29">
        <f t="shared" si="145"/>
        <v>1.2541</v>
      </c>
      <c r="CO70" s="29">
        <f t="shared" si="146"/>
        <v>1.0928633525646092</v>
      </c>
      <c r="CP70" s="29">
        <f t="shared" si="147"/>
        <v>1.0249999999999999</v>
      </c>
      <c r="CQ70" s="29">
        <f t="shared" si="148"/>
        <v>1.079</v>
      </c>
      <c r="CR70" s="29">
        <f t="shared" si="149"/>
        <v>1.4424999999999999</v>
      </c>
      <c r="CS70" s="29">
        <f t="shared" si="150"/>
        <v>1.5775057248546767</v>
      </c>
      <c r="CT70" s="29">
        <f t="shared" si="151"/>
        <v>1.2456824512534819</v>
      </c>
      <c r="CU70" s="29">
        <f t="shared" si="152"/>
        <v>1.276</v>
      </c>
      <c r="CV70" s="29">
        <f t="shared" si="153"/>
        <v>1.456086286594761</v>
      </c>
      <c r="CW70" s="29">
        <f t="shared" si="154"/>
        <v>2.0060153117025155</v>
      </c>
      <c r="CX70" s="29">
        <f t="shared" si="155"/>
        <v>1.1122000000000001</v>
      </c>
      <c r="CY70" s="29">
        <f t="shared" si="156"/>
        <v>2.1932584269662923</v>
      </c>
      <c r="CZ70" s="29">
        <f t="shared" si="157"/>
        <v>1.1563937442502299</v>
      </c>
      <c r="DA70" s="29">
        <f t="shared" si="158"/>
        <v>1.1485172981878089</v>
      </c>
      <c r="DB70" s="29">
        <f t="shared" si="159"/>
        <v>1.393090569561158</v>
      </c>
      <c r="DC70" s="29">
        <f t="shared" si="160"/>
        <v>1.3047</v>
      </c>
      <c r="DD70" s="29">
        <f t="shared" si="161"/>
        <v>1.1541882876204597</v>
      </c>
      <c r="DE70" s="29">
        <f t="shared" si="162"/>
        <v>1.3635999999999999</v>
      </c>
      <c r="DF70" s="29">
        <f t="shared" si="163"/>
        <v>1.0583</v>
      </c>
      <c r="DG70" s="29">
        <f t="shared" si="164"/>
        <v>1.083</v>
      </c>
      <c r="DH70" s="29">
        <f t="shared" si="165"/>
        <v>1.014</v>
      </c>
      <c r="DI70" s="29">
        <f t="shared" si="166"/>
        <v>1.113</v>
      </c>
      <c r="DJ70" s="29">
        <f t="shared" si="167"/>
        <v>1.6170468187274909</v>
      </c>
      <c r="DK70" s="29">
        <f t="shared" si="168"/>
        <v>1.1891137473831124</v>
      </c>
      <c r="DL70" s="29">
        <f t="shared" si="169"/>
        <v>1.0018</v>
      </c>
      <c r="DM70" s="29">
        <f t="shared" si="170"/>
        <v>1</v>
      </c>
      <c r="DN70" s="29">
        <f t="shared" si="171"/>
        <v>1</v>
      </c>
      <c r="DO70" s="29">
        <f t="shared" si="172"/>
        <v>1</v>
      </c>
      <c r="DP70" s="29">
        <f t="shared" si="173"/>
        <v>1</v>
      </c>
      <c r="DQ70" s="29">
        <f t="shared" si="174"/>
        <v>1</v>
      </c>
      <c r="DR70" s="29">
        <f t="shared" si="174"/>
        <v>1</v>
      </c>
      <c r="DS70" s="29">
        <f t="shared" si="175"/>
        <v>1.4064293147220195</v>
      </c>
    </row>
    <row r="71" spans="1:123">
      <c r="A71" s="2">
        <v>43595</v>
      </c>
      <c r="B71" s="3">
        <v>1.4098999999999999</v>
      </c>
      <c r="C71" s="3">
        <v>1.5483</v>
      </c>
      <c r="D71" s="3">
        <v>1.2622</v>
      </c>
      <c r="E71" s="3">
        <v>1.3882000000000001</v>
      </c>
      <c r="F71" s="3">
        <v>1.0277000000000001</v>
      </c>
      <c r="G71" s="3">
        <v>1.0840000000000001</v>
      </c>
      <c r="H71" s="3">
        <v>1.4335</v>
      </c>
      <c r="I71" s="3">
        <v>1.7723</v>
      </c>
      <c r="J71" s="3">
        <v>1.3822000000000001</v>
      </c>
      <c r="K71" s="3">
        <v>1.2490000000000001</v>
      </c>
      <c r="L71" s="3">
        <v>1.8704000000000001</v>
      </c>
      <c r="M71" s="3">
        <v>2.2440000000000002</v>
      </c>
      <c r="N71" s="3">
        <v>1.1394</v>
      </c>
      <c r="O71" s="3">
        <v>1.9079999999999999</v>
      </c>
      <c r="P71" s="3">
        <v>1.2569999999999999</v>
      </c>
      <c r="Q71" s="3">
        <v>1.3859999999999999</v>
      </c>
      <c r="R71" s="3">
        <v>1.4330000000000001</v>
      </c>
      <c r="S71" s="3">
        <v>1.2996000000000001</v>
      </c>
      <c r="T71" s="3">
        <v>1.238</v>
      </c>
      <c r="U71" s="3">
        <v>1.3445</v>
      </c>
      <c r="V71" s="3">
        <v>1.0625</v>
      </c>
      <c r="W71" s="3">
        <v>1.083</v>
      </c>
      <c r="X71" s="3">
        <v>1.0129999999999999</v>
      </c>
      <c r="Y71">
        <v>1.109</v>
      </c>
      <c r="Z71">
        <v>1.7617</v>
      </c>
      <c r="AA71">
        <v>1.716</v>
      </c>
      <c r="AB71">
        <v>1.0024</v>
      </c>
      <c r="AC71">
        <v>1</v>
      </c>
      <c r="AD71">
        <v>1</v>
      </c>
      <c r="AE71">
        <v>1</v>
      </c>
      <c r="AF71">
        <v>1</v>
      </c>
      <c r="AG71">
        <v>1</v>
      </c>
      <c r="AH71">
        <v>1</v>
      </c>
      <c r="AI71" s="3">
        <v>1.4095586632856356</v>
      </c>
      <c r="AK71" s="11">
        <f t="shared" si="176"/>
        <v>2.9878352422281207E-3</v>
      </c>
      <c r="AL71" s="11">
        <f t="shared" si="177"/>
        <v>2.525252525252597E-3</v>
      </c>
      <c r="AM71" s="11">
        <f t="shared" si="178"/>
        <v>6.4588150865161342E-3</v>
      </c>
      <c r="AN71" s="11">
        <f t="shared" si="179"/>
        <v>3.9051200462829616E-3</v>
      </c>
      <c r="AO71" s="11">
        <f t="shared" si="180"/>
        <v>2.634146341463639E-3</v>
      </c>
      <c r="AP71" s="11">
        <f t="shared" si="181"/>
        <v>4.6339202965710591E-3</v>
      </c>
      <c r="AQ71" s="11">
        <f t="shared" si="182"/>
        <v>-6.2391681109185138E-3</v>
      </c>
      <c r="AR71" s="11">
        <f t="shared" si="183"/>
        <v>-1.0496343029423261E-2</v>
      </c>
      <c r="AS71" s="11">
        <f t="shared" si="184"/>
        <v>3.0262373285629307E-2</v>
      </c>
      <c r="AT71" s="11">
        <f t="shared" si="185"/>
        <v>-2.1159874608150386E-2</v>
      </c>
      <c r="AU71" s="11">
        <f t="shared" si="186"/>
        <v>-1.0370370370370252E-2</v>
      </c>
      <c r="AV71" s="11">
        <f t="shared" si="187"/>
        <v>1.9536574284416242E-2</v>
      </c>
      <c r="AW71" s="11">
        <f t="shared" si="188"/>
        <v>2.4456033087574047E-2</v>
      </c>
      <c r="AX71" s="11">
        <f t="shared" si="189"/>
        <v>-2.254098360655743E-2</v>
      </c>
      <c r="AY71" s="11" t="str">
        <f t="shared" si="190"/>
        <v>/</v>
      </c>
      <c r="AZ71" s="11">
        <f t="shared" si="191"/>
        <v>-5.9528078605753931E-3</v>
      </c>
      <c r="BA71" s="11">
        <f t="shared" si="192"/>
        <v>-3.9544235924932947E-2</v>
      </c>
      <c r="BB71" s="11">
        <f t="shared" si="193"/>
        <v>-3.9089445849619375E-3</v>
      </c>
      <c r="BC71" s="11">
        <f t="shared" si="194"/>
        <v>-6.1014771997431883E-3</v>
      </c>
      <c r="BD71" s="11">
        <f t="shared" si="195"/>
        <v>-1.400704018773824E-2</v>
      </c>
      <c r="BE71" s="11">
        <f t="shared" si="196"/>
        <v>3.9686289331948288E-3</v>
      </c>
      <c r="BF71" s="11" t="str">
        <f t="shared" si="197"/>
        <v>/</v>
      </c>
      <c r="BG71" s="11">
        <f t="shared" si="198"/>
        <v>-9.8619329388571764E-4</v>
      </c>
      <c r="BH71" s="11">
        <f t="shared" si="199"/>
        <v>-3.5938903863431682E-3</v>
      </c>
      <c r="BI71" s="11">
        <f t="shared" si="200"/>
        <v>8.9891116060381027E-2</v>
      </c>
      <c r="BJ71" s="11">
        <f t="shared" si="201"/>
        <v>7.0422535211267512E-3</v>
      </c>
      <c r="BK71" s="11">
        <f t="shared" si="202"/>
        <v>5.989219405069246E-4</v>
      </c>
      <c r="BL71" s="11" t="str">
        <f t="shared" si="203"/>
        <v>/</v>
      </c>
      <c r="BM71" s="11" t="str">
        <f t="shared" si="204"/>
        <v>/</v>
      </c>
      <c r="BN71" s="11" t="str">
        <f t="shared" si="205"/>
        <v>/</v>
      </c>
      <c r="BO71" s="11" t="str">
        <f t="shared" si="206"/>
        <v>/</v>
      </c>
      <c r="BP71" s="11" t="str">
        <f t="shared" si="207"/>
        <v>/</v>
      </c>
      <c r="BQ71" s="11" t="str">
        <f t="shared" si="207"/>
        <v>/</v>
      </c>
      <c r="BR71" s="11">
        <f t="shared" si="208"/>
        <v>2.2250308144597941E-3</v>
      </c>
      <c r="BX71" s="3"/>
      <c r="BY71" s="3"/>
      <c r="BZ71" s="3"/>
      <c r="CK71" s="2">
        <f t="shared" si="142"/>
        <v>43595</v>
      </c>
      <c r="CL71" s="29">
        <f t="shared" si="143"/>
        <v>1.0925222781867492</v>
      </c>
      <c r="CM71" s="29">
        <f t="shared" si="144"/>
        <v>1.2323304680038205</v>
      </c>
      <c r="CN71" s="29">
        <f t="shared" si="145"/>
        <v>1.2622</v>
      </c>
      <c r="CO71" s="29">
        <f t="shared" si="146"/>
        <v>1.0971311151505572</v>
      </c>
      <c r="CP71" s="29">
        <f t="shared" si="147"/>
        <v>1.0277000000000001</v>
      </c>
      <c r="CQ71" s="29">
        <f t="shared" si="148"/>
        <v>1.0840000000000001</v>
      </c>
      <c r="CR71" s="29">
        <f t="shared" si="149"/>
        <v>1.4335</v>
      </c>
      <c r="CS71" s="29">
        <f t="shared" si="150"/>
        <v>1.5609476836357232</v>
      </c>
      <c r="CT71" s="29">
        <f t="shared" si="151"/>
        <v>1.2833797585886724</v>
      </c>
      <c r="CU71" s="29">
        <f t="shared" si="152"/>
        <v>1.2490000000000001</v>
      </c>
      <c r="CV71" s="29">
        <f t="shared" si="153"/>
        <v>1.4409861325115563</v>
      </c>
      <c r="CW71" s="29">
        <f t="shared" si="154"/>
        <v>2.0452059788552681</v>
      </c>
      <c r="CX71" s="29">
        <f t="shared" si="155"/>
        <v>1.1394</v>
      </c>
      <c r="CY71" s="29">
        <f t="shared" si="156"/>
        <v>2.1438202247191009</v>
      </c>
      <c r="CZ71" s="29">
        <f t="shared" si="157"/>
        <v>1.1563937442502299</v>
      </c>
      <c r="DA71" s="29">
        <f t="shared" si="158"/>
        <v>1.1416803953871499</v>
      </c>
      <c r="DB71" s="29">
        <f t="shared" si="159"/>
        <v>1.3380018674136323</v>
      </c>
      <c r="DC71" s="29">
        <f t="shared" si="160"/>
        <v>1.2996000000000001</v>
      </c>
      <c r="DD71" s="29">
        <f t="shared" si="161"/>
        <v>1.1471460340993329</v>
      </c>
      <c r="DE71" s="29">
        <f t="shared" si="162"/>
        <v>1.3445</v>
      </c>
      <c r="DF71" s="29">
        <f t="shared" si="163"/>
        <v>1.0625</v>
      </c>
      <c r="DG71" s="29">
        <f t="shared" si="164"/>
        <v>1.083</v>
      </c>
      <c r="DH71" s="29">
        <f t="shared" si="165"/>
        <v>1.0129999999999999</v>
      </c>
      <c r="DI71" s="29">
        <f t="shared" si="166"/>
        <v>1.109</v>
      </c>
      <c r="DJ71" s="29">
        <f t="shared" si="167"/>
        <v>1.7624049619847939</v>
      </c>
      <c r="DK71" s="29">
        <f t="shared" si="168"/>
        <v>1.1974877878576413</v>
      </c>
      <c r="DL71" s="29">
        <f t="shared" si="169"/>
        <v>1.0024</v>
      </c>
      <c r="DM71" s="29">
        <f t="shared" si="170"/>
        <v>1</v>
      </c>
      <c r="DN71" s="29">
        <f t="shared" si="171"/>
        <v>1</v>
      </c>
      <c r="DO71" s="29">
        <f t="shared" si="172"/>
        <v>1</v>
      </c>
      <c r="DP71" s="29">
        <f t="shared" si="173"/>
        <v>1</v>
      </c>
      <c r="DQ71" s="29">
        <f t="shared" si="174"/>
        <v>1</v>
      </c>
      <c r="DR71" s="29">
        <f t="shared" si="174"/>
        <v>1</v>
      </c>
      <c r="DS71" s="29">
        <f t="shared" si="175"/>
        <v>1.4095586632856356</v>
      </c>
    </row>
    <row r="72" spans="1:123">
      <c r="A72" s="2">
        <v>43602</v>
      </c>
      <c r="B72" s="3">
        <v>1.431</v>
      </c>
      <c r="C72" s="3">
        <v>1.585</v>
      </c>
      <c r="D72" s="3">
        <v>1.3731</v>
      </c>
      <c r="E72" s="3">
        <v>1.3871</v>
      </c>
      <c r="F72" s="3">
        <v>1.048</v>
      </c>
      <c r="G72" s="3">
        <v>1.1060000000000001</v>
      </c>
      <c r="H72" s="3">
        <v>1.4342999999999999</v>
      </c>
      <c r="I72" s="3">
        <v>1.8349</v>
      </c>
      <c r="J72" s="3">
        <v>1.4255</v>
      </c>
      <c r="K72" s="3">
        <v>1.2809999999999999</v>
      </c>
      <c r="L72" s="3">
        <v>1.9489000000000001</v>
      </c>
      <c r="M72" s="3">
        <v>2.335</v>
      </c>
      <c r="N72" s="3">
        <v>1.171</v>
      </c>
      <c r="O72" s="3">
        <v>1.9079999999999999</v>
      </c>
      <c r="P72" s="3">
        <v>1.262</v>
      </c>
      <c r="Q72" s="3">
        <v>1.4024000000000001</v>
      </c>
      <c r="R72" s="3">
        <v>1.5209999999999999</v>
      </c>
      <c r="S72" s="3">
        <v>1.355</v>
      </c>
      <c r="T72" s="3">
        <v>1.2466999999999999</v>
      </c>
      <c r="U72" s="3">
        <v>1.3885000000000001</v>
      </c>
      <c r="V72" s="3">
        <v>1.0703</v>
      </c>
      <c r="W72" s="3">
        <v>1.097</v>
      </c>
      <c r="X72" s="3">
        <v>1.018</v>
      </c>
      <c r="Y72">
        <v>1.139</v>
      </c>
      <c r="Z72">
        <v>1.8134999999999999</v>
      </c>
      <c r="AA72">
        <v>1.74</v>
      </c>
      <c r="AB72">
        <v>1.0027999999999999</v>
      </c>
      <c r="AC72">
        <v>1</v>
      </c>
      <c r="AD72">
        <v>1</v>
      </c>
      <c r="AE72">
        <v>1</v>
      </c>
      <c r="AF72">
        <v>1</v>
      </c>
      <c r="AG72">
        <v>1</v>
      </c>
      <c r="AH72">
        <v>1</v>
      </c>
      <c r="AI72" s="3">
        <v>1.444747831188649</v>
      </c>
      <c r="AK72" s="11">
        <f t="shared" si="176"/>
        <v>1.4965600397191414E-2</v>
      </c>
      <c r="AL72" s="11">
        <f t="shared" si="177"/>
        <v>2.3703416650519893E-2</v>
      </c>
      <c r="AM72" s="11">
        <f t="shared" si="178"/>
        <v>8.7862462367295224E-2</v>
      </c>
      <c r="AN72" s="11">
        <f t="shared" si="179"/>
        <v>-7.9239302694145142E-4</v>
      </c>
      <c r="AO72" s="11">
        <f t="shared" si="180"/>
        <v>1.9752846161331217E-2</v>
      </c>
      <c r="AP72" s="11">
        <f t="shared" si="181"/>
        <v>2.0295202952029578E-2</v>
      </c>
      <c r="AQ72" s="11">
        <f t="shared" si="182"/>
        <v>5.580746424833638E-4</v>
      </c>
      <c r="AR72" s="11">
        <f t="shared" si="183"/>
        <v>3.5321333859956061E-2</v>
      </c>
      <c r="AS72" s="11">
        <f t="shared" si="184"/>
        <v>3.1326870206916491E-2</v>
      </c>
      <c r="AT72" s="11">
        <f t="shared" si="185"/>
        <v>2.5620496397117609E-2</v>
      </c>
      <c r="AU72" s="11">
        <f t="shared" si="186"/>
        <v>4.1969632164242876E-2</v>
      </c>
      <c r="AV72" s="11">
        <f t="shared" si="187"/>
        <v>4.0552584670231706E-2</v>
      </c>
      <c r="AW72" s="11">
        <f t="shared" si="188"/>
        <v>2.7733895032473255E-2</v>
      </c>
      <c r="AX72" s="11" t="str">
        <f t="shared" si="189"/>
        <v>/</v>
      </c>
      <c r="AY72" s="11">
        <f t="shared" si="190"/>
        <v>3.9777247414480854E-3</v>
      </c>
      <c r="AZ72" s="11">
        <f t="shared" si="191"/>
        <v>1.1832611832611972E-2</v>
      </c>
      <c r="BA72" s="11">
        <f t="shared" si="192"/>
        <v>6.1409630146545657E-2</v>
      </c>
      <c r="BB72" s="11">
        <f t="shared" si="193"/>
        <v>4.2628501077254466E-2</v>
      </c>
      <c r="BC72" s="11">
        <f t="shared" si="194"/>
        <v>7.0274636510501143E-3</v>
      </c>
      <c r="BD72" s="11">
        <f t="shared" si="195"/>
        <v>3.2725920416511789E-2</v>
      </c>
      <c r="BE72" s="11">
        <f t="shared" si="196"/>
        <v>7.3411764705881843E-3</v>
      </c>
      <c r="BF72" s="11">
        <f t="shared" si="197"/>
        <v>1.2927054478301114E-2</v>
      </c>
      <c r="BG72" s="11">
        <f t="shared" si="198"/>
        <v>4.9358341559724295E-3</v>
      </c>
      <c r="BH72" s="11">
        <f t="shared" si="199"/>
        <v>2.7051397655545539E-2</v>
      </c>
      <c r="BI72" s="11">
        <f t="shared" si="200"/>
        <v>2.9403417153885281E-2</v>
      </c>
      <c r="BJ72" s="11">
        <f t="shared" si="201"/>
        <v>1.3986013986013957E-2</v>
      </c>
      <c r="BK72" s="11">
        <f t="shared" si="202"/>
        <v>3.9904229848364281E-4</v>
      </c>
      <c r="BL72" s="11" t="str">
        <f t="shared" si="203"/>
        <v>/</v>
      </c>
      <c r="BM72" s="11" t="str">
        <f t="shared" si="204"/>
        <v>/</v>
      </c>
      <c r="BN72" s="11" t="str">
        <f t="shared" si="205"/>
        <v>/</v>
      </c>
      <c r="BO72" s="11" t="str">
        <f t="shared" si="206"/>
        <v>/</v>
      </c>
      <c r="BP72" s="11" t="str">
        <f t="shared" si="207"/>
        <v>/</v>
      </c>
      <c r="BQ72" s="11" t="str">
        <f t="shared" si="207"/>
        <v>/</v>
      </c>
      <c r="BR72" s="11">
        <f t="shared" si="208"/>
        <v>2.496467072962294E-2</v>
      </c>
      <c r="BX72" s="3"/>
      <c r="BY72" s="3"/>
      <c r="BZ72" s="3"/>
      <c r="CK72" s="2">
        <f t="shared" si="142"/>
        <v>43602</v>
      </c>
      <c r="CL72" s="29">
        <f t="shared" si="143"/>
        <v>1.1088725300271214</v>
      </c>
      <c r="CM72" s="29">
        <f t="shared" si="144"/>
        <v>1.2615409105380453</v>
      </c>
      <c r="CN72" s="29">
        <f t="shared" si="145"/>
        <v>1.3731</v>
      </c>
      <c r="CO72" s="29">
        <f t="shared" si="146"/>
        <v>1.0962617561052714</v>
      </c>
      <c r="CP72" s="29">
        <f t="shared" si="147"/>
        <v>1.048</v>
      </c>
      <c r="CQ72" s="29">
        <f t="shared" si="148"/>
        <v>1.1060000000000001</v>
      </c>
      <c r="CR72" s="29">
        <f t="shared" si="149"/>
        <v>1.4342999999999999</v>
      </c>
      <c r="CS72" s="29">
        <f t="shared" si="150"/>
        <v>1.6160824379073455</v>
      </c>
      <c r="CT72" s="29">
        <f t="shared" si="151"/>
        <v>1.3235840297121635</v>
      </c>
      <c r="CU72" s="29">
        <f t="shared" si="152"/>
        <v>1.2809999999999999</v>
      </c>
      <c r="CV72" s="29">
        <f t="shared" si="153"/>
        <v>1.5014637904468413</v>
      </c>
      <c r="CW72" s="29">
        <f t="shared" si="154"/>
        <v>2.1281443674808602</v>
      </c>
      <c r="CX72" s="29">
        <f t="shared" si="155"/>
        <v>1.171</v>
      </c>
      <c r="CY72" s="29">
        <f t="shared" si="156"/>
        <v>2.1438202247191009</v>
      </c>
      <c r="CZ72" s="29">
        <f t="shared" si="157"/>
        <v>1.1609935602575898</v>
      </c>
      <c r="DA72" s="29">
        <f t="shared" si="158"/>
        <v>1.155189456342669</v>
      </c>
      <c r="DB72" s="29">
        <f t="shared" si="159"/>
        <v>1.4201680672268908</v>
      </c>
      <c r="DC72" s="29">
        <f t="shared" si="160"/>
        <v>1.355</v>
      </c>
      <c r="DD72" s="29">
        <f t="shared" si="161"/>
        <v>1.1552075611564121</v>
      </c>
      <c r="DE72" s="29">
        <f t="shared" si="162"/>
        <v>1.3885000000000001</v>
      </c>
      <c r="DF72" s="29">
        <f t="shared" si="163"/>
        <v>1.0703</v>
      </c>
      <c r="DG72" s="29">
        <f t="shared" si="164"/>
        <v>1.097</v>
      </c>
      <c r="DH72" s="29">
        <f t="shared" si="165"/>
        <v>1.018</v>
      </c>
      <c r="DI72" s="29">
        <f t="shared" si="166"/>
        <v>1.139</v>
      </c>
      <c r="DJ72" s="29">
        <f t="shared" si="167"/>
        <v>1.8142256902761102</v>
      </c>
      <c r="DK72" s="29">
        <f t="shared" si="168"/>
        <v>1.2142358688066992</v>
      </c>
      <c r="DL72" s="29">
        <f t="shared" si="169"/>
        <v>1.0027999999999999</v>
      </c>
      <c r="DM72" s="29">
        <f t="shared" si="170"/>
        <v>1</v>
      </c>
      <c r="DN72" s="29">
        <f t="shared" si="171"/>
        <v>1</v>
      </c>
      <c r="DO72" s="29">
        <f t="shared" si="172"/>
        <v>1</v>
      </c>
      <c r="DP72" s="29">
        <f t="shared" si="173"/>
        <v>1</v>
      </c>
      <c r="DQ72" s="29">
        <f t="shared" si="174"/>
        <v>1</v>
      </c>
      <c r="DR72" s="29">
        <f t="shared" si="174"/>
        <v>1</v>
      </c>
      <c r="DS72" s="29">
        <f t="shared" si="175"/>
        <v>1.444747831188649</v>
      </c>
    </row>
    <row r="73" spans="1:123">
      <c r="A73" s="2">
        <v>43609</v>
      </c>
      <c r="B73" s="3">
        <v>1.4745999999999999</v>
      </c>
      <c r="C73" s="3">
        <v>1.5758000000000001</v>
      </c>
      <c r="D73" s="3">
        <v>1.5106999999999999</v>
      </c>
      <c r="E73" s="3">
        <v>1.3955</v>
      </c>
      <c r="F73" s="3">
        <v>1.0637000000000001</v>
      </c>
      <c r="G73" s="3">
        <v>1.137</v>
      </c>
      <c r="H73" s="3">
        <v>1.4278999999999999</v>
      </c>
      <c r="I73" s="3">
        <v>1.8557999999999999</v>
      </c>
      <c r="J73" s="3">
        <v>1.4679</v>
      </c>
      <c r="K73" s="3">
        <v>1.329</v>
      </c>
      <c r="L73" s="3">
        <v>1.9794</v>
      </c>
      <c r="M73" s="3">
        <v>2.4500000000000002</v>
      </c>
      <c r="N73" s="3">
        <v>1.1809000000000001</v>
      </c>
      <c r="O73" s="3">
        <v>2.0259999999999998</v>
      </c>
      <c r="P73" s="3">
        <v>1.333</v>
      </c>
      <c r="Q73" s="3">
        <v>1.4413</v>
      </c>
      <c r="R73" s="3">
        <v>1.5620000000000001</v>
      </c>
      <c r="S73" s="3">
        <v>1.5791999999999999</v>
      </c>
      <c r="T73" s="3">
        <v>1.264</v>
      </c>
      <c r="U73" s="3">
        <v>1.484</v>
      </c>
      <c r="V73" s="3">
        <v>1.0795999999999999</v>
      </c>
      <c r="W73" s="3">
        <v>1.1319999999999999</v>
      </c>
      <c r="X73" s="3">
        <v>1.07</v>
      </c>
      <c r="Y73">
        <v>1.161</v>
      </c>
      <c r="Z73">
        <v>1.8234999999999999</v>
      </c>
      <c r="AA73">
        <v>1.75</v>
      </c>
      <c r="AB73">
        <v>1.0032000000000001</v>
      </c>
      <c r="AC73">
        <v>1</v>
      </c>
      <c r="AD73">
        <v>1</v>
      </c>
      <c r="AE73">
        <v>1</v>
      </c>
      <c r="AF73">
        <v>1</v>
      </c>
      <c r="AG73">
        <v>1</v>
      </c>
      <c r="AH73">
        <v>1</v>
      </c>
      <c r="AI73" s="3">
        <v>1.4927915653706907</v>
      </c>
      <c r="AK73" s="11">
        <f t="shared" si="176"/>
        <v>3.0468204053109682E-2</v>
      </c>
      <c r="AL73" s="11">
        <f t="shared" si="177"/>
        <v>-5.8044164037853729E-3</v>
      </c>
      <c r="AM73" s="11">
        <f t="shared" si="178"/>
        <v>0.10021120093219715</v>
      </c>
      <c r="AN73" s="11">
        <f t="shared" si="179"/>
        <v>6.0557998702328586E-3</v>
      </c>
      <c r="AO73" s="11">
        <f t="shared" si="180"/>
        <v>1.4980916030534308E-2</v>
      </c>
      <c r="AP73" s="11">
        <f t="shared" si="181"/>
        <v>2.8028933092224095E-2</v>
      </c>
      <c r="AQ73" s="11">
        <f t="shared" si="182"/>
        <v>-4.4621069511259215E-3</v>
      </c>
      <c r="AR73" s="11">
        <f t="shared" si="183"/>
        <v>1.1390266499536672E-2</v>
      </c>
      <c r="AS73" s="11">
        <f t="shared" si="184"/>
        <v>2.9743949491406463E-2</v>
      </c>
      <c r="AT73" s="11">
        <f t="shared" si="185"/>
        <v>3.7470725995316201E-2</v>
      </c>
      <c r="AU73" s="11">
        <f t="shared" si="186"/>
        <v>1.564985376366157E-2</v>
      </c>
      <c r="AV73" s="11">
        <f t="shared" si="187"/>
        <v>4.9250535331905931E-2</v>
      </c>
      <c r="AW73" s="11">
        <f t="shared" si="188"/>
        <v>8.4543125533731445E-3</v>
      </c>
      <c r="AX73" s="11">
        <f t="shared" si="189"/>
        <v>6.1844863731656208E-2</v>
      </c>
      <c r="AY73" s="11">
        <f t="shared" si="190"/>
        <v>5.6259904912836722E-2</v>
      </c>
      <c r="AZ73" s="11">
        <f t="shared" si="191"/>
        <v>2.7738163148887551E-2</v>
      </c>
      <c r="BA73" s="11">
        <f t="shared" si="192"/>
        <v>2.6955950032873099E-2</v>
      </c>
      <c r="BB73" s="11">
        <f t="shared" si="193"/>
        <v>0.16546125461254602</v>
      </c>
      <c r="BC73" s="11">
        <f t="shared" si="194"/>
        <v>1.387663431459063E-2</v>
      </c>
      <c r="BD73" s="11">
        <f t="shared" si="195"/>
        <v>6.8779258192293691E-2</v>
      </c>
      <c r="BE73" s="11">
        <f t="shared" si="196"/>
        <v>8.6891525740444564E-3</v>
      </c>
      <c r="BF73" s="11">
        <f t="shared" si="197"/>
        <v>3.1905195989061053E-2</v>
      </c>
      <c r="BG73" s="11">
        <f t="shared" si="198"/>
        <v>5.1080550098231869E-2</v>
      </c>
      <c r="BH73" s="11">
        <f t="shared" si="199"/>
        <v>1.9315188762071944E-2</v>
      </c>
      <c r="BI73" s="11">
        <f t="shared" si="200"/>
        <v>5.5141990625862114E-3</v>
      </c>
      <c r="BJ73" s="11">
        <f t="shared" si="201"/>
        <v>5.7471264367816577E-3</v>
      </c>
      <c r="BK73" s="11">
        <f t="shared" si="202"/>
        <v>3.9888312724389863E-4</v>
      </c>
      <c r="BL73" s="11" t="str">
        <f t="shared" si="203"/>
        <v>/</v>
      </c>
      <c r="BM73" s="11" t="str">
        <f t="shared" si="204"/>
        <v>/</v>
      </c>
      <c r="BN73" s="11" t="str">
        <f t="shared" si="205"/>
        <v>/</v>
      </c>
      <c r="BO73" s="11" t="str">
        <f t="shared" si="206"/>
        <v>/</v>
      </c>
      <c r="BP73" s="11" t="str">
        <f t="shared" si="207"/>
        <v>/</v>
      </c>
      <c r="BQ73" s="11" t="str">
        <f t="shared" si="207"/>
        <v>/</v>
      </c>
      <c r="BR73" s="11">
        <f t="shared" si="208"/>
        <v>3.3254062158732722E-2</v>
      </c>
      <c r="CK73" s="2">
        <f t="shared" si="142"/>
        <v>43609</v>
      </c>
      <c r="CL73" s="29">
        <f t="shared" si="143"/>
        <v>1.1426578845408755</v>
      </c>
      <c r="CM73" s="29">
        <f t="shared" si="144"/>
        <v>1.2542184017828719</v>
      </c>
      <c r="CN73" s="29">
        <f t="shared" si="145"/>
        <v>1.5106999999999999</v>
      </c>
      <c r="CO73" s="29">
        <f t="shared" si="146"/>
        <v>1.1029004979056349</v>
      </c>
      <c r="CP73" s="29">
        <f t="shared" si="147"/>
        <v>1.0637000000000001</v>
      </c>
      <c r="CQ73" s="29">
        <f t="shared" si="148"/>
        <v>1.137</v>
      </c>
      <c r="CR73" s="29">
        <f t="shared" si="149"/>
        <v>1.4278999999999999</v>
      </c>
      <c r="CS73" s="29">
        <f t="shared" si="150"/>
        <v>1.6344900475603312</v>
      </c>
      <c r="CT73" s="29">
        <f t="shared" si="151"/>
        <v>1.3629526462395543</v>
      </c>
      <c r="CU73" s="29">
        <f t="shared" si="152"/>
        <v>1.329</v>
      </c>
      <c r="CV73" s="29">
        <f t="shared" si="153"/>
        <v>1.5249614791987673</v>
      </c>
      <c r="CW73" s="29">
        <f t="shared" si="154"/>
        <v>2.2329566168428729</v>
      </c>
      <c r="CX73" s="29">
        <f t="shared" si="155"/>
        <v>1.1809000000000001</v>
      </c>
      <c r="CY73" s="29">
        <f t="shared" si="156"/>
        <v>2.2764044943820223</v>
      </c>
      <c r="CZ73" s="29">
        <f t="shared" si="157"/>
        <v>1.2263109475620975</v>
      </c>
      <c r="DA73" s="29">
        <f t="shared" si="158"/>
        <v>1.1872322899505767</v>
      </c>
      <c r="DB73" s="29">
        <f t="shared" si="159"/>
        <v>1.458450046685341</v>
      </c>
      <c r="DC73" s="29">
        <f t="shared" si="160"/>
        <v>1.5791999999999999</v>
      </c>
      <c r="DD73" s="29">
        <f t="shared" si="161"/>
        <v>1.1712379540400297</v>
      </c>
      <c r="DE73" s="29">
        <f t="shared" si="162"/>
        <v>1.484</v>
      </c>
      <c r="DF73" s="29">
        <f t="shared" si="163"/>
        <v>1.0795999999999999</v>
      </c>
      <c r="DG73" s="29">
        <f t="shared" si="164"/>
        <v>1.1319999999999999</v>
      </c>
      <c r="DH73" s="29">
        <f t="shared" si="165"/>
        <v>1.07</v>
      </c>
      <c r="DI73" s="29">
        <f t="shared" si="166"/>
        <v>1.161</v>
      </c>
      <c r="DJ73" s="29">
        <f t="shared" si="167"/>
        <v>1.8242296918767504</v>
      </c>
      <c r="DK73" s="29">
        <f t="shared" si="168"/>
        <v>1.2212142358688067</v>
      </c>
      <c r="DL73" s="29">
        <f t="shared" si="169"/>
        <v>1.0032000000000001</v>
      </c>
      <c r="DM73" s="29">
        <f t="shared" si="170"/>
        <v>1</v>
      </c>
      <c r="DN73" s="29">
        <f t="shared" si="171"/>
        <v>1</v>
      </c>
      <c r="DO73" s="29">
        <f t="shared" si="172"/>
        <v>1</v>
      </c>
      <c r="DP73" s="29">
        <f t="shared" si="173"/>
        <v>1</v>
      </c>
      <c r="DQ73" s="29">
        <f t="shared" si="174"/>
        <v>1</v>
      </c>
      <c r="DR73" s="29">
        <f t="shared" si="174"/>
        <v>1</v>
      </c>
      <c r="DS73" s="29">
        <f t="shared" si="175"/>
        <v>1.4927915653706907</v>
      </c>
    </row>
    <row r="74" spans="1:123">
      <c r="A74" s="2">
        <v>43616</v>
      </c>
      <c r="B74" s="3">
        <v>1.4396</v>
      </c>
      <c r="C74" s="3">
        <v>1.5522</v>
      </c>
      <c r="D74" s="3">
        <v>1.4957</v>
      </c>
      <c r="E74" s="3">
        <v>1.3997999999999999</v>
      </c>
      <c r="F74" s="3">
        <v>1.0784</v>
      </c>
      <c r="G74" s="3">
        <v>1.123</v>
      </c>
      <c r="H74" s="3">
        <v>1.4114</v>
      </c>
      <c r="I74" s="3">
        <v>1.8754</v>
      </c>
      <c r="J74" s="3">
        <v>1.4679</v>
      </c>
      <c r="K74" s="3">
        <v>1.3069999999999999</v>
      </c>
      <c r="L74" s="3">
        <v>1.9958</v>
      </c>
      <c r="M74" s="3">
        <v>2.3319999999999999</v>
      </c>
      <c r="N74" s="3">
        <v>1.1681999999999999</v>
      </c>
      <c r="O74" s="3">
        <v>1.93</v>
      </c>
      <c r="P74" s="3">
        <v>1.3360000000000001</v>
      </c>
      <c r="Q74" s="3">
        <v>1.4093</v>
      </c>
      <c r="R74" s="3">
        <v>1.542</v>
      </c>
      <c r="S74" s="3">
        <v>1.5603</v>
      </c>
      <c r="T74" s="3">
        <v>1.2585999999999999</v>
      </c>
      <c r="U74" s="3">
        <v>1.39</v>
      </c>
      <c r="V74" s="3">
        <v>1.0846</v>
      </c>
      <c r="W74" s="3">
        <v>1.1140000000000001</v>
      </c>
      <c r="X74" s="3">
        <v>1.095</v>
      </c>
      <c r="Y74">
        <v>1.1479999999999999</v>
      </c>
      <c r="Z74">
        <v>1.8855</v>
      </c>
      <c r="AA74">
        <v>1.7549999999999999</v>
      </c>
      <c r="AB74">
        <v>1.0032000000000001</v>
      </c>
      <c r="AC74">
        <v>1</v>
      </c>
      <c r="AD74">
        <v>1</v>
      </c>
      <c r="AE74">
        <v>1</v>
      </c>
      <c r="AF74">
        <v>1</v>
      </c>
      <c r="AG74">
        <v>1</v>
      </c>
      <c r="AH74">
        <v>1</v>
      </c>
      <c r="AI74" s="3">
        <v>1.4788070779087947</v>
      </c>
      <c r="AK74" s="11">
        <f t="shared" si="176"/>
        <v>-2.3735250237352457E-2</v>
      </c>
      <c r="AL74" s="11">
        <f t="shared" si="177"/>
        <v>-1.4976519862926807E-2</v>
      </c>
      <c r="AM74" s="11">
        <f t="shared" si="178"/>
        <v>-9.9291719070628837E-3</v>
      </c>
      <c r="AN74" s="11">
        <f t="shared" si="179"/>
        <v>3.0813328556071884E-3</v>
      </c>
      <c r="AO74" s="11">
        <f t="shared" si="180"/>
        <v>1.3819686001692144E-2</v>
      </c>
      <c r="AP74" s="11">
        <f t="shared" si="181"/>
        <v>-1.2313104661389684E-2</v>
      </c>
      <c r="AQ74" s="11">
        <f t="shared" si="182"/>
        <v>-1.1555431052594711E-2</v>
      </c>
      <c r="AR74" s="11">
        <f t="shared" si="183"/>
        <v>1.0561482918417964E-2</v>
      </c>
      <c r="AS74" s="11" t="str">
        <f t="shared" si="184"/>
        <v>/</v>
      </c>
      <c r="AT74" s="11">
        <f t="shared" si="185"/>
        <v>-1.6553799849510886E-2</v>
      </c>
      <c r="AU74" s="11">
        <f t="shared" si="186"/>
        <v>8.2853389916135445E-3</v>
      </c>
      <c r="AV74" s="11">
        <f t="shared" si="187"/>
        <v>-4.8163265306122582E-2</v>
      </c>
      <c r="AW74" s="11">
        <f t="shared" si="188"/>
        <v>-1.0754509272588808E-2</v>
      </c>
      <c r="AX74" s="11">
        <f t="shared" si="189"/>
        <v>-4.7384007897334546E-2</v>
      </c>
      <c r="AY74" s="11">
        <f t="shared" si="190"/>
        <v>2.2505626406601476E-3</v>
      </c>
      <c r="AZ74" s="11">
        <f t="shared" si="191"/>
        <v>-2.2202178588774046E-2</v>
      </c>
      <c r="BA74" s="11">
        <f t="shared" si="192"/>
        <v>-1.2804097311139628E-2</v>
      </c>
      <c r="BB74" s="11">
        <f t="shared" si="193"/>
        <v>-1.196808510638292E-2</v>
      </c>
      <c r="BC74" s="11">
        <f t="shared" si="194"/>
        <v>-4.2721518987342E-3</v>
      </c>
      <c r="BD74" s="11">
        <f t="shared" si="195"/>
        <v>-6.3342318059299241E-2</v>
      </c>
      <c r="BE74" s="11">
        <f t="shared" si="196"/>
        <v>4.631344942571447E-3</v>
      </c>
      <c r="BF74" s="11">
        <f t="shared" si="197"/>
        <v>-1.5901060070671158E-2</v>
      </c>
      <c r="BG74" s="11">
        <f t="shared" si="198"/>
        <v>2.3364485981308247E-2</v>
      </c>
      <c r="BH74" s="11">
        <f t="shared" si="199"/>
        <v>-1.1197243755383446E-2</v>
      </c>
      <c r="BI74" s="11">
        <f t="shared" si="200"/>
        <v>3.4000548395941799E-2</v>
      </c>
      <c r="BJ74" s="11">
        <f t="shared" si="201"/>
        <v>2.8571428571428914E-3</v>
      </c>
      <c r="BK74" s="11" t="str">
        <f t="shared" si="202"/>
        <v>/</v>
      </c>
      <c r="BL74" s="11" t="str">
        <f t="shared" si="203"/>
        <v>/</v>
      </c>
      <c r="BM74" s="11" t="str">
        <f t="shared" si="204"/>
        <v>/</v>
      </c>
      <c r="BN74" s="11" t="str">
        <f t="shared" si="205"/>
        <v>/</v>
      </c>
      <c r="BO74" s="11" t="str">
        <f t="shared" si="206"/>
        <v>/</v>
      </c>
      <c r="BP74" s="11" t="str">
        <f t="shared" si="207"/>
        <v>/</v>
      </c>
      <c r="BQ74" s="11" t="str">
        <f t="shared" si="207"/>
        <v>/</v>
      </c>
      <c r="BR74" s="11">
        <f t="shared" si="208"/>
        <v>-9.3680107700925275E-3</v>
      </c>
      <c r="BX74" s="17"/>
      <c r="BY74" s="17"/>
      <c r="CK74" s="2">
        <f t="shared" si="142"/>
        <v>43616</v>
      </c>
      <c r="CL74" s="29">
        <f t="shared" si="143"/>
        <v>1.1155366137156142</v>
      </c>
      <c r="CM74" s="29">
        <f t="shared" si="144"/>
        <v>1.2354345749761224</v>
      </c>
      <c r="CN74" s="29">
        <f t="shared" si="145"/>
        <v>1.4957</v>
      </c>
      <c r="CO74" s="29">
        <f t="shared" si="146"/>
        <v>1.1062989014462972</v>
      </c>
      <c r="CP74" s="29">
        <f t="shared" si="147"/>
        <v>1.0784</v>
      </c>
      <c r="CQ74" s="29">
        <f t="shared" si="148"/>
        <v>1.123</v>
      </c>
      <c r="CR74" s="29">
        <f t="shared" si="149"/>
        <v>1.4114</v>
      </c>
      <c r="CS74" s="29">
        <f t="shared" si="150"/>
        <v>1.6517526862779637</v>
      </c>
      <c r="CT74" s="29">
        <f t="shared" si="151"/>
        <v>1.3629526462395543</v>
      </c>
      <c r="CU74" s="29">
        <f t="shared" si="152"/>
        <v>1.3069999999999999</v>
      </c>
      <c r="CV74" s="29">
        <f t="shared" si="153"/>
        <v>1.5375963020030816</v>
      </c>
      <c r="CW74" s="29">
        <f t="shared" si="154"/>
        <v>2.1254101348888077</v>
      </c>
      <c r="CX74" s="29">
        <f t="shared" si="155"/>
        <v>1.1681999999999999</v>
      </c>
      <c r="CY74" s="29">
        <f t="shared" si="156"/>
        <v>2.1685393258426964</v>
      </c>
      <c r="CZ74" s="29">
        <f t="shared" si="157"/>
        <v>1.2290708371665136</v>
      </c>
      <c r="DA74" s="29">
        <f t="shared" si="158"/>
        <v>1.1608731466227349</v>
      </c>
      <c r="DB74" s="29">
        <f t="shared" si="159"/>
        <v>1.4397759103641457</v>
      </c>
      <c r="DC74" s="29">
        <f t="shared" si="160"/>
        <v>1.5603</v>
      </c>
      <c r="DD74" s="29">
        <f t="shared" si="161"/>
        <v>1.1662342475908081</v>
      </c>
      <c r="DE74" s="29">
        <f t="shared" si="162"/>
        <v>1.39</v>
      </c>
      <c r="DF74" s="29">
        <f t="shared" si="163"/>
        <v>1.0846</v>
      </c>
      <c r="DG74" s="29">
        <f t="shared" si="164"/>
        <v>1.1140000000000001</v>
      </c>
      <c r="DH74" s="29">
        <f t="shared" si="165"/>
        <v>1.095</v>
      </c>
      <c r="DI74" s="29">
        <f t="shared" si="166"/>
        <v>1.1479999999999999</v>
      </c>
      <c r="DJ74" s="29">
        <f t="shared" si="167"/>
        <v>1.8862545018007202</v>
      </c>
      <c r="DK74" s="29">
        <f t="shared" si="168"/>
        <v>1.2247034193998603</v>
      </c>
      <c r="DL74" s="29">
        <f t="shared" si="169"/>
        <v>1.0032000000000001</v>
      </c>
      <c r="DM74" s="29">
        <f t="shared" si="170"/>
        <v>1</v>
      </c>
      <c r="DN74" s="29">
        <f t="shared" si="171"/>
        <v>1</v>
      </c>
      <c r="DO74" s="29">
        <f t="shared" si="172"/>
        <v>1</v>
      </c>
      <c r="DP74" s="29">
        <f t="shared" si="173"/>
        <v>1</v>
      </c>
      <c r="DQ74" s="29">
        <f t="shared" si="174"/>
        <v>1</v>
      </c>
      <c r="DR74" s="29">
        <f t="shared" si="174"/>
        <v>1</v>
      </c>
      <c r="DS74" s="29">
        <f t="shared" si="175"/>
        <v>1.4788070779087947</v>
      </c>
    </row>
    <row r="75" spans="1:123">
      <c r="A75" s="2">
        <v>43622</v>
      </c>
      <c r="B75" s="3">
        <v>1.4824999999999999</v>
      </c>
      <c r="C75" s="3">
        <v>1.5444</v>
      </c>
      <c r="D75" s="3">
        <v>1.4986999999999999</v>
      </c>
      <c r="E75" s="3">
        <v>1.3997999999999999</v>
      </c>
      <c r="F75" s="3">
        <v>1.0872999999999999</v>
      </c>
      <c r="G75" s="3">
        <v>1.1279999999999999</v>
      </c>
      <c r="H75" s="3">
        <v>1.4257</v>
      </c>
      <c r="I75" s="3">
        <v>1.8874</v>
      </c>
      <c r="J75" s="3">
        <v>1.4306000000000001</v>
      </c>
      <c r="K75" s="3">
        <v>1.321</v>
      </c>
      <c r="L75" s="3">
        <v>2.0066999999999999</v>
      </c>
      <c r="M75" s="3">
        <v>2.23</v>
      </c>
      <c r="N75" s="3">
        <v>1.1633</v>
      </c>
      <c r="O75" s="3">
        <v>1.88</v>
      </c>
      <c r="P75" s="3">
        <v>1.3360000000000001</v>
      </c>
      <c r="Q75" s="3">
        <v>1.4103000000000001</v>
      </c>
      <c r="R75" s="3">
        <v>1.5840000000000001</v>
      </c>
      <c r="S75" s="3">
        <v>1.6208</v>
      </c>
      <c r="T75" s="3">
        <v>1.2607999999999999</v>
      </c>
      <c r="U75" s="3">
        <v>1.4118999999999999</v>
      </c>
      <c r="V75" s="3">
        <v>1.0832999999999999</v>
      </c>
      <c r="W75" s="3">
        <v>1.1020000000000001</v>
      </c>
      <c r="X75" s="3">
        <v>1.1240000000000001</v>
      </c>
      <c r="Y75">
        <v>1.1479999999999999</v>
      </c>
      <c r="Z75">
        <v>1.9887999999999999</v>
      </c>
      <c r="AA75">
        <v>1.772</v>
      </c>
      <c r="AB75">
        <v>1.0036</v>
      </c>
      <c r="AC75">
        <v>1</v>
      </c>
      <c r="AD75">
        <v>1</v>
      </c>
      <c r="AE75">
        <v>1</v>
      </c>
      <c r="AF75">
        <v>1</v>
      </c>
      <c r="AG75">
        <v>1</v>
      </c>
      <c r="AH75">
        <v>1</v>
      </c>
      <c r="AI75" s="3">
        <v>1.4875609625572681</v>
      </c>
      <c r="AK75" s="11">
        <f t="shared" si="176"/>
        <v>2.9799944429008018E-2</v>
      </c>
      <c r="AL75" s="11">
        <f t="shared" si="177"/>
        <v>-5.0251256281407253E-3</v>
      </c>
      <c r="AM75" s="11">
        <f t="shared" si="178"/>
        <v>2.0057498161394349E-3</v>
      </c>
      <c r="AN75" s="11" t="str">
        <f t="shared" si="179"/>
        <v>/</v>
      </c>
      <c r="AO75" s="11">
        <f t="shared" si="180"/>
        <v>8.252967359050345E-3</v>
      </c>
      <c r="AP75" s="11">
        <f t="shared" si="181"/>
        <v>4.4523597506678225E-3</v>
      </c>
      <c r="AQ75" s="11">
        <f t="shared" si="182"/>
        <v>1.0131784044211445E-2</v>
      </c>
      <c r="AR75" s="11">
        <f t="shared" si="183"/>
        <v>6.3986349578757373E-3</v>
      </c>
      <c r="AS75" s="11">
        <f t="shared" si="184"/>
        <v>-2.5410450303154142E-2</v>
      </c>
      <c r="AT75" s="11">
        <f t="shared" si="185"/>
        <v>1.0711553175210442E-2</v>
      </c>
      <c r="AU75" s="11">
        <f t="shared" si="186"/>
        <v>5.4614690850787184E-3</v>
      </c>
      <c r="AV75" s="11">
        <f t="shared" si="187"/>
        <v>-4.3739279588336122E-2</v>
      </c>
      <c r="AW75" s="11">
        <f t="shared" si="188"/>
        <v>-4.194487245334666E-3</v>
      </c>
      <c r="AX75" s="11">
        <f t="shared" si="189"/>
        <v>-2.5906735751295318E-2</v>
      </c>
      <c r="AY75" s="11" t="str">
        <f t="shared" si="190"/>
        <v>/</v>
      </c>
      <c r="AZ75" s="11">
        <f t="shared" si="191"/>
        <v>7.0957212800681901E-4</v>
      </c>
      <c r="BA75" s="11">
        <f t="shared" si="192"/>
        <v>2.7237354085603238E-2</v>
      </c>
      <c r="BB75" s="11">
        <f t="shared" si="193"/>
        <v>3.8774594629237935E-2</v>
      </c>
      <c r="BC75" s="11">
        <f t="shared" si="194"/>
        <v>1.7479739392975979E-3</v>
      </c>
      <c r="BD75" s="11">
        <f t="shared" si="195"/>
        <v>1.5755395683453299E-2</v>
      </c>
      <c r="BE75" s="11">
        <f t="shared" si="196"/>
        <v>-1.1985985616818073E-3</v>
      </c>
      <c r="BF75" s="11">
        <f t="shared" si="197"/>
        <v>-1.0771992818671472E-2</v>
      </c>
      <c r="BG75" s="11">
        <f t="shared" si="198"/>
        <v>2.6484018264840259E-2</v>
      </c>
      <c r="BH75" s="11" t="str">
        <f t="shared" si="199"/>
        <v>/</v>
      </c>
      <c r="BI75" s="11">
        <f t="shared" si="200"/>
        <v>5.4786528772208909E-2</v>
      </c>
      <c r="BJ75" s="11">
        <f t="shared" si="201"/>
        <v>9.6866096866097262E-3</v>
      </c>
      <c r="BK75" s="11">
        <f t="shared" si="202"/>
        <v>3.9872408293462058E-4</v>
      </c>
      <c r="BL75" s="11" t="str">
        <f t="shared" si="203"/>
        <v>/</v>
      </c>
      <c r="BM75" s="11" t="str">
        <f t="shared" si="204"/>
        <v>/</v>
      </c>
      <c r="BN75" s="11" t="str">
        <f t="shared" si="205"/>
        <v>/</v>
      </c>
      <c r="BO75" s="11" t="str">
        <f t="shared" si="206"/>
        <v>/</v>
      </c>
      <c r="BP75" s="11" t="str">
        <f t="shared" si="207"/>
        <v>/</v>
      </c>
      <c r="BQ75" s="11" t="str">
        <f t="shared" si="207"/>
        <v>/</v>
      </c>
      <c r="BR75" s="11">
        <f t="shared" si="208"/>
        <v>5.9195582569515626E-3</v>
      </c>
      <c r="BX75" s="17"/>
      <c r="BY75" s="17"/>
      <c r="CK75" s="2">
        <f t="shared" si="142"/>
        <v>43622</v>
      </c>
      <c r="CL75" s="29">
        <f t="shared" si="143"/>
        <v>1.1487795428128631</v>
      </c>
      <c r="CM75" s="29">
        <f t="shared" si="144"/>
        <v>1.2292263610315186</v>
      </c>
      <c r="CN75" s="29">
        <f t="shared" si="145"/>
        <v>1.4986999999999999</v>
      </c>
      <c r="CO75" s="29">
        <f t="shared" si="146"/>
        <v>1.1062989014462972</v>
      </c>
      <c r="CP75" s="29">
        <f t="shared" si="147"/>
        <v>1.0872999999999999</v>
      </c>
      <c r="CQ75" s="29">
        <f t="shared" si="148"/>
        <v>1.1279999999999999</v>
      </c>
      <c r="CR75" s="29">
        <f t="shared" si="149"/>
        <v>1.4257</v>
      </c>
      <c r="CS75" s="29">
        <f t="shared" si="150"/>
        <v>1.6623216487581469</v>
      </c>
      <c r="CT75" s="29">
        <f t="shared" si="151"/>
        <v>1.3283194057567318</v>
      </c>
      <c r="CU75" s="29">
        <f t="shared" si="152"/>
        <v>1.321</v>
      </c>
      <c r="CV75" s="29">
        <f t="shared" si="153"/>
        <v>1.5459938366718027</v>
      </c>
      <c r="CW75" s="29">
        <f t="shared" si="154"/>
        <v>2.0324462267590229</v>
      </c>
      <c r="CX75" s="29">
        <f t="shared" si="155"/>
        <v>1.1633</v>
      </c>
      <c r="CY75" s="29">
        <f t="shared" si="156"/>
        <v>2.1123595505617976</v>
      </c>
      <c r="CZ75" s="29">
        <f t="shared" si="157"/>
        <v>1.2290708371665136</v>
      </c>
      <c r="DA75" s="29">
        <f t="shared" si="158"/>
        <v>1.16169686985173</v>
      </c>
      <c r="DB75" s="29">
        <f t="shared" si="159"/>
        <v>1.4789915966386555</v>
      </c>
      <c r="DC75" s="29">
        <f t="shared" si="160"/>
        <v>1.6208</v>
      </c>
      <c r="DD75" s="29">
        <f t="shared" si="161"/>
        <v>1.1682727946627132</v>
      </c>
      <c r="DE75" s="29">
        <f t="shared" si="162"/>
        <v>1.4118999999999999</v>
      </c>
      <c r="DF75" s="29">
        <f t="shared" si="163"/>
        <v>1.0832999999999999</v>
      </c>
      <c r="DG75" s="29">
        <f t="shared" si="164"/>
        <v>1.1020000000000001</v>
      </c>
      <c r="DH75" s="29">
        <f t="shared" si="165"/>
        <v>1.1240000000000001</v>
      </c>
      <c r="DI75" s="29">
        <f t="shared" si="166"/>
        <v>1.1479999999999999</v>
      </c>
      <c r="DJ75" s="29">
        <f t="shared" si="167"/>
        <v>1.989595838335334</v>
      </c>
      <c r="DK75" s="29">
        <f t="shared" si="168"/>
        <v>1.2365666434054432</v>
      </c>
      <c r="DL75" s="29">
        <f t="shared" si="169"/>
        <v>1.0036</v>
      </c>
      <c r="DM75" s="29">
        <f t="shared" si="170"/>
        <v>1</v>
      </c>
      <c r="DN75" s="29">
        <f t="shared" si="171"/>
        <v>1</v>
      </c>
      <c r="DO75" s="29">
        <f t="shared" si="172"/>
        <v>1</v>
      </c>
      <c r="DP75" s="29">
        <f t="shared" si="173"/>
        <v>1</v>
      </c>
      <c r="DQ75" s="29">
        <f t="shared" si="174"/>
        <v>1</v>
      </c>
      <c r="DR75" s="29">
        <f t="shared" si="174"/>
        <v>1</v>
      </c>
      <c r="DS75" s="29">
        <f t="shared" si="175"/>
        <v>1.4875609625572681</v>
      </c>
    </row>
    <row r="76" spans="1:123">
      <c r="A76" s="2">
        <v>43630</v>
      </c>
      <c r="B76" s="3">
        <v>1.4626999999999999</v>
      </c>
      <c r="C76" s="3">
        <v>1.5181</v>
      </c>
      <c r="D76" s="3">
        <v>1.5376000000000001</v>
      </c>
      <c r="E76" s="3">
        <v>1.405</v>
      </c>
      <c r="F76" s="3">
        <v>1.0842000000000001</v>
      </c>
      <c r="G76" s="3">
        <v>1.133</v>
      </c>
      <c r="H76" s="3">
        <v>1.4387000000000001</v>
      </c>
      <c r="I76" s="3">
        <v>1.9020999999999999</v>
      </c>
      <c r="J76" s="3">
        <v>1.4308000000000001</v>
      </c>
      <c r="K76" s="3">
        <v>1.335</v>
      </c>
      <c r="L76" s="3">
        <v>2.0394000000000001</v>
      </c>
      <c r="M76" s="3">
        <v>2.2879999999999998</v>
      </c>
      <c r="N76" s="3">
        <v>1.2085999999999999</v>
      </c>
      <c r="O76" s="3">
        <v>1.9490000000000001</v>
      </c>
      <c r="P76" s="3">
        <v>1.361</v>
      </c>
      <c r="Q76" s="3">
        <v>1.4020999999999999</v>
      </c>
      <c r="R76" s="3">
        <v>1.55</v>
      </c>
      <c r="S76" s="3">
        <v>1.5943000000000001</v>
      </c>
      <c r="T76" s="3">
        <v>1.264</v>
      </c>
      <c r="U76" s="3">
        <v>1.4193</v>
      </c>
      <c r="V76" s="3">
        <v>1.1119000000000001</v>
      </c>
      <c r="W76" s="3">
        <v>1.1140000000000001</v>
      </c>
      <c r="X76" s="3">
        <v>1.0900000000000001</v>
      </c>
      <c r="Y76">
        <v>1.131</v>
      </c>
      <c r="Z76">
        <v>2.0114000000000001</v>
      </c>
      <c r="AA76">
        <v>1.7789999999999999</v>
      </c>
      <c r="AB76">
        <v>1.0041</v>
      </c>
      <c r="AC76">
        <v>1</v>
      </c>
      <c r="AD76">
        <v>1</v>
      </c>
      <c r="AE76">
        <v>1</v>
      </c>
      <c r="AF76">
        <v>1</v>
      </c>
      <c r="AG76">
        <v>1</v>
      </c>
      <c r="AH76">
        <v>1</v>
      </c>
      <c r="AI76" s="3">
        <v>1.4953917491047262</v>
      </c>
      <c r="AK76" s="11">
        <f t="shared" si="176"/>
        <v>-1.3355817875210785E-2</v>
      </c>
      <c r="AL76" s="11">
        <f t="shared" si="177"/>
        <v>-1.7029267029266992E-2</v>
      </c>
      <c r="AM76" s="11">
        <f t="shared" si="178"/>
        <v>2.5955828384600199E-2</v>
      </c>
      <c r="AN76" s="11">
        <f t="shared" si="179"/>
        <v>3.7148164023432795E-3</v>
      </c>
      <c r="AO76" s="11">
        <f t="shared" si="180"/>
        <v>-2.8510990526992019E-3</v>
      </c>
      <c r="AP76" s="11">
        <f t="shared" si="181"/>
        <v>4.4326241134753364E-3</v>
      </c>
      <c r="AQ76" s="11">
        <f t="shared" si="182"/>
        <v>9.118327838956386E-3</v>
      </c>
      <c r="AR76" s="11">
        <f t="shared" si="183"/>
        <v>7.7884921055419998E-3</v>
      </c>
      <c r="AS76" s="11">
        <f t="shared" si="184"/>
        <v>1.3980148189562946E-4</v>
      </c>
      <c r="AT76" s="11">
        <f t="shared" si="185"/>
        <v>1.0598031794095464E-2</v>
      </c>
      <c r="AU76" s="11">
        <f t="shared" si="186"/>
        <v>1.6295410375243069E-2</v>
      </c>
      <c r="AV76" s="11">
        <f t="shared" si="187"/>
        <v>2.6008968609865457E-2</v>
      </c>
      <c r="AW76" s="11">
        <f t="shared" si="188"/>
        <v>3.8940943866586419E-2</v>
      </c>
      <c r="AX76" s="11">
        <f t="shared" si="189"/>
        <v>3.6702127659574479E-2</v>
      </c>
      <c r="AY76" s="11">
        <f t="shared" si="190"/>
        <v>1.8712574850299424E-2</v>
      </c>
      <c r="AZ76" s="11">
        <f t="shared" si="191"/>
        <v>-5.8143657377864866E-3</v>
      </c>
      <c r="BA76" s="11">
        <f t="shared" si="192"/>
        <v>-2.146464646464652E-2</v>
      </c>
      <c r="BB76" s="11">
        <f t="shared" si="193"/>
        <v>-1.6349950641658451E-2</v>
      </c>
      <c r="BC76" s="11">
        <f t="shared" si="194"/>
        <v>2.5380710659899108E-3</v>
      </c>
      <c r="BD76" s="11">
        <f t="shared" si="195"/>
        <v>5.2411643884129333E-3</v>
      </c>
      <c r="BE76" s="11">
        <f t="shared" si="196"/>
        <v>2.6400812332687318E-2</v>
      </c>
      <c r="BF76" s="11">
        <f t="shared" si="197"/>
        <v>1.0889292196007316E-2</v>
      </c>
      <c r="BG76" s="11">
        <f t="shared" si="198"/>
        <v>-3.0249110320284767E-2</v>
      </c>
      <c r="BH76" s="11">
        <f t="shared" si="199"/>
        <v>-1.4808362369337913E-2</v>
      </c>
      <c r="BI76" s="11">
        <f t="shared" si="200"/>
        <v>1.1363636363636465E-2</v>
      </c>
      <c r="BJ76" s="11">
        <f t="shared" si="201"/>
        <v>3.950338600451353E-3</v>
      </c>
      <c r="BK76" s="11">
        <f t="shared" si="202"/>
        <v>4.9820645675557884E-4</v>
      </c>
      <c r="BL76" s="11" t="str">
        <f t="shared" si="203"/>
        <v>/</v>
      </c>
      <c r="BM76" s="11" t="str">
        <f t="shared" si="204"/>
        <v>/</v>
      </c>
      <c r="BN76" s="11" t="str">
        <f t="shared" si="205"/>
        <v>/</v>
      </c>
      <c r="BO76" s="11" t="str">
        <f t="shared" si="206"/>
        <v>/</v>
      </c>
      <c r="BP76" s="11" t="str">
        <f t="shared" si="207"/>
        <v>/</v>
      </c>
      <c r="BQ76" s="11" t="str">
        <f t="shared" si="207"/>
        <v>/</v>
      </c>
      <c r="BR76" s="11">
        <f t="shared" si="208"/>
        <v>5.2641785745681791E-3</v>
      </c>
      <c r="BX76" s="17"/>
      <c r="BY76" s="17"/>
      <c r="CK76" s="2">
        <f t="shared" si="142"/>
        <v>43630</v>
      </c>
      <c r="CL76" s="29">
        <f t="shared" si="143"/>
        <v>1.1334366524602866</v>
      </c>
      <c r="CM76" s="29">
        <f t="shared" si="144"/>
        <v>1.2082935370900987</v>
      </c>
      <c r="CN76" s="29">
        <f t="shared" si="145"/>
        <v>1.5376000000000001</v>
      </c>
      <c r="CO76" s="29">
        <f t="shared" si="146"/>
        <v>1.1104085987512842</v>
      </c>
      <c r="CP76" s="29">
        <f t="shared" si="147"/>
        <v>1.0842000000000001</v>
      </c>
      <c r="CQ76" s="29">
        <f t="shared" si="148"/>
        <v>1.133</v>
      </c>
      <c r="CR76" s="29">
        <f t="shared" si="149"/>
        <v>1.4387000000000001</v>
      </c>
      <c r="CS76" s="29">
        <f t="shared" si="150"/>
        <v>1.6752686277963713</v>
      </c>
      <c r="CT76" s="29">
        <f t="shared" si="151"/>
        <v>1.3285051067780873</v>
      </c>
      <c r="CU76" s="29">
        <f t="shared" si="152"/>
        <v>1.335</v>
      </c>
      <c r="CV76" s="29">
        <f t="shared" si="153"/>
        <v>1.5711864406779661</v>
      </c>
      <c r="CW76" s="29">
        <f t="shared" si="154"/>
        <v>2.0853080568720377</v>
      </c>
      <c r="CX76" s="29">
        <f t="shared" si="155"/>
        <v>1.2085999999999999</v>
      </c>
      <c r="CY76" s="29">
        <f t="shared" si="156"/>
        <v>2.1898876404494381</v>
      </c>
      <c r="CZ76" s="29">
        <f t="shared" si="157"/>
        <v>1.2520699172033118</v>
      </c>
      <c r="DA76" s="29">
        <f t="shared" si="158"/>
        <v>1.1549423393739704</v>
      </c>
      <c r="DB76" s="29">
        <f t="shared" si="159"/>
        <v>1.4472455648926239</v>
      </c>
      <c r="DC76" s="29">
        <f t="shared" si="160"/>
        <v>1.5943000000000001</v>
      </c>
      <c r="DD76" s="29">
        <f t="shared" si="161"/>
        <v>1.1712379540400297</v>
      </c>
      <c r="DE76" s="29">
        <f t="shared" si="162"/>
        <v>1.4193</v>
      </c>
      <c r="DF76" s="29">
        <f t="shared" si="163"/>
        <v>1.1119000000000001</v>
      </c>
      <c r="DG76" s="29">
        <f t="shared" si="164"/>
        <v>1.1140000000000001</v>
      </c>
      <c r="DH76" s="29">
        <f t="shared" si="165"/>
        <v>1.0900000000000001</v>
      </c>
      <c r="DI76" s="29">
        <f t="shared" si="166"/>
        <v>1.131</v>
      </c>
      <c r="DJ76" s="29">
        <f t="shared" si="167"/>
        <v>2.0122048819527811</v>
      </c>
      <c r="DK76" s="29">
        <f t="shared" si="168"/>
        <v>1.2414515003489182</v>
      </c>
      <c r="DL76" s="29">
        <f t="shared" si="169"/>
        <v>1.0041</v>
      </c>
      <c r="DM76" s="29">
        <f t="shared" si="170"/>
        <v>1</v>
      </c>
      <c r="DN76" s="29">
        <f t="shared" si="171"/>
        <v>1</v>
      </c>
      <c r="DO76" s="29">
        <f t="shared" si="172"/>
        <v>1</v>
      </c>
      <c r="DP76" s="29">
        <f t="shared" si="173"/>
        <v>1</v>
      </c>
      <c r="DQ76" s="29">
        <f t="shared" si="174"/>
        <v>1</v>
      </c>
      <c r="DR76" s="29">
        <f t="shared" si="174"/>
        <v>1</v>
      </c>
      <c r="DS76" s="29">
        <f t="shared" si="175"/>
        <v>1.4953917491047262</v>
      </c>
    </row>
    <row r="77" spans="1:123">
      <c r="A77" s="2">
        <v>43637</v>
      </c>
      <c r="B77" s="3">
        <v>1.4541999999999999</v>
      </c>
      <c r="C77" s="3">
        <v>1.5167999999999999</v>
      </c>
      <c r="D77" s="3">
        <v>1.5556000000000001</v>
      </c>
      <c r="E77" s="3">
        <v>1.4072</v>
      </c>
      <c r="F77" s="3">
        <v>1.0814999999999999</v>
      </c>
      <c r="G77" s="3">
        <v>1.1379999999999999</v>
      </c>
      <c r="H77" s="3">
        <v>1.4362999999999999</v>
      </c>
      <c r="I77" s="3">
        <v>1.8993</v>
      </c>
      <c r="J77" s="3">
        <v>1.4451000000000001</v>
      </c>
      <c r="K77" s="3">
        <v>1.331</v>
      </c>
      <c r="L77" s="3">
        <v>2.0001000000000002</v>
      </c>
      <c r="M77" s="3">
        <v>2.4079999999999999</v>
      </c>
      <c r="N77" s="3">
        <v>1.2238</v>
      </c>
      <c r="O77" s="3">
        <v>2.0099999999999998</v>
      </c>
      <c r="P77" s="3">
        <v>1.34</v>
      </c>
      <c r="Q77" s="3">
        <v>1.4059999999999999</v>
      </c>
      <c r="R77" s="3">
        <v>1.542</v>
      </c>
      <c r="S77" s="3">
        <v>1.5892999999999999</v>
      </c>
      <c r="T77" s="3">
        <v>1.2716000000000001</v>
      </c>
      <c r="U77" s="3">
        <v>1.4468000000000001</v>
      </c>
      <c r="V77" s="3">
        <v>1.1103000000000001</v>
      </c>
      <c r="W77" s="3">
        <v>1.121</v>
      </c>
      <c r="X77" s="3">
        <v>1.069</v>
      </c>
      <c r="Y77">
        <v>1.135</v>
      </c>
      <c r="Z77">
        <v>2.0049000000000001</v>
      </c>
      <c r="AA77">
        <v>1.7909999999999999</v>
      </c>
      <c r="AB77">
        <v>1.0035000000000001</v>
      </c>
      <c r="AC77">
        <v>1</v>
      </c>
      <c r="AD77">
        <v>1</v>
      </c>
      <c r="AE77">
        <v>1</v>
      </c>
      <c r="AF77">
        <v>1</v>
      </c>
      <c r="AG77">
        <v>1</v>
      </c>
      <c r="AH77">
        <v>1</v>
      </c>
      <c r="AI77" s="3">
        <v>1.5003673277462779</v>
      </c>
      <c r="AK77" s="11">
        <f t="shared" si="176"/>
        <v>-5.8111711218977735E-3</v>
      </c>
      <c r="AL77" s="11">
        <f t="shared" si="177"/>
        <v>-8.5633357486336603E-4</v>
      </c>
      <c r="AM77" s="11">
        <f t="shared" si="178"/>
        <v>1.1706555671175956E-2</v>
      </c>
      <c r="AN77" s="11">
        <f t="shared" si="179"/>
        <v>1.565836298932366E-3</v>
      </c>
      <c r="AO77" s="11">
        <f t="shared" si="180"/>
        <v>-2.4903154399558147E-3</v>
      </c>
      <c r="AP77" s="11">
        <f t="shared" si="181"/>
        <v>4.4130626654896865E-3</v>
      </c>
      <c r="AQ77" s="11">
        <f t="shared" si="182"/>
        <v>-1.6681726558700483E-3</v>
      </c>
      <c r="AR77" s="11">
        <f t="shared" si="183"/>
        <v>-1.4720571999368159E-3</v>
      </c>
      <c r="AS77" s="11">
        <f t="shared" si="184"/>
        <v>9.9944087223931E-3</v>
      </c>
      <c r="AT77" s="11">
        <f t="shared" si="185"/>
        <v>-2.9962546816479918E-3</v>
      </c>
      <c r="AU77" s="11">
        <f t="shared" si="186"/>
        <v>-1.9270373639305616E-2</v>
      </c>
      <c r="AV77" s="11">
        <f t="shared" si="187"/>
        <v>5.2447552447552503E-2</v>
      </c>
      <c r="AW77" s="11">
        <f t="shared" si="188"/>
        <v>1.2576534833691921E-2</v>
      </c>
      <c r="AX77" s="11">
        <f t="shared" si="189"/>
        <v>3.1298101590559124E-2</v>
      </c>
      <c r="AY77" s="11">
        <f t="shared" si="190"/>
        <v>-1.5429831006612771E-2</v>
      </c>
      <c r="AZ77" s="11">
        <f t="shared" si="191"/>
        <v>2.7815419727552637E-3</v>
      </c>
      <c r="BA77" s="11">
        <f t="shared" si="192"/>
        <v>-5.1612903225806139E-3</v>
      </c>
      <c r="BB77" s="11">
        <f t="shared" si="193"/>
        <v>-3.1361726149408131E-3</v>
      </c>
      <c r="BC77" s="11">
        <f t="shared" si="194"/>
        <v>6.0126582278481333E-3</v>
      </c>
      <c r="BD77" s="11">
        <f t="shared" si="195"/>
        <v>1.9375748608468912E-2</v>
      </c>
      <c r="BE77" s="11">
        <f t="shared" si="196"/>
        <v>-1.4389783253889732E-3</v>
      </c>
      <c r="BF77" s="11">
        <f t="shared" si="197"/>
        <v>6.2836624775581829E-3</v>
      </c>
      <c r="BG77" s="11">
        <f t="shared" si="198"/>
        <v>-1.9266055045871644E-2</v>
      </c>
      <c r="BH77" s="11">
        <f t="shared" si="199"/>
        <v>3.5366931918656697E-3</v>
      </c>
      <c r="BI77" s="11">
        <f t="shared" si="200"/>
        <v>-3.2315799940340062E-3</v>
      </c>
      <c r="BJ77" s="11">
        <f t="shared" si="201"/>
        <v>6.7453625632378778E-3</v>
      </c>
      <c r="BK77" s="11">
        <f t="shared" si="202"/>
        <v>-5.9755004481620855E-4</v>
      </c>
      <c r="BL77" s="11" t="str">
        <f t="shared" si="203"/>
        <v>/</v>
      </c>
      <c r="BM77" s="11" t="str">
        <f t="shared" si="204"/>
        <v>/</v>
      </c>
      <c r="BN77" s="11" t="str">
        <f t="shared" si="205"/>
        <v>/</v>
      </c>
      <c r="BO77" s="11" t="str">
        <f t="shared" si="206"/>
        <v>/</v>
      </c>
      <c r="BP77" s="11" t="str">
        <f t="shared" si="207"/>
        <v>/</v>
      </c>
      <c r="BQ77" s="11" t="str">
        <f t="shared" si="207"/>
        <v>/</v>
      </c>
      <c r="BR77" s="11">
        <f t="shared" si="208"/>
        <v>3.3272743711008079E-3</v>
      </c>
      <c r="BX77" s="17"/>
      <c r="BY77" s="17"/>
      <c r="CK77" s="2">
        <f t="shared" si="142"/>
        <v>43637</v>
      </c>
      <c r="CL77" s="29">
        <f t="shared" si="143"/>
        <v>1.1268500581170089</v>
      </c>
      <c r="CM77" s="29">
        <f t="shared" si="144"/>
        <v>1.207258834765998</v>
      </c>
      <c r="CN77" s="29">
        <f t="shared" si="145"/>
        <v>1.5556000000000001</v>
      </c>
      <c r="CO77" s="29">
        <f t="shared" si="146"/>
        <v>1.1121473168418556</v>
      </c>
      <c r="CP77" s="29">
        <f t="shared" si="147"/>
        <v>1.0814999999999999</v>
      </c>
      <c r="CQ77" s="29">
        <f t="shared" si="148"/>
        <v>1.1379999999999999</v>
      </c>
      <c r="CR77" s="29">
        <f t="shared" si="149"/>
        <v>1.4362999999999999</v>
      </c>
      <c r="CS77" s="29">
        <f t="shared" si="150"/>
        <v>1.6728025365509953</v>
      </c>
      <c r="CT77" s="29">
        <f t="shared" si="151"/>
        <v>1.341782729805014</v>
      </c>
      <c r="CU77" s="29">
        <f t="shared" si="152"/>
        <v>1.331</v>
      </c>
      <c r="CV77" s="29">
        <f t="shared" si="153"/>
        <v>1.540909090909091</v>
      </c>
      <c r="CW77" s="29">
        <f t="shared" si="154"/>
        <v>2.1946773605541376</v>
      </c>
      <c r="CX77" s="29">
        <f t="shared" si="155"/>
        <v>1.2238</v>
      </c>
      <c r="CY77" s="29">
        <f t="shared" si="156"/>
        <v>2.2584269662921344</v>
      </c>
      <c r="CZ77" s="29">
        <f t="shared" si="157"/>
        <v>1.2327506899724012</v>
      </c>
      <c r="DA77" s="29">
        <f t="shared" si="158"/>
        <v>1.158154859967051</v>
      </c>
      <c r="DB77" s="29">
        <f t="shared" si="159"/>
        <v>1.4397759103641457</v>
      </c>
      <c r="DC77" s="29">
        <f t="shared" si="160"/>
        <v>1.5892999999999999</v>
      </c>
      <c r="DD77" s="29">
        <f t="shared" si="161"/>
        <v>1.1782802075611565</v>
      </c>
      <c r="DE77" s="29">
        <f t="shared" si="162"/>
        <v>1.4468000000000001</v>
      </c>
      <c r="DF77" s="29">
        <f t="shared" si="163"/>
        <v>1.1103000000000001</v>
      </c>
      <c r="DG77" s="29">
        <f t="shared" si="164"/>
        <v>1.121</v>
      </c>
      <c r="DH77" s="29">
        <f t="shared" si="165"/>
        <v>1.069</v>
      </c>
      <c r="DI77" s="29">
        <f t="shared" si="166"/>
        <v>1.135</v>
      </c>
      <c r="DJ77" s="29">
        <f t="shared" si="167"/>
        <v>2.0057022809123648</v>
      </c>
      <c r="DK77" s="29">
        <f t="shared" si="168"/>
        <v>1.2498255408234473</v>
      </c>
      <c r="DL77" s="29">
        <f t="shared" si="169"/>
        <v>1.0035000000000001</v>
      </c>
      <c r="DM77" s="29">
        <f t="shared" si="170"/>
        <v>1</v>
      </c>
      <c r="DN77" s="29">
        <f t="shared" si="171"/>
        <v>1</v>
      </c>
      <c r="DO77" s="29">
        <f t="shared" si="172"/>
        <v>1</v>
      </c>
      <c r="DP77" s="29">
        <f t="shared" si="173"/>
        <v>1</v>
      </c>
      <c r="DQ77" s="29">
        <f t="shared" si="174"/>
        <v>1</v>
      </c>
      <c r="DR77" s="29">
        <f t="shared" si="174"/>
        <v>1</v>
      </c>
      <c r="DS77" s="29">
        <f t="shared" si="175"/>
        <v>1.5003673277462779</v>
      </c>
    </row>
    <row r="78" spans="1:123">
      <c r="A78" s="2">
        <v>43644</v>
      </c>
      <c r="B78" s="3">
        <v>1.4777</v>
      </c>
      <c r="C78" s="3">
        <v>1.4786999999999999</v>
      </c>
      <c r="D78" s="3">
        <v>1.5601</v>
      </c>
      <c r="E78" s="3">
        <v>1.4167000000000001</v>
      </c>
      <c r="F78" s="3">
        <v>1.0820000000000001</v>
      </c>
      <c r="G78" s="3">
        <v>1.1519999999999999</v>
      </c>
      <c r="H78" s="3">
        <v>1.4346000000000001</v>
      </c>
      <c r="I78" s="3">
        <v>1.8755999999999999</v>
      </c>
      <c r="J78" s="3">
        <v>1.4716</v>
      </c>
      <c r="K78" s="3">
        <v>1.3460000000000001</v>
      </c>
      <c r="L78" s="3">
        <v>2.0623</v>
      </c>
      <c r="M78" s="3">
        <v>2.5099999999999998</v>
      </c>
      <c r="N78" s="3">
        <v>1.2293000000000001</v>
      </c>
      <c r="O78" s="3">
        <v>2.1360000000000001</v>
      </c>
      <c r="P78" s="3">
        <v>1.4370000000000001</v>
      </c>
      <c r="Q78" s="3">
        <v>1.4320999999999999</v>
      </c>
      <c r="R78" s="3">
        <v>1.585</v>
      </c>
      <c r="S78" s="3">
        <v>1.6233</v>
      </c>
      <c r="T78" s="3">
        <v>1.2965</v>
      </c>
      <c r="U78" s="3">
        <v>1.5254000000000001</v>
      </c>
      <c r="V78" s="3">
        <v>1.1308</v>
      </c>
      <c r="W78" s="3">
        <v>1.113</v>
      </c>
      <c r="X78" s="3">
        <v>1.1180000000000001</v>
      </c>
      <c r="Y78">
        <v>1.1499999999999999</v>
      </c>
      <c r="Z78">
        <v>2.0017</v>
      </c>
      <c r="AA78">
        <v>1.7909999999999999</v>
      </c>
      <c r="AB78">
        <v>1.004</v>
      </c>
      <c r="AC78">
        <v>1</v>
      </c>
      <c r="AD78">
        <v>1</v>
      </c>
      <c r="AE78">
        <v>1</v>
      </c>
      <c r="AF78">
        <v>1</v>
      </c>
      <c r="AG78">
        <v>1</v>
      </c>
      <c r="AH78">
        <v>1</v>
      </c>
      <c r="AI78" s="3">
        <v>1.5275513540879984</v>
      </c>
      <c r="AK78" s="11">
        <f t="shared" si="176"/>
        <v>1.6160088020904961E-2</v>
      </c>
      <c r="AL78" s="11">
        <f t="shared" si="177"/>
        <v>-2.5118670886076E-2</v>
      </c>
      <c r="AM78" s="11">
        <f t="shared" si="178"/>
        <v>2.8927744921574128E-3</v>
      </c>
      <c r="AN78" s="11">
        <f t="shared" si="179"/>
        <v>6.7509948834565403E-3</v>
      </c>
      <c r="AO78" s="11">
        <f t="shared" si="180"/>
        <v>4.6232085067043904E-4</v>
      </c>
      <c r="AP78" s="11">
        <f t="shared" si="181"/>
        <v>1.2302284710017597E-2</v>
      </c>
      <c r="AQ78" s="11">
        <f t="shared" si="182"/>
        <v>-1.1835967416277127E-3</v>
      </c>
      <c r="AR78" s="11">
        <f t="shared" si="183"/>
        <v>-1.2478281472121378E-2</v>
      </c>
      <c r="AS78" s="11">
        <f t="shared" si="184"/>
        <v>1.8337831291951989E-2</v>
      </c>
      <c r="AT78" s="11">
        <f t="shared" si="185"/>
        <v>1.1269722013523831E-2</v>
      </c>
      <c r="AU78" s="11">
        <f t="shared" si="186"/>
        <v>3.1098445077746062E-2</v>
      </c>
      <c r="AV78" s="11">
        <f t="shared" si="187"/>
        <v>4.235880398671088E-2</v>
      </c>
      <c r="AW78" s="11">
        <f t="shared" si="188"/>
        <v>4.4941983984312373E-3</v>
      </c>
      <c r="AX78" s="11">
        <f t="shared" si="189"/>
        <v>6.2686567164179197E-2</v>
      </c>
      <c r="AY78" s="11">
        <f t="shared" si="190"/>
        <v>7.2388059701492535E-2</v>
      </c>
      <c r="AZ78" s="11">
        <f t="shared" si="191"/>
        <v>1.8563300142247607E-2</v>
      </c>
      <c r="BA78" s="11">
        <f t="shared" si="192"/>
        <v>2.7885862516212612E-2</v>
      </c>
      <c r="BB78" s="11">
        <f t="shared" si="193"/>
        <v>2.1393066129742566E-2</v>
      </c>
      <c r="BC78" s="11">
        <f t="shared" si="194"/>
        <v>1.9581629443221171E-2</v>
      </c>
      <c r="BD78" s="11">
        <f t="shared" si="195"/>
        <v>5.4326790157589233E-2</v>
      </c>
      <c r="BE78" s="11">
        <f t="shared" si="196"/>
        <v>1.8463478339187489E-2</v>
      </c>
      <c r="BF78" s="11">
        <f t="shared" si="197"/>
        <v>-7.1364852809990831E-3</v>
      </c>
      <c r="BG78" s="11">
        <f t="shared" si="198"/>
        <v>4.5837231057062722E-2</v>
      </c>
      <c r="BH78" s="11">
        <f t="shared" si="199"/>
        <v>1.3215859030836885E-2</v>
      </c>
      <c r="BI78" s="11">
        <f t="shared" si="200"/>
        <v>-1.5960895805277042E-3</v>
      </c>
      <c r="BJ78" s="11" t="str">
        <f t="shared" si="201"/>
        <v>/</v>
      </c>
      <c r="BK78" s="11">
        <f t="shared" si="202"/>
        <v>4.9825610363729567E-4</v>
      </c>
      <c r="BL78" s="11" t="str">
        <f t="shared" si="203"/>
        <v>/</v>
      </c>
      <c r="BM78" s="11" t="str">
        <f t="shared" si="204"/>
        <v>/</v>
      </c>
      <c r="BN78" s="11" t="str">
        <f t="shared" si="205"/>
        <v>/</v>
      </c>
      <c r="BO78" s="11" t="str">
        <f t="shared" si="206"/>
        <v>/</v>
      </c>
      <c r="BP78" s="11" t="str">
        <f t="shared" si="207"/>
        <v>/</v>
      </c>
      <c r="BQ78" s="11" t="str">
        <f t="shared" si="207"/>
        <v>/</v>
      </c>
      <c r="BR78" s="11">
        <f t="shared" si="208"/>
        <v>1.8118247337839621E-2</v>
      </c>
      <c r="BX78" s="17"/>
      <c r="BY78" s="17"/>
      <c r="CK78" s="2">
        <f t="shared" si="142"/>
        <v>43644</v>
      </c>
      <c r="CL78" s="29">
        <f t="shared" si="143"/>
        <v>1.1450600542425418</v>
      </c>
      <c r="CM78" s="29">
        <f t="shared" si="144"/>
        <v>1.1769340974212035</v>
      </c>
      <c r="CN78" s="29">
        <f t="shared" si="145"/>
        <v>1.5601</v>
      </c>
      <c r="CO78" s="29">
        <f t="shared" si="146"/>
        <v>1.1196554176875049</v>
      </c>
      <c r="CP78" s="29">
        <f t="shared" si="147"/>
        <v>1.0820000000000001</v>
      </c>
      <c r="CQ78" s="29">
        <f t="shared" si="148"/>
        <v>1.1519999999999999</v>
      </c>
      <c r="CR78" s="29">
        <f t="shared" si="149"/>
        <v>1.4346000000000001</v>
      </c>
      <c r="CS78" s="29">
        <f t="shared" si="150"/>
        <v>1.6519288356526334</v>
      </c>
      <c r="CT78" s="29">
        <f t="shared" si="151"/>
        <v>1.3663881151346333</v>
      </c>
      <c r="CU78" s="29">
        <f t="shared" si="152"/>
        <v>1.3460000000000001</v>
      </c>
      <c r="CV78" s="29">
        <f t="shared" si="153"/>
        <v>1.5888289676425269</v>
      </c>
      <c r="CW78" s="29">
        <f t="shared" si="154"/>
        <v>2.2876412686839225</v>
      </c>
      <c r="CX78" s="29">
        <f t="shared" si="155"/>
        <v>1.2293000000000001</v>
      </c>
      <c r="CY78" s="29">
        <f t="shared" si="156"/>
        <v>2.4</v>
      </c>
      <c r="CZ78" s="29">
        <f t="shared" si="157"/>
        <v>1.3219871205151794</v>
      </c>
      <c r="DA78" s="29">
        <f t="shared" si="158"/>
        <v>1.1796540362438221</v>
      </c>
      <c r="DB78" s="29">
        <f t="shared" si="159"/>
        <v>1.4799253034547153</v>
      </c>
      <c r="DC78" s="29">
        <f t="shared" si="160"/>
        <v>1.6233</v>
      </c>
      <c r="DD78" s="29">
        <f t="shared" si="161"/>
        <v>1.2013528539659006</v>
      </c>
      <c r="DE78" s="29">
        <f t="shared" si="162"/>
        <v>1.5254000000000001</v>
      </c>
      <c r="DF78" s="29">
        <f t="shared" si="163"/>
        <v>1.1308</v>
      </c>
      <c r="DG78" s="29">
        <f t="shared" si="164"/>
        <v>1.113</v>
      </c>
      <c r="DH78" s="29">
        <f t="shared" si="165"/>
        <v>1.1180000000000001</v>
      </c>
      <c r="DI78" s="29">
        <f t="shared" si="166"/>
        <v>1.1499999999999999</v>
      </c>
      <c r="DJ78" s="29">
        <f t="shared" si="167"/>
        <v>2.00250100040016</v>
      </c>
      <c r="DK78" s="29">
        <f t="shared" si="168"/>
        <v>1.2498255408234473</v>
      </c>
      <c r="DL78" s="29">
        <f t="shared" si="169"/>
        <v>1.004</v>
      </c>
      <c r="DM78" s="29">
        <f t="shared" si="170"/>
        <v>1</v>
      </c>
      <c r="DN78" s="29">
        <f t="shared" si="171"/>
        <v>1</v>
      </c>
      <c r="DO78" s="29">
        <f t="shared" si="172"/>
        <v>1</v>
      </c>
      <c r="DP78" s="29">
        <f t="shared" si="173"/>
        <v>1</v>
      </c>
      <c r="DQ78" s="29">
        <f t="shared" si="174"/>
        <v>1</v>
      </c>
      <c r="DR78" s="29">
        <f t="shared" si="174"/>
        <v>1</v>
      </c>
      <c r="DS78" s="29">
        <f t="shared" si="175"/>
        <v>1.5275513540879984</v>
      </c>
    </row>
    <row r="79" spans="1:123">
      <c r="A79" s="2">
        <v>43651</v>
      </c>
      <c r="B79" s="3">
        <v>1.4793000000000001</v>
      </c>
      <c r="C79" s="3">
        <v>1.4932000000000001</v>
      </c>
      <c r="D79" s="3">
        <v>1.5210999999999999</v>
      </c>
      <c r="E79" s="3">
        <v>1.4273</v>
      </c>
      <c r="F79" s="3">
        <v>1.0573999999999999</v>
      </c>
      <c r="G79" s="3">
        <v>1.149</v>
      </c>
      <c r="H79" s="3">
        <v>1.4098999999999999</v>
      </c>
      <c r="I79" s="3">
        <v>1.9047000000000001</v>
      </c>
      <c r="J79" s="3">
        <v>1.452</v>
      </c>
      <c r="K79" s="3">
        <v>1.345</v>
      </c>
      <c r="L79" s="3">
        <v>2.0611999999999999</v>
      </c>
      <c r="M79" s="3">
        <v>2.548</v>
      </c>
      <c r="N79" s="3">
        <v>1.2209000000000001</v>
      </c>
      <c r="O79" s="3">
        <v>2.19</v>
      </c>
      <c r="P79" s="3">
        <v>1.474</v>
      </c>
      <c r="Q79" s="3">
        <v>1.4452</v>
      </c>
      <c r="R79" s="3">
        <v>1.665</v>
      </c>
      <c r="S79" s="3">
        <v>1.6962999999999999</v>
      </c>
      <c r="T79" s="3">
        <v>1.3008999999999999</v>
      </c>
      <c r="U79" s="3">
        <v>1.5299</v>
      </c>
      <c r="V79" s="3">
        <v>1.1274999999999999</v>
      </c>
      <c r="W79" s="3">
        <v>1.101</v>
      </c>
      <c r="X79" s="3">
        <v>1.165</v>
      </c>
      <c r="Y79">
        <v>1.1639999999999999</v>
      </c>
      <c r="Z79">
        <v>2.0632000000000001</v>
      </c>
      <c r="AA79">
        <v>1.7969999999999999</v>
      </c>
      <c r="AB79">
        <v>1.0041</v>
      </c>
      <c r="AC79">
        <v>1</v>
      </c>
      <c r="AD79">
        <v>1</v>
      </c>
      <c r="AE79">
        <v>1</v>
      </c>
      <c r="AF79">
        <v>1</v>
      </c>
      <c r="AG79">
        <v>1</v>
      </c>
      <c r="AH79">
        <v>1</v>
      </c>
      <c r="AI79" s="3">
        <v>1.5391015342919938</v>
      </c>
      <c r="AK79" s="11">
        <f t="shared" si="176"/>
        <v>1.0827637544832402E-3</v>
      </c>
      <c r="AL79" s="11">
        <f t="shared" si="177"/>
        <v>9.8059105971461946E-3</v>
      </c>
      <c r="AM79" s="11">
        <f t="shared" si="178"/>
        <v>-2.4998397538619432E-2</v>
      </c>
      <c r="AN79" s="11">
        <f t="shared" si="179"/>
        <v>7.4821768899555607E-3</v>
      </c>
      <c r="AO79" s="11">
        <f t="shared" si="180"/>
        <v>-2.2735674676525153E-2</v>
      </c>
      <c r="AP79" s="11">
        <f t="shared" si="181"/>
        <v>-2.6041666666665186E-3</v>
      </c>
      <c r="AQ79" s="11">
        <f t="shared" si="182"/>
        <v>-1.7217342813327874E-2</v>
      </c>
      <c r="AR79" s="11">
        <f t="shared" si="183"/>
        <v>1.5515035188739645E-2</v>
      </c>
      <c r="AS79" s="11">
        <f t="shared" si="184"/>
        <v>-1.3318836640391463E-2</v>
      </c>
      <c r="AT79" s="11">
        <f t="shared" si="185"/>
        <v>-7.4294205052016782E-4</v>
      </c>
      <c r="AU79" s="11">
        <f t="shared" si="186"/>
        <v>-5.3338505552058546E-4</v>
      </c>
      <c r="AV79" s="11">
        <f t="shared" si="187"/>
        <v>1.5139442231075773E-2</v>
      </c>
      <c r="AW79" s="11">
        <f t="shared" si="188"/>
        <v>-6.8331570812657505E-3</v>
      </c>
      <c r="AX79" s="11">
        <f t="shared" si="189"/>
        <v>2.528089887640439E-2</v>
      </c>
      <c r="AY79" s="11">
        <f t="shared" si="190"/>
        <v>2.5748086290883654E-2</v>
      </c>
      <c r="AZ79" s="11">
        <f t="shared" si="191"/>
        <v>9.1474059074088121E-3</v>
      </c>
      <c r="BA79" s="11">
        <f t="shared" si="192"/>
        <v>5.0473186119873947E-2</v>
      </c>
      <c r="BB79" s="11">
        <f t="shared" si="193"/>
        <v>4.4970122589786277E-2</v>
      </c>
      <c r="BC79" s="11">
        <f t="shared" si="194"/>
        <v>3.393752410335571E-3</v>
      </c>
      <c r="BD79" s="11">
        <f t="shared" si="195"/>
        <v>2.9500458896027926E-3</v>
      </c>
      <c r="BE79" s="11">
        <f t="shared" si="196"/>
        <v>-2.9182879377432913E-3</v>
      </c>
      <c r="BF79" s="11">
        <f t="shared" si="197"/>
        <v>-1.0781671159029615E-2</v>
      </c>
      <c r="BG79" s="11">
        <f t="shared" si="198"/>
        <v>4.2039355992844252E-2</v>
      </c>
      <c r="BH79" s="11">
        <f t="shared" si="199"/>
        <v>1.2173913043478368E-2</v>
      </c>
      <c r="BI79" s="11">
        <f t="shared" si="200"/>
        <v>3.0723884698006687E-2</v>
      </c>
      <c r="BJ79" s="11">
        <f t="shared" si="201"/>
        <v>3.3500837520938909E-3</v>
      </c>
      <c r="BK79" s="11">
        <f t="shared" si="202"/>
        <v>9.9601593625431306E-5</v>
      </c>
      <c r="BL79" s="11" t="str">
        <f t="shared" si="203"/>
        <v>/</v>
      </c>
      <c r="BM79" s="11" t="str">
        <f t="shared" si="204"/>
        <v>/</v>
      </c>
      <c r="BN79" s="11" t="str">
        <f t="shared" si="205"/>
        <v>/</v>
      </c>
      <c r="BO79" s="11" t="str">
        <f t="shared" si="206"/>
        <v>/</v>
      </c>
      <c r="BP79" s="11" t="str">
        <f t="shared" si="207"/>
        <v>/</v>
      </c>
      <c r="BQ79" s="11" t="str">
        <f t="shared" si="207"/>
        <v>/</v>
      </c>
      <c r="BR79" s="11">
        <f t="shared" si="208"/>
        <v>7.5612385620196232E-3</v>
      </c>
      <c r="BX79" s="17"/>
      <c r="BY79" s="17"/>
      <c r="CK79" s="2">
        <f t="shared" si="142"/>
        <v>43651</v>
      </c>
      <c r="CL79" s="29">
        <f t="shared" si="143"/>
        <v>1.1462998837659821</v>
      </c>
      <c r="CM79" s="29">
        <f t="shared" si="144"/>
        <v>1.1884750079592488</v>
      </c>
      <c r="CN79" s="29">
        <f t="shared" si="145"/>
        <v>1.5210999999999999</v>
      </c>
      <c r="CO79" s="29">
        <f t="shared" si="146"/>
        <v>1.1280328775784398</v>
      </c>
      <c r="CP79" s="29">
        <f t="shared" si="147"/>
        <v>1.0573999999999999</v>
      </c>
      <c r="CQ79" s="29">
        <f t="shared" si="148"/>
        <v>1.149</v>
      </c>
      <c r="CR79" s="29">
        <f t="shared" si="149"/>
        <v>1.4098999999999999</v>
      </c>
      <c r="CS79" s="29">
        <f t="shared" si="150"/>
        <v>1.6775585696670778</v>
      </c>
      <c r="CT79" s="29">
        <f t="shared" si="151"/>
        <v>1.3481894150417828</v>
      </c>
      <c r="CU79" s="29">
        <f t="shared" si="152"/>
        <v>1.345</v>
      </c>
      <c r="CV79" s="29">
        <f t="shared" si="153"/>
        <v>1.5879815100154082</v>
      </c>
      <c r="CW79" s="29">
        <f t="shared" si="154"/>
        <v>2.3222748815165879</v>
      </c>
      <c r="CX79" s="29">
        <f t="shared" si="155"/>
        <v>1.2209000000000001</v>
      </c>
      <c r="CY79" s="29">
        <f t="shared" si="156"/>
        <v>2.4606741573033708</v>
      </c>
      <c r="CZ79" s="29">
        <f t="shared" si="157"/>
        <v>1.3560257589696412</v>
      </c>
      <c r="DA79" s="29">
        <f t="shared" si="158"/>
        <v>1.1904448105436574</v>
      </c>
      <c r="DB79" s="29">
        <f t="shared" si="159"/>
        <v>1.5546218487394958</v>
      </c>
      <c r="DC79" s="29">
        <f t="shared" si="160"/>
        <v>1.6962999999999999</v>
      </c>
      <c r="DD79" s="29">
        <f t="shared" si="161"/>
        <v>1.2054299481097108</v>
      </c>
      <c r="DE79" s="29">
        <f t="shared" si="162"/>
        <v>1.5299</v>
      </c>
      <c r="DF79" s="29">
        <f t="shared" si="163"/>
        <v>1.1274999999999999</v>
      </c>
      <c r="DG79" s="29">
        <f t="shared" si="164"/>
        <v>1.101</v>
      </c>
      <c r="DH79" s="29">
        <f t="shared" si="165"/>
        <v>1.165</v>
      </c>
      <c r="DI79" s="29">
        <f t="shared" si="166"/>
        <v>1.1639999999999999</v>
      </c>
      <c r="DJ79" s="29">
        <f t="shared" si="167"/>
        <v>2.0640256102440975</v>
      </c>
      <c r="DK79" s="29">
        <f t="shared" si="168"/>
        <v>1.2540125610607118</v>
      </c>
      <c r="DL79" s="29">
        <f t="shared" si="169"/>
        <v>1.0041</v>
      </c>
      <c r="DM79" s="29">
        <f t="shared" si="170"/>
        <v>1</v>
      </c>
      <c r="DN79" s="29">
        <f t="shared" si="171"/>
        <v>1</v>
      </c>
      <c r="DO79" s="29">
        <f t="shared" si="172"/>
        <v>1</v>
      </c>
      <c r="DP79" s="29">
        <f t="shared" si="173"/>
        <v>1</v>
      </c>
      <c r="DQ79" s="29">
        <f t="shared" si="174"/>
        <v>1</v>
      </c>
      <c r="DR79" s="29">
        <f t="shared" si="174"/>
        <v>1</v>
      </c>
      <c r="DS79" s="29">
        <f t="shared" si="175"/>
        <v>1.5391015342919938</v>
      </c>
    </row>
    <row r="80" spans="1:123">
      <c r="A80" s="2">
        <v>43658</v>
      </c>
      <c r="B80" s="3">
        <v>1.4736</v>
      </c>
      <c r="C80" s="3">
        <v>1.5063</v>
      </c>
      <c r="D80" s="3">
        <v>1.6021000000000001</v>
      </c>
      <c r="E80" s="3">
        <v>1.4198999999999999</v>
      </c>
      <c r="F80" s="3">
        <v>1.0625</v>
      </c>
      <c r="G80" s="3">
        <v>1.165</v>
      </c>
      <c r="H80" s="3">
        <v>1.4267000000000001</v>
      </c>
      <c r="I80" s="3">
        <v>1.9358</v>
      </c>
      <c r="J80" s="3">
        <v>1.4408000000000001</v>
      </c>
      <c r="K80" s="3">
        <v>1.357</v>
      </c>
      <c r="L80" s="3">
        <v>2.0720999999999998</v>
      </c>
      <c r="M80" s="3">
        <v>2.556</v>
      </c>
      <c r="N80" s="3">
        <v>1.2439</v>
      </c>
      <c r="O80" s="3">
        <v>2.3029999999999999</v>
      </c>
      <c r="P80" s="3">
        <v>1.5069999999999999</v>
      </c>
      <c r="Q80" s="3">
        <v>1.4714</v>
      </c>
      <c r="R80" s="3">
        <v>1.6479999999999999</v>
      </c>
      <c r="S80" s="3">
        <v>1.6409</v>
      </c>
      <c r="T80" s="3">
        <v>1.3128</v>
      </c>
      <c r="U80" s="3">
        <v>1.5875999999999999</v>
      </c>
      <c r="V80" s="3">
        <v>1.1648000000000001</v>
      </c>
      <c r="W80" s="3">
        <v>1.153</v>
      </c>
      <c r="X80" s="3">
        <v>1.1759999999999999</v>
      </c>
      <c r="Y80">
        <v>1.1679999999999999</v>
      </c>
      <c r="Z80">
        <v>2.0764999999999998</v>
      </c>
      <c r="AA80">
        <v>1.796</v>
      </c>
      <c r="AB80">
        <v>1.0042</v>
      </c>
      <c r="AC80">
        <v>1</v>
      </c>
      <c r="AD80">
        <v>1</v>
      </c>
      <c r="AE80">
        <v>1</v>
      </c>
      <c r="AF80">
        <v>1</v>
      </c>
      <c r="AG80">
        <v>1</v>
      </c>
      <c r="AH80">
        <v>1</v>
      </c>
      <c r="AI80" s="3">
        <v>1.5582598814875892</v>
      </c>
      <c r="AK80" s="11">
        <f t="shared" si="176"/>
        <v>-3.853173798418208E-3</v>
      </c>
      <c r="AL80" s="11">
        <f t="shared" si="177"/>
        <v>8.7731047414947305E-3</v>
      </c>
      <c r="AM80" s="11">
        <f t="shared" si="178"/>
        <v>5.3250936822036854E-2</v>
      </c>
      <c r="AN80" s="11">
        <f t="shared" si="179"/>
        <v>-5.1846143067330042E-3</v>
      </c>
      <c r="AO80" s="11">
        <f t="shared" si="180"/>
        <v>4.8231511254019921E-3</v>
      </c>
      <c r="AP80" s="11">
        <f t="shared" si="181"/>
        <v>1.3925152306353272E-2</v>
      </c>
      <c r="AQ80" s="11">
        <f t="shared" si="182"/>
        <v>1.1915738704872725E-2</v>
      </c>
      <c r="AR80" s="11">
        <f t="shared" si="183"/>
        <v>1.6328030660996529E-2</v>
      </c>
      <c r="AS80" s="11">
        <f t="shared" si="184"/>
        <v>-7.7134986225894098E-3</v>
      </c>
      <c r="AT80" s="11">
        <f t="shared" si="185"/>
        <v>8.9219330855019319E-3</v>
      </c>
      <c r="AU80" s="11">
        <f t="shared" si="186"/>
        <v>5.2881816417620353E-3</v>
      </c>
      <c r="AV80" s="11">
        <f t="shared" si="187"/>
        <v>3.1397174254317317E-3</v>
      </c>
      <c r="AW80" s="11">
        <f t="shared" si="188"/>
        <v>1.8838561716766344E-2</v>
      </c>
      <c r="AX80" s="11">
        <f t="shared" si="189"/>
        <v>5.1598173515981838E-2</v>
      </c>
      <c r="AY80" s="11">
        <f t="shared" si="190"/>
        <v>2.2388059701492491E-2</v>
      </c>
      <c r="AZ80" s="11">
        <f t="shared" si="191"/>
        <v>1.8128978688070951E-2</v>
      </c>
      <c r="BA80" s="11">
        <f t="shared" si="192"/>
        <v>-1.0210210210210291E-2</v>
      </c>
      <c r="BB80" s="11">
        <f t="shared" si="193"/>
        <v>-3.2659317337734972E-2</v>
      </c>
      <c r="BC80" s="11">
        <f t="shared" si="194"/>
        <v>9.1475132600506992E-3</v>
      </c>
      <c r="BD80" s="11">
        <f t="shared" si="195"/>
        <v>3.7714883325707493E-2</v>
      </c>
      <c r="BE80" s="11">
        <f t="shared" si="196"/>
        <v>3.3082039911308314E-2</v>
      </c>
      <c r="BF80" s="11">
        <f t="shared" si="197"/>
        <v>4.722979109900094E-2</v>
      </c>
      <c r="BG80" s="11">
        <f t="shared" si="198"/>
        <v>9.442060085836923E-3</v>
      </c>
      <c r="BH80" s="11">
        <f t="shared" si="199"/>
        <v>3.4364261168384758E-3</v>
      </c>
      <c r="BI80" s="11">
        <f t="shared" si="200"/>
        <v>6.4462970143464027E-3</v>
      </c>
      <c r="BJ80" s="11">
        <f t="shared" si="201"/>
        <v>-5.564830272676291E-4</v>
      </c>
      <c r="BK80" s="11">
        <f t="shared" si="202"/>
        <v>9.9591674135979247E-5</v>
      </c>
      <c r="BL80" s="11" t="str">
        <f t="shared" si="203"/>
        <v>/</v>
      </c>
      <c r="BM80" s="11" t="str">
        <f t="shared" si="204"/>
        <v>/</v>
      </c>
      <c r="BN80" s="11" t="str">
        <f t="shared" si="205"/>
        <v>/</v>
      </c>
      <c r="BO80" s="11" t="str">
        <f t="shared" si="206"/>
        <v>/</v>
      </c>
      <c r="BP80" s="11" t="str">
        <f t="shared" si="207"/>
        <v>/</v>
      </c>
      <c r="BQ80" s="11" t="str">
        <f t="shared" si="207"/>
        <v>/</v>
      </c>
      <c r="BR80" s="11">
        <f t="shared" si="208"/>
        <v>1.2447747447934532E-2</v>
      </c>
      <c r="BX80" s="17"/>
      <c r="BY80" s="17"/>
      <c r="CK80" s="2">
        <f t="shared" si="142"/>
        <v>43658</v>
      </c>
      <c r="CL80" s="29">
        <f t="shared" si="143"/>
        <v>1.1418829910887254</v>
      </c>
      <c r="CM80" s="29">
        <f t="shared" si="144"/>
        <v>1.198901623686724</v>
      </c>
      <c r="CN80" s="29">
        <f t="shared" si="145"/>
        <v>1.6021000000000001</v>
      </c>
      <c r="CO80" s="29">
        <f t="shared" si="146"/>
        <v>1.1221844621828814</v>
      </c>
      <c r="CP80" s="29">
        <f t="shared" si="147"/>
        <v>1.0625</v>
      </c>
      <c r="CQ80" s="29">
        <f t="shared" si="148"/>
        <v>1.165</v>
      </c>
      <c r="CR80" s="29">
        <f t="shared" si="149"/>
        <v>1.4267000000000001</v>
      </c>
      <c r="CS80" s="29">
        <f t="shared" si="150"/>
        <v>1.7049497974282191</v>
      </c>
      <c r="CT80" s="29">
        <f t="shared" si="151"/>
        <v>1.3377901578458682</v>
      </c>
      <c r="CU80" s="29">
        <f t="shared" si="152"/>
        <v>1.357</v>
      </c>
      <c r="CV80" s="29">
        <f t="shared" si="153"/>
        <v>1.5963790446841293</v>
      </c>
      <c r="CW80" s="29">
        <f t="shared" si="154"/>
        <v>2.3295661684287277</v>
      </c>
      <c r="CX80" s="29">
        <f t="shared" si="155"/>
        <v>1.2439</v>
      </c>
      <c r="CY80" s="29">
        <f t="shared" si="156"/>
        <v>2.5876404494382022</v>
      </c>
      <c r="CZ80" s="29">
        <f t="shared" si="157"/>
        <v>1.3863845446182153</v>
      </c>
      <c r="DA80" s="29">
        <f t="shared" si="158"/>
        <v>1.212026359143328</v>
      </c>
      <c r="DB80" s="29">
        <f t="shared" si="159"/>
        <v>1.53874883286648</v>
      </c>
      <c r="DC80" s="29">
        <f t="shared" si="160"/>
        <v>1.6409</v>
      </c>
      <c r="DD80" s="29">
        <f t="shared" si="161"/>
        <v>1.2164566345441068</v>
      </c>
      <c r="DE80" s="29">
        <f t="shared" si="162"/>
        <v>1.5875999999999999</v>
      </c>
      <c r="DF80" s="29">
        <f t="shared" si="163"/>
        <v>1.1648000000000001</v>
      </c>
      <c r="DG80" s="29">
        <f t="shared" si="164"/>
        <v>1.153</v>
      </c>
      <c r="DH80" s="29">
        <f t="shared" si="165"/>
        <v>1.1759999999999999</v>
      </c>
      <c r="DI80" s="29">
        <f t="shared" si="166"/>
        <v>1.1679999999999999</v>
      </c>
      <c r="DJ80" s="29">
        <f t="shared" si="167"/>
        <v>2.077330932372949</v>
      </c>
      <c r="DK80" s="29">
        <f t="shared" si="168"/>
        <v>1.2533147243545011</v>
      </c>
      <c r="DL80" s="29">
        <f t="shared" si="169"/>
        <v>1.0042</v>
      </c>
      <c r="DM80" s="29">
        <f t="shared" si="170"/>
        <v>1</v>
      </c>
      <c r="DN80" s="29">
        <f t="shared" si="171"/>
        <v>1</v>
      </c>
      <c r="DO80" s="29">
        <f t="shared" si="172"/>
        <v>1</v>
      </c>
      <c r="DP80" s="29">
        <f t="shared" si="173"/>
        <v>1</v>
      </c>
      <c r="DQ80" s="29">
        <f t="shared" si="174"/>
        <v>1</v>
      </c>
      <c r="DR80" s="29">
        <f t="shared" si="174"/>
        <v>1</v>
      </c>
      <c r="DS80" s="29">
        <f t="shared" si="175"/>
        <v>1.5582598814875892</v>
      </c>
    </row>
    <row r="81" spans="1:123">
      <c r="A81" s="2">
        <v>43665</v>
      </c>
      <c r="B81" s="3">
        <v>1.4984999999999999</v>
      </c>
      <c r="C81" s="3">
        <v>1.5378000000000001</v>
      </c>
      <c r="D81" s="3">
        <v>1.6379999999999999</v>
      </c>
      <c r="E81" s="3">
        <v>1.4414</v>
      </c>
      <c r="F81" s="3">
        <v>1.0911</v>
      </c>
      <c r="G81" s="3">
        <v>1.163</v>
      </c>
      <c r="H81" s="3">
        <v>1.4238</v>
      </c>
      <c r="I81" s="3">
        <v>1.9187000000000001</v>
      </c>
      <c r="J81" s="3">
        <v>1.4140999999999999</v>
      </c>
      <c r="K81" s="3">
        <v>1.3280000000000001</v>
      </c>
      <c r="L81" s="3">
        <v>2.0209000000000001</v>
      </c>
      <c r="M81" s="3">
        <v>2.5110000000000001</v>
      </c>
      <c r="N81" s="3">
        <v>1.218</v>
      </c>
      <c r="O81" s="3">
        <v>2.2709999999999999</v>
      </c>
      <c r="P81" s="3">
        <v>1.48</v>
      </c>
      <c r="Q81" s="3">
        <v>1.4496</v>
      </c>
      <c r="R81" s="3">
        <v>1.6160000000000001</v>
      </c>
      <c r="S81" s="3">
        <v>1.6713</v>
      </c>
      <c r="T81" s="3">
        <v>1.3063</v>
      </c>
      <c r="U81" s="3">
        <v>1.5112000000000001</v>
      </c>
      <c r="V81" s="3">
        <v>1.1705000000000001</v>
      </c>
      <c r="W81" s="3">
        <v>1.157</v>
      </c>
      <c r="X81" s="3">
        <v>1.1879999999999999</v>
      </c>
      <c r="Y81">
        <v>1.163</v>
      </c>
      <c r="Z81">
        <v>2.0941999999999998</v>
      </c>
      <c r="AA81">
        <v>1.7789999999999999</v>
      </c>
      <c r="AB81">
        <v>1.0003</v>
      </c>
      <c r="AC81">
        <v>1</v>
      </c>
      <c r="AD81">
        <v>1</v>
      </c>
      <c r="AE81">
        <v>1</v>
      </c>
      <c r="AF81">
        <v>1</v>
      </c>
      <c r="AG81">
        <v>1</v>
      </c>
      <c r="AH81">
        <v>1</v>
      </c>
      <c r="AI81" s="3">
        <v>1.5522310841892037</v>
      </c>
      <c r="AK81" s="11">
        <f t="shared" si="176"/>
        <v>1.6897394136807797E-2</v>
      </c>
      <c r="AL81" s="11">
        <f t="shared" si="177"/>
        <v>2.0912168890659277E-2</v>
      </c>
      <c r="AM81" s="11">
        <f t="shared" si="178"/>
        <v>2.2408089382685015E-2</v>
      </c>
      <c r="AN81" s="11">
        <f t="shared" si="179"/>
        <v>1.514191140221155E-2</v>
      </c>
      <c r="AO81" s="11">
        <f t="shared" si="180"/>
        <v>2.6917647058823491E-2</v>
      </c>
      <c r="AP81" s="11">
        <f t="shared" si="181"/>
        <v>-1.7167381974249052E-3</v>
      </c>
      <c r="AQ81" s="11">
        <f t="shared" si="182"/>
        <v>-2.0326627882526482E-3</v>
      </c>
      <c r="AR81" s="11">
        <f t="shared" si="183"/>
        <v>-8.8335571856595907E-3</v>
      </c>
      <c r="AS81" s="11">
        <f t="shared" si="184"/>
        <v>-1.8531371460299928E-2</v>
      </c>
      <c r="AT81" s="11">
        <f t="shared" si="185"/>
        <v>-2.1370670596904895E-2</v>
      </c>
      <c r="AU81" s="11">
        <f t="shared" si="186"/>
        <v>-2.4709232179913942E-2</v>
      </c>
      <c r="AV81" s="11">
        <f t="shared" si="187"/>
        <v>-1.7605633802816878E-2</v>
      </c>
      <c r="AW81" s="11">
        <f t="shared" si="188"/>
        <v>-2.0821609454136247E-2</v>
      </c>
      <c r="AX81" s="11">
        <f t="shared" si="189"/>
        <v>-1.3894919669995676E-2</v>
      </c>
      <c r="AY81" s="11">
        <f t="shared" si="190"/>
        <v>-1.7916390179163799E-2</v>
      </c>
      <c r="AZ81" s="11">
        <f t="shared" si="191"/>
        <v>-1.4815821666440132E-2</v>
      </c>
      <c r="BA81" s="11">
        <f t="shared" si="192"/>
        <v>-1.941747572815522E-2</v>
      </c>
      <c r="BB81" s="11">
        <f t="shared" si="193"/>
        <v>1.8526418428910896E-2</v>
      </c>
      <c r="BC81" s="11">
        <f t="shared" si="194"/>
        <v>-4.9512492382692841E-3</v>
      </c>
      <c r="BD81" s="11">
        <f t="shared" si="195"/>
        <v>-4.8122952884857573E-2</v>
      </c>
      <c r="BE81" s="11">
        <f t="shared" si="196"/>
        <v>4.8935439560440219E-3</v>
      </c>
      <c r="BF81" s="11">
        <f t="shared" si="197"/>
        <v>3.4692107545533091E-3</v>
      </c>
      <c r="BG81" s="11">
        <f t="shared" si="198"/>
        <v>1.0204081632652962E-2</v>
      </c>
      <c r="BH81" s="11">
        <f t="shared" si="199"/>
        <v>-4.2808219178080975E-3</v>
      </c>
      <c r="BI81" s="11">
        <f t="shared" si="200"/>
        <v>8.5239585841561105E-3</v>
      </c>
      <c r="BJ81" s="11">
        <f t="shared" si="201"/>
        <v>-9.465478841870878E-3</v>
      </c>
      <c r="BK81" s="11">
        <f t="shared" si="202"/>
        <v>-3.8836885082652595E-3</v>
      </c>
      <c r="BL81" s="11" t="str">
        <f t="shared" si="203"/>
        <v>/</v>
      </c>
      <c r="BM81" s="11" t="str">
        <f t="shared" si="204"/>
        <v>/</v>
      </c>
      <c r="BN81" s="11" t="str">
        <f t="shared" si="205"/>
        <v>/</v>
      </c>
      <c r="BO81" s="11" t="str">
        <f t="shared" si="206"/>
        <v>/</v>
      </c>
      <c r="BP81" s="11" t="str">
        <f t="shared" si="207"/>
        <v>/</v>
      </c>
      <c r="BQ81" s="11" t="str">
        <f t="shared" si="207"/>
        <v>/</v>
      </c>
      <c r="BR81" s="11">
        <f t="shared" si="208"/>
        <v>-3.8689292909409589E-3</v>
      </c>
      <c r="BX81" s="17"/>
      <c r="BY81" s="17"/>
      <c r="CK81" s="2">
        <f t="shared" si="142"/>
        <v>43665</v>
      </c>
      <c r="CL81" s="29">
        <f t="shared" si="143"/>
        <v>1.1611778380472684</v>
      </c>
      <c r="CM81" s="29">
        <f t="shared" si="144"/>
        <v>1.2239732569245465</v>
      </c>
      <c r="CN81" s="29">
        <f t="shared" si="145"/>
        <v>1.6379999999999999</v>
      </c>
      <c r="CO81" s="29">
        <f t="shared" si="146"/>
        <v>1.139176479886193</v>
      </c>
      <c r="CP81" s="29">
        <f t="shared" si="147"/>
        <v>1.0911</v>
      </c>
      <c r="CQ81" s="29">
        <f t="shared" si="148"/>
        <v>1.163</v>
      </c>
      <c r="CR81" s="29">
        <f t="shared" si="149"/>
        <v>1.4238</v>
      </c>
      <c r="CS81" s="29">
        <f t="shared" si="150"/>
        <v>1.6898890258939583</v>
      </c>
      <c r="CT81" s="29">
        <f t="shared" si="151"/>
        <v>1.3129990714948931</v>
      </c>
      <c r="CU81" s="29">
        <f t="shared" si="152"/>
        <v>1.3280000000000001</v>
      </c>
      <c r="CV81" s="29">
        <f t="shared" si="153"/>
        <v>1.5569337442218798</v>
      </c>
      <c r="CW81" s="29">
        <f t="shared" si="154"/>
        <v>2.2885526795479403</v>
      </c>
      <c r="CX81" s="29">
        <f t="shared" si="155"/>
        <v>1.218</v>
      </c>
      <c r="CY81" s="29">
        <f t="shared" si="156"/>
        <v>2.5516853932584267</v>
      </c>
      <c r="CZ81" s="29">
        <f t="shared" si="157"/>
        <v>1.3615455381784729</v>
      </c>
      <c r="DA81" s="29">
        <f t="shared" si="158"/>
        <v>1.1940691927512357</v>
      </c>
      <c r="DB81" s="29">
        <f t="shared" si="159"/>
        <v>1.5088702147525679</v>
      </c>
      <c r="DC81" s="29">
        <f t="shared" si="160"/>
        <v>1.6713</v>
      </c>
      <c r="DD81" s="29">
        <f t="shared" si="161"/>
        <v>1.2104336545589327</v>
      </c>
      <c r="DE81" s="29">
        <f t="shared" si="162"/>
        <v>1.5112000000000001</v>
      </c>
      <c r="DF81" s="29">
        <f t="shared" si="163"/>
        <v>1.1705000000000001</v>
      </c>
      <c r="DG81" s="29">
        <f t="shared" si="164"/>
        <v>1.157</v>
      </c>
      <c r="DH81" s="29">
        <f t="shared" si="165"/>
        <v>1.1879999999999999</v>
      </c>
      <c r="DI81" s="29">
        <f t="shared" si="166"/>
        <v>1.163</v>
      </c>
      <c r="DJ81" s="29">
        <f t="shared" si="167"/>
        <v>2.0950380152060823</v>
      </c>
      <c r="DK81" s="29">
        <f t="shared" si="168"/>
        <v>1.2414515003489182</v>
      </c>
      <c r="DL81" s="29">
        <f t="shared" si="169"/>
        <v>1.0003</v>
      </c>
      <c r="DM81" s="29">
        <f t="shared" si="170"/>
        <v>1</v>
      </c>
      <c r="DN81" s="29">
        <f t="shared" si="171"/>
        <v>1</v>
      </c>
      <c r="DO81" s="29">
        <f t="shared" si="172"/>
        <v>1</v>
      </c>
      <c r="DP81" s="29">
        <f t="shared" si="173"/>
        <v>1</v>
      </c>
      <c r="DQ81" s="29">
        <f t="shared" si="174"/>
        <v>1</v>
      </c>
      <c r="DR81" s="29">
        <f t="shared" si="174"/>
        <v>1</v>
      </c>
      <c r="DS81" s="29">
        <f t="shared" si="175"/>
        <v>1.5522310841892037</v>
      </c>
    </row>
    <row r="82" spans="1:123">
      <c r="A82" s="2">
        <v>43672</v>
      </c>
      <c r="B82" s="3">
        <v>1.4741</v>
      </c>
      <c r="C82" s="3">
        <v>1.5522</v>
      </c>
      <c r="D82" s="3">
        <v>1.68</v>
      </c>
      <c r="E82" s="3">
        <v>1.4393</v>
      </c>
      <c r="F82" s="3">
        <v>1.0826</v>
      </c>
      <c r="G82" s="3">
        <v>1.1519999999999999</v>
      </c>
      <c r="H82" s="3">
        <v>1.4186000000000001</v>
      </c>
      <c r="I82" s="3">
        <v>1.9041999999999999</v>
      </c>
      <c r="J82" s="3">
        <v>1.381</v>
      </c>
      <c r="K82" s="3">
        <v>1.2949999999999999</v>
      </c>
      <c r="L82" s="3">
        <v>2.0055999999999998</v>
      </c>
      <c r="M82" s="3">
        <v>2.46</v>
      </c>
      <c r="N82" s="3">
        <v>1.2057</v>
      </c>
      <c r="O82" s="3">
        <v>2.2610000000000001</v>
      </c>
      <c r="P82" s="3">
        <v>1.4970000000000001</v>
      </c>
      <c r="Q82" s="3">
        <v>1.4263999999999999</v>
      </c>
      <c r="R82" s="3">
        <v>1.5349999999999999</v>
      </c>
      <c r="S82" s="3">
        <v>1.6536999999999999</v>
      </c>
      <c r="T82" s="3">
        <v>1.2803</v>
      </c>
      <c r="U82" s="3">
        <v>1.4825999999999999</v>
      </c>
      <c r="V82" s="3">
        <v>1.1731</v>
      </c>
      <c r="W82" s="3">
        <v>1.1080000000000001</v>
      </c>
      <c r="X82" s="3">
        <v>1.1870000000000001</v>
      </c>
      <c r="Y82">
        <v>1.147</v>
      </c>
      <c r="Z82">
        <v>2.0831</v>
      </c>
      <c r="AA82">
        <v>1.758</v>
      </c>
      <c r="AB82">
        <v>0.99299999999999999</v>
      </c>
      <c r="AC82">
        <v>1</v>
      </c>
      <c r="AD82">
        <v>1</v>
      </c>
      <c r="AE82">
        <v>1</v>
      </c>
      <c r="AF82">
        <v>1</v>
      </c>
      <c r="AG82">
        <v>1</v>
      </c>
      <c r="AH82">
        <v>1</v>
      </c>
      <c r="AI82" s="3">
        <v>1.535653991989095</v>
      </c>
      <c r="AK82" s="11">
        <f t="shared" si="176"/>
        <v>-1.628294961628296E-2</v>
      </c>
      <c r="AL82" s="11">
        <f t="shared" si="177"/>
        <v>9.3640265314085536E-3</v>
      </c>
      <c r="AM82" s="11">
        <f t="shared" si="178"/>
        <v>2.5641025641025772E-2</v>
      </c>
      <c r="AN82" s="11">
        <f t="shared" si="179"/>
        <v>-1.4569168863605153E-3</v>
      </c>
      <c r="AO82" s="11">
        <f t="shared" si="180"/>
        <v>-7.7903033635779995E-3</v>
      </c>
      <c r="AP82" s="11">
        <f t="shared" si="181"/>
        <v>-9.4582975064489982E-3</v>
      </c>
      <c r="AQ82" s="11">
        <f t="shared" si="182"/>
        <v>-3.6521983424637749E-3</v>
      </c>
      <c r="AR82" s="11">
        <f t="shared" si="183"/>
        <v>-7.5572001876271777E-3</v>
      </c>
      <c r="AS82" s="11">
        <f t="shared" si="184"/>
        <v>-2.3407114065483237E-2</v>
      </c>
      <c r="AT82" s="11">
        <f t="shared" si="185"/>
        <v>-2.4849397590361533E-2</v>
      </c>
      <c r="AU82" s="11">
        <f t="shared" si="186"/>
        <v>-7.5708842594884862E-3</v>
      </c>
      <c r="AV82" s="11">
        <f t="shared" si="187"/>
        <v>-2.0310633213859064E-2</v>
      </c>
      <c r="AW82" s="11">
        <f t="shared" si="188"/>
        <v>-1.0098522167487634E-2</v>
      </c>
      <c r="AX82" s="11">
        <f t="shared" si="189"/>
        <v>-4.4033465433728214E-3</v>
      </c>
      <c r="AY82" s="11">
        <f t="shared" si="190"/>
        <v>1.1486486486486536E-2</v>
      </c>
      <c r="AZ82" s="11">
        <f t="shared" si="191"/>
        <v>-1.6004415011037554E-2</v>
      </c>
      <c r="BA82" s="11">
        <f t="shared" si="192"/>
        <v>-5.0123762376237724E-2</v>
      </c>
      <c r="BB82" s="11">
        <f t="shared" si="193"/>
        <v>-1.0530724585651963E-2</v>
      </c>
      <c r="BC82" s="11">
        <f t="shared" si="194"/>
        <v>-1.9903544361938308E-2</v>
      </c>
      <c r="BD82" s="11">
        <f t="shared" si="195"/>
        <v>-1.8925357331921799E-2</v>
      </c>
      <c r="BE82" s="11">
        <f t="shared" si="196"/>
        <v>2.2212729602733017E-3</v>
      </c>
      <c r="BF82" s="11">
        <f t="shared" si="197"/>
        <v>-4.2350907519446812E-2</v>
      </c>
      <c r="BG82" s="11">
        <f t="shared" si="198"/>
        <v>-8.4175084175075465E-4</v>
      </c>
      <c r="BH82" s="11">
        <f t="shared" si="199"/>
        <v>-1.3757523645743786E-2</v>
      </c>
      <c r="BI82" s="11">
        <f t="shared" si="200"/>
        <v>-5.300353356890386E-3</v>
      </c>
      <c r="BJ82" s="11">
        <f t="shared" si="201"/>
        <v>-1.1804384485666009E-2</v>
      </c>
      <c r="BK82" s="11">
        <f t="shared" si="202"/>
        <v>-7.2978106568029055E-3</v>
      </c>
      <c r="BL82" s="11" t="str">
        <f t="shared" si="203"/>
        <v>/</v>
      </c>
      <c r="BM82" s="11" t="str">
        <f t="shared" si="204"/>
        <v>/</v>
      </c>
      <c r="BN82" s="11" t="str">
        <f t="shared" si="205"/>
        <v>/</v>
      </c>
      <c r="BO82" s="11" t="str">
        <f t="shared" si="206"/>
        <v>/</v>
      </c>
      <c r="BP82" s="11" t="str">
        <f t="shared" si="207"/>
        <v>/</v>
      </c>
      <c r="BQ82" s="11" t="str">
        <f t="shared" si="207"/>
        <v>/</v>
      </c>
      <c r="BR82" s="11">
        <f t="shared" si="208"/>
        <v>-1.0679525986150185E-2</v>
      </c>
      <c r="BX82" s="17"/>
      <c r="BY82" s="17"/>
      <c r="CK82" s="2">
        <f t="shared" si="142"/>
        <v>43672</v>
      </c>
      <c r="CL82" s="29">
        <f t="shared" si="143"/>
        <v>1.1422704378148005</v>
      </c>
      <c r="CM82" s="29">
        <f t="shared" si="144"/>
        <v>1.2354345749761224</v>
      </c>
      <c r="CN82" s="29">
        <f t="shared" si="145"/>
        <v>1.68</v>
      </c>
      <c r="CO82" s="29">
        <f t="shared" si="146"/>
        <v>1.137516794436102</v>
      </c>
      <c r="CP82" s="29">
        <f t="shared" si="147"/>
        <v>1.0826</v>
      </c>
      <c r="CQ82" s="29">
        <f t="shared" si="148"/>
        <v>1.1519999999999999</v>
      </c>
      <c r="CR82" s="29">
        <f t="shared" si="149"/>
        <v>1.4186000000000001</v>
      </c>
      <c r="CS82" s="29">
        <f t="shared" si="150"/>
        <v>1.6771181962304034</v>
      </c>
      <c r="CT82" s="29">
        <f t="shared" si="151"/>
        <v>1.2822655524605386</v>
      </c>
      <c r="CU82" s="29">
        <f t="shared" si="152"/>
        <v>1.2949999999999999</v>
      </c>
      <c r="CV82" s="29">
        <f t="shared" si="153"/>
        <v>1.545146379044684</v>
      </c>
      <c r="CW82" s="29">
        <f t="shared" si="154"/>
        <v>2.2420707254830479</v>
      </c>
      <c r="CX82" s="29">
        <f t="shared" si="155"/>
        <v>1.2057</v>
      </c>
      <c r="CY82" s="29">
        <f t="shared" si="156"/>
        <v>2.5404494382022471</v>
      </c>
      <c r="CZ82" s="29">
        <f t="shared" si="157"/>
        <v>1.3771849126034961</v>
      </c>
      <c r="DA82" s="29">
        <f t="shared" si="158"/>
        <v>1.1749588138385503</v>
      </c>
      <c r="DB82" s="29">
        <f t="shared" si="159"/>
        <v>1.4332399626517274</v>
      </c>
      <c r="DC82" s="29">
        <f t="shared" si="160"/>
        <v>1.6536999999999999</v>
      </c>
      <c r="DD82" s="29">
        <f t="shared" si="161"/>
        <v>1.1863417346182359</v>
      </c>
      <c r="DE82" s="29">
        <f t="shared" si="162"/>
        <v>1.4825999999999999</v>
      </c>
      <c r="DF82" s="29">
        <f t="shared" si="163"/>
        <v>1.1731</v>
      </c>
      <c r="DG82" s="29">
        <f t="shared" si="164"/>
        <v>1.1080000000000001</v>
      </c>
      <c r="DH82" s="29">
        <f t="shared" si="165"/>
        <v>1.1870000000000001</v>
      </c>
      <c r="DI82" s="29">
        <f t="shared" si="166"/>
        <v>1.147</v>
      </c>
      <c r="DJ82" s="29">
        <f t="shared" si="167"/>
        <v>2.0839335734293716</v>
      </c>
      <c r="DK82" s="29">
        <f t="shared" si="168"/>
        <v>1.2267969295184926</v>
      </c>
      <c r="DL82" s="29">
        <f t="shared" si="169"/>
        <v>0.99299999999999999</v>
      </c>
      <c r="DM82" s="29">
        <f t="shared" si="170"/>
        <v>1</v>
      </c>
      <c r="DN82" s="29">
        <f t="shared" si="171"/>
        <v>1</v>
      </c>
      <c r="DO82" s="29">
        <f t="shared" si="172"/>
        <v>1</v>
      </c>
      <c r="DP82" s="29">
        <f t="shared" si="173"/>
        <v>1</v>
      </c>
      <c r="DQ82" s="29">
        <f t="shared" si="174"/>
        <v>1</v>
      </c>
      <c r="DR82" s="29">
        <f t="shared" si="174"/>
        <v>1</v>
      </c>
      <c r="DS82" s="29">
        <f t="shared" si="175"/>
        <v>1.535653991989095</v>
      </c>
    </row>
    <row r="83" spans="1:123">
      <c r="A83" s="2">
        <v>43679</v>
      </c>
      <c r="B83" s="3">
        <v>1.4466000000000001</v>
      </c>
      <c r="C83" s="3">
        <v>1.5417000000000001</v>
      </c>
      <c r="D83" s="3">
        <v>1.6635</v>
      </c>
      <c r="E83" s="3">
        <v>1.4218</v>
      </c>
      <c r="F83" s="3">
        <v>1.0726</v>
      </c>
      <c r="G83" s="3">
        <v>1.1419999999999999</v>
      </c>
      <c r="H83" s="3">
        <v>1.4055</v>
      </c>
      <c r="I83" s="3">
        <v>1.8997999999999999</v>
      </c>
      <c r="J83" s="3">
        <v>1.3572</v>
      </c>
      <c r="K83" s="3">
        <v>1.296</v>
      </c>
      <c r="L83" s="3">
        <v>1.9804999999999999</v>
      </c>
      <c r="M83" s="3">
        <v>2.4089999999999998</v>
      </c>
      <c r="N83" s="3">
        <v>1.1977</v>
      </c>
      <c r="O83" s="3">
        <v>2.2320000000000002</v>
      </c>
      <c r="P83" s="3">
        <v>1.4450000000000001</v>
      </c>
      <c r="Q83" s="3">
        <v>1.4176</v>
      </c>
      <c r="R83" s="3">
        <v>1.4610000000000001</v>
      </c>
      <c r="S83" s="3">
        <v>1.7143999999999999</v>
      </c>
      <c r="T83" s="3">
        <v>1.2726999999999999</v>
      </c>
      <c r="U83" s="3">
        <v>1.4545999999999999</v>
      </c>
      <c r="V83" s="3">
        <v>1.1802999999999999</v>
      </c>
      <c r="W83" s="3">
        <v>1.1020000000000001</v>
      </c>
      <c r="X83" s="3">
        <v>1.18</v>
      </c>
      <c r="Y83">
        <v>1.1319999999999999</v>
      </c>
      <c r="Z83">
        <v>2.1313</v>
      </c>
      <c r="AA83">
        <v>1.726</v>
      </c>
      <c r="AB83">
        <v>1.0025999999999999</v>
      </c>
      <c r="AC83">
        <v>1</v>
      </c>
      <c r="AD83">
        <v>1</v>
      </c>
      <c r="AE83">
        <v>1</v>
      </c>
      <c r="AF83">
        <v>1</v>
      </c>
      <c r="AG83">
        <v>1</v>
      </c>
      <c r="AH83">
        <v>1</v>
      </c>
      <c r="AI83" s="3">
        <v>1.5216807732740874</v>
      </c>
      <c r="AK83" s="11">
        <f t="shared" si="176"/>
        <v>-1.8655450783528815E-2</v>
      </c>
      <c r="AL83" s="11">
        <f t="shared" si="177"/>
        <v>-6.7645921917278695E-3</v>
      </c>
      <c r="AM83" s="11">
        <f t="shared" si="178"/>
        <v>-9.8214285714285365E-3</v>
      </c>
      <c r="AN83" s="11">
        <f t="shared" si="179"/>
        <v>-1.2158688251233341E-2</v>
      </c>
      <c r="AO83" s="11">
        <f t="shared" si="180"/>
        <v>-9.2370219841123591E-3</v>
      </c>
      <c r="AP83" s="11">
        <f t="shared" si="181"/>
        <v>-8.6805555555555802E-3</v>
      </c>
      <c r="AQ83" s="11">
        <f t="shared" si="182"/>
        <v>-9.2344565064148565E-3</v>
      </c>
      <c r="AR83" s="11">
        <f t="shared" si="183"/>
        <v>-2.3106816510870543E-3</v>
      </c>
      <c r="AS83" s="11">
        <f t="shared" si="184"/>
        <v>-1.7233888486603899E-2</v>
      </c>
      <c r="AT83" s="11">
        <f t="shared" si="185"/>
        <v>7.7220077220085948E-4</v>
      </c>
      <c r="AU83" s="11">
        <f t="shared" si="186"/>
        <v>-1.2514958117271546E-2</v>
      </c>
      <c r="AV83" s="11">
        <f t="shared" si="187"/>
        <v>-2.0731707317073189E-2</v>
      </c>
      <c r="AW83" s="11">
        <f t="shared" si="188"/>
        <v>-6.6351497055652242E-3</v>
      </c>
      <c r="AX83" s="11">
        <f t="shared" si="189"/>
        <v>-1.2826183104820865E-2</v>
      </c>
      <c r="AY83" s="11">
        <f t="shared" si="190"/>
        <v>-3.473613894455585E-2</v>
      </c>
      <c r="AZ83" s="11">
        <f t="shared" si="191"/>
        <v>-6.1693774537295853E-3</v>
      </c>
      <c r="BA83" s="11">
        <f t="shared" si="192"/>
        <v>-4.8208469055374459E-2</v>
      </c>
      <c r="BB83" s="11">
        <f t="shared" si="193"/>
        <v>3.6705569329382515E-2</v>
      </c>
      <c r="BC83" s="11">
        <f t="shared" si="194"/>
        <v>-5.9361087245177746E-3</v>
      </c>
      <c r="BD83" s="11">
        <f t="shared" si="195"/>
        <v>-1.8885741265344702E-2</v>
      </c>
      <c r="BE83" s="11">
        <f t="shared" si="196"/>
        <v>6.1375841786717178E-3</v>
      </c>
      <c r="BF83" s="11">
        <f t="shared" si="197"/>
        <v>-5.4151624548736121E-3</v>
      </c>
      <c r="BG83" s="11">
        <f t="shared" si="198"/>
        <v>-5.8972198820557153E-3</v>
      </c>
      <c r="BH83" s="11">
        <f t="shared" si="199"/>
        <v>-1.3077593722755076E-2</v>
      </c>
      <c r="BI83" s="11">
        <f t="shared" si="200"/>
        <v>2.3138591522250396E-2</v>
      </c>
      <c r="BJ83" s="11">
        <f t="shared" si="201"/>
        <v>-1.8202502844141044E-2</v>
      </c>
      <c r="BK83" s="11">
        <f t="shared" si="202"/>
        <v>9.6676737160119597E-3</v>
      </c>
      <c r="BL83" s="11" t="str">
        <f t="shared" si="203"/>
        <v>/</v>
      </c>
      <c r="BM83" s="11" t="str">
        <f t="shared" si="204"/>
        <v>/</v>
      </c>
      <c r="BN83" s="11" t="str">
        <f t="shared" si="205"/>
        <v>/</v>
      </c>
      <c r="BO83" s="11" t="str">
        <f t="shared" si="206"/>
        <v>/</v>
      </c>
      <c r="BP83" s="11" t="str">
        <f t="shared" si="207"/>
        <v>/</v>
      </c>
      <c r="BQ83" s="11" t="str">
        <f t="shared" si="207"/>
        <v>/</v>
      </c>
      <c r="BR83" s="11">
        <f t="shared" si="208"/>
        <v>-9.0991973373562018E-3</v>
      </c>
      <c r="BX83" s="17"/>
      <c r="BY83" s="17"/>
      <c r="CK83" s="2">
        <f t="shared" si="142"/>
        <v>43679</v>
      </c>
      <c r="CL83" s="29">
        <f t="shared" si="143"/>
        <v>1.1209608678806664</v>
      </c>
      <c r="CM83" s="29">
        <f t="shared" si="144"/>
        <v>1.2270773638968482</v>
      </c>
      <c r="CN83" s="29">
        <f t="shared" si="145"/>
        <v>1.6635</v>
      </c>
      <c r="CO83" s="29">
        <f t="shared" si="146"/>
        <v>1.1236860823520112</v>
      </c>
      <c r="CP83" s="29">
        <f t="shared" si="147"/>
        <v>1.0726</v>
      </c>
      <c r="CQ83" s="29">
        <f t="shared" si="148"/>
        <v>1.1419999999999999</v>
      </c>
      <c r="CR83" s="29">
        <f t="shared" si="149"/>
        <v>1.4055</v>
      </c>
      <c r="CS83" s="29">
        <f t="shared" si="150"/>
        <v>1.6732429099876696</v>
      </c>
      <c r="CT83" s="29">
        <f t="shared" si="151"/>
        <v>1.2601671309192202</v>
      </c>
      <c r="CU83" s="29">
        <f t="shared" si="152"/>
        <v>1.296</v>
      </c>
      <c r="CV83" s="29">
        <f t="shared" si="153"/>
        <v>1.5258089368258858</v>
      </c>
      <c r="CW83" s="29">
        <f t="shared" si="154"/>
        <v>2.195588771418155</v>
      </c>
      <c r="CX83" s="29">
        <f t="shared" si="155"/>
        <v>1.1977</v>
      </c>
      <c r="CY83" s="29">
        <f t="shared" si="156"/>
        <v>2.5078651685393258</v>
      </c>
      <c r="CZ83" s="29">
        <f t="shared" si="157"/>
        <v>1.329346826126955</v>
      </c>
      <c r="DA83" s="29">
        <f t="shared" si="158"/>
        <v>1.1677100494233938</v>
      </c>
      <c r="DB83" s="29">
        <f t="shared" si="159"/>
        <v>1.3641456582633054</v>
      </c>
      <c r="DC83" s="29">
        <f t="shared" si="160"/>
        <v>1.7143999999999999</v>
      </c>
      <c r="DD83" s="29">
        <f t="shared" si="161"/>
        <v>1.1792994810971089</v>
      </c>
      <c r="DE83" s="29">
        <f t="shared" si="162"/>
        <v>1.4545999999999999</v>
      </c>
      <c r="DF83" s="29">
        <f t="shared" si="163"/>
        <v>1.1802999999999999</v>
      </c>
      <c r="DG83" s="29">
        <f t="shared" si="164"/>
        <v>1.1020000000000001</v>
      </c>
      <c r="DH83" s="29">
        <f t="shared" si="165"/>
        <v>1.18</v>
      </c>
      <c r="DI83" s="29">
        <f t="shared" si="166"/>
        <v>1.1319999999999999</v>
      </c>
      <c r="DJ83" s="29">
        <f t="shared" si="167"/>
        <v>2.1321528611444576</v>
      </c>
      <c r="DK83" s="29">
        <f t="shared" si="168"/>
        <v>1.2044661549197486</v>
      </c>
      <c r="DL83" s="29">
        <f t="shared" si="169"/>
        <v>1.0025999999999999</v>
      </c>
      <c r="DM83" s="29">
        <f t="shared" si="170"/>
        <v>1</v>
      </c>
      <c r="DN83" s="29">
        <f t="shared" si="171"/>
        <v>1</v>
      </c>
      <c r="DO83" s="29">
        <f t="shared" si="172"/>
        <v>1</v>
      </c>
      <c r="DP83" s="29">
        <f t="shared" si="173"/>
        <v>1</v>
      </c>
      <c r="DQ83" s="29">
        <f t="shared" si="174"/>
        <v>1</v>
      </c>
      <c r="DR83" s="29">
        <f t="shared" si="174"/>
        <v>1</v>
      </c>
      <c r="DS83" s="29">
        <f t="shared" si="175"/>
        <v>1.5216807732740874</v>
      </c>
    </row>
    <row r="84" spans="1:123">
      <c r="A84" s="2">
        <v>43686</v>
      </c>
      <c r="B84" s="3">
        <v>1.4825999999999999</v>
      </c>
      <c r="C84" s="3">
        <v>1.5339</v>
      </c>
      <c r="D84" s="3">
        <v>1.6155999999999999</v>
      </c>
      <c r="E84" s="3">
        <v>1.4106000000000001</v>
      </c>
      <c r="F84" s="3">
        <v>1.1185</v>
      </c>
      <c r="G84" s="3">
        <v>1.1100000000000001</v>
      </c>
      <c r="H84" s="3">
        <v>1.4161999999999999</v>
      </c>
      <c r="I84" s="3">
        <v>2.0615000000000001</v>
      </c>
      <c r="J84" s="3">
        <v>1.4003000000000001</v>
      </c>
      <c r="K84" s="3">
        <v>1.2849999999999999</v>
      </c>
      <c r="L84" s="3">
        <v>2.0263</v>
      </c>
      <c r="M84" s="3">
        <v>2.496</v>
      </c>
      <c r="N84" s="3">
        <v>1.1904999999999999</v>
      </c>
      <c r="O84" s="3">
        <v>2.0739999999999998</v>
      </c>
      <c r="P84" s="3">
        <v>1.4450000000000001</v>
      </c>
      <c r="Q84" s="3">
        <v>1.4293</v>
      </c>
      <c r="R84" s="3">
        <v>1.4610000000000001</v>
      </c>
      <c r="S84" s="3">
        <v>1.8039000000000001</v>
      </c>
      <c r="T84" s="3">
        <v>1.2726999999999999</v>
      </c>
      <c r="U84" s="3">
        <v>1.3358000000000001</v>
      </c>
      <c r="V84" s="3">
        <v>1.171</v>
      </c>
      <c r="W84" s="3">
        <v>1.1200000000000001</v>
      </c>
      <c r="X84" s="3">
        <v>1.252</v>
      </c>
      <c r="Y84">
        <v>1.177</v>
      </c>
      <c r="Z84">
        <v>2.1919</v>
      </c>
      <c r="AA84">
        <v>1.8049999999999999</v>
      </c>
      <c r="AB84">
        <v>1.0185</v>
      </c>
      <c r="AC84">
        <v>1</v>
      </c>
      <c r="AD84">
        <v>1</v>
      </c>
      <c r="AE84">
        <v>1</v>
      </c>
      <c r="AF84">
        <v>1</v>
      </c>
      <c r="AG84">
        <v>1</v>
      </c>
      <c r="AH84">
        <v>1</v>
      </c>
      <c r="AI84" s="3">
        <v>1.5387882501110253</v>
      </c>
      <c r="AK84" s="11">
        <f t="shared" si="176"/>
        <v>2.48859394442138E-2</v>
      </c>
      <c r="AL84" s="11">
        <f t="shared" si="177"/>
        <v>-5.0593500681066494E-3</v>
      </c>
      <c r="AM84" s="11">
        <f t="shared" si="178"/>
        <v>-2.8794709948902986E-2</v>
      </c>
      <c r="AN84" s="11">
        <f t="shared" si="179"/>
        <v>-7.8773385848922572E-3</v>
      </c>
      <c r="AO84" s="11">
        <f t="shared" si="180"/>
        <v>4.2793212754055565E-2</v>
      </c>
      <c r="AP84" s="11">
        <f t="shared" si="181"/>
        <v>-2.8021015761821144E-2</v>
      </c>
      <c r="AQ84" s="11">
        <f t="shared" si="182"/>
        <v>7.6129491284240292E-3</v>
      </c>
      <c r="AR84" s="11">
        <f t="shared" si="183"/>
        <v>8.5114222549742102E-2</v>
      </c>
      <c r="AS84" s="11">
        <f t="shared" si="184"/>
        <v>3.1756557618626724E-2</v>
      </c>
      <c r="AT84" s="11">
        <f t="shared" si="185"/>
        <v>-8.4876543209877475E-3</v>
      </c>
      <c r="AU84" s="11">
        <f t="shared" si="186"/>
        <v>2.3125473365311899E-2</v>
      </c>
      <c r="AV84" s="11">
        <f t="shared" si="187"/>
        <v>3.6114570361145848E-2</v>
      </c>
      <c r="AW84" s="11">
        <f t="shared" si="188"/>
        <v>-6.0115220839943584E-3</v>
      </c>
      <c r="AX84" s="11">
        <f t="shared" si="189"/>
        <v>-7.0788530465950017E-2</v>
      </c>
      <c r="AY84" s="11" t="str">
        <f t="shared" si="190"/>
        <v>/</v>
      </c>
      <c r="AZ84" s="11">
        <f t="shared" si="191"/>
        <v>8.2533860045146401E-3</v>
      </c>
      <c r="BA84" s="11" t="str">
        <f t="shared" si="192"/>
        <v>/</v>
      </c>
      <c r="BB84" s="11">
        <f t="shared" si="193"/>
        <v>5.2204853009799379E-2</v>
      </c>
      <c r="BC84" s="11" t="str">
        <f t="shared" si="194"/>
        <v>/</v>
      </c>
      <c r="BD84" s="11">
        <f t="shared" si="195"/>
        <v>-8.1671937302351005E-2</v>
      </c>
      <c r="BE84" s="11">
        <f t="shared" si="196"/>
        <v>-7.8793527069388469E-3</v>
      </c>
      <c r="BF84" s="11">
        <f t="shared" si="197"/>
        <v>1.6333938294010864E-2</v>
      </c>
      <c r="BG84" s="11">
        <f t="shared" si="198"/>
        <v>6.1016949152542521E-2</v>
      </c>
      <c r="BH84" s="11">
        <f t="shared" si="199"/>
        <v>3.9752650176678506E-2</v>
      </c>
      <c r="BI84" s="11">
        <f t="shared" si="200"/>
        <v>2.8433350537230728E-2</v>
      </c>
      <c r="BJ84" s="11">
        <f t="shared" si="201"/>
        <v>4.5770567786790339E-2</v>
      </c>
      <c r="BK84" s="11">
        <f t="shared" si="202"/>
        <v>1.5858767205266355E-2</v>
      </c>
      <c r="BL84" s="11" t="str">
        <f t="shared" si="203"/>
        <v>/</v>
      </c>
      <c r="BM84" s="11" t="str">
        <f t="shared" si="204"/>
        <v>/</v>
      </c>
      <c r="BN84" s="11" t="str">
        <f t="shared" si="205"/>
        <v>/</v>
      </c>
      <c r="BO84" s="11" t="str">
        <f t="shared" si="206"/>
        <v>/</v>
      </c>
      <c r="BP84" s="11" t="str">
        <f t="shared" si="207"/>
        <v>/</v>
      </c>
      <c r="BQ84" s="11" t="str">
        <f t="shared" si="207"/>
        <v>/</v>
      </c>
      <c r="BR84" s="11">
        <f t="shared" si="208"/>
        <v>1.1242487345180185E-2</v>
      </c>
      <c r="BX84" s="17"/>
      <c r="BY84" s="17"/>
      <c r="CK84" s="2">
        <f t="shared" si="142"/>
        <v>43686</v>
      </c>
      <c r="CL84" s="29">
        <f t="shared" si="143"/>
        <v>1.1488570321580782</v>
      </c>
      <c r="CM84" s="29">
        <f t="shared" si="144"/>
        <v>1.2208691499522446</v>
      </c>
      <c r="CN84" s="29">
        <f t="shared" si="145"/>
        <v>1.6155999999999999</v>
      </c>
      <c r="CO84" s="29">
        <f t="shared" si="146"/>
        <v>1.1148344266181933</v>
      </c>
      <c r="CP84" s="29">
        <f t="shared" si="147"/>
        <v>1.1185</v>
      </c>
      <c r="CQ84" s="29">
        <f t="shared" si="148"/>
        <v>1.1100000000000001</v>
      </c>
      <c r="CR84" s="29">
        <f t="shared" si="149"/>
        <v>1.4161999999999999</v>
      </c>
      <c r="CS84" s="29">
        <f t="shared" si="150"/>
        <v>1.8156596794081383</v>
      </c>
      <c r="CT84" s="29">
        <f t="shared" si="151"/>
        <v>1.3001857010213558</v>
      </c>
      <c r="CU84" s="29">
        <f t="shared" si="152"/>
        <v>1.2849999999999999</v>
      </c>
      <c r="CV84" s="29">
        <f t="shared" si="153"/>
        <v>1.5610939907550077</v>
      </c>
      <c r="CW84" s="29">
        <f t="shared" si="154"/>
        <v>2.2748815165876777</v>
      </c>
      <c r="CX84" s="29">
        <f t="shared" si="155"/>
        <v>1.1904999999999999</v>
      </c>
      <c r="CY84" s="29">
        <f t="shared" si="156"/>
        <v>2.3303370786516853</v>
      </c>
      <c r="CZ84" s="29">
        <f t="shared" si="157"/>
        <v>1.329346826126955</v>
      </c>
      <c r="DA84" s="29">
        <f t="shared" si="158"/>
        <v>1.177347611202636</v>
      </c>
      <c r="DB84" s="29">
        <f t="shared" si="159"/>
        <v>1.3641456582633054</v>
      </c>
      <c r="DC84" s="29">
        <f t="shared" si="160"/>
        <v>1.8039000000000001</v>
      </c>
      <c r="DD84" s="29">
        <f t="shared" si="161"/>
        <v>1.1792994810971089</v>
      </c>
      <c r="DE84" s="29">
        <f t="shared" si="162"/>
        <v>1.3358000000000001</v>
      </c>
      <c r="DF84" s="29">
        <f t="shared" si="163"/>
        <v>1.171</v>
      </c>
      <c r="DG84" s="29">
        <f t="shared" si="164"/>
        <v>1.1200000000000001</v>
      </c>
      <c r="DH84" s="29">
        <f t="shared" si="165"/>
        <v>1.252</v>
      </c>
      <c r="DI84" s="29">
        <f t="shared" si="166"/>
        <v>1.177</v>
      </c>
      <c r="DJ84" s="29">
        <f t="shared" si="167"/>
        <v>2.1927771108443377</v>
      </c>
      <c r="DK84" s="29">
        <f t="shared" si="168"/>
        <v>1.2595952547103977</v>
      </c>
      <c r="DL84" s="29">
        <f t="shared" si="169"/>
        <v>1.0185</v>
      </c>
      <c r="DM84" s="29">
        <f t="shared" si="170"/>
        <v>1</v>
      </c>
      <c r="DN84" s="29">
        <f t="shared" si="171"/>
        <v>1</v>
      </c>
      <c r="DO84" s="29">
        <f t="shared" si="172"/>
        <v>1</v>
      </c>
      <c r="DP84" s="29">
        <f t="shared" si="173"/>
        <v>1</v>
      </c>
      <c r="DQ84" s="29">
        <f t="shared" si="174"/>
        <v>1</v>
      </c>
      <c r="DR84" s="29">
        <f t="shared" si="174"/>
        <v>1</v>
      </c>
      <c r="DS84" s="29">
        <f t="shared" si="175"/>
        <v>1.5387882501110253</v>
      </c>
    </row>
    <row r="85" spans="1:123">
      <c r="A85" s="2">
        <v>43693</v>
      </c>
      <c r="B85" s="3">
        <v>1.4708000000000001</v>
      </c>
      <c r="C85" s="3">
        <v>1.5469999999999999</v>
      </c>
      <c r="D85" s="3">
        <v>1.6231</v>
      </c>
      <c r="E85" s="3">
        <v>1.4027000000000001</v>
      </c>
      <c r="F85" s="3">
        <v>1.1206</v>
      </c>
      <c r="G85" s="3">
        <v>1.1100000000000001</v>
      </c>
      <c r="H85" s="3">
        <v>1.4056999999999999</v>
      </c>
      <c r="I85" s="3">
        <v>2.0964</v>
      </c>
      <c r="J85" s="3">
        <v>1.3784000000000001</v>
      </c>
      <c r="K85" s="3">
        <v>1.2889999999999999</v>
      </c>
      <c r="L85" s="3">
        <v>2.0579000000000001</v>
      </c>
      <c r="M85" s="3">
        <v>2.4790000000000001</v>
      </c>
      <c r="N85" s="3">
        <v>1.1913</v>
      </c>
      <c r="O85" s="3">
        <v>2.0880000000000001</v>
      </c>
      <c r="P85" s="3">
        <v>1.454</v>
      </c>
      <c r="Q85" s="3">
        <v>1.4166000000000001</v>
      </c>
      <c r="R85" s="3">
        <v>1.671</v>
      </c>
      <c r="S85" s="3">
        <v>1.7750999999999999</v>
      </c>
      <c r="T85" s="3">
        <v>1.2607999999999999</v>
      </c>
      <c r="U85" s="3">
        <v>1.2996000000000001</v>
      </c>
      <c r="V85" s="3">
        <v>1.1927000000000001</v>
      </c>
      <c r="W85" s="3">
        <v>1.123</v>
      </c>
      <c r="X85" s="3">
        <v>1.232</v>
      </c>
      <c r="Y85">
        <v>1.173</v>
      </c>
      <c r="Z85">
        <v>2.1806000000000001</v>
      </c>
      <c r="AA85">
        <v>1.7809999999999999</v>
      </c>
      <c r="AB85">
        <v>1.0207999999999999</v>
      </c>
      <c r="AC85">
        <v>1</v>
      </c>
      <c r="AD85">
        <v>1</v>
      </c>
      <c r="AE85">
        <v>1</v>
      </c>
      <c r="AF85">
        <v>1</v>
      </c>
      <c r="AG85">
        <v>1</v>
      </c>
      <c r="AH85">
        <v>1</v>
      </c>
      <c r="AI85" s="3">
        <v>1.5441275448989649</v>
      </c>
      <c r="AK85" s="11">
        <f t="shared" si="176"/>
        <v>-7.9589909618237309E-3</v>
      </c>
      <c r="AL85" s="11">
        <f t="shared" si="177"/>
        <v>8.5403220548927461E-3</v>
      </c>
      <c r="AM85" s="11">
        <f t="shared" si="178"/>
        <v>4.6422381777668775E-3</v>
      </c>
      <c r="AN85" s="11">
        <f t="shared" si="179"/>
        <v>-5.6004537076421723E-3</v>
      </c>
      <c r="AO85" s="11">
        <f t="shared" si="180"/>
        <v>1.8775145283862482E-3</v>
      </c>
      <c r="AP85" s="11" t="str">
        <f t="shared" si="181"/>
        <v>/</v>
      </c>
      <c r="AQ85" s="11">
        <f t="shared" si="182"/>
        <v>-7.4142070329049625E-3</v>
      </c>
      <c r="AR85" s="11">
        <f t="shared" si="183"/>
        <v>1.6929420325006106E-2</v>
      </c>
      <c r="AS85" s="11">
        <f t="shared" si="184"/>
        <v>-1.5639505820181365E-2</v>
      </c>
      <c r="AT85" s="11">
        <f t="shared" si="185"/>
        <v>3.112840466926059E-3</v>
      </c>
      <c r="AU85" s="11">
        <f t="shared" si="186"/>
        <v>1.5594926713714763E-2</v>
      </c>
      <c r="AV85" s="11">
        <f t="shared" si="187"/>
        <v>-6.8108974358973562E-3</v>
      </c>
      <c r="AW85" s="11">
        <f t="shared" si="188"/>
        <v>6.7198656026890013E-4</v>
      </c>
      <c r="AX85" s="11">
        <f t="shared" si="189"/>
        <v>6.7502410800386325E-3</v>
      </c>
      <c r="AY85" s="11">
        <f t="shared" si="190"/>
        <v>6.2283737024220187E-3</v>
      </c>
      <c r="AZ85" s="11">
        <f t="shared" si="191"/>
        <v>-8.8854684111102644E-3</v>
      </c>
      <c r="BA85" s="11">
        <f t="shared" si="192"/>
        <v>0.14373716632443534</v>
      </c>
      <c r="BB85" s="11">
        <f t="shared" si="193"/>
        <v>-1.5965408282055615E-2</v>
      </c>
      <c r="BC85" s="11">
        <f t="shared" si="194"/>
        <v>-9.3502003614363005E-3</v>
      </c>
      <c r="BD85" s="11">
        <f t="shared" si="195"/>
        <v>-2.7099865249288868E-2</v>
      </c>
      <c r="BE85" s="11">
        <f t="shared" si="196"/>
        <v>1.853116994022197E-2</v>
      </c>
      <c r="BF85" s="11">
        <f t="shared" si="197"/>
        <v>2.678571428571308E-3</v>
      </c>
      <c r="BG85" s="11">
        <f t="shared" si="198"/>
        <v>-1.5974440894568676E-2</v>
      </c>
      <c r="BH85" s="11">
        <f t="shared" si="199"/>
        <v>-3.3984706881903248E-3</v>
      </c>
      <c r="BI85" s="11">
        <f t="shared" si="200"/>
        <v>-5.1553446781330559E-3</v>
      </c>
      <c r="BJ85" s="11">
        <f t="shared" si="201"/>
        <v>-1.3296398891966765E-2</v>
      </c>
      <c r="BK85" s="11">
        <f t="shared" si="202"/>
        <v>2.2582228767795698E-3</v>
      </c>
      <c r="BL85" s="11" t="str">
        <f t="shared" si="203"/>
        <v>/</v>
      </c>
      <c r="BM85" s="11" t="str">
        <f t="shared" si="204"/>
        <v>/</v>
      </c>
      <c r="BN85" s="11" t="str">
        <f t="shared" si="205"/>
        <v>/</v>
      </c>
      <c r="BO85" s="11" t="str">
        <f t="shared" si="206"/>
        <v>/</v>
      </c>
      <c r="BP85" s="11" t="str">
        <f t="shared" si="207"/>
        <v>/</v>
      </c>
      <c r="BQ85" s="11" t="str">
        <f t="shared" si="207"/>
        <v>/</v>
      </c>
      <c r="BR85" s="11">
        <f t="shared" si="208"/>
        <v>3.4698047554979627E-3</v>
      </c>
      <c r="BX85" s="17"/>
      <c r="BY85" s="17"/>
      <c r="CK85" s="2">
        <f t="shared" si="142"/>
        <v>43693</v>
      </c>
      <c r="CL85" s="29">
        <f t="shared" si="143"/>
        <v>1.1397132894227044</v>
      </c>
      <c r="CM85" s="29">
        <f t="shared" si="144"/>
        <v>1.2312957656797199</v>
      </c>
      <c r="CN85" s="29">
        <f t="shared" si="145"/>
        <v>1.6231</v>
      </c>
      <c r="CO85" s="29">
        <f t="shared" si="146"/>
        <v>1.1085908480202322</v>
      </c>
      <c r="CP85" s="29">
        <f t="shared" si="147"/>
        <v>1.1206</v>
      </c>
      <c r="CQ85" s="29">
        <f t="shared" si="148"/>
        <v>1.1100000000000001</v>
      </c>
      <c r="CR85" s="29">
        <f t="shared" si="149"/>
        <v>1.4056999999999999</v>
      </c>
      <c r="CS85" s="29">
        <f t="shared" si="150"/>
        <v>1.8463977452880043</v>
      </c>
      <c r="CT85" s="29">
        <f t="shared" si="151"/>
        <v>1.2798514391829157</v>
      </c>
      <c r="CU85" s="29">
        <f t="shared" si="152"/>
        <v>1.2889999999999999</v>
      </c>
      <c r="CV85" s="29">
        <f t="shared" si="153"/>
        <v>1.5854391371340524</v>
      </c>
      <c r="CW85" s="29">
        <f t="shared" si="154"/>
        <v>2.2593875318993804</v>
      </c>
      <c r="CX85" s="29">
        <f t="shared" si="155"/>
        <v>1.1913</v>
      </c>
      <c r="CY85" s="29">
        <f t="shared" si="156"/>
        <v>2.3460674157303369</v>
      </c>
      <c r="CZ85" s="29">
        <f t="shared" si="157"/>
        <v>1.3376264949402024</v>
      </c>
      <c r="DA85" s="29">
        <f t="shared" si="158"/>
        <v>1.1668863261943987</v>
      </c>
      <c r="DB85" s="29">
        <f t="shared" si="159"/>
        <v>1.5602240896358543</v>
      </c>
      <c r="DC85" s="29">
        <f t="shared" si="160"/>
        <v>1.7750999999999999</v>
      </c>
      <c r="DD85" s="29">
        <f t="shared" si="161"/>
        <v>1.1682727946627132</v>
      </c>
      <c r="DE85" s="29">
        <f t="shared" si="162"/>
        <v>1.2996000000000001</v>
      </c>
      <c r="DF85" s="29">
        <f t="shared" si="163"/>
        <v>1.1927000000000001</v>
      </c>
      <c r="DG85" s="29">
        <f t="shared" si="164"/>
        <v>1.123</v>
      </c>
      <c r="DH85" s="29">
        <f t="shared" si="165"/>
        <v>1.232</v>
      </c>
      <c r="DI85" s="29">
        <f t="shared" si="166"/>
        <v>1.173</v>
      </c>
      <c r="DJ85" s="29">
        <f t="shared" si="167"/>
        <v>2.1814725890356144</v>
      </c>
      <c r="DK85" s="29">
        <f t="shared" si="168"/>
        <v>1.2428471737613398</v>
      </c>
      <c r="DL85" s="29">
        <f t="shared" si="169"/>
        <v>1.0207999999999999</v>
      </c>
      <c r="DM85" s="29">
        <f t="shared" si="170"/>
        <v>1</v>
      </c>
      <c r="DN85" s="29">
        <f t="shared" si="171"/>
        <v>1</v>
      </c>
      <c r="DO85" s="29">
        <f t="shared" si="172"/>
        <v>1</v>
      </c>
      <c r="DP85" s="29">
        <f t="shared" si="173"/>
        <v>1</v>
      </c>
      <c r="DQ85" s="29">
        <f t="shared" si="174"/>
        <v>1</v>
      </c>
      <c r="DR85" s="29">
        <f t="shared" si="174"/>
        <v>1</v>
      </c>
      <c r="DS85" s="29">
        <f t="shared" si="175"/>
        <v>1.5441275448989649</v>
      </c>
    </row>
    <row r="86" spans="1:123">
      <c r="A86" s="2">
        <v>43700</v>
      </c>
      <c r="B86" s="3">
        <v>1.4792000000000001</v>
      </c>
      <c r="C86" s="3">
        <v>1.5390999999999999</v>
      </c>
      <c r="D86" s="3">
        <v>1.6066</v>
      </c>
      <c r="E86" s="3">
        <v>1.4262999999999999</v>
      </c>
      <c r="F86" s="3">
        <v>1.1205000000000001</v>
      </c>
      <c r="G86" s="3">
        <v>1.1160000000000001</v>
      </c>
      <c r="H86" s="3">
        <v>1.4024000000000001</v>
      </c>
      <c r="I86" s="3">
        <v>2.1452</v>
      </c>
      <c r="J86" s="3">
        <v>1.3764000000000001</v>
      </c>
      <c r="K86" s="3">
        <v>1.266</v>
      </c>
      <c r="L86" s="3">
        <v>2.0731999999999999</v>
      </c>
      <c r="M86" s="3">
        <v>2.464</v>
      </c>
      <c r="N86" s="3">
        <v>1.1957</v>
      </c>
      <c r="O86" s="3">
        <v>2.085</v>
      </c>
      <c r="P86" s="3">
        <v>1.4710000000000001</v>
      </c>
      <c r="Q86" s="3">
        <v>1.4165000000000001</v>
      </c>
      <c r="R86" s="3">
        <v>1.6459999999999999</v>
      </c>
      <c r="S86" s="3">
        <v>1.7750999999999999</v>
      </c>
      <c r="T86" s="3">
        <v>1.2521</v>
      </c>
      <c r="U86" s="3">
        <v>1.3083</v>
      </c>
      <c r="V86" s="3">
        <v>1.1822999999999999</v>
      </c>
      <c r="W86" s="3">
        <v>1.095</v>
      </c>
      <c r="X86" s="3">
        <v>1.23</v>
      </c>
      <c r="Y86">
        <v>1.1719999999999999</v>
      </c>
      <c r="Z86">
        <v>2.1823999999999999</v>
      </c>
      <c r="AA86">
        <v>1.7589999999999999</v>
      </c>
      <c r="AB86">
        <v>1.0290999999999999</v>
      </c>
      <c r="AC86">
        <v>1</v>
      </c>
      <c r="AD86">
        <v>1</v>
      </c>
      <c r="AE86">
        <v>1</v>
      </c>
      <c r="AF86">
        <v>1</v>
      </c>
      <c r="AG86">
        <v>1</v>
      </c>
      <c r="AH86">
        <v>1</v>
      </c>
      <c r="AI86" s="3">
        <v>1.5420679646377666</v>
      </c>
      <c r="AK86" s="11">
        <f t="shared" si="176"/>
        <v>5.7111775904270523E-3</v>
      </c>
      <c r="AL86" s="11">
        <f t="shared" si="177"/>
        <v>-5.1066580478345003E-3</v>
      </c>
      <c r="AM86" s="11">
        <f t="shared" si="178"/>
        <v>-1.0165732240773773E-2</v>
      </c>
      <c r="AN86" s="11">
        <f t="shared" si="179"/>
        <v>1.6824695230626574E-2</v>
      </c>
      <c r="AO86" s="11">
        <f t="shared" si="180"/>
        <v>-8.92379082634287E-5</v>
      </c>
      <c r="AP86" s="11">
        <f t="shared" si="181"/>
        <v>5.4054054054053502E-3</v>
      </c>
      <c r="AQ86" s="11">
        <f t="shared" si="182"/>
        <v>-2.3475848331790949E-3</v>
      </c>
      <c r="AR86" s="11">
        <f t="shared" si="183"/>
        <v>2.3278000381606434E-2</v>
      </c>
      <c r="AS86" s="11">
        <f t="shared" si="184"/>
        <v>-1.4509576320371753E-3</v>
      </c>
      <c r="AT86" s="11">
        <f t="shared" si="185"/>
        <v>-1.7843289371605842E-2</v>
      </c>
      <c r="AU86" s="11">
        <f t="shared" si="186"/>
        <v>7.4347635939548962E-3</v>
      </c>
      <c r="AV86" s="11">
        <f t="shared" si="187"/>
        <v>-6.0508269463493969E-3</v>
      </c>
      <c r="AW86" s="11">
        <f t="shared" si="188"/>
        <v>3.6934441366573978E-3</v>
      </c>
      <c r="AX86" s="11">
        <f t="shared" si="189"/>
        <v>-1.4367816091954699E-3</v>
      </c>
      <c r="AY86" s="11">
        <f t="shared" si="190"/>
        <v>1.1691884456671353E-2</v>
      </c>
      <c r="AZ86" s="11">
        <f t="shared" si="191"/>
        <v>-7.0591557249755077E-5</v>
      </c>
      <c r="BA86" s="11">
        <f t="shared" si="192"/>
        <v>-1.4961101137043742E-2</v>
      </c>
      <c r="BB86" s="11" t="str">
        <f t="shared" si="193"/>
        <v>/</v>
      </c>
      <c r="BC86" s="11">
        <f t="shared" si="194"/>
        <v>-6.9003807106597925E-3</v>
      </c>
      <c r="BD86" s="11">
        <f t="shared" si="195"/>
        <v>6.694367497691589E-3</v>
      </c>
      <c r="BE86" s="11">
        <f t="shared" si="196"/>
        <v>-8.71971157877105E-3</v>
      </c>
      <c r="BF86" s="11">
        <f t="shared" si="197"/>
        <v>-2.4933214603739984E-2</v>
      </c>
      <c r="BG86" s="11">
        <f t="shared" si="198"/>
        <v>-1.6233766233766378E-3</v>
      </c>
      <c r="BH86" s="11">
        <f t="shared" si="199"/>
        <v>-8.5251491901117138E-4</v>
      </c>
      <c r="BI86" s="11">
        <f t="shared" si="200"/>
        <v>8.2546088232593462E-4</v>
      </c>
      <c r="BJ86" s="11">
        <f t="shared" si="201"/>
        <v>-1.2352610892756855E-2</v>
      </c>
      <c r="BK86" s="11">
        <f t="shared" si="202"/>
        <v>8.1308777429467405E-3</v>
      </c>
      <c r="BL86" s="11" t="str">
        <f t="shared" si="203"/>
        <v>/</v>
      </c>
      <c r="BM86" s="11" t="str">
        <f t="shared" si="204"/>
        <v>/</v>
      </c>
      <c r="BN86" s="11" t="str">
        <f t="shared" si="205"/>
        <v>/</v>
      </c>
      <c r="BO86" s="11" t="str">
        <f t="shared" si="206"/>
        <v>/</v>
      </c>
      <c r="BP86" s="11" t="str">
        <f t="shared" si="207"/>
        <v>/</v>
      </c>
      <c r="BQ86" s="11" t="str">
        <f t="shared" si="207"/>
        <v>/</v>
      </c>
      <c r="BR86" s="11">
        <f t="shared" si="208"/>
        <v>-1.3338148574592035E-3</v>
      </c>
      <c r="BX86" s="17"/>
      <c r="BY86" s="17"/>
      <c r="CK86" s="2">
        <f t="shared" si="142"/>
        <v>43700</v>
      </c>
      <c r="CL86" s="29">
        <f t="shared" si="143"/>
        <v>1.1462223944207672</v>
      </c>
      <c r="CM86" s="29">
        <f t="shared" si="144"/>
        <v>1.2250079592486469</v>
      </c>
      <c r="CN86" s="29">
        <f t="shared" si="145"/>
        <v>1.6066</v>
      </c>
      <c r="CO86" s="29">
        <f t="shared" si="146"/>
        <v>1.1272425511736346</v>
      </c>
      <c r="CP86" s="29">
        <f t="shared" si="147"/>
        <v>1.1205000000000001</v>
      </c>
      <c r="CQ86" s="29">
        <f t="shared" si="148"/>
        <v>1.1160000000000001</v>
      </c>
      <c r="CR86" s="29">
        <f t="shared" si="149"/>
        <v>1.4024000000000001</v>
      </c>
      <c r="CS86" s="29">
        <f t="shared" si="150"/>
        <v>1.889378192707416</v>
      </c>
      <c r="CT86" s="29">
        <f t="shared" si="151"/>
        <v>1.2779944289693594</v>
      </c>
      <c r="CU86" s="29">
        <f t="shared" si="152"/>
        <v>1.266</v>
      </c>
      <c r="CV86" s="29">
        <f t="shared" si="153"/>
        <v>1.597226502311248</v>
      </c>
      <c r="CW86" s="29">
        <f t="shared" si="154"/>
        <v>2.2457163689391177</v>
      </c>
      <c r="CX86" s="29">
        <f t="shared" si="155"/>
        <v>1.1957</v>
      </c>
      <c r="CY86" s="29">
        <f t="shared" si="156"/>
        <v>2.3426966292134832</v>
      </c>
      <c r="CZ86" s="29">
        <f t="shared" si="157"/>
        <v>1.3532658693652255</v>
      </c>
      <c r="DA86" s="29">
        <f t="shared" si="158"/>
        <v>1.1668039538714994</v>
      </c>
      <c r="DB86" s="29">
        <f t="shared" si="159"/>
        <v>1.5368814192343605</v>
      </c>
      <c r="DC86" s="29">
        <f t="shared" si="160"/>
        <v>1.7750999999999999</v>
      </c>
      <c r="DD86" s="29">
        <f t="shared" si="161"/>
        <v>1.1602112676056338</v>
      </c>
      <c r="DE86" s="29">
        <f t="shared" si="162"/>
        <v>1.3083</v>
      </c>
      <c r="DF86" s="29">
        <f t="shared" si="163"/>
        <v>1.1822999999999999</v>
      </c>
      <c r="DG86" s="29">
        <f t="shared" si="164"/>
        <v>1.095</v>
      </c>
      <c r="DH86" s="29">
        <f t="shared" si="165"/>
        <v>1.23</v>
      </c>
      <c r="DI86" s="29">
        <f t="shared" si="166"/>
        <v>1.1719999999999999</v>
      </c>
      <c r="DJ86" s="29">
        <f t="shared" si="167"/>
        <v>2.1832733093237291</v>
      </c>
      <c r="DK86" s="29">
        <f t="shared" si="168"/>
        <v>1.2274947662247033</v>
      </c>
      <c r="DL86" s="29">
        <f t="shared" si="169"/>
        <v>1.0290999999999999</v>
      </c>
      <c r="DM86" s="29">
        <f t="shared" si="170"/>
        <v>1</v>
      </c>
      <c r="DN86" s="29">
        <f t="shared" si="171"/>
        <v>1</v>
      </c>
      <c r="DO86" s="29">
        <f t="shared" si="172"/>
        <v>1</v>
      </c>
      <c r="DP86" s="29">
        <f t="shared" si="173"/>
        <v>1</v>
      </c>
      <c r="DQ86" s="29">
        <f t="shared" si="174"/>
        <v>1</v>
      </c>
      <c r="DR86" s="29">
        <f t="shared" si="174"/>
        <v>1</v>
      </c>
      <c r="DS86" s="29">
        <f t="shared" si="175"/>
        <v>1.5420679646377666</v>
      </c>
    </row>
    <row r="87" spans="1:123">
      <c r="A87" s="2">
        <v>43707</v>
      </c>
      <c r="B87" s="3">
        <v>1.4590000000000001</v>
      </c>
      <c r="C87" s="3">
        <v>1.5548</v>
      </c>
      <c r="D87" s="3">
        <v>1.5886</v>
      </c>
      <c r="E87" s="3">
        <v>1.4438</v>
      </c>
      <c r="F87" s="3">
        <v>1.1478999999999999</v>
      </c>
      <c r="G87" s="3">
        <v>1.123</v>
      </c>
      <c r="H87" s="3">
        <v>1.3931</v>
      </c>
      <c r="I87" s="3">
        <v>2.2435999999999998</v>
      </c>
      <c r="J87" s="3">
        <v>1.3833</v>
      </c>
      <c r="K87" s="3">
        <v>1.2529999999999999</v>
      </c>
      <c r="L87" s="3">
        <v>2.0863</v>
      </c>
      <c r="M87" s="3">
        <v>2.431</v>
      </c>
      <c r="N87" s="3">
        <v>1.1999</v>
      </c>
      <c r="O87" s="3">
        <v>2.008</v>
      </c>
      <c r="P87" s="3">
        <v>1.44</v>
      </c>
      <c r="Q87" s="3">
        <v>1.4198999999999999</v>
      </c>
      <c r="R87" s="3">
        <v>1.641</v>
      </c>
      <c r="S87" s="3">
        <v>1.8406</v>
      </c>
      <c r="T87" s="3">
        <v>1.2499</v>
      </c>
      <c r="U87" s="3">
        <v>1.2435</v>
      </c>
      <c r="V87" s="3">
        <v>1.1775</v>
      </c>
      <c r="W87" s="3">
        <v>1.0900000000000001</v>
      </c>
      <c r="X87" s="3">
        <v>1.27</v>
      </c>
      <c r="Y87">
        <v>1.1919999999999999</v>
      </c>
      <c r="Z87">
        <v>2.2044000000000001</v>
      </c>
      <c r="AA87">
        <v>1.774</v>
      </c>
      <c r="AB87">
        <v>1.0281</v>
      </c>
      <c r="AC87">
        <v>1</v>
      </c>
      <c r="AD87">
        <v>1</v>
      </c>
      <c r="AE87">
        <v>1</v>
      </c>
      <c r="AF87">
        <v>1</v>
      </c>
      <c r="AG87">
        <v>1</v>
      </c>
      <c r="AH87">
        <v>1</v>
      </c>
      <c r="AI87" s="3">
        <v>1.544754441790376</v>
      </c>
      <c r="AK87" s="11">
        <f t="shared" si="176"/>
        <v>-1.3656030286641418E-2</v>
      </c>
      <c r="AL87" s="11">
        <f t="shared" si="177"/>
        <v>1.0200766681827123E-2</v>
      </c>
      <c r="AM87" s="11">
        <f t="shared" si="178"/>
        <v>-1.1203784389393734E-2</v>
      </c>
      <c r="AN87" s="11">
        <f t="shared" si="179"/>
        <v>1.226950851854447E-2</v>
      </c>
      <c r="AO87" s="11">
        <f t="shared" si="180"/>
        <v>2.4453369031682159E-2</v>
      </c>
      <c r="AP87" s="11">
        <f t="shared" si="181"/>
        <v>6.2724014336916767E-3</v>
      </c>
      <c r="AQ87" s="11">
        <f t="shared" si="182"/>
        <v>-6.6314888762122326E-3</v>
      </c>
      <c r="AR87" s="11">
        <f t="shared" si="183"/>
        <v>4.5869848965131466E-2</v>
      </c>
      <c r="AS87" s="11">
        <f t="shared" si="184"/>
        <v>5.0130775937227146E-3</v>
      </c>
      <c r="AT87" s="11">
        <f t="shared" si="185"/>
        <v>-1.0268562401263948E-2</v>
      </c>
      <c r="AU87" s="11">
        <f t="shared" si="186"/>
        <v>6.318734323750741E-3</v>
      </c>
      <c r="AV87" s="11">
        <f t="shared" si="187"/>
        <v>-1.3392857142857095E-2</v>
      </c>
      <c r="AW87" s="11">
        <f t="shared" si="188"/>
        <v>3.5125867692564761E-3</v>
      </c>
      <c r="AX87" s="11">
        <f t="shared" si="189"/>
        <v>-3.6930455635491577E-2</v>
      </c>
      <c r="AY87" s="11">
        <f t="shared" si="190"/>
        <v>-2.1074099252209488E-2</v>
      </c>
      <c r="AZ87" s="11">
        <f t="shared" si="191"/>
        <v>2.4002823861630773E-3</v>
      </c>
      <c r="BA87" s="11">
        <f t="shared" si="192"/>
        <v>-3.0376670716888432E-3</v>
      </c>
      <c r="BB87" s="11">
        <f t="shared" si="193"/>
        <v>3.6899329615232901E-2</v>
      </c>
      <c r="BC87" s="11">
        <f t="shared" si="194"/>
        <v>-1.7570481590927223E-3</v>
      </c>
      <c r="BD87" s="11">
        <f t="shared" si="195"/>
        <v>-4.9529924329282271E-2</v>
      </c>
      <c r="BE87" s="11">
        <f t="shared" si="196"/>
        <v>-4.0598832783557137E-3</v>
      </c>
      <c r="BF87" s="11">
        <f t="shared" si="197"/>
        <v>-4.5662100456620447E-3</v>
      </c>
      <c r="BG87" s="11">
        <f t="shared" si="198"/>
        <v>3.2520325203251987E-2</v>
      </c>
      <c r="BH87" s="11">
        <f t="shared" si="199"/>
        <v>1.7064846416382284E-2</v>
      </c>
      <c r="BI87" s="11">
        <f t="shared" si="200"/>
        <v>1.008064516129048E-2</v>
      </c>
      <c r="BJ87" s="11">
        <f t="shared" si="201"/>
        <v>8.5275724843660861E-3</v>
      </c>
      <c r="BK87" s="11">
        <f t="shared" si="202"/>
        <v>-9.717228646388687E-4</v>
      </c>
      <c r="BL87" s="11" t="str">
        <f t="shared" si="203"/>
        <v>/</v>
      </c>
      <c r="BM87" s="11" t="str">
        <f t="shared" si="204"/>
        <v>/</v>
      </c>
      <c r="BN87" s="11" t="str">
        <f t="shared" si="205"/>
        <v>/</v>
      </c>
      <c r="BO87" s="11" t="str">
        <f t="shared" si="206"/>
        <v>/</v>
      </c>
      <c r="BP87" s="11" t="str">
        <f t="shared" si="207"/>
        <v>/</v>
      </c>
      <c r="BQ87" s="11" t="str">
        <f t="shared" si="207"/>
        <v>/</v>
      </c>
      <c r="BR87" s="11">
        <f t="shared" si="208"/>
        <v>1.7421262967747264E-3</v>
      </c>
      <c r="BX87" s="17"/>
      <c r="BY87" s="17"/>
      <c r="CK87" s="2">
        <f t="shared" si="142"/>
        <v>43707</v>
      </c>
      <c r="CL87" s="29">
        <f t="shared" si="143"/>
        <v>1.1305695466873307</v>
      </c>
      <c r="CM87" s="29">
        <f t="shared" si="144"/>
        <v>1.2375039796243235</v>
      </c>
      <c r="CN87" s="29">
        <f t="shared" si="145"/>
        <v>1.5886</v>
      </c>
      <c r="CO87" s="29">
        <f t="shared" si="146"/>
        <v>1.1410732632577254</v>
      </c>
      <c r="CP87" s="29">
        <f t="shared" si="147"/>
        <v>1.1478999999999999</v>
      </c>
      <c r="CQ87" s="29">
        <f t="shared" si="148"/>
        <v>1.123</v>
      </c>
      <c r="CR87" s="29">
        <f t="shared" si="149"/>
        <v>1.3931</v>
      </c>
      <c r="CS87" s="29">
        <f t="shared" si="150"/>
        <v>1.9760436850449179</v>
      </c>
      <c r="CT87" s="29">
        <f t="shared" si="151"/>
        <v>1.2844011142061282</v>
      </c>
      <c r="CU87" s="29">
        <f t="shared" si="152"/>
        <v>1.2529999999999999</v>
      </c>
      <c r="CV87" s="29">
        <f t="shared" si="153"/>
        <v>1.6073189522342064</v>
      </c>
      <c r="CW87" s="29">
        <f t="shared" si="154"/>
        <v>2.2156398104265405</v>
      </c>
      <c r="CX87" s="29">
        <f t="shared" si="155"/>
        <v>1.1999</v>
      </c>
      <c r="CY87" s="29">
        <f t="shared" si="156"/>
        <v>2.256179775280899</v>
      </c>
      <c r="CZ87" s="29">
        <f t="shared" si="157"/>
        <v>1.3247470101195953</v>
      </c>
      <c r="DA87" s="29">
        <f t="shared" si="158"/>
        <v>1.1696046128500823</v>
      </c>
      <c r="DB87" s="29">
        <f t="shared" si="159"/>
        <v>1.5322128851540617</v>
      </c>
      <c r="DC87" s="29">
        <f t="shared" si="160"/>
        <v>1.8406</v>
      </c>
      <c r="DD87" s="29">
        <f t="shared" si="161"/>
        <v>1.1581727205337287</v>
      </c>
      <c r="DE87" s="29">
        <f t="shared" si="162"/>
        <v>1.2435</v>
      </c>
      <c r="DF87" s="29">
        <f t="shared" si="163"/>
        <v>1.1775</v>
      </c>
      <c r="DG87" s="29">
        <f t="shared" si="164"/>
        <v>1.0900000000000001</v>
      </c>
      <c r="DH87" s="29">
        <f t="shared" si="165"/>
        <v>1.27</v>
      </c>
      <c r="DI87" s="29">
        <f t="shared" si="166"/>
        <v>1.1919999999999999</v>
      </c>
      <c r="DJ87" s="29">
        <f t="shared" si="167"/>
        <v>2.2052821128451381</v>
      </c>
      <c r="DK87" s="29">
        <f t="shared" si="168"/>
        <v>1.2379623168178646</v>
      </c>
      <c r="DL87" s="29">
        <f t="shared" si="169"/>
        <v>1.0281</v>
      </c>
      <c r="DM87" s="29">
        <f t="shared" si="170"/>
        <v>1</v>
      </c>
      <c r="DN87" s="29">
        <f t="shared" si="171"/>
        <v>1</v>
      </c>
      <c r="DO87" s="29">
        <f t="shared" si="172"/>
        <v>1</v>
      </c>
      <c r="DP87" s="29">
        <f t="shared" si="173"/>
        <v>1</v>
      </c>
      <c r="DQ87" s="29">
        <f t="shared" si="174"/>
        <v>1</v>
      </c>
      <c r="DR87" s="29">
        <f t="shared" si="174"/>
        <v>1</v>
      </c>
      <c r="DS87" s="29">
        <f t="shared" ref="DS87" si="209">AI87/AI$2</f>
        <v>1.544754441790376</v>
      </c>
    </row>
    <row r="88" spans="1:123">
      <c r="A88" s="2">
        <v>43714</v>
      </c>
      <c r="B88" s="3">
        <v>1.4762999999999999</v>
      </c>
      <c r="C88" s="3">
        <v>1.5745</v>
      </c>
      <c r="D88" s="3">
        <v>1.5721000000000001</v>
      </c>
      <c r="E88" s="3">
        <v>1.4652000000000001</v>
      </c>
      <c r="F88" s="3">
        <v>1.1514</v>
      </c>
      <c r="G88" s="3">
        <v>1.113</v>
      </c>
      <c r="H88" s="3">
        <v>1.4072</v>
      </c>
      <c r="I88" s="3">
        <v>2.2067999999999999</v>
      </c>
      <c r="J88" s="3">
        <v>1.3925000000000001</v>
      </c>
      <c r="K88" s="3">
        <v>1.254</v>
      </c>
      <c r="L88" s="3">
        <v>2.1200999999999999</v>
      </c>
      <c r="M88" s="3">
        <v>2.35</v>
      </c>
      <c r="N88" s="3">
        <v>1.2023999999999999</v>
      </c>
      <c r="O88" s="3">
        <v>2.044</v>
      </c>
      <c r="P88" s="3">
        <v>1.39</v>
      </c>
      <c r="Q88" s="3">
        <v>1.3998999999999999</v>
      </c>
      <c r="R88" s="3">
        <v>1.671</v>
      </c>
      <c r="S88" s="3">
        <v>1.8502000000000001</v>
      </c>
      <c r="T88" s="3">
        <v>1.2477</v>
      </c>
      <c r="U88" s="3">
        <v>1.3924000000000001</v>
      </c>
      <c r="V88" s="3">
        <v>1.1865000000000001</v>
      </c>
      <c r="W88" s="3">
        <v>1.105</v>
      </c>
      <c r="X88" s="3">
        <v>1.3220000000000001</v>
      </c>
      <c r="Y88">
        <v>1.1759999999999999</v>
      </c>
      <c r="Z88">
        <v>2.2250000000000001</v>
      </c>
      <c r="AA88">
        <v>1.8009999999999999</v>
      </c>
      <c r="AB88">
        <v>1.0213000000000001</v>
      </c>
      <c r="AC88">
        <v>1</v>
      </c>
      <c r="AD88">
        <v>1</v>
      </c>
      <c r="AE88">
        <v>1</v>
      </c>
      <c r="AF88">
        <v>1</v>
      </c>
      <c r="AG88">
        <v>1</v>
      </c>
      <c r="AH88">
        <v>1</v>
      </c>
      <c r="AI88" s="3">
        <v>1.5562410222491432</v>
      </c>
      <c r="AK88" s="11">
        <f t="shared" si="176"/>
        <v>1.1857436600411164E-2</v>
      </c>
      <c r="AL88" s="11">
        <f t="shared" si="177"/>
        <v>1.2670439927965127E-2</v>
      </c>
      <c r="AM88" s="11">
        <f t="shared" si="178"/>
        <v>-1.0386503839858952E-2</v>
      </c>
      <c r="AN88" s="11">
        <f t="shared" si="179"/>
        <v>1.4821997506579976E-2</v>
      </c>
      <c r="AO88" s="11">
        <f t="shared" si="180"/>
        <v>3.0490460841536837E-3</v>
      </c>
      <c r="AP88" s="11">
        <f t="shared" si="181"/>
        <v>-8.9047195013357561E-3</v>
      </c>
      <c r="AQ88" s="11">
        <f t="shared" si="182"/>
        <v>1.0121312181465836E-2</v>
      </c>
      <c r="AR88" s="11">
        <f t="shared" si="183"/>
        <v>-1.6402210732750944E-2</v>
      </c>
      <c r="AS88" s="11">
        <f t="shared" si="184"/>
        <v>6.6507626689800148E-3</v>
      </c>
      <c r="AT88" s="11">
        <f t="shared" si="185"/>
        <v>7.9808459696728562E-4</v>
      </c>
      <c r="AU88" s="11">
        <f t="shared" si="186"/>
        <v>1.6200929875856751E-2</v>
      </c>
      <c r="AV88" s="11">
        <f t="shared" si="187"/>
        <v>-3.3319621554915635E-2</v>
      </c>
      <c r="AW88" s="11">
        <f t="shared" si="188"/>
        <v>2.0835069589131283E-3</v>
      </c>
      <c r="AX88" s="11">
        <f t="shared" si="189"/>
        <v>1.7928286852589626E-2</v>
      </c>
      <c r="AY88" s="11">
        <f t="shared" si="190"/>
        <v>-3.472222222222221E-2</v>
      </c>
      <c r="AZ88" s="11">
        <f t="shared" si="191"/>
        <v>-1.4085498978801292E-2</v>
      </c>
      <c r="BA88" s="11">
        <f t="shared" si="192"/>
        <v>1.8281535648994485E-2</v>
      </c>
      <c r="BB88" s="11">
        <f t="shared" si="193"/>
        <v>5.2156905356948169E-3</v>
      </c>
      <c r="BC88" s="11">
        <f t="shared" si="194"/>
        <v>-1.7601408112648542E-3</v>
      </c>
      <c r="BD88" s="11">
        <f t="shared" si="195"/>
        <v>0.11974266184157623</v>
      </c>
      <c r="BE88" s="11">
        <f t="shared" si="196"/>
        <v>7.6433121019108263E-3</v>
      </c>
      <c r="BF88" s="11">
        <f t="shared" si="197"/>
        <v>1.3761467889908063E-2</v>
      </c>
      <c r="BG88" s="11">
        <f t="shared" si="198"/>
        <v>4.0944881889763751E-2</v>
      </c>
      <c r="BH88" s="11">
        <f t="shared" si="199"/>
        <v>-1.3422818791946289E-2</v>
      </c>
      <c r="BI88" s="11">
        <f t="shared" si="200"/>
        <v>9.3449464706949481E-3</v>
      </c>
      <c r="BJ88" s="11">
        <f t="shared" si="201"/>
        <v>1.5219842164599706E-2</v>
      </c>
      <c r="BK88" s="11">
        <f t="shared" si="202"/>
        <v>-6.6141425931328657E-3</v>
      </c>
      <c r="BL88" s="11" t="str">
        <f t="shared" si="203"/>
        <v>/</v>
      </c>
      <c r="BM88" s="11" t="str">
        <f t="shared" si="204"/>
        <v>/</v>
      </c>
      <c r="BN88" s="11" t="str">
        <f t="shared" si="205"/>
        <v>/</v>
      </c>
      <c r="BO88" s="11" t="str">
        <f t="shared" si="206"/>
        <v>/</v>
      </c>
      <c r="BP88" s="11" t="str">
        <f t="shared" si="207"/>
        <v>/</v>
      </c>
      <c r="BQ88" s="11" t="str">
        <f t="shared" si="207"/>
        <v>/</v>
      </c>
      <c r="BR88" s="11">
        <f t="shared" si="208"/>
        <v>7.4358617447665143E-3</v>
      </c>
      <c r="BX88" s="17"/>
      <c r="BY88" s="17"/>
      <c r="CK88" s="2">
        <f t="shared" si="142"/>
        <v>43714</v>
      </c>
      <c r="CL88" s="29">
        <f t="shared" si="143"/>
        <v>1.1439752034095312</v>
      </c>
      <c r="CM88" s="29">
        <f t="shared" si="144"/>
        <v>1.2531836994587711</v>
      </c>
      <c r="CN88" s="29">
        <f t="shared" si="145"/>
        <v>1.5721000000000001</v>
      </c>
      <c r="CO88" s="29">
        <f t="shared" si="146"/>
        <v>1.1579862483205563</v>
      </c>
      <c r="CP88" s="29">
        <f t="shared" si="147"/>
        <v>1.1514</v>
      </c>
      <c r="CQ88" s="29">
        <f t="shared" si="148"/>
        <v>1.113</v>
      </c>
      <c r="CR88" s="29">
        <f t="shared" si="149"/>
        <v>1.4072</v>
      </c>
      <c r="CS88" s="29">
        <f t="shared" si="150"/>
        <v>1.9436322001056896</v>
      </c>
      <c r="CT88" s="29">
        <f t="shared" si="151"/>
        <v>1.2929433611884866</v>
      </c>
      <c r="CU88" s="29">
        <f t="shared" si="152"/>
        <v>1.254</v>
      </c>
      <c r="CV88" s="29">
        <f t="shared" si="153"/>
        <v>1.6333590138674883</v>
      </c>
      <c r="CW88" s="29">
        <f t="shared" si="154"/>
        <v>2.1418155304411228</v>
      </c>
      <c r="CX88" s="29">
        <f t="shared" si="155"/>
        <v>1.2023999999999999</v>
      </c>
      <c r="CY88" s="29">
        <f t="shared" si="156"/>
        <v>2.2966292134831461</v>
      </c>
      <c r="CZ88" s="29">
        <f t="shared" si="157"/>
        <v>1.278748850045998</v>
      </c>
      <c r="DA88" s="29">
        <f t="shared" si="158"/>
        <v>1.1531301482701812</v>
      </c>
      <c r="DB88" s="29">
        <f t="shared" si="159"/>
        <v>1.5602240896358543</v>
      </c>
      <c r="DC88" s="29">
        <f t="shared" si="160"/>
        <v>1.8502000000000001</v>
      </c>
      <c r="DD88" s="29">
        <f t="shared" si="161"/>
        <v>1.1561341734618236</v>
      </c>
      <c r="DE88" s="29">
        <f t="shared" si="162"/>
        <v>1.3924000000000001</v>
      </c>
      <c r="DF88" s="29">
        <f t="shared" si="163"/>
        <v>1.1865000000000001</v>
      </c>
      <c r="DG88" s="29">
        <f t="shared" si="164"/>
        <v>1.105</v>
      </c>
      <c r="DH88" s="29">
        <f t="shared" si="165"/>
        <v>1.3220000000000001</v>
      </c>
      <c r="DI88" s="29">
        <f t="shared" si="166"/>
        <v>1.1759999999999999</v>
      </c>
      <c r="DJ88" s="29">
        <f t="shared" si="167"/>
        <v>2.225890356142457</v>
      </c>
      <c r="DK88" s="29">
        <f t="shared" si="168"/>
        <v>1.2568039078855546</v>
      </c>
      <c r="DL88" s="29">
        <f t="shared" si="169"/>
        <v>1.0213000000000001</v>
      </c>
      <c r="DM88" s="29">
        <f t="shared" si="170"/>
        <v>1</v>
      </c>
      <c r="DN88" s="29">
        <f t="shared" si="171"/>
        <v>1</v>
      </c>
      <c r="DO88" s="29">
        <f t="shared" si="172"/>
        <v>1</v>
      </c>
      <c r="DP88" s="29">
        <f t="shared" si="173"/>
        <v>1</v>
      </c>
      <c r="DQ88" s="29">
        <f t="shared" si="174"/>
        <v>1</v>
      </c>
      <c r="DR88" s="29">
        <f t="shared" si="174"/>
        <v>1</v>
      </c>
      <c r="DS88" s="29">
        <f t="shared" ref="DS88" si="210">AI88/AI$2</f>
        <v>1.5562410222491432</v>
      </c>
    </row>
    <row r="89" spans="1:123">
      <c r="A89" s="1">
        <v>43720</v>
      </c>
      <c r="B89" s="3">
        <v>1.4761</v>
      </c>
      <c r="C89" s="3">
        <v>1.61</v>
      </c>
      <c r="D89" s="3">
        <v>1.6081000000000001</v>
      </c>
      <c r="E89" s="3">
        <v>1.4652000000000001</v>
      </c>
      <c r="F89" s="3">
        <v>1.1462000000000001</v>
      </c>
      <c r="G89" s="3">
        <v>1.107</v>
      </c>
      <c r="H89" s="3">
        <v>1.4196</v>
      </c>
      <c r="I89" s="3">
        <v>2.1482999999999999</v>
      </c>
      <c r="J89" s="3">
        <v>1.3892</v>
      </c>
      <c r="K89" s="3">
        <v>1.262</v>
      </c>
      <c r="L89" s="3">
        <v>2.1223000000000001</v>
      </c>
      <c r="M89" s="3">
        <v>2.3759999999999999</v>
      </c>
      <c r="N89" s="3">
        <v>1.1999</v>
      </c>
      <c r="O89" s="3">
        <v>2.1030000000000002</v>
      </c>
      <c r="P89" s="3">
        <v>1.393</v>
      </c>
      <c r="Q89" s="3">
        <v>1.3967000000000001</v>
      </c>
      <c r="R89" s="3">
        <v>1.679</v>
      </c>
      <c r="S89" s="3">
        <v>1.8502000000000001</v>
      </c>
      <c r="T89" s="3">
        <v>1.2499</v>
      </c>
      <c r="U89" s="3">
        <v>1.4239999999999999</v>
      </c>
      <c r="V89" s="3">
        <v>1.1940999999999999</v>
      </c>
      <c r="W89" s="3">
        <v>1.1020000000000001</v>
      </c>
      <c r="X89" s="3">
        <v>1.3140000000000001</v>
      </c>
      <c r="Y89">
        <v>1.1850000000000001</v>
      </c>
      <c r="Z89">
        <v>2.16</v>
      </c>
      <c r="AA89">
        <v>1.79</v>
      </c>
      <c r="AB89">
        <v>1.0266</v>
      </c>
      <c r="AC89">
        <v>1</v>
      </c>
      <c r="AD89">
        <v>1</v>
      </c>
      <c r="AE89">
        <v>1</v>
      </c>
      <c r="AF89">
        <v>1</v>
      </c>
      <c r="AG89">
        <v>1</v>
      </c>
      <c r="AH89">
        <v>1</v>
      </c>
      <c r="AI89" s="3">
        <v>1.5601116669000759</v>
      </c>
      <c r="AK89" s="11">
        <f t="shared" si="176"/>
        <v>-1.35473819684373E-4</v>
      </c>
      <c r="AL89" s="11">
        <f t="shared" si="177"/>
        <v>2.2546840266751467E-2</v>
      </c>
      <c r="AM89" s="11">
        <f t="shared" si="178"/>
        <v>2.2899306659881713E-2</v>
      </c>
      <c r="AN89" s="11" t="str">
        <f t="shared" si="179"/>
        <v>/</v>
      </c>
      <c r="AO89" s="11">
        <f t="shared" si="180"/>
        <v>-4.516241097793916E-3</v>
      </c>
      <c r="AP89" s="11">
        <f t="shared" si="181"/>
        <v>-5.3908355795148077E-3</v>
      </c>
      <c r="AQ89" s="11">
        <f t="shared" si="182"/>
        <v>8.8118249005115779E-3</v>
      </c>
      <c r="AR89" s="11">
        <f t="shared" si="183"/>
        <v>-2.6508972267536679E-2</v>
      </c>
      <c r="AS89" s="11">
        <f t="shared" si="184"/>
        <v>-2.3698384201077394E-3</v>
      </c>
      <c r="AT89" s="11">
        <f t="shared" si="185"/>
        <v>6.3795853269537073E-3</v>
      </c>
      <c r="AU89" s="11">
        <f t="shared" si="186"/>
        <v>1.0376869015613632E-3</v>
      </c>
      <c r="AV89" s="11">
        <f t="shared" si="187"/>
        <v>1.1063829787233859E-2</v>
      </c>
      <c r="AW89" s="11">
        <f t="shared" si="188"/>
        <v>-2.0791749833665163E-3</v>
      </c>
      <c r="AX89" s="11">
        <f t="shared" si="189"/>
        <v>2.8864970645792631E-2</v>
      </c>
      <c r="AY89" s="11">
        <f t="shared" si="190"/>
        <v>2.1582733812950394E-3</v>
      </c>
      <c r="AZ89" s="11">
        <f t="shared" si="191"/>
        <v>-2.2858775626829475E-3</v>
      </c>
      <c r="BA89" s="11">
        <f t="shared" si="192"/>
        <v>4.7875523638540862E-3</v>
      </c>
      <c r="BB89" s="11" t="str">
        <f t="shared" si="193"/>
        <v>/</v>
      </c>
      <c r="BC89" s="11">
        <f t="shared" si="194"/>
        <v>1.7632443696400379E-3</v>
      </c>
      <c r="BD89" s="11">
        <f t="shared" si="195"/>
        <v>2.2694627980465176E-2</v>
      </c>
      <c r="BE89" s="11">
        <f t="shared" si="196"/>
        <v>6.405394016013366E-3</v>
      </c>
      <c r="BF89" s="11">
        <f t="shared" si="197"/>
        <v>-2.7149321266967119E-3</v>
      </c>
      <c r="BG89" s="11">
        <f t="shared" si="198"/>
        <v>-6.0514372163389396E-3</v>
      </c>
      <c r="BH89" s="11">
        <f t="shared" si="199"/>
        <v>7.6530612244898322E-3</v>
      </c>
      <c r="BI89" s="11">
        <f t="shared" si="200"/>
        <v>-2.921348314606742E-2</v>
      </c>
      <c r="BJ89" s="11">
        <f t="shared" si="201"/>
        <v>-6.1077179344808386E-3</v>
      </c>
      <c r="BK89" s="11">
        <f t="shared" si="202"/>
        <v>5.1894644081071917E-3</v>
      </c>
      <c r="BL89" s="11" t="str">
        <f t="shared" si="203"/>
        <v>/</v>
      </c>
      <c r="BM89" s="11" t="str">
        <f t="shared" si="204"/>
        <v>/</v>
      </c>
      <c r="BN89" s="11" t="str">
        <f t="shared" si="205"/>
        <v>/</v>
      </c>
      <c r="BO89" s="11" t="str">
        <f t="shared" si="206"/>
        <v>/</v>
      </c>
      <c r="BP89" s="11" t="str">
        <f t="shared" si="207"/>
        <v>/</v>
      </c>
      <c r="BQ89" s="11" t="str">
        <f t="shared" si="207"/>
        <v>/</v>
      </c>
      <c r="BR89" s="11">
        <f t="shared" si="208"/>
        <v>2.4871755695905495E-3</v>
      </c>
      <c r="BX89" s="17"/>
      <c r="BY89" s="17"/>
      <c r="CK89" s="2">
        <f t="shared" si="142"/>
        <v>43720</v>
      </c>
      <c r="CL89" s="29">
        <f t="shared" si="143"/>
        <v>1.1438202247191012</v>
      </c>
      <c r="CM89" s="29">
        <f t="shared" si="144"/>
        <v>1.2814390321553646</v>
      </c>
      <c r="CN89" s="29">
        <f t="shared" si="145"/>
        <v>1.6081000000000001</v>
      </c>
      <c r="CO89" s="29">
        <f t="shared" si="146"/>
        <v>1.1579862483205563</v>
      </c>
      <c r="CP89" s="29">
        <f t="shared" si="147"/>
        <v>1.1462000000000001</v>
      </c>
      <c r="CQ89" s="29">
        <f t="shared" si="148"/>
        <v>1.107</v>
      </c>
      <c r="CR89" s="29">
        <f t="shared" si="149"/>
        <v>1.4196</v>
      </c>
      <c r="CS89" s="29">
        <f t="shared" si="150"/>
        <v>1.8921085080147966</v>
      </c>
      <c r="CT89" s="29">
        <f t="shared" si="151"/>
        <v>1.2898792943361188</v>
      </c>
      <c r="CU89" s="29">
        <f t="shared" si="152"/>
        <v>1.262</v>
      </c>
      <c r="CV89" s="29">
        <f t="shared" si="153"/>
        <v>1.6350539291217256</v>
      </c>
      <c r="CW89" s="29">
        <f t="shared" si="154"/>
        <v>2.1655122129055777</v>
      </c>
      <c r="CX89" s="29">
        <f t="shared" si="155"/>
        <v>1.1999</v>
      </c>
      <c r="CY89" s="29">
        <f t="shared" si="156"/>
        <v>2.362921348314607</v>
      </c>
      <c r="CZ89" s="29">
        <f t="shared" si="157"/>
        <v>1.2815087396504141</v>
      </c>
      <c r="DA89" s="29">
        <f t="shared" si="158"/>
        <v>1.1504942339373971</v>
      </c>
      <c r="DB89" s="29">
        <f t="shared" si="159"/>
        <v>1.5676937441643326</v>
      </c>
      <c r="DC89" s="29">
        <f t="shared" si="160"/>
        <v>1.8502000000000001</v>
      </c>
      <c r="DD89" s="29">
        <f t="shared" si="161"/>
        <v>1.1581727205337287</v>
      </c>
      <c r="DE89" s="29">
        <f t="shared" si="162"/>
        <v>1.4239999999999999</v>
      </c>
      <c r="DF89" s="29">
        <f t="shared" si="163"/>
        <v>1.1940999999999999</v>
      </c>
      <c r="DG89" s="29">
        <f t="shared" si="164"/>
        <v>1.1020000000000001</v>
      </c>
      <c r="DH89" s="29">
        <f t="shared" si="165"/>
        <v>1.3140000000000001</v>
      </c>
      <c r="DI89" s="29">
        <f t="shared" si="166"/>
        <v>1.1850000000000001</v>
      </c>
      <c r="DJ89" s="29">
        <f t="shared" si="167"/>
        <v>2.1608643457382954</v>
      </c>
      <c r="DK89" s="29">
        <f t="shared" si="168"/>
        <v>1.2491277041172366</v>
      </c>
      <c r="DL89" s="29">
        <f t="shared" si="169"/>
        <v>1.0266</v>
      </c>
      <c r="DM89" s="29">
        <f t="shared" si="170"/>
        <v>1</v>
      </c>
      <c r="DN89" s="29">
        <f t="shared" si="171"/>
        <v>1</v>
      </c>
      <c r="DO89" s="29">
        <f t="shared" si="172"/>
        <v>1</v>
      </c>
      <c r="DP89" s="29">
        <f t="shared" si="173"/>
        <v>1</v>
      </c>
      <c r="DQ89" s="29">
        <f t="shared" si="174"/>
        <v>1</v>
      </c>
      <c r="DR89" s="29">
        <f t="shared" si="174"/>
        <v>1</v>
      </c>
      <c r="DS89" s="29">
        <f t="shared" ref="DS89" si="211">AI89/AI$2</f>
        <v>1.5601116669000759</v>
      </c>
    </row>
    <row r="90" spans="1:123">
      <c r="A90" s="1">
        <v>43728</v>
      </c>
      <c r="B90" s="3">
        <v>1.3965000000000001</v>
      </c>
      <c r="C90" s="3">
        <v>1.6349</v>
      </c>
      <c r="D90" s="3">
        <v>1.5871</v>
      </c>
      <c r="E90" s="3">
        <v>1.4529000000000001</v>
      </c>
      <c r="F90" s="3">
        <v>1.1268</v>
      </c>
      <c r="G90" s="3">
        <v>1.079</v>
      </c>
      <c r="H90" s="3">
        <v>1.4211</v>
      </c>
      <c r="I90" s="3">
        <v>2.1415999999999999</v>
      </c>
      <c r="J90" s="3">
        <v>1.3637999999999999</v>
      </c>
      <c r="K90" s="3">
        <v>1.2010000000000001</v>
      </c>
      <c r="L90" s="3">
        <v>2.0394000000000001</v>
      </c>
      <c r="M90" s="3">
        <v>2.302</v>
      </c>
      <c r="N90" s="3">
        <v>1.1849000000000001</v>
      </c>
      <c r="O90" s="3">
        <v>2.0379999999999998</v>
      </c>
      <c r="P90" s="3">
        <v>1.365</v>
      </c>
      <c r="Q90" s="3">
        <v>1.3967000000000001</v>
      </c>
      <c r="R90" s="3">
        <v>1.579</v>
      </c>
      <c r="S90" s="3">
        <v>1.74</v>
      </c>
      <c r="T90" s="3">
        <v>1.2325999999999999</v>
      </c>
      <c r="U90" s="3">
        <v>1.3549</v>
      </c>
      <c r="V90" s="3">
        <v>1.1956</v>
      </c>
      <c r="W90" s="3">
        <v>1.069</v>
      </c>
      <c r="X90" s="3">
        <v>1.3080000000000001</v>
      </c>
      <c r="Y90">
        <v>1.153</v>
      </c>
      <c r="Z90">
        <v>2.1718999999999999</v>
      </c>
      <c r="AA90">
        <v>1.7969999999999999</v>
      </c>
      <c r="AB90">
        <v>0.9879</v>
      </c>
      <c r="AC90">
        <v>1</v>
      </c>
      <c r="AD90">
        <v>1</v>
      </c>
      <c r="AE90">
        <v>1</v>
      </c>
      <c r="AF90">
        <v>1</v>
      </c>
      <c r="AG90">
        <v>1</v>
      </c>
      <c r="AH90">
        <v>1</v>
      </c>
      <c r="AI90" s="3">
        <v>1.5266093658446371</v>
      </c>
      <c r="AK90" s="11">
        <f t="shared" si="176"/>
        <v>-5.3925885780096161E-2</v>
      </c>
      <c r="AL90" s="11">
        <f t="shared" si="177"/>
        <v>1.5465838509316709E-2</v>
      </c>
      <c r="AM90" s="11">
        <f t="shared" si="178"/>
        <v>-1.3058889372551508E-2</v>
      </c>
      <c r="AN90" s="11">
        <f t="shared" si="179"/>
        <v>-8.3947583947583393E-3</v>
      </c>
      <c r="AO90" s="11">
        <f t="shared" si="180"/>
        <v>-1.6925492933170583E-2</v>
      </c>
      <c r="AP90" s="11">
        <f t="shared" si="181"/>
        <v>-2.5293586269196089E-2</v>
      </c>
      <c r="AQ90" s="11">
        <f t="shared" si="182"/>
        <v>1.0566356720203007E-3</v>
      </c>
      <c r="AR90" s="11">
        <f t="shared" si="183"/>
        <v>-3.118745054228933E-3</v>
      </c>
      <c r="AS90" s="11">
        <f t="shared" si="184"/>
        <v>-1.8283904405413276E-2</v>
      </c>
      <c r="AT90" s="11">
        <f t="shared" si="185"/>
        <v>-4.8335974643423096E-2</v>
      </c>
      <c r="AU90" s="11">
        <f t="shared" si="186"/>
        <v>-3.9061395655656583E-2</v>
      </c>
      <c r="AV90" s="11">
        <f t="shared" si="187"/>
        <v>-3.1144781144781031E-2</v>
      </c>
      <c r="AW90" s="11">
        <f t="shared" si="188"/>
        <v>-1.2501041753479325E-2</v>
      </c>
      <c r="AX90" s="11">
        <f t="shared" si="189"/>
        <v>-3.0908226343319245E-2</v>
      </c>
      <c r="AY90" s="11">
        <f t="shared" si="190"/>
        <v>-2.010050251256279E-2</v>
      </c>
      <c r="AZ90" s="11" t="str">
        <f t="shared" si="191"/>
        <v>/</v>
      </c>
      <c r="BA90" s="11">
        <f t="shared" si="192"/>
        <v>-5.9559261465157887E-2</v>
      </c>
      <c r="BB90" s="11">
        <f t="shared" si="193"/>
        <v>-5.9561128526645857E-2</v>
      </c>
      <c r="BC90" s="11">
        <f t="shared" si="194"/>
        <v>-1.3841107288583121E-2</v>
      </c>
      <c r="BD90" s="11">
        <f t="shared" si="195"/>
        <v>-4.8525280898876311E-2</v>
      </c>
      <c r="BE90" s="11">
        <f t="shared" si="196"/>
        <v>1.2561761996483511E-3</v>
      </c>
      <c r="BF90" s="11">
        <f t="shared" si="197"/>
        <v>-2.9945553539020064E-2</v>
      </c>
      <c r="BG90" s="11">
        <f t="shared" si="198"/>
        <v>-4.5662100456621557E-3</v>
      </c>
      <c r="BH90" s="11">
        <f t="shared" si="199"/>
        <v>-2.700421940928277E-2</v>
      </c>
      <c r="BI90" s="11">
        <f t="shared" si="200"/>
        <v>5.5092592592591583E-3</v>
      </c>
      <c r="BJ90" s="11">
        <f t="shared" si="201"/>
        <v>3.9106145251395219E-3</v>
      </c>
      <c r="BK90" s="11">
        <f t="shared" si="202"/>
        <v>-3.7697253068381009E-2</v>
      </c>
      <c r="BL90" s="11" t="str">
        <f t="shared" si="203"/>
        <v>/</v>
      </c>
      <c r="BM90" s="11" t="str">
        <f t="shared" si="204"/>
        <v>/</v>
      </c>
      <c r="BN90" s="11" t="str">
        <f t="shared" si="205"/>
        <v>/</v>
      </c>
      <c r="BO90" s="11" t="str">
        <f t="shared" si="206"/>
        <v>/</v>
      </c>
      <c r="BP90" s="11" t="str">
        <f t="shared" si="207"/>
        <v>/</v>
      </c>
      <c r="BQ90" s="11" t="str">
        <f t="shared" si="207"/>
        <v>/</v>
      </c>
      <c r="BR90" s="11">
        <f t="shared" si="208"/>
        <v>-2.1474296850819252E-2</v>
      </c>
      <c r="BX90" s="17"/>
      <c r="BY90" s="17"/>
      <c r="CK90" s="2">
        <f t="shared" si="142"/>
        <v>43728</v>
      </c>
      <c r="CL90" s="29">
        <f t="shared" si="143"/>
        <v>1.082138705927935</v>
      </c>
      <c r="CM90" s="29">
        <f t="shared" si="144"/>
        <v>1.3012575612862147</v>
      </c>
      <c r="CN90" s="29">
        <f t="shared" si="145"/>
        <v>1.5871</v>
      </c>
      <c r="CO90" s="29">
        <f t="shared" si="146"/>
        <v>1.1482652335414525</v>
      </c>
      <c r="CP90" s="29">
        <f t="shared" si="147"/>
        <v>1.1268</v>
      </c>
      <c r="CQ90" s="29">
        <f t="shared" si="148"/>
        <v>1.079</v>
      </c>
      <c r="CR90" s="29">
        <f t="shared" si="149"/>
        <v>1.4211</v>
      </c>
      <c r="CS90" s="29">
        <f t="shared" si="150"/>
        <v>1.886207503963361</v>
      </c>
      <c r="CT90" s="29">
        <f t="shared" si="151"/>
        <v>1.2662952646239554</v>
      </c>
      <c r="CU90" s="29">
        <f t="shared" si="152"/>
        <v>1.2010000000000001</v>
      </c>
      <c r="CV90" s="29">
        <f t="shared" si="153"/>
        <v>1.5711864406779661</v>
      </c>
      <c r="CW90" s="29">
        <f t="shared" si="154"/>
        <v>2.0980678089682829</v>
      </c>
      <c r="CX90" s="29">
        <f t="shared" si="155"/>
        <v>1.1849000000000001</v>
      </c>
      <c r="CY90" s="29">
        <f t="shared" si="156"/>
        <v>2.2898876404494382</v>
      </c>
      <c r="CZ90" s="29">
        <f t="shared" si="157"/>
        <v>1.2557497700091997</v>
      </c>
      <c r="DA90" s="29">
        <f t="shared" si="158"/>
        <v>1.1504942339373971</v>
      </c>
      <c r="DB90" s="29">
        <f t="shared" si="159"/>
        <v>1.4743230625583568</v>
      </c>
      <c r="DC90" s="29">
        <f t="shared" si="160"/>
        <v>1.74</v>
      </c>
      <c r="DD90" s="29">
        <f t="shared" si="161"/>
        <v>1.1421423276501113</v>
      </c>
      <c r="DE90" s="29">
        <f t="shared" si="162"/>
        <v>1.3549</v>
      </c>
      <c r="DF90" s="29">
        <f t="shared" si="163"/>
        <v>1.1956</v>
      </c>
      <c r="DG90" s="29">
        <f t="shared" si="164"/>
        <v>1.069</v>
      </c>
      <c r="DH90" s="29">
        <f t="shared" si="165"/>
        <v>1.3080000000000001</v>
      </c>
      <c r="DI90" s="29">
        <f t="shared" si="166"/>
        <v>1.153</v>
      </c>
      <c r="DJ90" s="29">
        <f t="shared" si="167"/>
        <v>2.1727691076430569</v>
      </c>
      <c r="DK90" s="29">
        <f t="shared" si="168"/>
        <v>1.2540125610607118</v>
      </c>
      <c r="DL90" s="29">
        <f t="shared" si="169"/>
        <v>0.9879</v>
      </c>
      <c r="DM90" s="29">
        <f t="shared" si="170"/>
        <v>1</v>
      </c>
      <c r="DN90" s="29">
        <f t="shared" si="171"/>
        <v>1</v>
      </c>
      <c r="DO90" s="29">
        <f t="shared" si="172"/>
        <v>1</v>
      </c>
      <c r="DP90" s="29">
        <f t="shared" si="173"/>
        <v>1</v>
      </c>
      <c r="DQ90" s="29">
        <f t="shared" si="174"/>
        <v>1</v>
      </c>
      <c r="DR90" s="29">
        <f t="shared" si="174"/>
        <v>1</v>
      </c>
      <c r="DS90" s="29">
        <f t="shared" ref="DS90" si="212">AI90/AI$2</f>
        <v>1.5266093658446371</v>
      </c>
    </row>
    <row r="91" spans="1:123">
      <c r="A91" s="1">
        <v>43735</v>
      </c>
      <c r="B91" s="3">
        <v>1.393</v>
      </c>
      <c r="C91" s="3">
        <v>1.6533</v>
      </c>
      <c r="D91" s="3">
        <v>1.5871</v>
      </c>
      <c r="E91" s="3">
        <v>1.4775</v>
      </c>
      <c r="F91" s="3">
        <v>1.1304000000000001</v>
      </c>
      <c r="G91" s="3">
        <v>1.075</v>
      </c>
      <c r="H91" s="3">
        <v>1.4227000000000001</v>
      </c>
      <c r="I91" s="3">
        <v>2.0994999999999999</v>
      </c>
      <c r="J91" s="3">
        <v>1.3548</v>
      </c>
      <c r="K91" s="3">
        <v>1.1890000000000001</v>
      </c>
      <c r="L91" s="3">
        <v>2.0720999999999998</v>
      </c>
      <c r="M91" s="3">
        <v>2.2959999999999998</v>
      </c>
      <c r="N91" s="3">
        <v>1.1782999999999999</v>
      </c>
      <c r="O91" s="3">
        <v>2.0249999999999999</v>
      </c>
      <c r="P91" s="3">
        <v>1.3620000000000001</v>
      </c>
      <c r="Q91" s="3">
        <v>1.3667</v>
      </c>
      <c r="R91" s="3">
        <v>1.62</v>
      </c>
      <c r="S91" s="3">
        <v>1.74</v>
      </c>
      <c r="T91" s="3">
        <v>1.2346999999999999</v>
      </c>
      <c r="U91" s="3">
        <v>1.3130999999999999</v>
      </c>
      <c r="V91" s="3">
        <v>1.2096</v>
      </c>
      <c r="W91" s="3">
        <v>1.105</v>
      </c>
      <c r="X91" s="3">
        <v>1.3080000000000001</v>
      </c>
      <c r="Y91">
        <v>1.161</v>
      </c>
      <c r="Z91">
        <v>2.1202000000000001</v>
      </c>
      <c r="AA91">
        <v>1.798</v>
      </c>
      <c r="AB91">
        <v>1.0041</v>
      </c>
      <c r="AC91">
        <v>1</v>
      </c>
      <c r="AD91">
        <v>1</v>
      </c>
      <c r="AE91">
        <v>1</v>
      </c>
      <c r="AF91">
        <v>1</v>
      </c>
      <c r="AG91">
        <v>1</v>
      </c>
      <c r="AH91">
        <v>1</v>
      </c>
      <c r="AI91" s="3">
        <v>1.52619396807646</v>
      </c>
      <c r="AK91" s="11">
        <f t="shared" si="176"/>
        <v>-2.5062656641604564E-3</v>
      </c>
      <c r="AL91" s="11">
        <f t="shared" si="177"/>
        <v>1.1254510979264776E-2</v>
      </c>
      <c r="AM91" s="11" t="str">
        <f t="shared" si="178"/>
        <v>/</v>
      </c>
      <c r="AN91" s="11">
        <f t="shared" si="179"/>
        <v>1.6931653933512258E-2</v>
      </c>
      <c r="AO91" s="11">
        <f t="shared" si="180"/>
        <v>3.1948881789138905E-3</v>
      </c>
      <c r="AP91" s="11">
        <f t="shared" si="181"/>
        <v>-3.707136237256714E-3</v>
      </c>
      <c r="AQ91" s="11">
        <f t="shared" si="182"/>
        <v>1.1258883963127797E-3</v>
      </c>
      <c r="AR91" s="11">
        <f t="shared" si="183"/>
        <v>-1.9658199477026517E-2</v>
      </c>
      <c r="AS91" s="11">
        <f t="shared" si="184"/>
        <v>-6.5992080950285636E-3</v>
      </c>
      <c r="AT91" s="11">
        <f t="shared" si="185"/>
        <v>-9.9916736053289323E-3</v>
      </c>
      <c r="AU91" s="11">
        <f t="shared" si="186"/>
        <v>1.6034127684612987E-2</v>
      </c>
      <c r="AV91" s="11">
        <f t="shared" si="187"/>
        <v>-2.6064291920070426E-3</v>
      </c>
      <c r="AW91" s="11">
        <f t="shared" si="188"/>
        <v>-5.5700903029792803E-3</v>
      </c>
      <c r="AX91" s="11">
        <f t="shared" si="189"/>
        <v>-6.3788027477919007E-3</v>
      </c>
      <c r="AY91" s="11">
        <f t="shared" si="190"/>
        <v>-2.197802197802079E-3</v>
      </c>
      <c r="AZ91" s="11">
        <f t="shared" si="191"/>
        <v>-2.14792009737238E-2</v>
      </c>
      <c r="BA91" s="11">
        <f t="shared" si="192"/>
        <v>2.5965801139962164E-2</v>
      </c>
      <c r="BB91" s="11" t="str">
        <f t="shared" si="193"/>
        <v>/</v>
      </c>
      <c r="BC91" s="11">
        <f t="shared" si="194"/>
        <v>1.7037157228623201E-3</v>
      </c>
      <c r="BD91" s="11">
        <f t="shared" si="195"/>
        <v>-3.0850985312569246E-2</v>
      </c>
      <c r="BE91" s="11">
        <f t="shared" si="196"/>
        <v>1.1709601873536313E-2</v>
      </c>
      <c r="BF91" s="11">
        <f t="shared" si="197"/>
        <v>3.3676333021515514E-2</v>
      </c>
      <c r="BG91" s="11" t="str">
        <f t="shared" si="198"/>
        <v>/</v>
      </c>
      <c r="BH91" s="11">
        <f t="shared" si="199"/>
        <v>6.9384215091066181E-3</v>
      </c>
      <c r="BI91" s="11">
        <f t="shared" si="200"/>
        <v>-2.3804042543395076E-2</v>
      </c>
      <c r="BJ91" s="11">
        <f t="shared" si="201"/>
        <v>5.5648302726774013E-4</v>
      </c>
      <c r="BK91" s="11">
        <f t="shared" si="202"/>
        <v>1.6398420892802967E-2</v>
      </c>
      <c r="BL91" s="11" t="str">
        <f t="shared" si="203"/>
        <v>/</v>
      </c>
      <c r="BM91" s="11" t="str">
        <f t="shared" si="204"/>
        <v>/</v>
      </c>
      <c r="BN91" s="11" t="str">
        <f t="shared" si="205"/>
        <v>/</v>
      </c>
      <c r="BO91" s="11" t="str">
        <f t="shared" si="206"/>
        <v>/</v>
      </c>
      <c r="BP91" s="11" t="str">
        <f t="shared" si="207"/>
        <v>/</v>
      </c>
      <c r="BQ91" s="11" t="str">
        <f t="shared" si="207"/>
        <v>/</v>
      </c>
      <c r="BR91" s="11">
        <f t="shared" si="208"/>
        <v>-2.7210482096529098E-4</v>
      </c>
      <c r="BX91" s="17"/>
      <c r="BY91" s="17"/>
      <c r="CK91" s="2">
        <f t="shared" si="142"/>
        <v>43735</v>
      </c>
      <c r="CL91" s="29">
        <f t="shared" si="143"/>
        <v>1.0794265788454087</v>
      </c>
      <c r="CM91" s="29">
        <f t="shared" si="144"/>
        <v>1.3159025787965617</v>
      </c>
      <c r="CN91" s="29">
        <f t="shared" si="145"/>
        <v>1.5871</v>
      </c>
      <c r="CO91" s="29">
        <f t="shared" si="146"/>
        <v>1.1677072630996601</v>
      </c>
      <c r="CP91" s="29">
        <f t="shared" si="147"/>
        <v>1.1304000000000001</v>
      </c>
      <c r="CQ91" s="29">
        <f t="shared" si="148"/>
        <v>1.075</v>
      </c>
      <c r="CR91" s="29">
        <f t="shared" si="149"/>
        <v>1.4227000000000001</v>
      </c>
      <c r="CS91" s="29">
        <f t="shared" si="150"/>
        <v>1.8491280605953848</v>
      </c>
      <c r="CT91" s="29">
        <f t="shared" si="151"/>
        <v>1.2579387186629527</v>
      </c>
      <c r="CU91" s="29">
        <f t="shared" si="152"/>
        <v>1.1890000000000001</v>
      </c>
      <c r="CV91" s="29">
        <f t="shared" si="153"/>
        <v>1.5963790446841293</v>
      </c>
      <c r="CW91" s="29">
        <f t="shared" si="154"/>
        <v>2.0925993437841779</v>
      </c>
      <c r="CX91" s="29">
        <f t="shared" si="155"/>
        <v>1.1782999999999999</v>
      </c>
      <c r="CY91" s="29">
        <f t="shared" si="156"/>
        <v>2.2752808988764044</v>
      </c>
      <c r="CZ91" s="29">
        <f t="shared" si="157"/>
        <v>1.2529898804047839</v>
      </c>
      <c r="DA91" s="29">
        <f t="shared" si="158"/>
        <v>1.1257825370675454</v>
      </c>
      <c r="DB91" s="29">
        <f t="shared" si="159"/>
        <v>1.5126050420168069</v>
      </c>
      <c r="DC91" s="29">
        <f t="shared" si="160"/>
        <v>1.74</v>
      </c>
      <c r="DD91" s="29">
        <f t="shared" si="161"/>
        <v>1.1440882134914752</v>
      </c>
      <c r="DE91" s="29">
        <f t="shared" si="162"/>
        <v>1.3130999999999999</v>
      </c>
      <c r="DF91" s="29">
        <f t="shared" si="163"/>
        <v>1.2096</v>
      </c>
      <c r="DG91" s="29">
        <f t="shared" si="164"/>
        <v>1.105</v>
      </c>
      <c r="DH91" s="29">
        <f t="shared" si="165"/>
        <v>1.3080000000000001</v>
      </c>
      <c r="DI91" s="29">
        <f t="shared" si="166"/>
        <v>1.161</v>
      </c>
      <c r="DJ91" s="29">
        <f t="shared" si="167"/>
        <v>2.1210484193677472</v>
      </c>
      <c r="DK91" s="29">
        <f t="shared" si="168"/>
        <v>1.2547103977669225</v>
      </c>
      <c r="DL91" s="29">
        <f t="shared" si="169"/>
        <v>1.0041</v>
      </c>
      <c r="DM91" s="29">
        <f t="shared" si="170"/>
        <v>1</v>
      </c>
      <c r="DN91" s="29">
        <f t="shared" si="171"/>
        <v>1</v>
      </c>
      <c r="DO91" s="29">
        <f t="shared" si="172"/>
        <v>1</v>
      </c>
      <c r="DP91" s="29">
        <f t="shared" si="173"/>
        <v>1</v>
      </c>
      <c r="DQ91" s="29">
        <f t="shared" si="174"/>
        <v>1</v>
      </c>
      <c r="DR91" s="29">
        <f t="shared" si="174"/>
        <v>1</v>
      </c>
      <c r="DS91" s="29">
        <f t="shared" ref="DS91:DS92" si="213">AI91/AI$2</f>
        <v>1.52619396807646</v>
      </c>
    </row>
    <row r="92" spans="1:123">
      <c r="A92" s="1">
        <v>43738</v>
      </c>
      <c r="B92" s="3">
        <v>1.393</v>
      </c>
      <c r="C92" s="3">
        <v>1.6558999999999999</v>
      </c>
      <c r="D92" s="3">
        <v>1.5915999999999999</v>
      </c>
      <c r="E92" s="3">
        <v>1.4796</v>
      </c>
      <c r="F92" s="3">
        <v>1.1304000000000001</v>
      </c>
      <c r="G92" s="3">
        <v>1.075</v>
      </c>
      <c r="H92" s="3">
        <v>1.4227000000000001</v>
      </c>
      <c r="I92" s="3">
        <v>2.0901999999999998</v>
      </c>
      <c r="J92" s="3">
        <v>1.3517999999999999</v>
      </c>
      <c r="K92" s="3">
        <v>1.1890000000000001</v>
      </c>
      <c r="L92" s="3">
        <v>2.0775999999999999</v>
      </c>
      <c r="M92" s="3">
        <v>2.3010000000000002</v>
      </c>
      <c r="N92" s="3">
        <v>1.1777</v>
      </c>
      <c r="O92" s="3">
        <v>2.0249999999999999</v>
      </c>
      <c r="P92" s="3">
        <v>1.361</v>
      </c>
      <c r="Q92" s="3">
        <v>1.3667</v>
      </c>
      <c r="R92" s="3">
        <v>1.64</v>
      </c>
      <c r="S92" s="3">
        <v>1.7447999999999999</v>
      </c>
      <c r="T92" s="3">
        <v>1.2346999999999999</v>
      </c>
      <c r="U92" s="3">
        <v>1.3306</v>
      </c>
      <c r="V92" s="3">
        <v>1.2096</v>
      </c>
      <c r="W92" s="3">
        <v>1.115</v>
      </c>
      <c r="X92" s="3">
        <v>1.3049999999999999</v>
      </c>
      <c r="Y92">
        <v>1.165</v>
      </c>
      <c r="Z92">
        <v>2.1385999999999998</v>
      </c>
      <c r="AA92">
        <v>1.798</v>
      </c>
      <c r="AB92">
        <v>1.0144</v>
      </c>
      <c r="AC92">
        <v>1</v>
      </c>
      <c r="AD92">
        <v>1</v>
      </c>
      <c r="AE92">
        <v>1</v>
      </c>
      <c r="AF92">
        <v>1</v>
      </c>
      <c r="AG92">
        <v>1</v>
      </c>
      <c r="AH92">
        <v>1</v>
      </c>
      <c r="AI92" s="3">
        <v>1.5309714679665976</v>
      </c>
      <c r="AK92" s="11" t="str">
        <f t="shared" si="176"/>
        <v>/</v>
      </c>
      <c r="AL92" s="11">
        <f t="shared" si="177"/>
        <v>1.5726123510553247E-3</v>
      </c>
      <c r="AM92" s="11">
        <f t="shared" si="178"/>
        <v>2.8353600907315979E-3</v>
      </c>
      <c r="AN92" s="11">
        <f t="shared" si="179"/>
        <v>1.4213197969543678E-3</v>
      </c>
      <c r="AO92" s="11" t="str">
        <f t="shared" si="180"/>
        <v>/</v>
      </c>
      <c r="AP92" s="11" t="str">
        <f t="shared" si="181"/>
        <v>/</v>
      </c>
      <c r="AQ92" s="11" t="str">
        <f t="shared" si="182"/>
        <v>/</v>
      </c>
      <c r="AR92" s="11">
        <f t="shared" si="183"/>
        <v>-4.4296261014528104E-3</v>
      </c>
      <c r="AS92" s="11">
        <f t="shared" si="184"/>
        <v>-2.2143489813996053E-3</v>
      </c>
      <c r="AT92" s="11" t="str">
        <f t="shared" si="185"/>
        <v>/</v>
      </c>
      <c r="AU92" s="11">
        <f t="shared" si="186"/>
        <v>2.654312050576646E-3</v>
      </c>
      <c r="AV92" s="11">
        <f t="shared" si="187"/>
        <v>2.1777003484322321E-3</v>
      </c>
      <c r="AW92" s="11">
        <f t="shared" si="188"/>
        <v>-5.0920818127808687E-4</v>
      </c>
      <c r="AX92" s="11" t="str">
        <f t="shared" si="189"/>
        <v>/</v>
      </c>
      <c r="AY92" s="11">
        <f t="shared" si="190"/>
        <v>-7.3421439060217253E-4</v>
      </c>
      <c r="AZ92" s="11" t="str">
        <f t="shared" si="191"/>
        <v>/</v>
      </c>
      <c r="BA92" s="11">
        <f t="shared" si="192"/>
        <v>1.2345679012345512E-2</v>
      </c>
      <c r="BB92" s="11">
        <f t="shared" si="193"/>
        <v>2.7586206896550447E-3</v>
      </c>
      <c r="BC92" s="11" t="str">
        <f t="shared" si="194"/>
        <v>/</v>
      </c>
      <c r="BD92" s="11">
        <f t="shared" si="195"/>
        <v>1.3327240880359525E-2</v>
      </c>
      <c r="BE92" s="11" t="str">
        <f t="shared" si="196"/>
        <v>/</v>
      </c>
      <c r="BF92" s="11">
        <f t="shared" si="197"/>
        <v>9.0497737556560764E-3</v>
      </c>
      <c r="BG92" s="11">
        <f t="shared" si="198"/>
        <v>-2.2935779816514179E-3</v>
      </c>
      <c r="BH92" s="11">
        <f t="shared" si="199"/>
        <v>3.445305770887197E-3</v>
      </c>
      <c r="BI92" s="11">
        <f t="shared" si="200"/>
        <v>8.6784265635315716E-3</v>
      </c>
      <c r="BJ92" s="11" t="str">
        <f t="shared" si="201"/>
        <v>/</v>
      </c>
      <c r="BK92" s="11">
        <f t="shared" si="202"/>
        <v>1.0257942436012302E-2</v>
      </c>
      <c r="BL92" s="11" t="str">
        <f t="shared" si="203"/>
        <v>/</v>
      </c>
      <c r="BM92" s="11" t="str">
        <f t="shared" si="204"/>
        <v>/</v>
      </c>
      <c r="BN92" s="11" t="str">
        <f t="shared" si="205"/>
        <v>/</v>
      </c>
      <c r="BO92" s="11" t="str">
        <f t="shared" si="206"/>
        <v>/</v>
      </c>
      <c r="BP92" s="11" t="str">
        <f t="shared" si="207"/>
        <v>/</v>
      </c>
      <c r="BQ92" s="11" t="str">
        <f t="shared" si="207"/>
        <v>/</v>
      </c>
      <c r="BR92" s="11">
        <f t="shared" si="208"/>
        <v>3.1303359796126529E-3</v>
      </c>
      <c r="BX92" s="17"/>
      <c r="BY92" s="17"/>
      <c r="CK92" s="2">
        <f t="shared" si="142"/>
        <v>43738</v>
      </c>
      <c r="CL92" s="29">
        <f t="shared" si="143"/>
        <v>1.0794265788454087</v>
      </c>
      <c r="CM92" s="29">
        <f t="shared" si="144"/>
        <v>1.3179719834447627</v>
      </c>
      <c r="CN92" s="29">
        <f t="shared" si="145"/>
        <v>1.5915999999999999</v>
      </c>
      <c r="CO92" s="29">
        <f t="shared" si="146"/>
        <v>1.1693669485497509</v>
      </c>
      <c r="CP92" s="29">
        <f t="shared" si="147"/>
        <v>1.1304000000000001</v>
      </c>
      <c r="CQ92" s="29">
        <f t="shared" si="148"/>
        <v>1.075</v>
      </c>
      <c r="CR92" s="29">
        <f t="shared" si="149"/>
        <v>1.4227000000000001</v>
      </c>
      <c r="CS92" s="29">
        <f t="shared" si="150"/>
        <v>1.8409371146732427</v>
      </c>
      <c r="CT92" s="29">
        <f t="shared" si="151"/>
        <v>1.2551532033426183</v>
      </c>
      <c r="CU92" s="29">
        <f t="shared" si="152"/>
        <v>1.1890000000000001</v>
      </c>
      <c r="CV92" s="29">
        <f t="shared" si="153"/>
        <v>1.6006163328197225</v>
      </c>
      <c r="CW92" s="29">
        <f t="shared" si="154"/>
        <v>2.0971563981042656</v>
      </c>
      <c r="CX92" s="29">
        <f t="shared" si="155"/>
        <v>1.1777</v>
      </c>
      <c r="CY92" s="29">
        <f t="shared" si="156"/>
        <v>2.2752808988764044</v>
      </c>
      <c r="CZ92" s="29">
        <f t="shared" si="157"/>
        <v>1.2520699172033118</v>
      </c>
      <c r="DA92" s="29">
        <f t="shared" si="158"/>
        <v>1.1257825370675454</v>
      </c>
      <c r="DB92" s="29">
        <f t="shared" si="159"/>
        <v>1.5312791783380018</v>
      </c>
      <c r="DC92" s="29">
        <f t="shared" si="160"/>
        <v>1.7447999999999999</v>
      </c>
      <c r="DD92" s="29">
        <f t="shared" si="161"/>
        <v>1.1440882134914752</v>
      </c>
      <c r="DE92" s="29">
        <f t="shared" si="162"/>
        <v>1.3306</v>
      </c>
      <c r="DF92" s="29">
        <f t="shared" si="163"/>
        <v>1.2096</v>
      </c>
      <c r="DG92" s="29">
        <f t="shared" si="164"/>
        <v>1.115</v>
      </c>
      <c r="DH92" s="29">
        <f t="shared" si="165"/>
        <v>1.3049999999999999</v>
      </c>
      <c r="DI92" s="29">
        <f t="shared" si="166"/>
        <v>1.165</v>
      </c>
      <c r="DJ92" s="29">
        <f t="shared" si="167"/>
        <v>2.139455782312925</v>
      </c>
      <c r="DK92" s="29">
        <f t="shared" si="168"/>
        <v>1.2547103977669225</v>
      </c>
      <c r="DL92" s="29">
        <f t="shared" si="169"/>
        <v>1.0144</v>
      </c>
      <c r="DM92" s="29">
        <f t="shared" si="170"/>
        <v>1</v>
      </c>
      <c r="DN92" s="29">
        <f t="shared" si="171"/>
        <v>1</v>
      </c>
      <c r="DO92" s="29">
        <f t="shared" si="172"/>
        <v>1</v>
      </c>
      <c r="DP92" s="29">
        <f t="shared" si="173"/>
        <v>1</v>
      </c>
      <c r="DQ92" s="29">
        <f t="shared" si="174"/>
        <v>1</v>
      </c>
      <c r="DR92" s="29">
        <f t="shared" si="174"/>
        <v>1</v>
      </c>
      <c r="DS92" s="29">
        <f t="shared" si="213"/>
        <v>1.5309714679665976</v>
      </c>
    </row>
    <row r="93" spans="1:123">
      <c r="A93" s="1">
        <v>43749</v>
      </c>
      <c r="B93" s="3">
        <v>1.3807</v>
      </c>
      <c r="C93" s="3">
        <v>1.6309</v>
      </c>
      <c r="D93" s="3">
        <v>1.5915999999999999</v>
      </c>
      <c r="E93" s="3">
        <v>1.4874000000000001</v>
      </c>
      <c r="F93" s="3">
        <v>1.1161000000000001</v>
      </c>
      <c r="G93" s="3">
        <v>1.0740000000000001</v>
      </c>
      <c r="H93" s="3">
        <v>1.4184000000000001</v>
      </c>
      <c r="I93" s="3">
        <v>2.1080999999999999</v>
      </c>
      <c r="J93" s="3">
        <v>1.3383</v>
      </c>
      <c r="K93" s="3">
        <v>1.19</v>
      </c>
      <c r="L93" s="3">
        <v>2.0754000000000001</v>
      </c>
      <c r="M93" s="3">
        <v>2.2989999999999999</v>
      </c>
      <c r="N93" s="3">
        <v>1.1735</v>
      </c>
      <c r="O93" s="3">
        <v>1.9790000000000001</v>
      </c>
      <c r="P93" s="3">
        <v>1.365</v>
      </c>
      <c r="Q93" s="3">
        <v>1.3565</v>
      </c>
      <c r="R93" s="3">
        <v>1.57</v>
      </c>
      <c r="S93" s="3">
        <v>1.7176</v>
      </c>
      <c r="T93" s="3">
        <v>1.2346999999999999</v>
      </c>
      <c r="U93" s="3">
        <v>1.3472999999999999</v>
      </c>
      <c r="V93" s="3">
        <v>1.1976</v>
      </c>
      <c r="W93" s="3">
        <v>1.099</v>
      </c>
      <c r="X93" s="3">
        <v>1.2989999999999999</v>
      </c>
      <c r="Y93">
        <v>1.149</v>
      </c>
      <c r="Z93">
        <v>2.1619999999999999</v>
      </c>
      <c r="AA93">
        <v>1.7809999999999999</v>
      </c>
      <c r="AB93">
        <v>0.99709999999999999</v>
      </c>
      <c r="AC93">
        <v>1</v>
      </c>
      <c r="AD93">
        <v>1</v>
      </c>
      <c r="AE93">
        <v>1</v>
      </c>
      <c r="AF93">
        <v>1</v>
      </c>
      <c r="AG93">
        <v>1</v>
      </c>
      <c r="AH93">
        <v>1</v>
      </c>
      <c r="AI93" s="3">
        <v>1.521057671256999</v>
      </c>
      <c r="AK93" s="11">
        <f t="shared" si="176"/>
        <v>-8.8298636037329459E-3</v>
      </c>
      <c r="AL93" s="11">
        <f t="shared" si="177"/>
        <v>-1.5097530044084762E-2</v>
      </c>
      <c r="AM93" s="11" t="str">
        <f t="shared" si="178"/>
        <v>/</v>
      </c>
      <c r="AN93" s="11">
        <f t="shared" si="179"/>
        <v>5.2716950527169626E-3</v>
      </c>
      <c r="AO93" s="11">
        <f t="shared" si="180"/>
        <v>-1.2650389242745863E-2</v>
      </c>
      <c r="AP93" s="11">
        <f t="shared" si="181"/>
        <v>-9.3023255813939887E-4</v>
      </c>
      <c r="AQ93" s="11">
        <f t="shared" si="182"/>
        <v>-3.0224221550572139E-3</v>
      </c>
      <c r="AR93" s="11">
        <f t="shared" si="183"/>
        <v>8.5637738015500453E-3</v>
      </c>
      <c r="AS93" s="11">
        <f t="shared" si="184"/>
        <v>-9.9866844207722183E-3</v>
      </c>
      <c r="AT93" s="11">
        <f t="shared" si="185"/>
        <v>8.41042893187538E-4</v>
      </c>
      <c r="AU93" s="11">
        <f t="shared" si="186"/>
        <v>-1.0589141316903472E-3</v>
      </c>
      <c r="AV93" s="11">
        <f t="shared" si="187"/>
        <v>-8.691873098654046E-4</v>
      </c>
      <c r="AW93" s="11">
        <f t="shared" si="188"/>
        <v>-3.5662732444595724E-3</v>
      </c>
      <c r="AX93" s="11">
        <f t="shared" si="189"/>
        <v>-2.2716049382715986E-2</v>
      </c>
      <c r="AY93" s="11">
        <f t="shared" si="190"/>
        <v>2.9390154298309934E-3</v>
      </c>
      <c r="AZ93" s="11">
        <f t="shared" si="191"/>
        <v>-7.4632326040827701E-3</v>
      </c>
      <c r="BA93" s="11">
        <f t="shared" si="192"/>
        <v>-4.268292682926822E-2</v>
      </c>
      <c r="BB93" s="11">
        <f t="shared" si="193"/>
        <v>-1.5589179275561582E-2</v>
      </c>
      <c r="BC93" s="11" t="str">
        <f t="shared" si="194"/>
        <v>/</v>
      </c>
      <c r="BD93" s="11">
        <f t="shared" si="195"/>
        <v>1.2550728994438654E-2</v>
      </c>
      <c r="BE93" s="11">
        <f t="shared" si="196"/>
        <v>-9.9206349206348854E-3</v>
      </c>
      <c r="BF93" s="11">
        <f t="shared" si="197"/>
        <v>-1.4349775784753382E-2</v>
      </c>
      <c r="BG93" s="11">
        <f t="shared" si="198"/>
        <v>-4.5977011494252595E-3</v>
      </c>
      <c r="BH93" s="11">
        <f t="shared" si="199"/>
        <v>-1.373390557939913E-2</v>
      </c>
      <c r="BI93" s="11">
        <f t="shared" si="200"/>
        <v>1.0941737585336231E-2</v>
      </c>
      <c r="BJ93" s="11">
        <f t="shared" si="201"/>
        <v>-9.4549499443826734E-3</v>
      </c>
      <c r="BK93" s="11">
        <f t="shared" si="202"/>
        <v>-1.7054416403785466E-2</v>
      </c>
      <c r="BL93" s="11" t="str">
        <f t="shared" si="203"/>
        <v>/</v>
      </c>
      <c r="BM93" s="11" t="str">
        <f t="shared" si="204"/>
        <v>/</v>
      </c>
      <c r="BN93" s="11" t="str">
        <f t="shared" si="205"/>
        <v>/</v>
      </c>
      <c r="BO93" s="11" t="str">
        <f t="shared" si="206"/>
        <v>/</v>
      </c>
      <c r="BP93" s="11" t="str">
        <f t="shared" si="207"/>
        <v>/</v>
      </c>
      <c r="BQ93" s="11" t="str">
        <f t="shared" si="207"/>
        <v>/</v>
      </c>
      <c r="BR93" s="11">
        <f t="shared" si="208"/>
        <v>-6.4754941009879108E-3</v>
      </c>
      <c r="BX93" s="17"/>
      <c r="BY93" s="17"/>
      <c r="CK93" s="2">
        <f t="shared" si="142"/>
        <v>43749</v>
      </c>
      <c r="CL93" s="29">
        <f t="shared" si="143"/>
        <v>1.0698953893839598</v>
      </c>
      <c r="CM93" s="29">
        <f t="shared" si="144"/>
        <v>1.2980738618274434</v>
      </c>
      <c r="CN93" s="29">
        <f t="shared" si="145"/>
        <v>1.5915999999999999</v>
      </c>
      <c r="CO93" s="29">
        <f t="shared" si="146"/>
        <v>1.1755314945072315</v>
      </c>
      <c r="CP93" s="29">
        <f t="shared" si="147"/>
        <v>1.1161000000000001</v>
      </c>
      <c r="CQ93" s="29">
        <f t="shared" si="148"/>
        <v>1.0740000000000001</v>
      </c>
      <c r="CR93" s="29">
        <f t="shared" si="149"/>
        <v>1.4184000000000001</v>
      </c>
      <c r="CS93" s="29">
        <f t="shared" si="150"/>
        <v>1.8567024837061827</v>
      </c>
      <c r="CT93" s="29">
        <f t="shared" si="151"/>
        <v>1.2426183844011143</v>
      </c>
      <c r="CU93" s="29">
        <f t="shared" si="152"/>
        <v>1.19</v>
      </c>
      <c r="CV93" s="29">
        <f t="shared" si="153"/>
        <v>1.5989214175654853</v>
      </c>
      <c r="CW93" s="29">
        <f t="shared" si="154"/>
        <v>2.0953335763762304</v>
      </c>
      <c r="CX93" s="29">
        <f t="shared" si="155"/>
        <v>1.1735</v>
      </c>
      <c r="CY93" s="29">
        <f t="shared" si="156"/>
        <v>2.2235955056179777</v>
      </c>
      <c r="CZ93" s="29">
        <f t="shared" si="157"/>
        <v>1.2557497700091997</v>
      </c>
      <c r="DA93" s="29">
        <f t="shared" si="158"/>
        <v>1.1173805601317959</v>
      </c>
      <c r="DB93" s="29">
        <f t="shared" si="159"/>
        <v>1.465919701213819</v>
      </c>
      <c r="DC93" s="29">
        <f t="shared" si="160"/>
        <v>1.7176</v>
      </c>
      <c r="DD93" s="29">
        <f t="shared" si="161"/>
        <v>1.1440882134914752</v>
      </c>
      <c r="DE93" s="29">
        <f t="shared" si="162"/>
        <v>1.3472999999999999</v>
      </c>
      <c r="DF93" s="29">
        <f t="shared" si="163"/>
        <v>1.1976</v>
      </c>
      <c r="DG93" s="29">
        <f t="shared" si="164"/>
        <v>1.099</v>
      </c>
      <c r="DH93" s="29">
        <f t="shared" si="165"/>
        <v>1.2989999999999999</v>
      </c>
      <c r="DI93" s="29">
        <f t="shared" si="166"/>
        <v>1.149</v>
      </c>
      <c r="DJ93" s="29">
        <f t="shared" si="167"/>
        <v>2.1628651460584232</v>
      </c>
      <c r="DK93" s="29">
        <f t="shared" si="168"/>
        <v>1.2428471737613398</v>
      </c>
      <c r="DL93" s="29">
        <f t="shared" si="169"/>
        <v>0.99709999999999999</v>
      </c>
      <c r="DM93" s="29">
        <f t="shared" si="170"/>
        <v>1</v>
      </c>
      <c r="DN93" s="29">
        <f t="shared" si="171"/>
        <v>1</v>
      </c>
      <c r="DO93" s="29">
        <f t="shared" si="172"/>
        <v>1</v>
      </c>
      <c r="DP93" s="29">
        <f t="shared" si="173"/>
        <v>1</v>
      </c>
      <c r="DQ93" s="29">
        <f t="shared" si="174"/>
        <v>1</v>
      </c>
      <c r="DR93" s="29">
        <f t="shared" si="174"/>
        <v>1</v>
      </c>
      <c r="DS93" s="29">
        <f t="shared" ref="DS93" si="214">AI93/AI$2</f>
        <v>1.521057671256999</v>
      </c>
    </row>
    <row r="94" spans="1:123">
      <c r="A94" s="1">
        <v>43756</v>
      </c>
      <c r="B94" s="3">
        <v>1.3753</v>
      </c>
      <c r="C94" s="3">
        <v>1.6349</v>
      </c>
      <c r="D94" s="3">
        <v>1.5646</v>
      </c>
      <c r="E94" s="3">
        <v>1.5003</v>
      </c>
      <c r="F94" s="3">
        <v>1.1161000000000001</v>
      </c>
      <c r="G94" s="3">
        <v>1.0740000000000001</v>
      </c>
      <c r="H94" s="3">
        <v>1.4305000000000001</v>
      </c>
      <c r="I94" s="3">
        <v>2.1071</v>
      </c>
      <c r="J94" s="3">
        <v>1.3569</v>
      </c>
      <c r="K94" s="3">
        <v>1.1910000000000001</v>
      </c>
      <c r="L94" s="3">
        <v>2.0611999999999999</v>
      </c>
      <c r="M94" s="3">
        <v>2.2839999999999998</v>
      </c>
      <c r="N94" s="3">
        <v>1.1881999999999999</v>
      </c>
      <c r="O94" s="3">
        <v>1.903</v>
      </c>
      <c r="P94" s="3">
        <v>1.373</v>
      </c>
      <c r="Q94" s="3">
        <v>1.3696999999999999</v>
      </c>
      <c r="R94" s="3">
        <v>1.5660000000000001</v>
      </c>
      <c r="S94" s="3">
        <v>1.708</v>
      </c>
      <c r="T94" s="3">
        <v>1.2412000000000001</v>
      </c>
      <c r="U94" s="3">
        <v>1.3284</v>
      </c>
      <c r="V94" s="3">
        <v>1.1993</v>
      </c>
      <c r="W94" s="3">
        <v>1.123</v>
      </c>
      <c r="X94" s="3">
        <v>1.335</v>
      </c>
      <c r="Y94">
        <v>1.1499999999999999</v>
      </c>
      <c r="Z94">
        <v>2.1678000000000002</v>
      </c>
      <c r="AA94">
        <v>1.81</v>
      </c>
      <c r="AB94">
        <v>1.0052000000000001</v>
      </c>
      <c r="AC94">
        <v>1</v>
      </c>
      <c r="AD94">
        <v>1</v>
      </c>
      <c r="AE94">
        <v>1</v>
      </c>
      <c r="AF94">
        <v>1</v>
      </c>
      <c r="AG94">
        <v>1</v>
      </c>
      <c r="AH94">
        <v>1</v>
      </c>
      <c r="AI94" s="3">
        <v>1.5238019379223342</v>
      </c>
      <c r="AK94" s="11">
        <f t="shared" si="176"/>
        <v>-3.9110596074455328E-3</v>
      </c>
      <c r="AL94" s="11">
        <f t="shared" si="177"/>
        <v>2.4526335152370571E-3</v>
      </c>
      <c r="AM94" s="11">
        <f t="shared" si="178"/>
        <v>-1.6964061321940171E-2</v>
      </c>
      <c r="AN94" s="11">
        <f t="shared" si="179"/>
        <v>8.67285195643408E-3</v>
      </c>
      <c r="AO94" s="11" t="str">
        <f t="shared" si="180"/>
        <v>/</v>
      </c>
      <c r="AP94" s="11" t="str">
        <f t="shared" si="181"/>
        <v>/</v>
      </c>
      <c r="AQ94" s="11">
        <f t="shared" si="182"/>
        <v>8.530738860688114E-3</v>
      </c>
      <c r="AR94" s="11">
        <f t="shared" si="183"/>
        <v>-4.7436079882356985E-4</v>
      </c>
      <c r="AS94" s="11">
        <f t="shared" si="184"/>
        <v>1.3898229096614978E-2</v>
      </c>
      <c r="AT94" s="11">
        <f t="shared" si="185"/>
        <v>8.4033613445377853E-4</v>
      </c>
      <c r="AU94" s="11">
        <f t="shared" si="186"/>
        <v>-6.8420545437025693E-3</v>
      </c>
      <c r="AV94" s="11">
        <f t="shared" si="187"/>
        <v>-6.5245759025663874E-3</v>
      </c>
      <c r="AW94" s="11">
        <f t="shared" si="188"/>
        <v>1.2526629740093664E-2</v>
      </c>
      <c r="AX94" s="11">
        <f t="shared" si="189"/>
        <v>-3.840323395654377E-2</v>
      </c>
      <c r="AY94" s="11">
        <f t="shared" si="190"/>
        <v>5.86080586080584E-3</v>
      </c>
      <c r="AZ94" s="11">
        <f t="shared" si="191"/>
        <v>9.730925175082783E-3</v>
      </c>
      <c r="BA94" s="11">
        <f t="shared" si="192"/>
        <v>-2.5477707006369421E-3</v>
      </c>
      <c r="BB94" s="11">
        <f t="shared" si="193"/>
        <v>-5.5891942244993276E-3</v>
      </c>
      <c r="BC94" s="11">
        <f t="shared" si="194"/>
        <v>5.2644367052727681E-3</v>
      </c>
      <c r="BD94" s="11">
        <f t="shared" si="195"/>
        <v>-1.4028056112224352E-2</v>
      </c>
      <c r="BE94" s="11">
        <f t="shared" si="196"/>
        <v>1.4195056780228477E-3</v>
      </c>
      <c r="BF94" s="11">
        <f t="shared" si="197"/>
        <v>2.1838034576888044E-2</v>
      </c>
      <c r="BG94" s="11">
        <f t="shared" si="198"/>
        <v>2.7713625866050862E-2</v>
      </c>
      <c r="BH94" s="11">
        <f t="shared" si="199"/>
        <v>8.7032201914705176E-4</v>
      </c>
      <c r="BI94" s="11">
        <f t="shared" si="200"/>
        <v>2.6827012025902874E-3</v>
      </c>
      <c r="BJ94" s="11">
        <f t="shared" si="201"/>
        <v>1.6282987085906919E-2</v>
      </c>
      <c r="BK94" s="11">
        <f t="shared" si="202"/>
        <v>8.123558319125479E-3</v>
      </c>
      <c r="BL94" s="11" t="str">
        <f t="shared" si="203"/>
        <v>/</v>
      </c>
      <c r="BM94" s="11" t="str">
        <f t="shared" si="204"/>
        <v>/</v>
      </c>
      <c r="BN94" s="11" t="str">
        <f t="shared" si="205"/>
        <v>/</v>
      </c>
      <c r="BO94" s="11" t="str">
        <f t="shared" si="206"/>
        <v>/</v>
      </c>
      <c r="BP94" s="11" t="str">
        <f t="shared" si="207"/>
        <v>/</v>
      </c>
      <c r="BQ94" s="11" t="str">
        <f t="shared" si="207"/>
        <v>/</v>
      </c>
      <c r="BR94" s="11">
        <f t="shared" si="208"/>
        <v>1.8041831793711438E-3</v>
      </c>
      <c r="BX94" s="17"/>
      <c r="BY94" s="17"/>
      <c r="CK94" s="2">
        <f t="shared" si="142"/>
        <v>43756</v>
      </c>
      <c r="CL94" s="29">
        <f t="shared" si="143"/>
        <v>1.0657109647423479</v>
      </c>
      <c r="CM94" s="29">
        <f t="shared" si="144"/>
        <v>1.3012575612862147</v>
      </c>
      <c r="CN94" s="29">
        <f t="shared" si="145"/>
        <v>1.5646</v>
      </c>
      <c r="CO94" s="29">
        <f t="shared" si="146"/>
        <v>1.1857267051292182</v>
      </c>
      <c r="CP94" s="29">
        <f t="shared" si="147"/>
        <v>1.1161000000000001</v>
      </c>
      <c r="CQ94" s="29">
        <f t="shared" si="148"/>
        <v>1.0740000000000001</v>
      </c>
      <c r="CR94" s="29">
        <f t="shared" si="149"/>
        <v>1.4305000000000001</v>
      </c>
      <c r="CS94" s="29">
        <f t="shared" si="150"/>
        <v>1.8558217368328342</v>
      </c>
      <c r="CT94" s="29">
        <f t="shared" si="151"/>
        <v>1.2598885793871866</v>
      </c>
      <c r="CU94" s="29">
        <f t="shared" si="152"/>
        <v>1.1910000000000001</v>
      </c>
      <c r="CV94" s="29">
        <f t="shared" si="153"/>
        <v>1.5879815100154082</v>
      </c>
      <c r="CW94" s="29">
        <f t="shared" si="154"/>
        <v>2.0816624134159678</v>
      </c>
      <c r="CX94" s="29">
        <f t="shared" si="155"/>
        <v>1.1881999999999999</v>
      </c>
      <c r="CY94" s="29">
        <f t="shared" si="156"/>
        <v>2.1382022471910114</v>
      </c>
      <c r="CZ94" s="29">
        <f t="shared" si="157"/>
        <v>1.2631094756209753</v>
      </c>
      <c r="DA94" s="29">
        <f t="shared" si="158"/>
        <v>1.1282537067545304</v>
      </c>
      <c r="DB94" s="29">
        <f t="shared" si="159"/>
        <v>1.46218487394958</v>
      </c>
      <c r="DC94" s="29">
        <f t="shared" si="160"/>
        <v>1.708</v>
      </c>
      <c r="DD94" s="29">
        <f t="shared" si="161"/>
        <v>1.1501111934766495</v>
      </c>
      <c r="DE94" s="29">
        <f t="shared" si="162"/>
        <v>1.3284</v>
      </c>
      <c r="DF94" s="29">
        <f t="shared" si="163"/>
        <v>1.1993</v>
      </c>
      <c r="DG94" s="29">
        <f t="shared" si="164"/>
        <v>1.123</v>
      </c>
      <c r="DH94" s="29">
        <f t="shared" si="165"/>
        <v>1.335</v>
      </c>
      <c r="DI94" s="29">
        <f t="shared" si="166"/>
        <v>1.1499999999999999</v>
      </c>
      <c r="DJ94" s="29">
        <f t="shared" si="167"/>
        <v>2.1686674669867947</v>
      </c>
      <c r="DK94" s="29">
        <f t="shared" si="168"/>
        <v>1.2630844382414514</v>
      </c>
      <c r="DL94" s="29">
        <f t="shared" si="169"/>
        <v>1.0052000000000001</v>
      </c>
      <c r="DM94" s="29">
        <f t="shared" si="170"/>
        <v>1</v>
      </c>
      <c r="DN94" s="29">
        <f t="shared" si="171"/>
        <v>1</v>
      </c>
      <c r="DO94" s="29">
        <f t="shared" si="172"/>
        <v>1</v>
      </c>
      <c r="DP94" s="29">
        <f t="shared" si="173"/>
        <v>1</v>
      </c>
      <c r="DQ94" s="29">
        <f t="shared" si="174"/>
        <v>1</v>
      </c>
      <c r="DR94" s="29">
        <f t="shared" si="174"/>
        <v>1</v>
      </c>
      <c r="DS94" s="29">
        <f t="shared" ref="DS94" si="215">AI94/AI$2</f>
        <v>1.5238019379223342</v>
      </c>
    </row>
    <row r="95" spans="1:123">
      <c r="A95" s="1">
        <v>43763</v>
      </c>
      <c r="B95" s="3">
        <v>1.3664000000000001</v>
      </c>
      <c r="C95" s="3">
        <v>1.6349</v>
      </c>
      <c r="D95" s="3">
        <v>1.5795999999999999</v>
      </c>
      <c r="E95" s="3">
        <v>1.5058</v>
      </c>
      <c r="F95" s="3">
        <v>1.1161000000000001</v>
      </c>
      <c r="G95" s="3">
        <v>1.0740000000000001</v>
      </c>
      <c r="H95" s="3">
        <v>1.4195</v>
      </c>
      <c r="I95" s="3">
        <v>2.0922999999999998</v>
      </c>
      <c r="J95" s="3">
        <v>1.3602000000000001</v>
      </c>
      <c r="K95" s="3">
        <v>1.1970000000000001</v>
      </c>
      <c r="L95" s="3">
        <v>2.0350000000000001</v>
      </c>
      <c r="M95" s="3">
        <v>2.3279999999999998</v>
      </c>
      <c r="N95" s="3">
        <v>1.1806000000000001</v>
      </c>
      <c r="O95" s="3">
        <v>1.9430000000000001</v>
      </c>
      <c r="P95" s="3">
        <v>1.365</v>
      </c>
      <c r="Q95" s="3">
        <v>1.3688</v>
      </c>
      <c r="R95" s="3">
        <v>1.605</v>
      </c>
      <c r="S95" s="3">
        <v>1.708</v>
      </c>
      <c r="T95" s="3">
        <v>1.2337</v>
      </c>
      <c r="U95" s="3">
        <v>1.3226</v>
      </c>
      <c r="V95" s="3">
        <v>1.1866000000000001</v>
      </c>
      <c r="W95" s="3">
        <v>1.0980000000000001</v>
      </c>
      <c r="X95" s="3">
        <v>1.3420000000000001</v>
      </c>
      <c r="Y95">
        <v>1.1559999999999999</v>
      </c>
      <c r="Z95">
        <v>2.1309</v>
      </c>
      <c r="AA95">
        <v>1.8069999999999999</v>
      </c>
      <c r="AB95">
        <v>1.0018</v>
      </c>
      <c r="AC95">
        <v>1</v>
      </c>
      <c r="AD95">
        <v>1</v>
      </c>
      <c r="AE95">
        <v>1</v>
      </c>
      <c r="AF95">
        <v>1</v>
      </c>
      <c r="AG95">
        <v>1</v>
      </c>
      <c r="AH95">
        <v>1</v>
      </c>
      <c r="AI95" s="3">
        <v>1.5229469914123133</v>
      </c>
      <c r="AK95" s="11">
        <f t="shared" si="176"/>
        <v>-6.4713153493782816E-3</v>
      </c>
      <c r="AL95" s="11" t="str">
        <f t="shared" si="177"/>
        <v>/</v>
      </c>
      <c r="AM95" s="11">
        <f t="shared" si="178"/>
        <v>9.5871149175508208E-3</v>
      </c>
      <c r="AN95" s="11">
        <f t="shared" si="179"/>
        <v>3.6659334799706844E-3</v>
      </c>
      <c r="AO95" s="11" t="str">
        <f t="shared" si="180"/>
        <v>/</v>
      </c>
      <c r="AP95" s="11" t="str">
        <f t="shared" si="181"/>
        <v>/</v>
      </c>
      <c r="AQ95" s="11">
        <f t="shared" si="182"/>
        <v>-7.6896190143307397E-3</v>
      </c>
      <c r="AR95" s="11">
        <f t="shared" si="183"/>
        <v>-7.0238716719662753E-3</v>
      </c>
      <c r="AS95" s="11">
        <f t="shared" si="184"/>
        <v>2.4320141499005743E-3</v>
      </c>
      <c r="AT95" s="11">
        <f t="shared" si="185"/>
        <v>5.0377833753147971E-3</v>
      </c>
      <c r="AU95" s="11">
        <f t="shared" si="186"/>
        <v>-1.2711042111391291E-2</v>
      </c>
      <c r="AV95" s="11">
        <f t="shared" si="187"/>
        <v>1.9264448336252293E-2</v>
      </c>
      <c r="AW95" s="11">
        <f t="shared" si="188"/>
        <v>-6.3962295909778533E-3</v>
      </c>
      <c r="AX95" s="11">
        <f t="shared" si="189"/>
        <v>2.1019442984760994E-2</v>
      </c>
      <c r="AY95" s="11">
        <f t="shared" si="190"/>
        <v>-5.8266569555717185E-3</v>
      </c>
      <c r="AZ95" s="11">
        <f t="shared" si="191"/>
        <v>-6.5707819230476083E-4</v>
      </c>
      <c r="BA95" s="11">
        <f t="shared" si="192"/>
        <v>2.4904214559386961E-2</v>
      </c>
      <c r="BB95" s="11" t="str">
        <f t="shared" si="193"/>
        <v>/</v>
      </c>
      <c r="BC95" s="11">
        <f t="shared" si="194"/>
        <v>-6.0425394779246577E-3</v>
      </c>
      <c r="BD95" s="11">
        <f t="shared" si="195"/>
        <v>-4.3661547726588923E-3</v>
      </c>
      <c r="BE95" s="11">
        <f t="shared" si="196"/>
        <v>-1.0589510547819536E-2</v>
      </c>
      <c r="BF95" s="11">
        <f t="shared" si="197"/>
        <v>-2.2261798753339224E-2</v>
      </c>
      <c r="BG95" s="11">
        <f t="shared" si="198"/>
        <v>5.2434456928840412E-3</v>
      </c>
      <c r="BH95" s="11">
        <f t="shared" si="199"/>
        <v>5.2173913043478404E-3</v>
      </c>
      <c r="BI95" s="11">
        <f t="shared" si="200"/>
        <v>-1.7021865485746024E-2</v>
      </c>
      <c r="BJ95" s="11">
        <f t="shared" si="201"/>
        <v>-1.6574585635359407E-3</v>
      </c>
      <c r="BK95" s="11">
        <f t="shared" si="202"/>
        <v>-3.3824114604059652E-3</v>
      </c>
      <c r="BL95" s="11" t="str">
        <f t="shared" si="203"/>
        <v>/</v>
      </c>
      <c r="BM95" s="11" t="str">
        <f t="shared" si="204"/>
        <v>/</v>
      </c>
      <c r="BN95" s="11" t="str">
        <f t="shared" si="205"/>
        <v>/</v>
      </c>
      <c r="BO95" s="11" t="str">
        <f t="shared" si="206"/>
        <v>/</v>
      </c>
      <c r="BP95" s="11" t="str">
        <f t="shared" si="207"/>
        <v>/</v>
      </c>
      <c r="BQ95" s="11" t="str">
        <f t="shared" si="207"/>
        <v>/</v>
      </c>
      <c r="BR95" s="11">
        <f t="shared" si="208"/>
        <v>-5.6106144029888227E-4</v>
      </c>
      <c r="BX95" s="17"/>
      <c r="BY95" s="17"/>
      <c r="CK95" s="2">
        <f t="shared" si="142"/>
        <v>43763</v>
      </c>
      <c r="CL95" s="29">
        <f t="shared" si="143"/>
        <v>1.05881441301821</v>
      </c>
      <c r="CM95" s="29">
        <f t="shared" si="144"/>
        <v>1.3012575612862147</v>
      </c>
      <c r="CN95" s="29">
        <f t="shared" si="145"/>
        <v>1.5795999999999999</v>
      </c>
      <c r="CO95" s="29">
        <f t="shared" si="146"/>
        <v>1.1900735003556469</v>
      </c>
      <c r="CP95" s="29">
        <f t="shared" si="147"/>
        <v>1.1161000000000001</v>
      </c>
      <c r="CQ95" s="29">
        <f t="shared" si="148"/>
        <v>1.0740000000000001</v>
      </c>
      <c r="CR95" s="29">
        <f t="shared" si="149"/>
        <v>1.4195</v>
      </c>
      <c r="CS95" s="29">
        <f t="shared" si="150"/>
        <v>1.8427866831072748</v>
      </c>
      <c r="CT95" s="29">
        <f t="shared" si="151"/>
        <v>1.2629526462395544</v>
      </c>
      <c r="CU95" s="29">
        <f t="shared" si="152"/>
        <v>1.1970000000000001</v>
      </c>
      <c r="CV95" s="29">
        <f t="shared" si="153"/>
        <v>1.5677966101694916</v>
      </c>
      <c r="CW95" s="29">
        <f t="shared" si="154"/>
        <v>2.1217644914327378</v>
      </c>
      <c r="CX95" s="29">
        <f t="shared" si="155"/>
        <v>1.1806000000000001</v>
      </c>
      <c r="CY95" s="29">
        <f t="shared" si="156"/>
        <v>2.1831460674157306</v>
      </c>
      <c r="CZ95" s="29">
        <f t="shared" si="157"/>
        <v>1.2557497700091997</v>
      </c>
      <c r="DA95" s="29">
        <f t="shared" si="158"/>
        <v>1.127512355848435</v>
      </c>
      <c r="DB95" s="29">
        <f t="shared" si="159"/>
        <v>1.4985994397759104</v>
      </c>
      <c r="DC95" s="29">
        <f t="shared" si="160"/>
        <v>1.708</v>
      </c>
      <c r="DD95" s="29">
        <f t="shared" si="161"/>
        <v>1.1431616011860639</v>
      </c>
      <c r="DE95" s="29">
        <f t="shared" si="162"/>
        <v>1.3226</v>
      </c>
      <c r="DF95" s="29">
        <f t="shared" si="163"/>
        <v>1.1866000000000001</v>
      </c>
      <c r="DG95" s="29">
        <f t="shared" si="164"/>
        <v>1.0980000000000001</v>
      </c>
      <c r="DH95" s="29">
        <f t="shared" si="165"/>
        <v>1.3420000000000001</v>
      </c>
      <c r="DI95" s="29">
        <f t="shared" si="166"/>
        <v>1.1559999999999999</v>
      </c>
      <c r="DJ95" s="29">
        <f t="shared" si="167"/>
        <v>2.131752701080432</v>
      </c>
      <c r="DK95" s="29">
        <f t="shared" si="168"/>
        <v>1.2609909281228191</v>
      </c>
      <c r="DL95" s="29">
        <f t="shared" si="169"/>
        <v>1.0018</v>
      </c>
      <c r="DM95" s="29">
        <f t="shared" si="170"/>
        <v>1</v>
      </c>
      <c r="DN95" s="29">
        <f t="shared" si="171"/>
        <v>1</v>
      </c>
      <c r="DO95" s="29">
        <f t="shared" si="172"/>
        <v>1</v>
      </c>
      <c r="DP95" s="29">
        <f t="shared" si="173"/>
        <v>1</v>
      </c>
      <c r="DQ95" s="29">
        <f t="shared" si="174"/>
        <v>1</v>
      </c>
      <c r="DR95" s="29">
        <f t="shared" si="174"/>
        <v>1</v>
      </c>
      <c r="DS95" s="29">
        <f t="shared" ref="DS95" si="216">AI95/AI$2</f>
        <v>1.5229469914123133</v>
      </c>
    </row>
    <row r="96" spans="1:123">
      <c r="A96" s="2">
        <v>43770</v>
      </c>
      <c r="B96" s="3">
        <v>1.3608</v>
      </c>
      <c r="C96" s="3">
        <v>1.6428</v>
      </c>
      <c r="D96" s="3">
        <v>1.5676000000000001</v>
      </c>
      <c r="E96" s="3">
        <v>1.514</v>
      </c>
      <c r="F96" s="3">
        <v>1.1372</v>
      </c>
      <c r="G96" s="3">
        <v>1.081</v>
      </c>
      <c r="H96" s="3">
        <v>1.4221999999999999</v>
      </c>
      <c r="I96" s="3">
        <v>2.1303000000000001</v>
      </c>
      <c r="J96" s="3">
        <v>1.3561000000000001</v>
      </c>
      <c r="K96" s="3">
        <v>1.1970000000000001</v>
      </c>
      <c r="L96" s="3">
        <v>2.0438000000000001</v>
      </c>
      <c r="M96" s="3">
        <v>2.3460000000000001</v>
      </c>
      <c r="N96" s="3">
        <v>1.1798999999999999</v>
      </c>
      <c r="O96" s="3">
        <v>1.9470000000000001</v>
      </c>
      <c r="P96" s="3">
        <v>1.361</v>
      </c>
      <c r="Q96" s="3">
        <v>1.3738999999999999</v>
      </c>
      <c r="R96" s="3">
        <v>1.6359999999999999</v>
      </c>
      <c r="S96" s="3">
        <v>1.6697</v>
      </c>
      <c r="T96" s="3">
        <v>1.2325999999999999</v>
      </c>
      <c r="U96" s="3">
        <v>1.2762</v>
      </c>
      <c r="V96" s="3">
        <v>1.1779999999999999</v>
      </c>
      <c r="W96" s="3">
        <v>1.0649999999999999</v>
      </c>
      <c r="X96" s="3">
        <v>1.3480000000000001</v>
      </c>
      <c r="Y96">
        <v>1.1519999999999999</v>
      </c>
      <c r="Z96">
        <v>2.1436000000000002</v>
      </c>
      <c r="AA96">
        <v>1.823</v>
      </c>
      <c r="AB96">
        <v>1.0061</v>
      </c>
      <c r="AC96">
        <v>1</v>
      </c>
      <c r="AD96">
        <v>1</v>
      </c>
      <c r="AE96">
        <v>1</v>
      </c>
      <c r="AF96">
        <v>0.99739999999999995</v>
      </c>
      <c r="AG96">
        <v>1</v>
      </c>
      <c r="AH96">
        <v>1</v>
      </c>
      <c r="AI96" s="3">
        <v>1.5226309523995603</v>
      </c>
      <c r="AK96" s="11">
        <f t="shared" si="176"/>
        <v>-4.098360655737765E-3</v>
      </c>
      <c r="AL96" s="11">
        <f t="shared" si="177"/>
        <v>4.8320998226192291E-3</v>
      </c>
      <c r="AM96" s="11">
        <f t="shared" si="178"/>
        <v>-7.5968599645478418E-3</v>
      </c>
      <c r="AN96" s="11">
        <f t="shared" si="179"/>
        <v>5.4456103068136752E-3</v>
      </c>
      <c r="AO96" s="11">
        <f t="shared" si="180"/>
        <v>1.8905116029029667E-2</v>
      </c>
      <c r="AP96" s="11">
        <f t="shared" si="181"/>
        <v>6.5176908752326845E-3</v>
      </c>
      <c r="AQ96" s="11">
        <f t="shared" si="182"/>
        <v>1.9020781965479738E-3</v>
      </c>
      <c r="AR96" s="11">
        <f t="shared" si="183"/>
        <v>1.8161831477321755E-2</v>
      </c>
      <c r="AS96" s="11">
        <f t="shared" si="184"/>
        <v>-3.0142626084399549E-3</v>
      </c>
      <c r="AT96" s="11" t="str">
        <f t="shared" si="185"/>
        <v>/</v>
      </c>
      <c r="AU96" s="11">
        <f t="shared" si="186"/>
        <v>4.3243243243242802E-3</v>
      </c>
      <c r="AV96" s="11">
        <f t="shared" si="187"/>
        <v>7.7319587628867925E-3</v>
      </c>
      <c r="AW96" s="11">
        <f t="shared" si="188"/>
        <v>-5.9291885481971285E-4</v>
      </c>
      <c r="AX96" s="11">
        <f t="shared" si="189"/>
        <v>2.0586721564590515E-3</v>
      </c>
      <c r="AY96" s="11">
        <f t="shared" si="190"/>
        <v>-2.93040293040292E-3</v>
      </c>
      <c r="AZ96" s="11">
        <f t="shared" si="191"/>
        <v>3.7258912916422471E-3</v>
      </c>
      <c r="BA96" s="11">
        <f t="shared" si="192"/>
        <v>1.9314641744548222E-2</v>
      </c>
      <c r="BB96" s="11">
        <f t="shared" si="193"/>
        <v>-2.2423887587821989E-2</v>
      </c>
      <c r="BC96" s="11">
        <f t="shared" si="194"/>
        <v>-8.9162681365007046E-4</v>
      </c>
      <c r="BD96" s="11">
        <f t="shared" si="195"/>
        <v>-3.5082413428096149E-2</v>
      </c>
      <c r="BE96" s="11">
        <f t="shared" si="196"/>
        <v>-7.2475981796731315E-3</v>
      </c>
      <c r="BF96" s="11">
        <f t="shared" si="197"/>
        <v>-3.0054644808743314E-2</v>
      </c>
      <c r="BG96" s="11">
        <f t="shared" si="198"/>
        <v>4.4709388971684305E-3</v>
      </c>
      <c r="BH96" s="11">
        <f t="shared" si="199"/>
        <v>-3.4602076124568004E-3</v>
      </c>
      <c r="BI96" s="11">
        <f t="shared" si="200"/>
        <v>5.9599230372144874E-3</v>
      </c>
      <c r="BJ96" s="11">
        <f t="shared" si="201"/>
        <v>8.8544548976203785E-3</v>
      </c>
      <c r="BK96" s="11">
        <f t="shared" si="202"/>
        <v>4.2922739069675142E-3</v>
      </c>
      <c r="BL96" s="11" t="str">
        <f t="shared" si="203"/>
        <v>/</v>
      </c>
      <c r="BM96" s="11" t="str">
        <f t="shared" si="204"/>
        <v>/</v>
      </c>
      <c r="BN96" s="11" t="str">
        <f t="shared" si="205"/>
        <v>/</v>
      </c>
      <c r="BO96" s="11">
        <f t="shared" si="206"/>
        <v>-2.6000000000000467E-3</v>
      </c>
      <c r="BP96" s="11" t="str">
        <f t="shared" si="207"/>
        <v>/</v>
      </c>
      <c r="BQ96" s="11" t="str">
        <f t="shared" si="207"/>
        <v>/</v>
      </c>
      <c r="BR96" s="11">
        <f t="shared" ref="BR96" si="217">IF(AI96=AI95,"/",AI96/AI95-1)</f>
        <v>-2.0751806499841319E-4</v>
      </c>
      <c r="BX96" s="17"/>
      <c r="BY96" s="17"/>
      <c r="CK96" s="2">
        <f t="shared" si="142"/>
        <v>43770</v>
      </c>
      <c r="CL96" s="29">
        <f t="shared" si="143"/>
        <v>1.0544750096861681</v>
      </c>
      <c r="CM96" s="29">
        <f t="shared" si="144"/>
        <v>1.3075453677172875</v>
      </c>
      <c r="CN96" s="29">
        <f t="shared" si="145"/>
        <v>1.5676000000000001</v>
      </c>
      <c r="CO96" s="29">
        <f t="shared" si="146"/>
        <v>1.1965541768750494</v>
      </c>
      <c r="CP96" s="29">
        <f t="shared" si="147"/>
        <v>1.1372</v>
      </c>
      <c r="CQ96" s="29">
        <f t="shared" si="148"/>
        <v>1.081</v>
      </c>
      <c r="CR96" s="29">
        <f t="shared" si="149"/>
        <v>1.4221999999999999</v>
      </c>
      <c r="CS96" s="29">
        <f t="shared" si="150"/>
        <v>1.8762550642945219</v>
      </c>
      <c r="CT96" s="29">
        <f t="shared" si="151"/>
        <v>1.2591457753017643</v>
      </c>
      <c r="CU96" s="29">
        <f t="shared" si="152"/>
        <v>1.1970000000000001</v>
      </c>
      <c r="CV96" s="29">
        <f t="shared" si="153"/>
        <v>1.5745762711864406</v>
      </c>
      <c r="CW96" s="29">
        <f t="shared" si="154"/>
        <v>2.1381698869850529</v>
      </c>
      <c r="CX96" s="29">
        <f t="shared" si="155"/>
        <v>1.1798999999999999</v>
      </c>
      <c r="CY96" s="29">
        <f t="shared" si="156"/>
        <v>2.1876404494382022</v>
      </c>
      <c r="CZ96" s="29">
        <f t="shared" si="157"/>
        <v>1.2520699172033118</v>
      </c>
      <c r="DA96" s="29">
        <f t="shared" si="158"/>
        <v>1.1317133443163097</v>
      </c>
      <c r="DB96" s="29">
        <f t="shared" si="159"/>
        <v>1.5275443510737627</v>
      </c>
      <c r="DC96" s="29">
        <f t="shared" si="160"/>
        <v>1.6697</v>
      </c>
      <c r="DD96" s="29">
        <f t="shared" si="161"/>
        <v>1.1421423276501113</v>
      </c>
      <c r="DE96" s="29">
        <f t="shared" si="162"/>
        <v>1.2762</v>
      </c>
      <c r="DF96" s="29">
        <f t="shared" si="163"/>
        <v>1.1779999999999999</v>
      </c>
      <c r="DG96" s="29">
        <f t="shared" si="164"/>
        <v>1.0649999999999999</v>
      </c>
      <c r="DH96" s="29">
        <f t="shared" si="165"/>
        <v>1.3480000000000001</v>
      </c>
      <c r="DI96" s="29">
        <f t="shared" si="166"/>
        <v>1.1519999999999999</v>
      </c>
      <c r="DJ96" s="29">
        <f t="shared" si="167"/>
        <v>2.1444577831132454</v>
      </c>
      <c r="DK96" s="29">
        <f t="shared" si="168"/>
        <v>1.2721563154221911</v>
      </c>
      <c r="DL96" s="29">
        <f t="shared" si="169"/>
        <v>1.0061</v>
      </c>
      <c r="DM96" s="29">
        <f t="shared" si="170"/>
        <v>1</v>
      </c>
      <c r="DN96" s="29">
        <f t="shared" si="171"/>
        <v>1</v>
      </c>
      <c r="DO96" s="29">
        <f t="shared" si="172"/>
        <v>1</v>
      </c>
      <c r="DP96" s="29">
        <f t="shared" si="173"/>
        <v>0.99739999999999995</v>
      </c>
      <c r="DQ96" s="29">
        <f t="shared" si="174"/>
        <v>1</v>
      </c>
      <c r="DR96" s="29">
        <f t="shared" si="174"/>
        <v>1</v>
      </c>
      <c r="DS96" s="29">
        <f t="shared" ref="DS96" si="218">AI96/AI$2</f>
        <v>1.5226309523995603</v>
      </c>
    </row>
    <row r="97" spans="1:123">
      <c r="A97" s="2">
        <v>43777</v>
      </c>
      <c r="B97" s="3">
        <v>1.3536999999999999</v>
      </c>
      <c r="C97" s="3">
        <v>1.6428</v>
      </c>
      <c r="D97" s="3">
        <v>1.5795999999999999</v>
      </c>
      <c r="E97" s="3">
        <v>1.5062</v>
      </c>
      <c r="F97" s="3">
        <v>1.1352</v>
      </c>
      <c r="G97" s="3">
        <v>1.0820000000000001</v>
      </c>
      <c r="H97" s="3">
        <v>1.4341999999999999</v>
      </c>
      <c r="I97" s="3">
        <v>2.1606000000000001</v>
      </c>
      <c r="J97" s="3">
        <v>1.3613</v>
      </c>
      <c r="K97" s="3">
        <v>1.194</v>
      </c>
      <c r="L97" s="3">
        <v>2.0983000000000001</v>
      </c>
      <c r="M97" s="3">
        <v>2.3319999999999999</v>
      </c>
      <c r="N97" s="3">
        <v>1.1809000000000001</v>
      </c>
      <c r="O97" s="3">
        <v>1.948</v>
      </c>
      <c r="P97" s="3">
        <v>1.367</v>
      </c>
      <c r="Q97" s="3">
        <v>1.3755999999999999</v>
      </c>
      <c r="R97" s="3">
        <v>1.6379999999999999</v>
      </c>
      <c r="S97" s="3">
        <v>1.6760999999999999</v>
      </c>
      <c r="T97" s="3">
        <v>1.2272000000000001</v>
      </c>
      <c r="U97" s="3">
        <v>1.2825</v>
      </c>
      <c r="V97" s="3">
        <v>1.1748000000000001</v>
      </c>
      <c r="W97" s="3">
        <v>1.0580000000000001</v>
      </c>
      <c r="X97" s="3">
        <v>1.3420000000000001</v>
      </c>
      <c r="Y97">
        <v>1.1519999999999999</v>
      </c>
      <c r="Z97">
        <v>2.1922000000000001</v>
      </c>
      <c r="AA97">
        <v>1.8280000000000001</v>
      </c>
      <c r="AB97">
        <v>1.0150999999999999</v>
      </c>
      <c r="AC97">
        <v>1</v>
      </c>
      <c r="AD97">
        <v>1</v>
      </c>
      <c r="AE97">
        <v>1</v>
      </c>
      <c r="AF97">
        <v>0.99360000000000004</v>
      </c>
      <c r="AG97">
        <v>1</v>
      </c>
      <c r="AH97">
        <v>1</v>
      </c>
      <c r="AI97" s="3">
        <v>1.5266161203937132</v>
      </c>
      <c r="AK97" s="11">
        <f t="shared" si="176"/>
        <v>-5.2175191064081083E-3</v>
      </c>
      <c r="AL97" s="11" t="str">
        <f t="shared" si="177"/>
        <v>/</v>
      </c>
      <c r="AM97" s="11">
        <f t="shared" si="178"/>
        <v>7.6550140341922202E-3</v>
      </c>
      <c r="AN97" s="11">
        <f t="shared" si="179"/>
        <v>-5.1519154557463365E-3</v>
      </c>
      <c r="AO97" s="11">
        <f t="shared" si="180"/>
        <v>-1.7587055926837625E-3</v>
      </c>
      <c r="AP97" s="11">
        <f t="shared" si="181"/>
        <v>9.2506938020364693E-4</v>
      </c>
      <c r="AQ97" s="11">
        <f t="shared" si="182"/>
        <v>8.4376318379975057E-3</v>
      </c>
      <c r="AR97" s="11">
        <f t="shared" si="183"/>
        <v>1.422334882410925E-2</v>
      </c>
      <c r="AS97" s="11">
        <f t="shared" si="184"/>
        <v>3.8345254774720949E-3</v>
      </c>
      <c r="AT97" s="11">
        <f t="shared" si="185"/>
        <v>-2.5062656641604564E-3</v>
      </c>
      <c r="AU97" s="11">
        <f t="shared" si="186"/>
        <v>2.6666014287112239E-2</v>
      </c>
      <c r="AV97" s="11">
        <f t="shared" si="187"/>
        <v>-5.9676044330776445E-3</v>
      </c>
      <c r="AW97" s="11">
        <f t="shared" si="188"/>
        <v>8.4752945164856541E-4</v>
      </c>
      <c r="AX97" s="11">
        <f t="shared" si="189"/>
        <v>5.1361068310207258E-4</v>
      </c>
      <c r="AY97" s="11">
        <f t="shared" si="190"/>
        <v>4.4085231447466011E-3</v>
      </c>
      <c r="AZ97" s="11">
        <f t="shared" si="191"/>
        <v>1.2373535191789742E-3</v>
      </c>
      <c r="BA97" s="11">
        <f t="shared" si="192"/>
        <v>1.2224938875304847E-3</v>
      </c>
      <c r="BB97" s="11">
        <f t="shared" si="193"/>
        <v>3.833023896508303E-3</v>
      </c>
      <c r="BC97" s="11">
        <f t="shared" si="194"/>
        <v>-4.3809832873599186E-3</v>
      </c>
      <c r="BD97" s="11">
        <f t="shared" si="195"/>
        <v>4.9365303244004455E-3</v>
      </c>
      <c r="BE97" s="11">
        <f t="shared" si="196"/>
        <v>-2.7164685908318553E-3</v>
      </c>
      <c r="BF97" s="11">
        <f t="shared" si="197"/>
        <v>-6.5727699530515604E-3</v>
      </c>
      <c r="BG97" s="11">
        <f t="shared" si="198"/>
        <v>-4.4510385756676429E-3</v>
      </c>
      <c r="BH97" s="11" t="str">
        <f t="shared" si="199"/>
        <v>/</v>
      </c>
      <c r="BI97" s="11">
        <f t="shared" si="200"/>
        <v>2.2672140324687451E-2</v>
      </c>
      <c r="BJ97" s="11">
        <f t="shared" si="201"/>
        <v>2.7427317608339497E-3</v>
      </c>
      <c r="BK97" s="11">
        <f t="shared" si="202"/>
        <v>8.9454328595566235E-3</v>
      </c>
      <c r="BL97" s="11" t="str">
        <f t="shared" si="203"/>
        <v>/</v>
      </c>
      <c r="BM97" s="11" t="str">
        <f t="shared" si="204"/>
        <v>/</v>
      </c>
      <c r="BN97" s="11" t="str">
        <f t="shared" si="205"/>
        <v>/</v>
      </c>
      <c r="BO97" s="11">
        <f t="shared" si="206"/>
        <v>-3.8099057549628723E-3</v>
      </c>
      <c r="BP97" s="11" t="str">
        <f t="shared" si="207"/>
        <v>/</v>
      </c>
      <c r="BQ97" s="11" t="str">
        <f t="shared" si="207"/>
        <v>/</v>
      </c>
      <c r="BR97" s="11">
        <f t="shared" ref="BR97" si="219">IF(AI97=AI96,"/",AI97/AI96-1)</f>
        <v>2.6172908069894696E-3</v>
      </c>
      <c r="BX97" s="17"/>
      <c r="BY97" s="17"/>
      <c r="CK97" s="2">
        <f t="shared" si="142"/>
        <v>43777</v>
      </c>
      <c r="CL97" s="29">
        <f t="shared" si="143"/>
        <v>1.0489732661759008</v>
      </c>
      <c r="CM97" s="29">
        <f t="shared" si="144"/>
        <v>1.3075453677172875</v>
      </c>
      <c r="CN97" s="29">
        <f t="shared" si="145"/>
        <v>1.5795999999999999</v>
      </c>
      <c r="CO97" s="29">
        <f t="shared" si="146"/>
        <v>1.1903896309175688</v>
      </c>
      <c r="CP97" s="29">
        <f t="shared" si="147"/>
        <v>1.1352</v>
      </c>
      <c r="CQ97" s="29">
        <f t="shared" si="148"/>
        <v>1.0820000000000001</v>
      </c>
      <c r="CR97" s="29">
        <f t="shared" si="149"/>
        <v>1.4341999999999999</v>
      </c>
      <c r="CS97" s="29">
        <f t="shared" si="150"/>
        <v>1.9029416945569844</v>
      </c>
      <c r="CT97" s="29">
        <f t="shared" si="151"/>
        <v>1.2639740018570103</v>
      </c>
      <c r="CU97" s="29">
        <f t="shared" si="152"/>
        <v>1.194</v>
      </c>
      <c r="CV97" s="29">
        <f t="shared" si="153"/>
        <v>1.6165639445300461</v>
      </c>
      <c r="CW97" s="29">
        <f t="shared" si="154"/>
        <v>2.1254101348888077</v>
      </c>
      <c r="CX97" s="29">
        <f t="shared" si="155"/>
        <v>1.1809000000000001</v>
      </c>
      <c r="CY97" s="29">
        <f t="shared" si="156"/>
        <v>2.1887640449438202</v>
      </c>
      <c r="CZ97" s="29">
        <f t="shared" si="157"/>
        <v>1.2575896964121436</v>
      </c>
      <c r="DA97" s="29">
        <f t="shared" si="158"/>
        <v>1.1331136738056014</v>
      </c>
      <c r="DB97" s="29">
        <f t="shared" si="159"/>
        <v>1.5294117647058822</v>
      </c>
      <c r="DC97" s="29">
        <f t="shared" si="160"/>
        <v>1.6760999999999999</v>
      </c>
      <c r="DD97" s="29">
        <f t="shared" si="161"/>
        <v>1.1371386212008896</v>
      </c>
      <c r="DE97" s="29">
        <f t="shared" si="162"/>
        <v>1.2825</v>
      </c>
      <c r="DF97" s="29">
        <f t="shared" si="163"/>
        <v>1.1748000000000001</v>
      </c>
      <c r="DG97" s="29">
        <f t="shared" si="164"/>
        <v>1.0580000000000001</v>
      </c>
      <c r="DH97" s="29">
        <f t="shared" si="165"/>
        <v>1.3420000000000001</v>
      </c>
      <c r="DI97" s="29">
        <f t="shared" si="166"/>
        <v>1.1519999999999999</v>
      </c>
      <c r="DJ97" s="29">
        <f t="shared" si="167"/>
        <v>2.193077230892357</v>
      </c>
      <c r="DK97" s="29">
        <f t="shared" si="168"/>
        <v>1.2756454989532449</v>
      </c>
      <c r="DL97" s="29">
        <f t="shared" si="169"/>
        <v>1.0150999999999999</v>
      </c>
      <c r="DM97" s="29">
        <f t="shared" si="170"/>
        <v>1</v>
      </c>
      <c r="DN97" s="29">
        <f t="shared" si="171"/>
        <v>1</v>
      </c>
      <c r="DO97" s="29">
        <f t="shared" si="172"/>
        <v>1</v>
      </c>
      <c r="DP97" s="29">
        <f t="shared" si="173"/>
        <v>0.99360000000000004</v>
      </c>
      <c r="DQ97" s="29">
        <f t="shared" si="174"/>
        <v>1</v>
      </c>
      <c r="DR97" s="29">
        <f t="shared" si="174"/>
        <v>1</v>
      </c>
      <c r="DS97" s="29">
        <f t="shared" ref="DS97" si="220">AI97/AI$2</f>
        <v>1.5266161203937132</v>
      </c>
    </row>
    <row r="98" spans="1:123">
      <c r="A98" s="2">
        <v>43784</v>
      </c>
      <c r="B98" s="3">
        <v>1.3592</v>
      </c>
      <c r="C98" s="3">
        <v>1.6467000000000001</v>
      </c>
      <c r="D98" s="3">
        <v>1.6261000000000001</v>
      </c>
      <c r="E98" s="3">
        <v>1.4804999999999999</v>
      </c>
      <c r="F98" s="3">
        <v>1.1426000000000001</v>
      </c>
      <c r="G98" s="3">
        <v>1.08</v>
      </c>
      <c r="H98" s="3">
        <v>1.4529000000000001</v>
      </c>
      <c r="I98" s="3">
        <v>2.1701999999999999</v>
      </c>
      <c r="J98" s="3">
        <v>1.3736999999999999</v>
      </c>
      <c r="K98" s="3">
        <v>1.206</v>
      </c>
      <c r="L98" s="3">
        <v>2.1833999999999998</v>
      </c>
      <c r="M98" s="3">
        <v>2.3479999999999999</v>
      </c>
      <c r="N98" s="3">
        <v>1.1871</v>
      </c>
      <c r="O98" s="3">
        <v>2.0299999999999998</v>
      </c>
      <c r="P98" s="3">
        <v>1.3660000000000001</v>
      </c>
      <c r="Q98" s="3">
        <v>1.3859999999999999</v>
      </c>
      <c r="R98" s="3">
        <v>1.6819999999999999</v>
      </c>
      <c r="S98" s="3">
        <v>1.6952</v>
      </c>
      <c r="T98" s="3">
        <v>1.2412000000000001</v>
      </c>
      <c r="U98" s="3">
        <v>1.3441000000000001</v>
      </c>
      <c r="V98" s="3">
        <v>1.1884999999999999</v>
      </c>
      <c r="W98" s="3">
        <v>1.0760000000000001</v>
      </c>
      <c r="X98" s="3">
        <v>1.387</v>
      </c>
      <c r="Y98">
        <v>1.1579999999999999</v>
      </c>
      <c r="Z98">
        <v>2.2578</v>
      </c>
      <c r="AA98">
        <v>1.8640000000000001</v>
      </c>
      <c r="AB98">
        <v>1.0115000000000001</v>
      </c>
      <c r="AC98">
        <v>1</v>
      </c>
      <c r="AD98">
        <v>1</v>
      </c>
      <c r="AE98">
        <v>1</v>
      </c>
      <c r="AF98">
        <v>0.99639999999999995</v>
      </c>
      <c r="AG98">
        <v>1</v>
      </c>
      <c r="AH98">
        <v>1</v>
      </c>
      <c r="AI98" s="3">
        <v>1.5487194277614387</v>
      </c>
      <c r="AK98" s="11">
        <f t="shared" si="176"/>
        <v>4.062938612691136E-3</v>
      </c>
      <c r="AL98" s="11">
        <f t="shared" si="177"/>
        <v>2.3739956172388332E-3</v>
      </c>
      <c r="AM98" s="11">
        <f t="shared" si="178"/>
        <v>2.943783236262365E-2</v>
      </c>
      <c r="AN98" s="11">
        <f t="shared" si="179"/>
        <v>-1.7062807064134988E-2</v>
      </c>
      <c r="AO98" s="11">
        <f t="shared" si="180"/>
        <v>6.5186751233263784E-3</v>
      </c>
      <c r="AP98" s="11">
        <f t="shared" si="181"/>
        <v>-1.848428835489857E-3</v>
      </c>
      <c r="AQ98" s="11">
        <f t="shared" si="182"/>
        <v>1.3038627806442715E-2</v>
      </c>
      <c r="AR98" s="11">
        <f t="shared" si="183"/>
        <v>4.4432102193834311E-3</v>
      </c>
      <c r="AS98" s="11">
        <f t="shared" si="184"/>
        <v>9.1089399838388818E-3</v>
      </c>
      <c r="AT98" s="11">
        <f t="shared" si="185"/>
        <v>1.0050251256281451E-2</v>
      </c>
      <c r="AU98" s="11">
        <f t="shared" si="186"/>
        <v>4.0556641090406353E-2</v>
      </c>
      <c r="AV98" s="11">
        <f t="shared" si="187"/>
        <v>6.8610634648369473E-3</v>
      </c>
      <c r="AW98" s="11">
        <f t="shared" si="188"/>
        <v>5.2502328732322301E-3</v>
      </c>
      <c r="AX98" s="11">
        <f t="shared" si="189"/>
        <v>4.2094455852155876E-2</v>
      </c>
      <c r="AY98" s="11">
        <f t="shared" si="190"/>
        <v>-7.3152889539129795E-4</v>
      </c>
      <c r="AZ98" s="11">
        <f t="shared" si="191"/>
        <v>7.5603373073567237E-3</v>
      </c>
      <c r="BA98" s="11">
        <f t="shared" si="192"/>
        <v>2.6862026862026989E-2</v>
      </c>
      <c r="BB98" s="11">
        <f t="shared" si="193"/>
        <v>1.1395501461726631E-2</v>
      </c>
      <c r="BC98" s="11">
        <f t="shared" si="194"/>
        <v>1.1408083441981853E-2</v>
      </c>
      <c r="BD98" s="11">
        <f t="shared" si="195"/>
        <v>4.8031189083820758E-2</v>
      </c>
      <c r="BE98" s="11">
        <f t="shared" si="196"/>
        <v>1.1661559414368305E-2</v>
      </c>
      <c r="BF98" s="11">
        <f t="shared" si="197"/>
        <v>1.7013232514177634E-2</v>
      </c>
      <c r="BG98" s="11">
        <f t="shared" si="198"/>
        <v>3.3532041728763007E-2</v>
      </c>
      <c r="BH98" s="11">
        <f t="shared" si="199"/>
        <v>5.2083333333332593E-3</v>
      </c>
      <c r="BI98" s="11">
        <f t="shared" si="200"/>
        <v>2.9924276982027154E-2</v>
      </c>
      <c r="BJ98" s="11">
        <f t="shared" si="201"/>
        <v>1.9693654266958349E-2</v>
      </c>
      <c r="BK98" s="11">
        <f t="shared" si="202"/>
        <v>-3.5464486257509309E-3</v>
      </c>
      <c r="BL98" s="11" t="str">
        <f t="shared" si="203"/>
        <v>/</v>
      </c>
      <c r="BM98" s="11" t="str">
        <f t="shared" si="204"/>
        <v>/</v>
      </c>
      <c r="BN98" s="11" t="str">
        <f t="shared" si="205"/>
        <v>/</v>
      </c>
      <c r="BO98" s="11">
        <f t="shared" si="206"/>
        <v>2.8180354267310914E-3</v>
      </c>
      <c r="BP98" s="11" t="str">
        <f t="shared" si="207"/>
        <v>/</v>
      </c>
      <c r="BQ98" s="11" t="str">
        <f t="shared" si="207"/>
        <v>/</v>
      </c>
      <c r="BR98" s="11">
        <f t="shared" ref="BR98" si="221">IF(AI98=AI97,"/",AI98/AI97-1)</f>
        <v>1.4478628302460939E-2</v>
      </c>
      <c r="BX98" s="17"/>
      <c r="BY98" s="17"/>
      <c r="CK98" s="2">
        <f t="shared" ref="CK98:CK129" si="222">A98</f>
        <v>43784</v>
      </c>
      <c r="CL98" s="29">
        <f t="shared" si="143"/>
        <v>1.0532351801627275</v>
      </c>
      <c r="CM98" s="29">
        <f t="shared" si="144"/>
        <v>1.3106494746895894</v>
      </c>
      <c r="CN98" s="29">
        <f t="shared" si="145"/>
        <v>1.6261000000000001</v>
      </c>
      <c r="CO98" s="29">
        <f t="shared" si="146"/>
        <v>1.1700782423140756</v>
      </c>
      <c r="CP98" s="29">
        <f t="shared" si="147"/>
        <v>1.1426000000000001</v>
      </c>
      <c r="CQ98" s="29">
        <f t="shared" si="148"/>
        <v>1.08</v>
      </c>
      <c r="CR98" s="29">
        <f t="shared" si="149"/>
        <v>1.4529000000000001</v>
      </c>
      <c r="CS98" s="29">
        <f t="shared" si="150"/>
        <v>1.9113968645411308</v>
      </c>
      <c r="CT98" s="29">
        <f t="shared" si="151"/>
        <v>1.2754874651810584</v>
      </c>
      <c r="CU98" s="29">
        <f t="shared" si="152"/>
        <v>1.206</v>
      </c>
      <c r="CV98" s="29">
        <f t="shared" si="153"/>
        <v>1.6821263482280429</v>
      </c>
      <c r="CW98" s="29">
        <f t="shared" si="154"/>
        <v>2.1399927087130877</v>
      </c>
      <c r="CX98" s="29">
        <f t="shared" si="155"/>
        <v>1.1871</v>
      </c>
      <c r="CY98" s="29">
        <f t="shared" si="156"/>
        <v>2.280898876404494</v>
      </c>
      <c r="CZ98" s="29">
        <f t="shared" si="157"/>
        <v>1.2566697332106718</v>
      </c>
      <c r="DA98" s="29">
        <f t="shared" si="158"/>
        <v>1.1416803953871499</v>
      </c>
      <c r="DB98" s="29">
        <f t="shared" si="159"/>
        <v>1.5704948646125116</v>
      </c>
      <c r="DC98" s="29">
        <f t="shared" si="160"/>
        <v>1.6952</v>
      </c>
      <c r="DD98" s="29">
        <f t="shared" si="161"/>
        <v>1.1501111934766495</v>
      </c>
      <c r="DE98" s="29">
        <f t="shared" si="162"/>
        <v>1.3441000000000001</v>
      </c>
      <c r="DF98" s="29">
        <f t="shared" si="163"/>
        <v>1.1884999999999999</v>
      </c>
      <c r="DG98" s="29">
        <f t="shared" si="164"/>
        <v>1.0760000000000001</v>
      </c>
      <c r="DH98" s="29">
        <f t="shared" si="165"/>
        <v>1.387</v>
      </c>
      <c r="DI98" s="29">
        <f t="shared" si="166"/>
        <v>1.1579999999999999</v>
      </c>
      <c r="DJ98" s="29">
        <f t="shared" si="167"/>
        <v>2.2587034813925571</v>
      </c>
      <c r="DK98" s="29">
        <f t="shared" si="168"/>
        <v>1.3007676203768319</v>
      </c>
      <c r="DL98" s="29">
        <f t="shared" si="169"/>
        <v>1.0115000000000001</v>
      </c>
      <c r="DM98" s="29">
        <f t="shared" si="170"/>
        <v>1</v>
      </c>
      <c r="DN98" s="29">
        <f t="shared" si="171"/>
        <v>1</v>
      </c>
      <c r="DO98" s="29">
        <f t="shared" si="172"/>
        <v>1</v>
      </c>
      <c r="DP98" s="29">
        <f t="shared" si="173"/>
        <v>0.99639999999999995</v>
      </c>
      <c r="DQ98" s="29">
        <f t="shared" si="174"/>
        <v>1</v>
      </c>
      <c r="DR98" s="29">
        <f t="shared" si="174"/>
        <v>1</v>
      </c>
      <c r="DS98" s="29">
        <f t="shared" ref="DS98" si="223">AI98/AI$2</f>
        <v>1.5487194277614387</v>
      </c>
    </row>
    <row r="99" spans="1:123">
      <c r="A99" s="2">
        <v>43791</v>
      </c>
      <c r="B99" s="3">
        <v>1.3557999999999999</v>
      </c>
      <c r="C99" s="3">
        <v>1.6702999999999999</v>
      </c>
      <c r="D99" s="3">
        <v>1.6785000000000001</v>
      </c>
      <c r="E99" s="3">
        <v>1.4816</v>
      </c>
      <c r="F99" s="3">
        <v>1.1406000000000001</v>
      </c>
      <c r="G99" s="3">
        <v>1.0780000000000001</v>
      </c>
      <c r="H99" s="3">
        <v>1.4709000000000001</v>
      </c>
      <c r="I99" s="3">
        <v>2.1677</v>
      </c>
      <c r="J99" s="3">
        <v>1.3845000000000001</v>
      </c>
      <c r="K99" s="3">
        <v>1.1890000000000001</v>
      </c>
      <c r="L99" s="3">
        <v>2.2161</v>
      </c>
      <c r="M99" s="3">
        <v>2.3519999999999999</v>
      </c>
      <c r="N99" s="3">
        <v>1.1802999999999999</v>
      </c>
      <c r="O99" s="3">
        <v>2.04</v>
      </c>
      <c r="P99" s="3">
        <v>1.365</v>
      </c>
      <c r="Q99" s="3">
        <v>1.3911</v>
      </c>
      <c r="R99" s="3">
        <v>1.673</v>
      </c>
      <c r="S99" s="3">
        <v>1.6952</v>
      </c>
      <c r="T99" s="3">
        <v>1.238</v>
      </c>
      <c r="U99" s="3">
        <v>1.3694</v>
      </c>
      <c r="V99" s="3">
        <v>1.1914</v>
      </c>
      <c r="W99" s="3">
        <v>1.0780000000000001</v>
      </c>
      <c r="X99" s="3">
        <v>1.3979999999999999</v>
      </c>
      <c r="Y99">
        <v>1.151</v>
      </c>
      <c r="Z99">
        <v>2.4361999999999999</v>
      </c>
      <c r="AA99">
        <v>1.877</v>
      </c>
      <c r="AB99">
        <v>1.022</v>
      </c>
      <c r="AC99">
        <v>1</v>
      </c>
      <c r="AD99">
        <v>1</v>
      </c>
      <c r="AE99">
        <v>1</v>
      </c>
      <c r="AF99">
        <v>0.99419999999999997</v>
      </c>
      <c r="AG99">
        <v>1</v>
      </c>
      <c r="AH99">
        <v>1</v>
      </c>
      <c r="AI99" s="3">
        <v>1.5591325085448957</v>
      </c>
      <c r="AK99" s="11">
        <f t="shared" si="176"/>
        <v>-2.5014714537964222E-3</v>
      </c>
      <c r="AL99" s="11">
        <f t="shared" si="177"/>
        <v>1.4331693690410985E-2</v>
      </c>
      <c r="AM99" s="11">
        <f t="shared" si="178"/>
        <v>3.2224340446467048E-2</v>
      </c>
      <c r="AN99" s="11">
        <f t="shared" si="179"/>
        <v>7.429922323540783E-4</v>
      </c>
      <c r="AO99" s="11">
        <f t="shared" si="180"/>
        <v>-1.7503938386136397E-3</v>
      </c>
      <c r="AP99" s="11">
        <f t="shared" si="181"/>
        <v>-1.8518518518518823E-3</v>
      </c>
      <c r="AQ99" s="11">
        <f t="shared" si="182"/>
        <v>1.2389015073301701E-2</v>
      </c>
      <c r="AR99" s="11">
        <f t="shared" si="183"/>
        <v>-1.1519675605934365E-3</v>
      </c>
      <c r="AS99" s="11">
        <f t="shared" si="184"/>
        <v>7.861978597947239E-3</v>
      </c>
      <c r="AT99" s="11">
        <f t="shared" si="185"/>
        <v>-1.4096185737976663E-2</v>
      </c>
      <c r="AU99" s="11">
        <f t="shared" si="186"/>
        <v>1.4976641934597579E-2</v>
      </c>
      <c r="AV99" s="11">
        <f t="shared" si="187"/>
        <v>1.7035775127769437E-3</v>
      </c>
      <c r="AW99" s="11">
        <f t="shared" si="188"/>
        <v>-5.728245303681323E-3</v>
      </c>
      <c r="AX99" s="11">
        <f t="shared" si="189"/>
        <v>4.9261083743843415E-3</v>
      </c>
      <c r="AY99" s="11">
        <f t="shared" si="190"/>
        <v>-7.3206442166917629E-4</v>
      </c>
      <c r="AZ99" s="11">
        <f t="shared" si="191"/>
        <v>3.6796536796537271E-3</v>
      </c>
      <c r="BA99" s="11">
        <f t="shared" si="192"/>
        <v>-5.3507728894173212E-3</v>
      </c>
      <c r="BB99" s="11" t="str">
        <f t="shared" si="193"/>
        <v>/</v>
      </c>
      <c r="BC99" s="11">
        <f t="shared" si="194"/>
        <v>-2.5781501772479398E-3</v>
      </c>
      <c r="BD99" s="11">
        <f t="shared" si="195"/>
        <v>1.8823004240755781E-2</v>
      </c>
      <c r="BE99" s="11">
        <f t="shared" si="196"/>
        <v>2.4400504838031356E-3</v>
      </c>
      <c r="BF99" s="11">
        <f t="shared" si="197"/>
        <v>1.8587360594795044E-3</v>
      </c>
      <c r="BG99" s="11">
        <f t="shared" si="198"/>
        <v>7.9307858687813759E-3</v>
      </c>
      <c r="BH99" s="11">
        <f t="shared" si="199"/>
        <v>-6.044905008635526E-3</v>
      </c>
      <c r="BI99" s="11">
        <f t="shared" si="200"/>
        <v>7.901497032509508E-2</v>
      </c>
      <c r="BJ99" s="11">
        <f t="shared" si="201"/>
        <v>6.9742489270385732E-3</v>
      </c>
      <c r="BK99" s="11">
        <f t="shared" si="202"/>
        <v>1.0380622837370179E-2</v>
      </c>
      <c r="BL99" s="11" t="str">
        <f t="shared" si="203"/>
        <v>/</v>
      </c>
      <c r="BM99" s="11" t="str">
        <f t="shared" si="204"/>
        <v>/</v>
      </c>
      <c r="BN99" s="11" t="str">
        <f t="shared" si="205"/>
        <v>/</v>
      </c>
      <c r="BO99" s="11">
        <f t="shared" si="206"/>
        <v>-2.2079486150140548E-3</v>
      </c>
      <c r="BP99" s="11" t="str">
        <f t="shared" si="207"/>
        <v>/</v>
      </c>
      <c r="BQ99" s="11" t="str">
        <f t="shared" si="207"/>
        <v>/</v>
      </c>
      <c r="BR99" s="11">
        <f t="shared" ref="BR99" si="224">IF(AI99=AI98,"/",AI99/AI98-1)</f>
        <v>6.7236715681344705E-3</v>
      </c>
      <c r="BX99" s="17"/>
      <c r="BY99" s="17"/>
      <c r="CK99" s="2">
        <f t="shared" si="222"/>
        <v>43791</v>
      </c>
      <c r="CL99" s="29">
        <f t="shared" ref="CL99:CL130" si="225">B99/B$2</f>
        <v>1.0506005424254163</v>
      </c>
      <c r="CM99" s="29">
        <f t="shared" ref="CM99:CM130" si="226">C99/C$2</f>
        <v>1.3294333014963386</v>
      </c>
      <c r="CN99" s="29">
        <f t="shared" ref="CN99:CN130" si="227">D99/D$2</f>
        <v>1.6785000000000001</v>
      </c>
      <c r="CO99" s="29">
        <f t="shared" ref="CO99:CO130" si="228">E99/E$2</f>
        <v>1.1709476013593614</v>
      </c>
      <c r="CP99" s="29">
        <f t="shared" ref="CP99:CP130" si="229">F99/F$2</f>
        <v>1.1406000000000001</v>
      </c>
      <c r="CQ99" s="29">
        <f t="shared" ref="CQ99:CQ130" si="230">G99/G$2</f>
        <v>1.0780000000000001</v>
      </c>
      <c r="CR99" s="29">
        <f t="shared" ref="CR99:CR130" si="231">H99/H$2</f>
        <v>1.4709000000000001</v>
      </c>
      <c r="CS99" s="29">
        <f t="shared" ref="CS99:CS130" si="232">I99/I$2</f>
        <v>1.9091949973577593</v>
      </c>
      <c r="CT99" s="29">
        <f t="shared" ref="CT99:CT130" si="233">J99/J$2</f>
        <v>1.285515320334262</v>
      </c>
      <c r="CU99" s="29">
        <f t="shared" ref="CU99:CU130" si="234">K99/K$2</f>
        <v>1.1890000000000001</v>
      </c>
      <c r="CV99" s="29">
        <f t="shared" ref="CV99:CV130" si="235">L99/L$2</f>
        <v>1.7073189522342065</v>
      </c>
      <c r="CW99" s="29">
        <f t="shared" ref="CW99:CW130" si="236">M99/M$2</f>
        <v>2.143638352169158</v>
      </c>
      <c r="CX99" s="29">
        <f t="shared" ref="CX99:CX130" si="237">N99/N$2</f>
        <v>1.1802999999999999</v>
      </c>
      <c r="CY99" s="29">
        <f t="shared" ref="CY99:CY130" si="238">O99/O$2</f>
        <v>2.292134831460674</v>
      </c>
      <c r="CZ99" s="29">
        <f t="shared" ref="CZ99:CZ130" si="239">P99/P$2</f>
        <v>1.2557497700091997</v>
      </c>
      <c r="DA99" s="29">
        <f t="shared" ref="DA99:DA130" si="240">Q99/Q$2</f>
        <v>1.1458813838550248</v>
      </c>
      <c r="DB99" s="29">
        <f t="shared" ref="DB99:DB130" si="241">R99/R$2</f>
        <v>1.5620915032679739</v>
      </c>
      <c r="DC99" s="29">
        <f t="shared" ref="DC99:DC130" si="242">S99/S$2</f>
        <v>1.6952</v>
      </c>
      <c r="DD99" s="29">
        <f t="shared" ref="DD99:DD130" si="243">T99/T$2</f>
        <v>1.1471460340993329</v>
      </c>
      <c r="DE99" s="29">
        <f t="shared" ref="DE99:DE130" si="244">U99/U$2</f>
        <v>1.3694</v>
      </c>
      <c r="DF99" s="29">
        <f t="shared" ref="DF99:DF130" si="245">V99/V$2</f>
        <v>1.1914</v>
      </c>
      <c r="DG99" s="29">
        <f t="shared" ref="DG99:DG130" si="246">W99/W$2</f>
        <v>1.0780000000000001</v>
      </c>
      <c r="DH99" s="29">
        <f t="shared" ref="DH99:DH130" si="247">X99/X$2</f>
        <v>1.3979999999999999</v>
      </c>
      <c r="DI99" s="29">
        <f t="shared" ref="DI99:DI130" si="248">Y99/Y$2</f>
        <v>1.151</v>
      </c>
      <c r="DJ99" s="29">
        <f t="shared" ref="DJ99:DJ130" si="249">Z99/Z$2</f>
        <v>2.4371748699479792</v>
      </c>
      <c r="DK99" s="29">
        <f t="shared" ref="DK99:DK130" si="250">AA99/AA$2</f>
        <v>1.3098394975575716</v>
      </c>
      <c r="DL99" s="29">
        <f t="shared" ref="DL99:DL130" si="251">AB99/AB$2</f>
        <v>1.022</v>
      </c>
      <c r="DM99" s="29">
        <f t="shared" si="170"/>
        <v>1</v>
      </c>
      <c r="DN99" s="29">
        <f t="shared" ref="DN99:DN130" si="252">AD99/AD$2</f>
        <v>1</v>
      </c>
      <c r="DO99" s="29">
        <f t="shared" ref="DO99:DO130" si="253">AE99/AE$2</f>
        <v>1</v>
      </c>
      <c r="DP99" s="29">
        <f t="shared" ref="DP99:DP130" si="254">AF99/AF$2</f>
        <v>0.99419999999999997</v>
      </c>
      <c r="DQ99" s="29">
        <f t="shared" si="174"/>
        <v>1</v>
      </c>
      <c r="DR99" s="29">
        <f t="shared" si="174"/>
        <v>1</v>
      </c>
      <c r="DS99" s="29">
        <f t="shared" ref="DS99" si="255">AI99/AI$2</f>
        <v>1.5591325085448957</v>
      </c>
    </row>
    <row r="100" spans="1:123">
      <c r="A100" s="2">
        <v>43798</v>
      </c>
      <c r="B100" s="3">
        <v>1.3461000000000001</v>
      </c>
      <c r="C100" s="3">
        <v>1.6597999999999999</v>
      </c>
      <c r="D100" s="3">
        <v>1.6964999999999999</v>
      </c>
      <c r="E100" s="3">
        <v>1.4830000000000001</v>
      </c>
      <c r="F100" s="3">
        <v>1.1325000000000001</v>
      </c>
      <c r="G100" s="3">
        <v>1.0780000000000001</v>
      </c>
      <c r="H100" s="3">
        <v>1.4653</v>
      </c>
      <c r="I100" s="3">
        <v>2.1335000000000002</v>
      </c>
      <c r="J100" s="3">
        <v>1.3845000000000001</v>
      </c>
      <c r="K100" s="3">
        <v>1.2030000000000001</v>
      </c>
      <c r="L100" s="3">
        <v>2.2073999999999998</v>
      </c>
      <c r="M100" s="3">
        <v>2.3130000000000002</v>
      </c>
      <c r="N100" s="3">
        <v>1.1805000000000001</v>
      </c>
      <c r="O100" s="3">
        <v>2.0950000000000002</v>
      </c>
      <c r="P100" s="3">
        <v>1.367</v>
      </c>
      <c r="Q100" s="3">
        <v>1.3875</v>
      </c>
      <c r="R100" s="3">
        <v>1.66</v>
      </c>
      <c r="S100" s="3">
        <v>1.6952</v>
      </c>
      <c r="T100" s="3">
        <v>1.2434000000000001</v>
      </c>
      <c r="U100" s="3">
        <v>1.3866000000000001</v>
      </c>
      <c r="V100" s="3">
        <v>1.1920999999999999</v>
      </c>
      <c r="W100" s="3">
        <v>1.0860000000000001</v>
      </c>
      <c r="X100" s="3">
        <v>1.405</v>
      </c>
      <c r="Y100">
        <v>1.169</v>
      </c>
      <c r="Z100">
        <v>2.4142000000000001</v>
      </c>
      <c r="AA100">
        <v>1.8720000000000001</v>
      </c>
      <c r="AB100">
        <v>1.0036</v>
      </c>
      <c r="AC100">
        <v>1</v>
      </c>
      <c r="AD100">
        <v>1</v>
      </c>
      <c r="AE100">
        <v>1</v>
      </c>
      <c r="AF100">
        <v>0.99719999999999998</v>
      </c>
      <c r="AG100">
        <v>1</v>
      </c>
      <c r="AH100">
        <v>1</v>
      </c>
      <c r="AI100" s="3">
        <v>1.5601023361162518</v>
      </c>
      <c r="AK100" s="11">
        <f t="shared" ref="AK100:AK131" si="256">IF(B100=B99,"/",B100/B99-1)</f>
        <v>-7.1544475586368117E-3</v>
      </c>
      <c r="AL100" s="11">
        <f t="shared" ref="AL100:AL131" si="257">IF(C100=C99,"/",C100/C99-1)</f>
        <v>-6.2862958749925202E-3</v>
      </c>
      <c r="AM100" s="11">
        <f t="shared" ref="AM100:AM131" si="258">IF(D100=D99,"/",D100/D99-1)</f>
        <v>1.0723860589812118E-2</v>
      </c>
      <c r="AN100" s="11">
        <f t="shared" ref="AN100:AN131" si="259">IF(E100=E99,"/",E100/E99-1)</f>
        <v>9.4492440604754258E-4</v>
      </c>
      <c r="AO100" s="11">
        <f t="shared" ref="AO100:AO131" si="260">IF(F100=F99,"/",F100/F99-1)</f>
        <v>-7.1015255128878962E-3</v>
      </c>
      <c r="AP100" s="11" t="str">
        <f t="shared" ref="AP100:AP131" si="261">IF(G100=G99,"/",G100/G99-1)</f>
        <v>/</v>
      </c>
      <c r="AQ100" s="11">
        <f t="shared" ref="AQ100:AQ131" si="262">IF(H100=H99,"/",H100/H99-1)</f>
        <v>-3.8071928751105544E-3</v>
      </c>
      <c r="AR100" s="11">
        <f t="shared" ref="AR100:AR131" si="263">IF(I100=I99,"/",I100/I99-1)</f>
        <v>-1.5777090925865989E-2</v>
      </c>
      <c r="AS100" s="11" t="str">
        <f t="shared" ref="AS100:AS131" si="264">IF(J100=J99,"/",J100/J99-1)</f>
        <v>/</v>
      </c>
      <c r="AT100" s="11">
        <f t="shared" ref="AT100:AT131" si="265">IF(K100=K99,"/",K100/K99-1)</f>
        <v>1.1774600504625754E-2</v>
      </c>
      <c r="AU100" s="11">
        <f t="shared" ref="AU100:AU131" si="266">IF(L100=L99,"/",L100/L99-1)</f>
        <v>-3.925815622038753E-3</v>
      </c>
      <c r="AV100" s="11">
        <f t="shared" ref="AV100:AV131" si="267">IF(M100=M99,"/",M100/M99-1)</f>
        <v>-1.6581632653061118E-2</v>
      </c>
      <c r="AW100" s="11">
        <f t="shared" ref="AW100:AW131" si="268">IF(N100=N99,"/",N100/N99-1)</f>
        <v>1.6944844531074921E-4</v>
      </c>
      <c r="AX100" s="11">
        <f t="shared" ref="AX100:AX131" si="269">IF(O100=O99,"/",O100/O99-1)</f>
        <v>2.6960784313725616E-2</v>
      </c>
      <c r="AY100" s="11">
        <f t="shared" ref="AY100:AY131" si="270">IF(P100=P99,"/",P100/P99-1)</f>
        <v>1.46520146520146E-3</v>
      </c>
      <c r="AZ100" s="11">
        <f t="shared" ref="AZ100:AZ131" si="271">IF(Q100=Q99,"/",Q100/Q99-1)</f>
        <v>-2.5878800948889724E-3</v>
      </c>
      <c r="BA100" s="11">
        <f t="shared" ref="BA100:BA131" si="272">IF(R100=R99,"/",R100/R99-1)</f>
        <v>-7.7704722056187725E-3</v>
      </c>
      <c r="BB100" s="11" t="str">
        <f t="shared" ref="BB100:BB131" si="273">IF(S100=S99,"/",S100/S99-1)</f>
        <v>/</v>
      </c>
      <c r="BC100" s="11">
        <f t="shared" ref="BC100:BC131" si="274">IF(T100=T99,"/",T100/T99-1)</f>
        <v>4.3618739903070747E-3</v>
      </c>
      <c r="BD100" s="11">
        <f t="shared" ref="BD100:BD131" si="275">IF(U100=U99,"/",U100/U99-1)</f>
        <v>1.2560245362932765E-2</v>
      </c>
      <c r="BE100" s="11">
        <f t="shared" ref="BE100:BE131" si="276">IF(V100=V99,"/",V100/V99-1)</f>
        <v>5.8754406580496799E-4</v>
      </c>
      <c r="BF100" s="11">
        <f t="shared" ref="BF100:BF131" si="277">IF(W100=W99,"/",W100/W99-1)</f>
        <v>7.4211502782930427E-3</v>
      </c>
      <c r="BG100" s="11">
        <f t="shared" ref="BG100:BG131" si="278">IF(X100=X99,"/",X100/X99-1)</f>
        <v>5.0071530758226679E-3</v>
      </c>
      <c r="BH100" s="11">
        <f t="shared" ref="BH100:BH131" si="279">IF(Y100=Y99,"/",Y100/Y99-1)</f>
        <v>1.5638575152041811E-2</v>
      </c>
      <c r="BI100" s="11">
        <f t="shared" ref="BI100:BI131" si="280">IF(Z100=Z99,"/",Z100/Z99-1)</f>
        <v>-9.0304572695180108E-3</v>
      </c>
      <c r="BJ100" s="11">
        <f t="shared" ref="BJ100:BJ131" si="281">IF(AA100=AA99,"/",AA100/AA99-1)</f>
        <v>-2.6638252530633011E-3</v>
      </c>
      <c r="BK100" s="11">
        <f t="shared" ref="BK100:BK131" si="282">IF(AB100=AB99,"/",AB100/AB99-1)</f>
        <v>-1.8003913894324874E-2</v>
      </c>
      <c r="BL100" s="11" t="str">
        <f t="shared" ref="BL100:BL131" si="283">IF(AC100=AC99,"/",AC100/AC99-1)</f>
        <v>/</v>
      </c>
      <c r="BM100" s="11" t="str">
        <f t="shared" ref="BM100:BM131" si="284">IF(AD100=AD99,"/",AD100/AD99-1)</f>
        <v>/</v>
      </c>
      <c r="BN100" s="11" t="str">
        <f t="shared" ref="BN100:BN131" si="285">IF(AE100=AE99,"/",AE100/AE99-1)</f>
        <v>/</v>
      </c>
      <c r="BO100" s="11">
        <f t="shared" ref="BO100:BO131" si="286">IF(AF100=AF99,"/",AF100/AF99-1)</f>
        <v>3.0175015087507973E-3</v>
      </c>
      <c r="BP100" s="11" t="str">
        <f t="shared" si="207"/>
        <v>/</v>
      </c>
      <c r="BQ100" s="11" t="str">
        <f t="shared" si="207"/>
        <v>/</v>
      </c>
      <c r="BR100" s="11">
        <f t="shared" ref="BR100" si="287">IF(AI100=AI99,"/",AI100/AI99-1)</f>
        <v>6.220302418433743E-4</v>
      </c>
      <c r="BX100" s="17"/>
      <c r="BY100" s="17"/>
      <c r="CK100" s="2">
        <f t="shared" si="222"/>
        <v>43798</v>
      </c>
      <c r="CL100" s="29">
        <f t="shared" si="225"/>
        <v>1.0430840759395583</v>
      </c>
      <c r="CM100" s="29">
        <f t="shared" si="226"/>
        <v>1.3210760904170646</v>
      </c>
      <c r="CN100" s="29">
        <f t="shared" si="227"/>
        <v>1.6964999999999999</v>
      </c>
      <c r="CO100" s="29">
        <f t="shared" si="228"/>
        <v>1.1720540583260888</v>
      </c>
      <c r="CP100" s="29">
        <f t="shared" si="229"/>
        <v>1.1325000000000001</v>
      </c>
      <c r="CQ100" s="29">
        <f t="shared" si="230"/>
        <v>1.0780000000000001</v>
      </c>
      <c r="CR100" s="29">
        <f t="shared" si="231"/>
        <v>1.4653</v>
      </c>
      <c r="CS100" s="29">
        <f t="shared" si="232"/>
        <v>1.8790734542892376</v>
      </c>
      <c r="CT100" s="29">
        <f t="shared" si="233"/>
        <v>1.285515320334262</v>
      </c>
      <c r="CU100" s="29">
        <f t="shared" si="234"/>
        <v>1.2030000000000001</v>
      </c>
      <c r="CV100" s="29">
        <f t="shared" si="235"/>
        <v>1.7006163328197224</v>
      </c>
      <c r="CW100" s="29">
        <f t="shared" si="236"/>
        <v>2.1080933284724757</v>
      </c>
      <c r="CX100" s="29">
        <f t="shared" si="237"/>
        <v>1.1805000000000001</v>
      </c>
      <c r="CY100" s="29">
        <f t="shared" si="238"/>
        <v>2.3539325842696632</v>
      </c>
      <c r="CZ100" s="29">
        <f t="shared" si="239"/>
        <v>1.2575896964121436</v>
      </c>
      <c r="DA100" s="29">
        <f t="shared" si="240"/>
        <v>1.1429159802306426</v>
      </c>
      <c r="DB100" s="29">
        <f t="shared" si="241"/>
        <v>1.5499533146591971</v>
      </c>
      <c r="DC100" s="29">
        <f t="shared" si="242"/>
        <v>1.6952</v>
      </c>
      <c r="DD100" s="29">
        <f t="shared" si="243"/>
        <v>1.1521497405485546</v>
      </c>
      <c r="DE100" s="29">
        <f t="shared" si="244"/>
        <v>1.3866000000000001</v>
      </c>
      <c r="DF100" s="29">
        <f t="shared" si="245"/>
        <v>1.1920999999999999</v>
      </c>
      <c r="DG100" s="29">
        <f t="shared" si="246"/>
        <v>1.0860000000000001</v>
      </c>
      <c r="DH100" s="29">
        <f t="shared" si="247"/>
        <v>1.405</v>
      </c>
      <c r="DI100" s="29">
        <f t="shared" si="248"/>
        <v>1.169</v>
      </c>
      <c r="DJ100" s="29">
        <f t="shared" si="249"/>
        <v>2.4151660664265706</v>
      </c>
      <c r="DK100" s="29">
        <f t="shared" si="250"/>
        <v>1.3063503140265178</v>
      </c>
      <c r="DL100" s="29">
        <f t="shared" si="251"/>
        <v>1.0036</v>
      </c>
      <c r="DM100" s="29">
        <f t="shared" si="170"/>
        <v>1</v>
      </c>
      <c r="DN100" s="29">
        <f t="shared" si="252"/>
        <v>1</v>
      </c>
      <c r="DO100" s="29">
        <f t="shared" si="253"/>
        <v>1</v>
      </c>
      <c r="DP100" s="29">
        <f t="shared" si="254"/>
        <v>0.99719999999999998</v>
      </c>
      <c r="DQ100" s="29">
        <f t="shared" si="174"/>
        <v>1</v>
      </c>
      <c r="DR100" s="29">
        <f t="shared" si="174"/>
        <v>1</v>
      </c>
      <c r="DS100" s="29">
        <f t="shared" ref="DS100" si="288">AI100/AI$2</f>
        <v>1.5601023361162518</v>
      </c>
    </row>
    <row r="101" spans="1:123">
      <c r="A101" s="2">
        <v>43805</v>
      </c>
      <c r="B101" s="3">
        <v>1.3455999999999999</v>
      </c>
      <c r="C101" s="3">
        <v>1.6533</v>
      </c>
      <c r="D101" s="3">
        <v>1.7010000000000001</v>
      </c>
      <c r="E101" s="3">
        <v>1.5001</v>
      </c>
      <c r="F101" s="3">
        <v>1.1369</v>
      </c>
      <c r="G101" s="3">
        <v>1.077</v>
      </c>
      <c r="H101" s="3">
        <v>1.4970000000000001</v>
      </c>
      <c r="I101" s="3">
        <v>2.1482999999999999</v>
      </c>
      <c r="J101" s="3">
        <v>1.3779999999999999</v>
      </c>
      <c r="K101" s="3">
        <v>1.198</v>
      </c>
      <c r="L101" s="3">
        <v>2.1997</v>
      </c>
      <c r="M101" s="3">
        <v>2.3319999999999999</v>
      </c>
      <c r="N101" s="3">
        <v>1.1791</v>
      </c>
      <c r="O101" s="3">
        <v>2.0459999999999998</v>
      </c>
      <c r="P101" s="3">
        <v>1.3720000000000001</v>
      </c>
      <c r="Q101" s="3">
        <v>1.3862000000000001</v>
      </c>
      <c r="R101" s="3">
        <v>1.603</v>
      </c>
      <c r="S101" s="3">
        <v>1.6649</v>
      </c>
      <c r="T101" s="3">
        <v>1.2325999999999999</v>
      </c>
      <c r="U101" s="3">
        <v>1.3324</v>
      </c>
      <c r="V101" s="3">
        <v>1.1831</v>
      </c>
      <c r="W101" s="3">
        <v>1.083</v>
      </c>
      <c r="X101" s="3">
        <v>1.415</v>
      </c>
      <c r="Y101">
        <v>1.161</v>
      </c>
      <c r="Z101">
        <v>2.3368000000000002</v>
      </c>
      <c r="AA101">
        <v>1.863</v>
      </c>
      <c r="AB101">
        <v>1.0035000000000001</v>
      </c>
      <c r="AC101">
        <v>1</v>
      </c>
      <c r="AD101">
        <v>1</v>
      </c>
      <c r="AE101">
        <v>1</v>
      </c>
      <c r="AF101">
        <v>1.0067999999999999</v>
      </c>
      <c r="AG101">
        <v>1</v>
      </c>
      <c r="AH101">
        <v>1</v>
      </c>
      <c r="AI101" s="3">
        <v>1.5522149970982901</v>
      </c>
      <c r="AK101" s="11">
        <f t="shared" si="256"/>
        <v>-3.7144342916584083E-4</v>
      </c>
      <c r="AL101" s="11">
        <f t="shared" si="257"/>
        <v>-3.9161344740329396E-3</v>
      </c>
      <c r="AM101" s="11">
        <f t="shared" si="258"/>
        <v>2.6525198938993633E-3</v>
      </c>
      <c r="AN101" s="11">
        <f t="shared" si="259"/>
        <v>1.1530681051921787E-2</v>
      </c>
      <c r="AO101" s="11">
        <f t="shared" si="260"/>
        <v>3.8852097130241958E-3</v>
      </c>
      <c r="AP101" s="11">
        <f t="shared" si="261"/>
        <v>-9.2764378478671361E-4</v>
      </c>
      <c r="AQ101" s="11">
        <f t="shared" si="262"/>
        <v>2.1633795127277811E-2</v>
      </c>
      <c r="AR101" s="11">
        <f t="shared" si="263"/>
        <v>6.9369580501521533E-3</v>
      </c>
      <c r="AS101" s="11">
        <f t="shared" si="264"/>
        <v>-4.6948356807513525E-3</v>
      </c>
      <c r="AT101" s="11">
        <f t="shared" si="265"/>
        <v>-4.1562759767249657E-3</v>
      </c>
      <c r="AU101" s="11">
        <f t="shared" si="266"/>
        <v>-3.4882667391500366E-3</v>
      </c>
      <c r="AV101" s="11">
        <f t="shared" si="267"/>
        <v>8.2144401210548779E-3</v>
      </c>
      <c r="AW101" s="11">
        <f t="shared" si="268"/>
        <v>-1.1859381617959075E-3</v>
      </c>
      <c r="AX101" s="11">
        <f t="shared" si="269"/>
        <v>-2.3389021479713779E-2</v>
      </c>
      <c r="AY101" s="11">
        <f t="shared" si="270"/>
        <v>3.6576444769569338E-3</v>
      </c>
      <c r="AZ101" s="11">
        <f t="shared" si="271"/>
        <v>-9.3693693693686075E-4</v>
      </c>
      <c r="BA101" s="11">
        <f t="shared" si="272"/>
        <v>-3.4337349397590367E-2</v>
      </c>
      <c r="BB101" s="11">
        <f t="shared" si="273"/>
        <v>-1.7873997168475708E-2</v>
      </c>
      <c r="BC101" s="11">
        <f t="shared" si="274"/>
        <v>-8.6858613479171565E-3</v>
      </c>
      <c r="BD101" s="11">
        <f t="shared" si="275"/>
        <v>-3.9088417712390022E-2</v>
      </c>
      <c r="BE101" s="11">
        <f t="shared" si="276"/>
        <v>-7.5497022061906671E-3</v>
      </c>
      <c r="BF101" s="11">
        <f t="shared" si="277"/>
        <v>-2.7624309392266788E-3</v>
      </c>
      <c r="BG101" s="11">
        <f t="shared" si="278"/>
        <v>7.1174377224199059E-3</v>
      </c>
      <c r="BH101" s="11">
        <f t="shared" si="279"/>
        <v>-6.8434559452523747E-3</v>
      </c>
      <c r="BI101" s="11">
        <f t="shared" si="280"/>
        <v>-3.2060309833485179E-2</v>
      </c>
      <c r="BJ101" s="11">
        <f t="shared" si="281"/>
        <v>-4.8076923076924016E-3</v>
      </c>
      <c r="BK101" s="11">
        <f t="shared" si="282"/>
        <v>-9.9641291351093564E-5</v>
      </c>
      <c r="BL101" s="11" t="str">
        <f t="shared" si="283"/>
        <v>/</v>
      </c>
      <c r="BM101" s="11" t="str">
        <f t="shared" si="284"/>
        <v>/</v>
      </c>
      <c r="BN101" s="11" t="str">
        <f t="shared" si="285"/>
        <v>/</v>
      </c>
      <c r="BO101" s="11">
        <f t="shared" si="286"/>
        <v>9.6269554753307673E-3</v>
      </c>
      <c r="BP101" s="11" t="str">
        <f t="shared" si="207"/>
        <v>/</v>
      </c>
      <c r="BQ101" s="11" t="str">
        <f t="shared" si="207"/>
        <v>/</v>
      </c>
      <c r="BR101" s="11">
        <f t="shared" ref="BR101" si="289">IF(AI101=AI100,"/",AI101/AI100-1)</f>
        <v>-5.0556548986373517E-3</v>
      </c>
      <c r="BX101" s="17"/>
      <c r="BY101" s="17"/>
      <c r="CK101" s="2">
        <f t="shared" si="222"/>
        <v>43805</v>
      </c>
      <c r="CL101" s="29">
        <f t="shared" si="225"/>
        <v>1.0426966292134832</v>
      </c>
      <c r="CM101" s="29">
        <f t="shared" si="226"/>
        <v>1.3159025787965617</v>
      </c>
      <c r="CN101" s="29">
        <f t="shared" si="227"/>
        <v>1.7010000000000001</v>
      </c>
      <c r="CO101" s="29">
        <f t="shared" si="228"/>
        <v>1.1855686398482572</v>
      </c>
      <c r="CP101" s="29">
        <f t="shared" si="229"/>
        <v>1.1369</v>
      </c>
      <c r="CQ101" s="29">
        <f t="shared" si="230"/>
        <v>1.077</v>
      </c>
      <c r="CR101" s="29">
        <f t="shared" si="231"/>
        <v>1.4970000000000001</v>
      </c>
      <c r="CS101" s="29">
        <f t="shared" si="232"/>
        <v>1.8921085080147966</v>
      </c>
      <c r="CT101" s="29">
        <f t="shared" si="233"/>
        <v>1.2794800371402042</v>
      </c>
      <c r="CU101" s="29">
        <f t="shared" si="234"/>
        <v>1.198</v>
      </c>
      <c r="CV101" s="29">
        <f t="shared" si="235"/>
        <v>1.694684129429892</v>
      </c>
      <c r="CW101" s="29">
        <f t="shared" si="236"/>
        <v>2.1254101348888077</v>
      </c>
      <c r="CX101" s="29">
        <f t="shared" si="237"/>
        <v>1.1791</v>
      </c>
      <c r="CY101" s="29">
        <f t="shared" si="238"/>
        <v>2.2988764044943819</v>
      </c>
      <c r="CZ101" s="29">
        <f t="shared" si="239"/>
        <v>1.2621895124195033</v>
      </c>
      <c r="DA101" s="29">
        <f t="shared" si="240"/>
        <v>1.141845140032949</v>
      </c>
      <c r="DB101" s="29">
        <f t="shared" si="241"/>
        <v>1.4967320261437909</v>
      </c>
      <c r="DC101" s="29">
        <f t="shared" si="242"/>
        <v>1.6649</v>
      </c>
      <c r="DD101" s="29">
        <f t="shared" si="243"/>
        <v>1.1421423276501113</v>
      </c>
      <c r="DE101" s="29">
        <f t="shared" si="244"/>
        <v>1.3324</v>
      </c>
      <c r="DF101" s="29">
        <f t="shared" si="245"/>
        <v>1.1831</v>
      </c>
      <c r="DG101" s="29">
        <f t="shared" si="246"/>
        <v>1.083</v>
      </c>
      <c r="DH101" s="29">
        <f t="shared" si="247"/>
        <v>1.415</v>
      </c>
      <c r="DI101" s="29">
        <f t="shared" si="248"/>
        <v>1.161</v>
      </c>
      <c r="DJ101" s="29">
        <f t="shared" si="249"/>
        <v>2.3377350940376154</v>
      </c>
      <c r="DK101" s="29">
        <f t="shared" si="250"/>
        <v>1.300069783670621</v>
      </c>
      <c r="DL101" s="29">
        <f t="shared" si="251"/>
        <v>1.0035000000000001</v>
      </c>
      <c r="DM101" s="29">
        <f t="shared" si="170"/>
        <v>1</v>
      </c>
      <c r="DN101" s="29">
        <f t="shared" si="252"/>
        <v>1</v>
      </c>
      <c r="DO101" s="29">
        <f t="shared" si="253"/>
        <v>1</v>
      </c>
      <c r="DP101" s="29">
        <f t="shared" si="254"/>
        <v>1.0067999999999999</v>
      </c>
      <c r="DQ101" s="29">
        <f t="shared" si="174"/>
        <v>1</v>
      </c>
      <c r="DR101" s="29">
        <f t="shared" si="174"/>
        <v>1</v>
      </c>
      <c r="DS101" s="29">
        <f t="shared" ref="DS101" si="290">AI101/AI$2</f>
        <v>1.5522149970982901</v>
      </c>
    </row>
    <row r="102" spans="1:123">
      <c r="A102" s="2">
        <v>43812</v>
      </c>
      <c r="B102" s="3">
        <v>1.3638999999999999</v>
      </c>
      <c r="C102" s="3">
        <v>1.6323000000000001</v>
      </c>
      <c r="D102" s="3">
        <v>1.7070000000000001</v>
      </c>
      <c r="E102" s="3">
        <v>1.5118</v>
      </c>
      <c r="F102" s="3">
        <v>1.1456999999999999</v>
      </c>
      <c r="G102" s="3">
        <v>1.081</v>
      </c>
      <c r="H102" s="3">
        <v>1.4955000000000001</v>
      </c>
      <c r="I102" s="3">
        <v>2.1735000000000002</v>
      </c>
      <c r="J102" s="3">
        <v>1.3979999999999999</v>
      </c>
      <c r="K102" s="3">
        <v>1.2150000000000001</v>
      </c>
      <c r="L102" s="3">
        <v>2.2139000000000002</v>
      </c>
      <c r="M102" s="3">
        <v>2.339</v>
      </c>
      <c r="N102" s="3">
        <v>1.1833</v>
      </c>
      <c r="O102" s="3">
        <v>2.0979999999999999</v>
      </c>
      <c r="P102" s="3">
        <v>1.373</v>
      </c>
      <c r="Q102" s="3">
        <v>1.4013</v>
      </c>
      <c r="R102" s="3">
        <v>1.673</v>
      </c>
      <c r="S102" s="3">
        <v>1.6553</v>
      </c>
      <c r="T102" s="3">
        <v>1.2423</v>
      </c>
      <c r="U102" s="3">
        <v>1.4246000000000001</v>
      </c>
      <c r="V102" s="3">
        <v>1.1778999999999999</v>
      </c>
      <c r="W102" s="3">
        <v>1.085</v>
      </c>
      <c r="X102" s="3">
        <v>1.44</v>
      </c>
      <c r="Y102">
        <v>1.1719999999999999</v>
      </c>
      <c r="Z102">
        <v>2.367</v>
      </c>
      <c r="AA102">
        <v>1.891</v>
      </c>
      <c r="AB102">
        <v>1.0218</v>
      </c>
      <c r="AC102">
        <v>1</v>
      </c>
      <c r="AD102">
        <v>1</v>
      </c>
      <c r="AE102">
        <v>1</v>
      </c>
      <c r="AF102">
        <v>1.0035000000000001</v>
      </c>
      <c r="AG102">
        <v>1</v>
      </c>
      <c r="AH102">
        <v>1</v>
      </c>
      <c r="AI102" s="3">
        <v>1.5689720639762925</v>
      </c>
      <c r="AK102" s="11">
        <f t="shared" si="256"/>
        <v>1.3599881093935728E-2</v>
      </c>
      <c r="AL102" s="11">
        <f t="shared" si="257"/>
        <v>-1.2701868989294041E-2</v>
      </c>
      <c r="AM102" s="11">
        <f t="shared" si="258"/>
        <v>3.5273368606703048E-3</v>
      </c>
      <c r="AN102" s="11">
        <f t="shared" si="259"/>
        <v>7.7994800346643522E-3</v>
      </c>
      <c r="AO102" s="11">
        <f t="shared" si="260"/>
        <v>7.7403465564251928E-3</v>
      </c>
      <c r="AP102" s="11">
        <f t="shared" si="261"/>
        <v>3.7140204271124411E-3</v>
      </c>
      <c r="AQ102" s="11">
        <f t="shared" si="262"/>
        <v>-1.0020040080160886E-3</v>
      </c>
      <c r="AR102" s="11">
        <f t="shared" si="263"/>
        <v>1.1730205278592587E-2</v>
      </c>
      <c r="AS102" s="11">
        <f t="shared" si="264"/>
        <v>1.4513788098693858E-2</v>
      </c>
      <c r="AT102" s="11">
        <f t="shared" si="265"/>
        <v>1.4190317195325708E-2</v>
      </c>
      <c r="AU102" s="11">
        <f t="shared" si="266"/>
        <v>6.455425739873677E-3</v>
      </c>
      <c r="AV102" s="11">
        <f t="shared" si="267"/>
        <v>3.0017152658663449E-3</v>
      </c>
      <c r="AW102" s="11">
        <f t="shared" si="268"/>
        <v>3.5620388431854E-3</v>
      </c>
      <c r="AX102" s="11">
        <f t="shared" si="269"/>
        <v>2.5415444770283457E-2</v>
      </c>
      <c r="AY102" s="11">
        <f t="shared" si="270"/>
        <v>7.2886297376095754E-4</v>
      </c>
      <c r="AZ102" s="11">
        <f t="shared" si="271"/>
        <v>1.0893089020343361E-2</v>
      </c>
      <c r="BA102" s="11">
        <f t="shared" si="272"/>
        <v>4.366812227074246E-2</v>
      </c>
      <c r="BB102" s="11">
        <f t="shared" si="273"/>
        <v>-5.7661120788035092E-3</v>
      </c>
      <c r="BC102" s="11">
        <f t="shared" si="274"/>
        <v>7.8695440532208227E-3</v>
      </c>
      <c r="BD102" s="11">
        <f t="shared" si="275"/>
        <v>6.9198438907235094E-2</v>
      </c>
      <c r="BE102" s="11">
        <f t="shared" si="276"/>
        <v>-4.3952328628180659E-3</v>
      </c>
      <c r="BF102" s="11">
        <f t="shared" si="277"/>
        <v>1.8467220683286989E-3</v>
      </c>
      <c r="BG102" s="11">
        <f t="shared" si="278"/>
        <v>1.7667844522968101E-2</v>
      </c>
      <c r="BH102" s="11">
        <f t="shared" si="279"/>
        <v>9.4745908699396253E-3</v>
      </c>
      <c r="BI102" s="11">
        <f t="shared" si="280"/>
        <v>1.2923656282095131E-2</v>
      </c>
      <c r="BJ102" s="11">
        <f t="shared" si="281"/>
        <v>1.5029522275899154E-2</v>
      </c>
      <c r="BK102" s="11">
        <f t="shared" si="282"/>
        <v>1.8236173393124E-2</v>
      </c>
      <c r="BL102" s="11" t="str">
        <f t="shared" si="283"/>
        <v>/</v>
      </c>
      <c r="BM102" s="11" t="str">
        <f t="shared" si="284"/>
        <v>/</v>
      </c>
      <c r="BN102" s="11" t="str">
        <f t="shared" si="285"/>
        <v>/</v>
      </c>
      <c r="BO102" s="11">
        <f t="shared" si="286"/>
        <v>-3.277711561382457E-3</v>
      </c>
      <c r="BP102" s="11" t="str">
        <f t="shared" si="207"/>
        <v>/</v>
      </c>
      <c r="BQ102" s="11" t="str">
        <f t="shared" si="207"/>
        <v>/</v>
      </c>
      <c r="BR102" s="11">
        <f t="shared" ref="BR102" si="291">IF(AI102=AI101,"/",AI102/AI101-1)</f>
        <v>1.0795583671932008E-2</v>
      </c>
      <c r="BX102" s="17"/>
      <c r="BY102" s="17"/>
      <c r="CK102" s="2">
        <f t="shared" si="222"/>
        <v>43812</v>
      </c>
      <c r="CL102" s="29">
        <f t="shared" si="225"/>
        <v>1.0568771793878342</v>
      </c>
      <c r="CM102" s="29">
        <f t="shared" si="226"/>
        <v>1.2991881566380135</v>
      </c>
      <c r="CN102" s="29">
        <f t="shared" si="227"/>
        <v>1.7070000000000001</v>
      </c>
      <c r="CO102" s="29">
        <f t="shared" si="228"/>
        <v>1.1948154587844779</v>
      </c>
      <c r="CP102" s="29">
        <f t="shared" si="229"/>
        <v>1.1456999999999999</v>
      </c>
      <c r="CQ102" s="29">
        <f t="shared" si="230"/>
        <v>1.081</v>
      </c>
      <c r="CR102" s="29">
        <f t="shared" si="231"/>
        <v>1.4955000000000001</v>
      </c>
      <c r="CS102" s="29">
        <f t="shared" si="232"/>
        <v>1.9143033292231815</v>
      </c>
      <c r="CT102" s="29">
        <f t="shared" si="233"/>
        <v>1.298050139275766</v>
      </c>
      <c r="CU102" s="29">
        <f t="shared" si="234"/>
        <v>1.2150000000000001</v>
      </c>
      <c r="CV102" s="29">
        <f t="shared" si="235"/>
        <v>1.7056240369799693</v>
      </c>
      <c r="CW102" s="29">
        <f t="shared" si="236"/>
        <v>2.1317900109369305</v>
      </c>
      <c r="CX102" s="29">
        <f t="shared" si="237"/>
        <v>1.1833</v>
      </c>
      <c r="CY102" s="29">
        <f t="shared" si="238"/>
        <v>2.3573033707865165</v>
      </c>
      <c r="CZ102" s="29">
        <f t="shared" si="239"/>
        <v>1.2631094756209753</v>
      </c>
      <c r="DA102" s="29">
        <f t="shared" si="240"/>
        <v>1.1542833607907743</v>
      </c>
      <c r="DB102" s="29">
        <f t="shared" si="241"/>
        <v>1.5620915032679739</v>
      </c>
      <c r="DC102" s="29">
        <f t="shared" si="242"/>
        <v>1.6553</v>
      </c>
      <c r="DD102" s="29">
        <f t="shared" si="243"/>
        <v>1.1511304670126019</v>
      </c>
      <c r="DE102" s="29">
        <f t="shared" si="244"/>
        <v>1.4246000000000001</v>
      </c>
      <c r="DF102" s="29">
        <f t="shared" si="245"/>
        <v>1.1778999999999999</v>
      </c>
      <c r="DG102" s="29">
        <f t="shared" si="246"/>
        <v>1.085</v>
      </c>
      <c r="DH102" s="29">
        <f t="shared" si="247"/>
        <v>1.44</v>
      </c>
      <c r="DI102" s="29">
        <f t="shared" si="248"/>
        <v>1.1719999999999999</v>
      </c>
      <c r="DJ102" s="29">
        <f t="shared" si="249"/>
        <v>2.3679471788715487</v>
      </c>
      <c r="DK102" s="29">
        <f t="shared" si="250"/>
        <v>1.3196092114445219</v>
      </c>
      <c r="DL102" s="29">
        <f t="shared" si="251"/>
        <v>1.0218</v>
      </c>
      <c r="DM102" s="29">
        <f t="shared" si="170"/>
        <v>1</v>
      </c>
      <c r="DN102" s="29">
        <f t="shared" si="252"/>
        <v>1</v>
      </c>
      <c r="DO102" s="29">
        <f t="shared" si="253"/>
        <v>1</v>
      </c>
      <c r="DP102" s="29">
        <f t="shared" si="254"/>
        <v>1.0035000000000001</v>
      </c>
      <c r="DQ102" s="29">
        <f t="shared" si="174"/>
        <v>1</v>
      </c>
      <c r="DR102" s="29">
        <f t="shared" si="174"/>
        <v>1</v>
      </c>
      <c r="DS102" s="29">
        <f t="shared" ref="DS102" si="292">AI102/AI$2</f>
        <v>1.5689720639762925</v>
      </c>
    </row>
    <row r="103" spans="1:123">
      <c r="A103" s="2">
        <v>43819</v>
      </c>
      <c r="B103" s="3">
        <v>1.3727</v>
      </c>
      <c r="C103" s="3">
        <v>1.6414</v>
      </c>
      <c r="D103" s="3">
        <v>1.7175</v>
      </c>
      <c r="E103" s="3">
        <v>1.4964999999999999</v>
      </c>
      <c r="F103" s="3">
        <v>1.1451</v>
      </c>
      <c r="G103" s="3">
        <v>1.0780000000000001</v>
      </c>
      <c r="H103" s="3">
        <v>1.5031000000000001</v>
      </c>
      <c r="I103" s="3">
        <v>2.1898</v>
      </c>
      <c r="J103" s="3">
        <v>1.4092</v>
      </c>
      <c r="K103" s="3">
        <v>1.2050000000000001</v>
      </c>
      <c r="L103" s="3">
        <v>2.1997</v>
      </c>
      <c r="M103" s="3">
        <v>2.3860000000000001</v>
      </c>
      <c r="N103" s="3">
        <v>1.1898</v>
      </c>
      <c r="O103" s="3">
        <v>2.1</v>
      </c>
      <c r="P103" s="3">
        <v>1.3779999999999999</v>
      </c>
      <c r="Q103" s="3">
        <v>1.3959999999999999</v>
      </c>
      <c r="R103" s="3">
        <v>1.698</v>
      </c>
      <c r="S103" s="3">
        <v>1.6553</v>
      </c>
      <c r="T103" s="3">
        <v>1.2412000000000001</v>
      </c>
      <c r="U103" s="3">
        <v>1.4662999999999999</v>
      </c>
      <c r="V103" s="3">
        <v>1.1850000000000001</v>
      </c>
      <c r="W103" s="3">
        <v>1.087</v>
      </c>
      <c r="X103" s="3">
        <v>1.4159999999999999</v>
      </c>
      <c r="Y103">
        <v>1.181</v>
      </c>
      <c r="Z103">
        <v>2.3934000000000002</v>
      </c>
      <c r="AA103">
        <v>1.8859999999999999</v>
      </c>
      <c r="AB103">
        <v>1.0439000000000001</v>
      </c>
      <c r="AC103">
        <v>1</v>
      </c>
      <c r="AD103">
        <v>1</v>
      </c>
      <c r="AE103">
        <v>1</v>
      </c>
      <c r="AF103">
        <v>1.0065</v>
      </c>
      <c r="AG103">
        <v>1</v>
      </c>
      <c r="AH103">
        <v>1</v>
      </c>
      <c r="AI103" s="3">
        <v>1.5744841149734214</v>
      </c>
      <c r="AK103" s="11">
        <f t="shared" si="256"/>
        <v>6.4520859300536415E-3</v>
      </c>
      <c r="AL103" s="11">
        <f t="shared" si="257"/>
        <v>5.5749555841448917E-3</v>
      </c>
      <c r="AM103" s="11">
        <f t="shared" si="258"/>
        <v>6.1511423550086874E-3</v>
      </c>
      <c r="AN103" s="11">
        <f t="shared" si="259"/>
        <v>-1.0120386294483419E-2</v>
      </c>
      <c r="AO103" s="11">
        <f t="shared" si="260"/>
        <v>-5.2369730295886985E-4</v>
      </c>
      <c r="AP103" s="11">
        <f t="shared" si="261"/>
        <v>-2.7752081406104967E-3</v>
      </c>
      <c r="AQ103" s="11">
        <f t="shared" si="262"/>
        <v>5.0819124038783414E-3</v>
      </c>
      <c r="AR103" s="11">
        <f t="shared" si="263"/>
        <v>7.4994248907291894E-3</v>
      </c>
      <c r="AS103" s="11">
        <f t="shared" si="264"/>
        <v>8.0114449213162242E-3</v>
      </c>
      <c r="AT103" s="11">
        <f t="shared" si="265"/>
        <v>-8.2304526748970819E-3</v>
      </c>
      <c r="AU103" s="11">
        <f t="shared" si="266"/>
        <v>-6.4140205067980682E-3</v>
      </c>
      <c r="AV103" s="11">
        <f t="shared" si="267"/>
        <v>2.0094057289439915E-2</v>
      </c>
      <c r="AW103" s="11">
        <f t="shared" si="268"/>
        <v>5.493112482041651E-3</v>
      </c>
      <c r="AX103" s="11">
        <f t="shared" si="269"/>
        <v>9.5328884652068346E-4</v>
      </c>
      <c r="AY103" s="11">
        <f t="shared" si="270"/>
        <v>3.6416605972322547E-3</v>
      </c>
      <c r="AZ103" s="11">
        <f t="shared" si="271"/>
        <v>-3.7822022407765221E-3</v>
      </c>
      <c r="BA103" s="11">
        <f t="shared" si="272"/>
        <v>1.4943215780035768E-2</v>
      </c>
      <c r="BB103" s="11" t="str">
        <f t="shared" si="273"/>
        <v>/</v>
      </c>
      <c r="BC103" s="11">
        <f t="shared" si="274"/>
        <v>-8.854543990983732E-4</v>
      </c>
      <c r="BD103" s="11">
        <f t="shared" si="275"/>
        <v>2.9271374420889895E-2</v>
      </c>
      <c r="BE103" s="11">
        <f t="shared" si="276"/>
        <v>6.0276763732065586E-3</v>
      </c>
      <c r="BF103" s="11">
        <f t="shared" si="277"/>
        <v>1.8433179723502668E-3</v>
      </c>
      <c r="BG103" s="11">
        <f t="shared" si="278"/>
        <v>-1.6666666666666718E-2</v>
      </c>
      <c r="BH103" s="11">
        <f t="shared" si="279"/>
        <v>7.6791808873721834E-3</v>
      </c>
      <c r="BI103" s="11">
        <f t="shared" si="280"/>
        <v>1.1153358681875947E-2</v>
      </c>
      <c r="BJ103" s="11">
        <f t="shared" si="281"/>
        <v>-2.6441036488631386E-3</v>
      </c>
      <c r="BK103" s="11">
        <f t="shared" si="282"/>
        <v>2.1628498727735312E-2</v>
      </c>
      <c r="BL103" s="11" t="str">
        <f t="shared" si="283"/>
        <v>/</v>
      </c>
      <c r="BM103" s="11" t="str">
        <f t="shared" si="284"/>
        <v>/</v>
      </c>
      <c r="BN103" s="11" t="str">
        <f t="shared" si="285"/>
        <v>/</v>
      </c>
      <c r="BO103" s="11">
        <f t="shared" si="286"/>
        <v>2.989536621823552E-3</v>
      </c>
      <c r="BP103" s="11" t="str">
        <f t="shared" si="207"/>
        <v>/</v>
      </c>
      <c r="BQ103" s="11" t="str">
        <f t="shared" si="207"/>
        <v>/</v>
      </c>
      <c r="BR103" s="11">
        <f t="shared" ref="BR103" si="293">IF(AI103=AI102,"/",AI103/AI102-1)</f>
        <v>3.513160701637652E-3</v>
      </c>
      <c r="BX103" s="17"/>
      <c r="BY103" s="17"/>
      <c r="CK103" s="2">
        <f t="shared" si="222"/>
        <v>43819</v>
      </c>
      <c r="CL103" s="29">
        <f t="shared" si="225"/>
        <v>1.063696241766757</v>
      </c>
      <c r="CM103" s="29">
        <f t="shared" si="226"/>
        <v>1.3064310729067177</v>
      </c>
      <c r="CN103" s="29">
        <f t="shared" si="227"/>
        <v>1.7175</v>
      </c>
      <c r="CO103" s="29">
        <f t="shared" si="228"/>
        <v>1.1827234647909586</v>
      </c>
      <c r="CP103" s="29">
        <f t="shared" si="229"/>
        <v>1.1451</v>
      </c>
      <c r="CQ103" s="29">
        <f t="shared" si="230"/>
        <v>1.0780000000000001</v>
      </c>
      <c r="CR103" s="29">
        <f t="shared" si="231"/>
        <v>1.5031000000000001</v>
      </c>
      <c r="CS103" s="29">
        <f t="shared" si="232"/>
        <v>1.9286595032587635</v>
      </c>
      <c r="CT103" s="29">
        <f t="shared" si="233"/>
        <v>1.3084493964716806</v>
      </c>
      <c r="CU103" s="29">
        <f t="shared" si="234"/>
        <v>1.2050000000000001</v>
      </c>
      <c r="CV103" s="29">
        <f t="shared" si="235"/>
        <v>1.694684129429892</v>
      </c>
      <c r="CW103" s="29">
        <f t="shared" si="236"/>
        <v>2.1746263215457531</v>
      </c>
      <c r="CX103" s="29">
        <f t="shared" si="237"/>
        <v>1.1898</v>
      </c>
      <c r="CY103" s="29">
        <f t="shared" si="238"/>
        <v>2.3595505617977528</v>
      </c>
      <c r="CZ103" s="29">
        <f t="shared" si="239"/>
        <v>1.2677092916283348</v>
      </c>
      <c r="DA103" s="29">
        <f t="shared" si="240"/>
        <v>1.1499176276771004</v>
      </c>
      <c r="DB103" s="29">
        <f t="shared" si="241"/>
        <v>1.5854341736694677</v>
      </c>
      <c r="DC103" s="29">
        <f t="shared" si="242"/>
        <v>1.6553</v>
      </c>
      <c r="DD103" s="29">
        <f t="shared" si="243"/>
        <v>1.1501111934766495</v>
      </c>
      <c r="DE103" s="29">
        <f t="shared" si="244"/>
        <v>1.4662999999999999</v>
      </c>
      <c r="DF103" s="29">
        <f t="shared" si="245"/>
        <v>1.1850000000000001</v>
      </c>
      <c r="DG103" s="29">
        <f t="shared" si="246"/>
        <v>1.087</v>
      </c>
      <c r="DH103" s="29">
        <f t="shared" si="247"/>
        <v>1.4159999999999999</v>
      </c>
      <c r="DI103" s="29">
        <f t="shared" si="248"/>
        <v>1.181</v>
      </c>
      <c r="DJ103" s="29">
        <f t="shared" si="249"/>
        <v>2.3943577430972391</v>
      </c>
      <c r="DK103" s="29">
        <f t="shared" si="250"/>
        <v>1.3161200279134682</v>
      </c>
      <c r="DL103" s="29">
        <f t="shared" si="251"/>
        <v>1.0439000000000001</v>
      </c>
      <c r="DM103" s="29">
        <f t="shared" si="170"/>
        <v>1</v>
      </c>
      <c r="DN103" s="29">
        <f t="shared" si="252"/>
        <v>1</v>
      </c>
      <c r="DO103" s="29">
        <f t="shared" si="253"/>
        <v>1</v>
      </c>
      <c r="DP103" s="29">
        <f t="shared" si="254"/>
        <v>1.0065</v>
      </c>
      <c r="DQ103" s="29">
        <f t="shared" si="174"/>
        <v>1</v>
      </c>
      <c r="DR103" s="29">
        <f t="shared" si="174"/>
        <v>1</v>
      </c>
      <c r="DS103" s="29">
        <f t="shared" ref="DS103" si="294">AI103/AI$2</f>
        <v>1.5744841149734214</v>
      </c>
    </row>
    <row r="104" spans="1:123">
      <c r="A104" s="2">
        <v>43826</v>
      </c>
      <c r="B104" s="3">
        <v>1.3656999999999999</v>
      </c>
      <c r="C104" s="3">
        <v>1.6585000000000001</v>
      </c>
      <c r="D104" s="3">
        <v>1.7250000000000001</v>
      </c>
      <c r="E104" s="3">
        <v>1.4905999999999999</v>
      </c>
      <c r="F104" s="3">
        <v>1.1484000000000001</v>
      </c>
      <c r="G104" s="3">
        <v>1.0720000000000001</v>
      </c>
      <c r="H104" s="3">
        <v>1.5024999999999999</v>
      </c>
      <c r="I104" s="3">
        <v>2.2719</v>
      </c>
      <c r="J104" s="3">
        <v>1.4108000000000001</v>
      </c>
      <c r="K104" s="3">
        <v>1.196</v>
      </c>
      <c r="L104" s="3">
        <v>2.2532000000000001</v>
      </c>
      <c r="M104" s="3">
        <v>2.375</v>
      </c>
      <c r="N104" s="3">
        <v>1.1854</v>
      </c>
      <c r="O104" s="3">
        <v>2.0579999999999998</v>
      </c>
      <c r="P104" s="3">
        <v>1.377</v>
      </c>
      <c r="Q104" s="3">
        <v>1.3846000000000001</v>
      </c>
      <c r="R104" s="3">
        <v>1.712</v>
      </c>
      <c r="S104" s="3">
        <v>1.6553</v>
      </c>
      <c r="T104" s="3">
        <v>1.2499</v>
      </c>
      <c r="U104" s="3">
        <v>1.4879</v>
      </c>
      <c r="V104" s="3">
        <v>1.1968000000000001</v>
      </c>
      <c r="W104" s="3">
        <v>1.089</v>
      </c>
      <c r="X104" s="3">
        <v>1.425</v>
      </c>
      <c r="Y104">
        <v>1.1890000000000001</v>
      </c>
      <c r="Z104">
        <v>2.5129999999999999</v>
      </c>
      <c r="AA104">
        <v>1.891</v>
      </c>
      <c r="AB104">
        <v>1.0509999999999999</v>
      </c>
      <c r="AC104">
        <v>1</v>
      </c>
      <c r="AD104">
        <v>1</v>
      </c>
      <c r="AE104">
        <v>1</v>
      </c>
      <c r="AF104">
        <v>1.0078</v>
      </c>
      <c r="AG104">
        <v>1</v>
      </c>
      <c r="AH104">
        <v>1</v>
      </c>
      <c r="AI104" s="3">
        <v>1.5825753351519916</v>
      </c>
      <c r="AK104" s="11">
        <f t="shared" si="256"/>
        <v>-5.0994390617032925E-3</v>
      </c>
      <c r="AL104" s="11">
        <f t="shared" si="257"/>
        <v>1.0417935908370923E-2</v>
      </c>
      <c r="AM104" s="11">
        <f t="shared" si="258"/>
        <v>4.366812227074357E-3</v>
      </c>
      <c r="AN104" s="11">
        <f t="shared" si="259"/>
        <v>-3.9425325760107377E-3</v>
      </c>
      <c r="AO104" s="11">
        <f t="shared" si="260"/>
        <v>2.8818443804035088E-3</v>
      </c>
      <c r="AP104" s="11">
        <f t="shared" si="261"/>
        <v>-5.5658627087198376E-3</v>
      </c>
      <c r="AQ104" s="11">
        <f t="shared" si="262"/>
        <v>-3.991750382543735E-4</v>
      </c>
      <c r="AR104" s="11">
        <f t="shared" si="263"/>
        <v>3.7492008402593813E-2</v>
      </c>
      <c r="AS104" s="11">
        <f t="shared" si="264"/>
        <v>1.1353959693443105E-3</v>
      </c>
      <c r="AT104" s="11">
        <f t="shared" si="265"/>
        <v>-7.468879668049877E-3</v>
      </c>
      <c r="AU104" s="11">
        <f t="shared" si="266"/>
        <v>2.4321498386143503E-2</v>
      </c>
      <c r="AV104" s="11">
        <f t="shared" si="267"/>
        <v>-4.6102263202012495E-3</v>
      </c>
      <c r="AW104" s="11">
        <f t="shared" si="268"/>
        <v>-3.6981005210959816E-3</v>
      </c>
      <c r="AX104" s="11">
        <f t="shared" si="269"/>
        <v>-2.0000000000000129E-2</v>
      </c>
      <c r="AY104" s="11">
        <f t="shared" si="270"/>
        <v>-7.2568940493455969E-4</v>
      </c>
      <c r="AZ104" s="11">
        <f t="shared" si="271"/>
        <v>-8.1661891117477126E-3</v>
      </c>
      <c r="BA104" s="11">
        <f t="shared" si="272"/>
        <v>8.2449941107185509E-3</v>
      </c>
      <c r="BB104" s="11" t="str">
        <f t="shared" si="273"/>
        <v>/</v>
      </c>
      <c r="BC104" s="11">
        <f t="shared" si="274"/>
        <v>7.0093457943924964E-3</v>
      </c>
      <c r="BD104" s="11">
        <f t="shared" si="275"/>
        <v>1.4730955466139228E-2</v>
      </c>
      <c r="BE104" s="11">
        <f t="shared" si="276"/>
        <v>9.9578059071729896E-3</v>
      </c>
      <c r="BF104" s="11">
        <f t="shared" si="277"/>
        <v>1.8399264029438367E-3</v>
      </c>
      <c r="BG104" s="11">
        <f t="shared" si="278"/>
        <v>6.3559322033899246E-3</v>
      </c>
      <c r="BH104" s="11">
        <f t="shared" si="279"/>
        <v>6.7739204064352077E-3</v>
      </c>
      <c r="BI104" s="11">
        <f t="shared" si="280"/>
        <v>4.9970752903818694E-2</v>
      </c>
      <c r="BJ104" s="11">
        <f t="shared" si="281"/>
        <v>2.6511134676565629E-3</v>
      </c>
      <c r="BK104" s="11">
        <f t="shared" si="282"/>
        <v>6.8014177603217263E-3</v>
      </c>
      <c r="BL104" s="11" t="str">
        <f t="shared" si="283"/>
        <v>/</v>
      </c>
      <c r="BM104" s="11" t="str">
        <f t="shared" si="284"/>
        <v>/</v>
      </c>
      <c r="BN104" s="11" t="str">
        <f t="shared" si="285"/>
        <v>/</v>
      </c>
      <c r="BO104" s="11">
        <f t="shared" si="286"/>
        <v>1.2916045702930923E-3</v>
      </c>
      <c r="BP104" s="11" t="str">
        <f t="shared" si="207"/>
        <v>/</v>
      </c>
      <c r="BQ104" s="11" t="str">
        <f t="shared" si="207"/>
        <v>/</v>
      </c>
      <c r="BR104" s="11">
        <f t="shared" ref="BR104" si="295">IF(AI104=AI103,"/",AI104/AI103-1)</f>
        <v>5.1389659010352418E-3</v>
      </c>
      <c r="BX104" s="17"/>
      <c r="BY104" s="17"/>
      <c r="CK104" s="2">
        <f t="shared" si="222"/>
        <v>43826</v>
      </c>
      <c r="CL104" s="29">
        <f t="shared" si="225"/>
        <v>1.0582719876017048</v>
      </c>
      <c r="CM104" s="29">
        <f t="shared" si="226"/>
        <v>1.3200413880929642</v>
      </c>
      <c r="CN104" s="29">
        <f t="shared" si="227"/>
        <v>1.7250000000000001</v>
      </c>
      <c r="CO104" s="29">
        <f t="shared" si="228"/>
        <v>1.178060539002608</v>
      </c>
      <c r="CP104" s="29">
        <f t="shared" si="229"/>
        <v>1.1484000000000001</v>
      </c>
      <c r="CQ104" s="29">
        <f t="shared" si="230"/>
        <v>1.0720000000000001</v>
      </c>
      <c r="CR104" s="29">
        <f t="shared" si="231"/>
        <v>1.5024999999999999</v>
      </c>
      <c r="CS104" s="29">
        <f t="shared" si="232"/>
        <v>2.0009688215606833</v>
      </c>
      <c r="CT104" s="29">
        <f t="shared" si="233"/>
        <v>1.3099350046425255</v>
      </c>
      <c r="CU104" s="29">
        <f t="shared" si="234"/>
        <v>1.196</v>
      </c>
      <c r="CV104" s="29">
        <f t="shared" si="235"/>
        <v>1.7359013867488444</v>
      </c>
      <c r="CW104" s="29">
        <f t="shared" si="236"/>
        <v>2.1646008020415604</v>
      </c>
      <c r="CX104" s="29">
        <f t="shared" si="237"/>
        <v>1.1854</v>
      </c>
      <c r="CY104" s="29">
        <f t="shared" si="238"/>
        <v>2.3123595505617973</v>
      </c>
      <c r="CZ104" s="29">
        <f t="shared" si="239"/>
        <v>1.266789328426863</v>
      </c>
      <c r="DA104" s="29">
        <f t="shared" si="240"/>
        <v>1.1405271828665569</v>
      </c>
      <c r="DB104" s="29">
        <f t="shared" si="241"/>
        <v>1.5985060690943045</v>
      </c>
      <c r="DC104" s="29">
        <f t="shared" si="242"/>
        <v>1.6553</v>
      </c>
      <c r="DD104" s="29">
        <f t="shared" si="243"/>
        <v>1.1581727205337287</v>
      </c>
      <c r="DE104" s="29">
        <f t="shared" si="244"/>
        <v>1.4879</v>
      </c>
      <c r="DF104" s="29">
        <f t="shared" si="245"/>
        <v>1.1968000000000001</v>
      </c>
      <c r="DG104" s="29">
        <f t="shared" si="246"/>
        <v>1.089</v>
      </c>
      <c r="DH104" s="29">
        <f t="shared" si="247"/>
        <v>1.425</v>
      </c>
      <c r="DI104" s="29">
        <f t="shared" si="248"/>
        <v>1.1890000000000001</v>
      </c>
      <c r="DJ104" s="29">
        <f t="shared" si="249"/>
        <v>2.5140056022408963</v>
      </c>
      <c r="DK104" s="29">
        <f t="shared" si="250"/>
        <v>1.3196092114445219</v>
      </c>
      <c r="DL104" s="29">
        <f t="shared" si="251"/>
        <v>1.0509999999999999</v>
      </c>
      <c r="DM104" s="29">
        <f t="shared" si="170"/>
        <v>1</v>
      </c>
      <c r="DN104" s="29">
        <f t="shared" si="252"/>
        <v>1</v>
      </c>
      <c r="DO104" s="29">
        <f t="shared" si="253"/>
        <v>1</v>
      </c>
      <c r="DP104" s="29">
        <f t="shared" si="254"/>
        <v>1.0078</v>
      </c>
      <c r="DQ104" s="29">
        <f t="shared" si="174"/>
        <v>1</v>
      </c>
      <c r="DR104" s="29">
        <f t="shared" si="174"/>
        <v>1</v>
      </c>
      <c r="DS104" s="29">
        <f t="shared" ref="DS104" si="296">AI104/AI$2</f>
        <v>1.5825753351519916</v>
      </c>
    </row>
    <row r="105" spans="1:123">
      <c r="A105" s="2">
        <v>43833</v>
      </c>
      <c r="B105" s="3">
        <v>1.3816999999999999</v>
      </c>
      <c r="C105" s="3">
        <v>1.6729000000000001</v>
      </c>
      <c r="D105" s="3">
        <v>1.7310000000000001</v>
      </c>
      <c r="E105" s="3">
        <v>1.5086999999999999</v>
      </c>
      <c r="F105" s="3">
        <v>1.1476999999999999</v>
      </c>
      <c r="G105" s="3">
        <v>1.079</v>
      </c>
      <c r="H105" s="3">
        <v>1.5165</v>
      </c>
      <c r="I105" s="3">
        <v>2.3622999999999998</v>
      </c>
      <c r="J105" s="3">
        <v>1.4293</v>
      </c>
      <c r="K105" s="3">
        <v>1.214</v>
      </c>
      <c r="L105" s="3">
        <v>2.2599</v>
      </c>
      <c r="M105" s="3">
        <v>2.464</v>
      </c>
      <c r="N105" s="3">
        <v>1.198</v>
      </c>
      <c r="O105" s="3">
        <v>2.048</v>
      </c>
      <c r="P105" s="3">
        <v>1.383</v>
      </c>
      <c r="Q105" s="3">
        <v>1.395</v>
      </c>
      <c r="R105" s="3">
        <v>1.8120000000000001</v>
      </c>
      <c r="S105" s="3">
        <v>1.6106</v>
      </c>
      <c r="T105" s="3">
        <v>1.264</v>
      </c>
      <c r="U105" s="3">
        <v>1.5103</v>
      </c>
      <c r="V105" s="3">
        <v>1.1942999999999999</v>
      </c>
      <c r="W105" s="3">
        <v>1.1000000000000001</v>
      </c>
      <c r="X105" s="3">
        <v>1.4139999999999999</v>
      </c>
      <c r="Y105">
        <v>1.1990000000000001</v>
      </c>
      <c r="Z105">
        <v>2.4573999999999998</v>
      </c>
      <c r="AA105">
        <v>1.897</v>
      </c>
      <c r="AB105">
        <v>1.0563</v>
      </c>
      <c r="AC105">
        <v>1</v>
      </c>
      <c r="AD105">
        <v>1</v>
      </c>
      <c r="AE105">
        <v>1</v>
      </c>
      <c r="AF105">
        <v>1.0175000000000001</v>
      </c>
      <c r="AG105">
        <v>1</v>
      </c>
      <c r="AH105">
        <v>1</v>
      </c>
      <c r="AI105" s="3">
        <v>1.5962579745771612</v>
      </c>
      <c r="AK105" s="11">
        <f t="shared" si="256"/>
        <v>1.1715603719704148E-2</v>
      </c>
      <c r="AL105" s="11">
        <f t="shared" si="257"/>
        <v>8.6825444678926278E-3</v>
      </c>
      <c r="AM105" s="11">
        <f t="shared" si="258"/>
        <v>3.4782608695651529E-3</v>
      </c>
      <c r="AN105" s="11">
        <f t="shared" si="259"/>
        <v>1.2142761304172911E-2</v>
      </c>
      <c r="AO105" s="11">
        <f t="shared" si="260"/>
        <v>-6.0954371299215548E-4</v>
      </c>
      <c r="AP105" s="11">
        <f t="shared" si="261"/>
        <v>6.5298507462685507E-3</v>
      </c>
      <c r="AQ105" s="11">
        <f t="shared" si="262"/>
        <v>9.3178036605656711E-3</v>
      </c>
      <c r="AR105" s="11">
        <f t="shared" si="263"/>
        <v>3.9790483736079851E-2</v>
      </c>
      <c r="AS105" s="11">
        <f t="shared" si="264"/>
        <v>1.3113127303657546E-2</v>
      </c>
      <c r="AT105" s="11">
        <f t="shared" si="265"/>
        <v>1.5050167224080369E-2</v>
      </c>
      <c r="AU105" s="11">
        <f t="shared" si="266"/>
        <v>2.9735487306941089E-3</v>
      </c>
      <c r="AV105" s="11">
        <f t="shared" si="267"/>
        <v>3.7473684210526326E-2</v>
      </c>
      <c r="AW105" s="11">
        <f t="shared" si="268"/>
        <v>1.0629323435127347E-2</v>
      </c>
      <c r="AX105" s="11">
        <f t="shared" si="269"/>
        <v>-4.8590864917394949E-3</v>
      </c>
      <c r="AY105" s="11">
        <f t="shared" si="270"/>
        <v>4.3572984749455923E-3</v>
      </c>
      <c r="AZ105" s="11">
        <f t="shared" si="271"/>
        <v>7.5111945688284276E-3</v>
      </c>
      <c r="BA105" s="11">
        <f t="shared" si="272"/>
        <v>5.8411214953271173E-2</v>
      </c>
      <c r="BB105" s="11">
        <f t="shared" si="273"/>
        <v>-2.7004168428683584E-2</v>
      </c>
      <c r="BC105" s="11">
        <f t="shared" si="274"/>
        <v>1.1280902472197818E-2</v>
      </c>
      <c r="BD105" s="11">
        <f t="shared" si="275"/>
        <v>1.5054775186504443E-2</v>
      </c>
      <c r="BE105" s="11">
        <f t="shared" si="276"/>
        <v>-2.0889037433156066E-3</v>
      </c>
      <c r="BF105" s="11">
        <f t="shared" si="277"/>
        <v>1.0101010101010166E-2</v>
      </c>
      <c r="BG105" s="11">
        <f t="shared" si="278"/>
        <v>-7.7192982456141257E-3</v>
      </c>
      <c r="BH105" s="11">
        <f t="shared" si="279"/>
        <v>8.410428931875602E-3</v>
      </c>
      <c r="BI105" s="11">
        <f t="shared" si="280"/>
        <v>-2.2124950258655018E-2</v>
      </c>
      <c r="BJ105" s="11">
        <f t="shared" si="281"/>
        <v>3.1729243786355887E-3</v>
      </c>
      <c r="BK105" s="11">
        <f t="shared" si="282"/>
        <v>5.0428163653664093E-3</v>
      </c>
      <c r="BL105" s="11" t="str">
        <f t="shared" si="283"/>
        <v>/</v>
      </c>
      <c r="BM105" s="11" t="str">
        <f t="shared" si="284"/>
        <v>/</v>
      </c>
      <c r="BN105" s="11" t="str">
        <f t="shared" si="285"/>
        <v>/</v>
      </c>
      <c r="BO105" s="11">
        <f t="shared" si="286"/>
        <v>9.6249255804723433E-3</v>
      </c>
      <c r="BP105" s="11" t="str">
        <f t="shared" si="207"/>
        <v>/</v>
      </c>
      <c r="BQ105" s="11" t="str">
        <f t="shared" si="207"/>
        <v>/</v>
      </c>
      <c r="BR105" s="11">
        <f t="shared" ref="BR105" si="297">IF(AI105=AI104,"/",AI105/AI104-1)</f>
        <v>8.6458060613308074E-3</v>
      </c>
      <c r="BX105" s="17"/>
      <c r="BY105" s="17"/>
      <c r="CK105" s="2">
        <f t="shared" si="222"/>
        <v>43833</v>
      </c>
      <c r="CL105" s="29">
        <f t="shared" si="225"/>
        <v>1.0706702828361101</v>
      </c>
      <c r="CM105" s="29">
        <f t="shared" si="226"/>
        <v>1.3315027061445401</v>
      </c>
      <c r="CN105" s="29">
        <f t="shared" si="227"/>
        <v>1.7310000000000001</v>
      </c>
      <c r="CO105" s="29">
        <f t="shared" si="228"/>
        <v>1.1923654469295817</v>
      </c>
      <c r="CP105" s="29">
        <f t="shared" si="229"/>
        <v>1.1476999999999999</v>
      </c>
      <c r="CQ105" s="29">
        <f t="shared" si="230"/>
        <v>1.079</v>
      </c>
      <c r="CR105" s="29">
        <f t="shared" si="231"/>
        <v>1.5165</v>
      </c>
      <c r="CS105" s="29">
        <f t="shared" si="232"/>
        <v>2.0805883389113968</v>
      </c>
      <c r="CT105" s="29">
        <f t="shared" si="233"/>
        <v>1.3271123491179202</v>
      </c>
      <c r="CU105" s="29">
        <f t="shared" si="234"/>
        <v>1.214</v>
      </c>
      <c r="CV105" s="29">
        <f t="shared" si="235"/>
        <v>1.7410631741140215</v>
      </c>
      <c r="CW105" s="29">
        <f t="shared" si="236"/>
        <v>2.2457163689391177</v>
      </c>
      <c r="CX105" s="29">
        <f t="shared" si="237"/>
        <v>1.198</v>
      </c>
      <c r="CY105" s="29">
        <f t="shared" si="238"/>
        <v>2.3011235955056182</v>
      </c>
      <c r="CZ105" s="29">
        <f t="shared" si="239"/>
        <v>1.2723091076356947</v>
      </c>
      <c r="DA105" s="29">
        <f t="shared" si="240"/>
        <v>1.1490939044481054</v>
      </c>
      <c r="DB105" s="29">
        <f t="shared" si="241"/>
        <v>1.6918767507002803</v>
      </c>
      <c r="DC105" s="29">
        <f t="shared" si="242"/>
        <v>1.6106</v>
      </c>
      <c r="DD105" s="29">
        <f t="shared" si="243"/>
        <v>1.1712379540400297</v>
      </c>
      <c r="DE105" s="29">
        <f t="shared" si="244"/>
        <v>1.5103</v>
      </c>
      <c r="DF105" s="29">
        <f t="shared" si="245"/>
        <v>1.1942999999999999</v>
      </c>
      <c r="DG105" s="29">
        <f t="shared" si="246"/>
        <v>1.1000000000000001</v>
      </c>
      <c r="DH105" s="29">
        <f t="shared" si="247"/>
        <v>1.4139999999999999</v>
      </c>
      <c r="DI105" s="29">
        <f t="shared" si="248"/>
        <v>1.1990000000000001</v>
      </c>
      <c r="DJ105" s="29">
        <f t="shared" si="249"/>
        <v>2.4583833533413362</v>
      </c>
      <c r="DK105" s="29">
        <f t="shared" si="250"/>
        <v>1.3237962316817864</v>
      </c>
      <c r="DL105" s="29">
        <f t="shared" si="251"/>
        <v>1.0563</v>
      </c>
      <c r="DM105" s="29">
        <f t="shared" si="170"/>
        <v>1</v>
      </c>
      <c r="DN105" s="29">
        <f t="shared" si="252"/>
        <v>1</v>
      </c>
      <c r="DO105" s="29">
        <f t="shared" si="253"/>
        <v>1</v>
      </c>
      <c r="DP105" s="29">
        <f t="shared" si="254"/>
        <v>1.0175000000000001</v>
      </c>
      <c r="DQ105" s="29">
        <f t="shared" si="174"/>
        <v>1</v>
      </c>
      <c r="DR105" s="29">
        <f t="shared" si="174"/>
        <v>1</v>
      </c>
      <c r="DS105" s="29">
        <f t="shared" ref="DS105" si="298">AI105/AI$2</f>
        <v>1.5962579745771612</v>
      </c>
    </row>
    <row r="106" spans="1:123">
      <c r="A106" s="2">
        <v>43840</v>
      </c>
      <c r="B106" s="3">
        <v>1.3793</v>
      </c>
      <c r="C106" s="3">
        <v>1.6808000000000001</v>
      </c>
      <c r="D106" s="3">
        <v>1.7355</v>
      </c>
      <c r="E106" s="3">
        <v>1.5157</v>
      </c>
      <c r="F106" s="3">
        <v>1.1534</v>
      </c>
      <c r="G106" s="3">
        <v>1.079</v>
      </c>
      <c r="H106" s="3">
        <v>1.5319</v>
      </c>
      <c r="I106" s="3">
        <v>2.3969999999999998</v>
      </c>
      <c r="J106" s="3">
        <v>1.4459</v>
      </c>
      <c r="K106" s="3">
        <v>1.238</v>
      </c>
      <c r="L106" s="3">
        <v>2.2362000000000002</v>
      </c>
      <c r="M106" s="3">
        <v>2.4359999999999999</v>
      </c>
      <c r="N106" s="3">
        <v>1.2036</v>
      </c>
      <c r="O106" s="3">
        <v>2.0550000000000002</v>
      </c>
      <c r="P106" s="3">
        <v>1.3819999999999999</v>
      </c>
      <c r="Q106" s="3">
        <v>1.3907</v>
      </c>
      <c r="R106" s="3">
        <v>1.8620000000000001</v>
      </c>
      <c r="S106" s="3">
        <v>1.6376999999999999</v>
      </c>
      <c r="T106" s="3">
        <v>1.2694000000000001</v>
      </c>
      <c r="U106" s="3">
        <v>1.5410999999999999</v>
      </c>
      <c r="V106" s="3">
        <v>1.2058</v>
      </c>
      <c r="W106" s="3">
        <v>1.111</v>
      </c>
      <c r="X106" s="3">
        <v>1.4059999999999999</v>
      </c>
      <c r="Y106">
        <v>1.218</v>
      </c>
      <c r="Z106">
        <v>2.6392000000000002</v>
      </c>
      <c r="AA106">
        <v>1.929</v>
      </c>
      <c r="AB106">
        <v>1.07</v>
      </c>
      <c r="AC106">
        <v>1</v>
      </c>
      <c r="AD106">
        <v>1</v>
      </c>
      <c r="AE106">
        <v>1</v>
      </c>
      <c r="AF106">
        <v>1.0153000000000001</v>
      </c>
      <c r="AG106">
        <v>1</v>
      </c>
      <c r="AH106">
        <v>1</v>
      </c>
      <c r="AI106" s="3">
        <v>1.6112141350949087</v>
      </c>
      <c r="AK106" s="11">
        <f t="shared" si="256"/>
        <v>-1.7369906636751642E-3</v>
      </c>
      <c r="AL106" s="11">
        <f t="shared" si="257"/>
        <v>4.7223384541814628E-3</v>
      </c>
      <c r="AM106" s="11">
        <f t="shared" si="258"/>
        <v>2.5996533795493715E-3</v>
      </c>
      <c r="AN106" s="11">
        <f t="shared" si="259"/>
        <v>4.6397560813946637E-3</v>
      </c>
      <c r="AO106" s="11">
        <f t="shared" si="260"/>
        <v>4.9664546484273764E-3</v>
      </c>
      <c r="AP106" s="11" t="str">
        <f t="shared" si="261"/>
        <v>/</v>
      </c>
      <c r="AQ106" s="11">
        <f t="shared" si="262"/>
        <v>1.0154962083745556E-2</v>
      </c>
      <c r="AR106" s="11">
        <f t="shared" si="263"/>
        <v>1.4689074207340225E-2</v>
      </c>
      <c r="AS106" s="11">
        <f t="shared" si="264"/>
        <v>1.1614076820821273E-2</v>
      </c>
      <c r="AT106" s="11">
        <f t="shared" si="265"/>
        <v>1.976935749588149E-2</v>
      </c>
      <c r="AU106" s="11">
        <f t="shared" si="266"/>
        <v>-1.0487189698659138E-2</v>
      </c>
      <c r="AV106" s="11">
        <f t="shared" si="267"/>
        <v>-1.1363636363636354E-2</v>
      </c>
      <c r="AW106" s="11">
        <f t="shared" si="268"/>
        <v>4.6744574290484842E-3</v>
      </c>
      <c r="AX106" s="11">
        <f t="shared" si="269"/>
        <v>3.41796875E-3</v>
      </c>
      <c r="AY106" s="11">
        <f t="shared" si="270"/>
        <v>-7.2306579898784307E-4</v>
      </c>
      <c r="AZ106" s="11">
        <f t="shared" si="271"/>
        <v>-3.0824372759856722E-3</v>
      </c>
      <c r="BA106" s="11">
        <f t="shared" si="272"/>
        <v>2.7593818984547491E-2</v>
      </c>
      <c r="BB106" s="11">
        <f t="shared" si="273"/>
        <v>1.6826027567366175E-2</v>
      </c>
      <c r="BC106" s="11">
        <f t="shared" si="274"/>
        <v>4.272151898734311E-3</v>
      </c>
      <c r="BD106" s="11">
        <f t="shared" si="275"/>
        <v>2.039329934450107E-2</v>
      </c>
      <c r="BE106" s="11">
        <f t="shared" si="276"/>
        <v>9.6290714225906182E-3</v>
      </c>
      <c r="BF106" s="11">
        <f t="shared" si="277"/>
        <v>1.0000000000000009E-2</v>
      </c>
      <c r="BG106" s="11">
        <f t="shared" si="278"/>
        <v>-5.657708628005631E-3</v>
      </c>
      <c r="BH106" s="11">
        <f t="shared" si="279"/>
        <v>1.5846538782318564E-2</v>
      </c>
      <c r="BI106" s="11">
        <f t="shared" si="280"/>
        <v>7.3980629934076836E-2</v>
      </c>
      <c r="BJ106" s="11">
        <f t="shared" si="281"/>
        <v>1.6868740115972614E-2</v>
      </c>
      <c r="BK106" s="11">
        <f t="shared" si="282"/>
        <v>1.2969800246142249E-2</v>
      </c>
      <c r="BL106" s="11" t="str">
        <f t="shared" si="283"/>
        <v>/</v>
      </c>
      <c r="BM106" s="11" t="str">
        <f t="shared" si="284"/>
        <v>/</v>
      </c>
      <c r="BN106" s="11" t="str">
        <f t="shared" si="285"/>
        <v>/</v>
      </c>
      <c r="BO106" s="11">
        <f t="shared" si="286"/>
        <v>-2.1621621621621401E-3</v>
      </c>
      <c r="BP106" s="11" t="str">
        <f t="shared" si="207"/>
        <v>/</v>
      </c>
      <c r="BQ106" s="11" t="str">
        <f t="shared" si="207"/>
        <v>/</v>
      </c>
      <c r="BR106" s="11">
        <f t="shared" ref="BR106" si="299">IF(AI106=AI105,"/",AI106/AI105-1)</f>
        <v>9.369513421982667E-3</v>
      </c>
      <c r="BX106" s="17"/>
      <c r="BY106" s="17"/>
      <c r="CK106" s="2">
        <f t="shared" si="222"/>
        <v>43840</v>
      </c>
      <c r="CL106" s="29">
        <f t="shared" si="225"/>
        <v>1.0688105385509492</v>
      </c>
      <c r="CM106" s="29">
        <f t="shared" si="226"/>
        <v>1.3377905125756129</v>
      </c>
      <c r="CN106" s="29">
        <f t="shared" si="227"/>
        <v>1.7355</v>
      </c>
      <c r="CO106" s="29">
        <f t="shared" si="228"/>
        <v>1.1978977317632182</v>
      </c>
      <c r="CP106" s="29">
        <f t="shared" si="229"/>
        <v>1.1534</v>
      </c>
      <c r="CQ106" s="29">
        <f t="shared" si="230"/>
        <v>1.079</v>
      </c>
      <c r="CR106" s="29">
        <f t="shared" si="231"/>
        <v>1.5319</v>
      </c>
      <c r="CS106" s="29">
        <f t="shared" si="232"/>
        <v>2.1111502554165931</v>
      </c>
      <c r="CT106" s="29">
        <f t="shared" si="233"/>
        <v>1.3425255338904365</v>
      </c>
      <c r="CU106" s="29">
        <f t="shared" si="234"/>
        <v>1.238</v>
      </c>
      <c r="CV106" s="29">
        <f t="shared" si="235"/>
        <v>1.7228043143297382</v>
      </c>
      <c r="CW106" s="29">
        <f t="shared" si="236"/>
        <v>2.2201968647466277</v>
      </c>
      <c r="CX106" s="29">
        <f t="shared" si="237"/>
        <v>1.2036</v>
      </c>
      <c r="CY106" s="29">
        <f t="shared" si="238"/>
        <v>2.308988764044944</v>
      </c>
      <c r="CZ106" s="29">
        <f t="shared" si="239"/>
        <v>1.2713891444342227</v>
      </c>
      <c r="DA106" s="29">
        <f t="shared" si="240"/>
        <v>1.1455518945634267</v>
      </c>
      <c r="DB106" s="29">
        <f t="shared" si="241"/>
        <v>1.7385620915032682</v>
      </c>
      <c r="DC106" s="29">
        <f t="shared" si="242"/>
        <v>1.6376999999999999</v>
      </c>
      <c r="DD106" s="29">
        <f t="shared" si="243"/>
        <v>1.1762416604892514</v>
      </c>
      <c r="DE106" s="29">
        <f t="shared" si="244"/>
        <v>1.5410999999999999</v>
      </c>
      <c r="DF106" s="29">
        <f t="shared" si="245"/>
        <v>1.2058</v>
      </c>
      <c r="DG106" s="29">
        <f t="shared" si="246"/>
        <v>1.111</v>
      </c>
      <c r="DH106" s="29">
        <f t="shared" si="247"/>
        <v>1.4059999999999999</v>
      </c>
      <c r="DI106" s="29">
        <f t="shared" si="248"/>
        <v>1.218</v>
      </c>
      <c r="DJ106" s="29">
        <f t="shared" si="249"/>
        <v>2.6402561024409765</v>
      </c>
      <c r="DK106" s="29">
        <f t="shared" si="250"/>
        <v>1.3461270062805304</v>
      </c>
      <c r="DL106" s="29">
        <f t="shared" si="251"/>
        <v>1.07</v>
      </c>
      <c r="DM106" s="29">
        <f t="shared" si="170"/>
        <v>1</v>
      </c>
      <c r="DN106" s="29">
        <f t="shared" si="252"/>
        <v>1</v>
      </c>
      <c r="DO106" s="29">
        <f t="shared" si="253"/>
        <v>1</v>
      </c>
      <c r="DP106" s="29">
        <f t="shared" si="254"/>
        <v>1.0153000000000001</v>
      </c>
      <c r="DQ106" s="29">
        <f t="shared" si="174"/>
        <v>1</v>
      </c>
      <c r="DR106" s="29">
        <f t="shared" si="174"/>
        <v>1</v>
      </c>
      <c r="DS106" s="29">
        <f t="shared" ref="DS106" si="300">AI106/AI$2</f>
        <v>1.6112141350949087</v>
      </c>
    </row>
    <row r="107" spans="1:123">
      <c r="A107" s="2">
        <v>43847</v>
      </c>
      <c r="B107" s="3">
        <v>1.3793</v>
      </c>
      <c r="C107" s="3">
        <v>1.69</v>
      </c>
      <c r="D107" s="3">
        <v>1.71</v>
      </c>
      <c r="E107" s="3">
        <v>1.5009999999999999</v>
      </c>
      <c r="F107" s="3">
        <v>1.1532</v>
      </c>
      <c r="G107" s="3">
        <v>1.0720000000000001</v>
      </c>
      <c r="H107" s="3">
        <v>1.5265</v>
      </c>
      <c r="I107" s="3">
        <v>2.2804000000000002</v>
      </c>
      <c r="J107" s="3">
        <v>1.4258999999999999</v>
      </c>
      <c r="K107" s="3">
        <v>1.25</v>
      </c>
      <c r="L107" s="3">
        <v>2.2387999999999999</v>
      </c>
      <c r="M107" s="3">
        <v>2.4079999999999999</v>
      </c>
      <c r="N107" s="3">
        <v>1.1963999999999999</v>
      </c>
      <c r="O107" s="3">
        <v>2.0350000000000001</v>
      </c>
      <c r="P107" s="3">
        <v>1.373</v>
      </c>
      <c r="Q107" s="3">
        <v>1.3727</v>
      </c>
      <c r="R107" s="3">
        <v>1.8640000000000001</v>
      </c>
      <c r="S107" s="3">
        <v>1.6376999999999999</v>
      </c>
      <c r="T107" s="3">
        <v>1.2705</v>
      </c>
      <c r="U107" s="3">
        <v>1.4603999999999999</v>
      </c>
      <c r="V107" s="3">
        <v>1.2049000000000001</v>
      </c>
      <c r="W107" s="3">
        <v>1.099</v>
      </c>
      <c r="X107" s="3">
        <v>1.405</v>
      </c>
      <c r="Y107">
        <v>1.1950000000000001</v>
      </c>
      <c r="Z107">
        <v>2.6783000000000001</v>
      </c>
      <c r="AA107">
        <v>1.929</v>
      </c>
      <c r="AB107">
        <v>1.0640000000000001</v>
      </c>
      <c r="AC107">
        <v>1</v>
      </c>
      <c r="AD107">
        <v>1</v>
      </c>
      <c r="AE107">
        <v>0.98699999999999999</v>
      </c>
      <c r="AF107">
        <v>1.0185999999999999</v>
      </c>
      <c r="AG107">
        <v>1</v>
      </c>
      <c r="AH107">
        <v>1</v>
      </c>
      <c r="AI107" s="3">
        <v>1.5976140683376201</v>
      </c>
      <c r="AK107" s="11" t="str">
        <f t="shared" si="256"/>
        <v>/</v>
      </c>
      <c r="AL107" s="11">
        <f t="shared" si="257"/>
        <v>5.4735840076154396E-3</v>
      </c>
      <c r="AM107" s="11">
        <f t="shared" si="258"/>
        <v>-1.4693171996542853E-2</v>
      </c>
      <c r="AN107" s="11">
        <f t="shared" si="259"/>
        <v>-9.6984891469289458E-3</v>
      </c>
      <c r="AO107" s="11">
        <f t="shared" si="260"/>
        <v>-1.7340038148083714E-4</v>
      </c>
      <c r="AP107" s="11">
        <f t="shared" si="261"/>
        <v>-6.4874884151991941E-3</v>
      </c>
      <c r="AQ107" s="11">
        <f t="shared" si="262"/>
        <v>-3.5250342711665716E-3</v>
      </c>
      <c r="AR107" s="11">
        <f t="shared" si="263"/>
        <v>-4.8644138506466206E-2</v>
      </c>
      <c r="AS107" s="11">
        <f t="shared" si="264"/>
        <v>-1.3832215229269029E-2</v>
      </c>
      <c r="AT107" s="11">
        <f t="shared" si="265"/>
        <v>9.6930533117931539E-3</v>
      </c>
      <c r="AU107" s="11">
        <f t="shared" si="266"/>
        <v>1.1626867006526709E-3</v>
      </c>
      <c r="AV107" s="11">
        <f t="shared" si="267"/>
        <v>-1.1494252873563204E-2</v>
      </c>
      <c r="AW107" s="11">
        <f t="shared" si="268"/>
        <v>-5.9820538384846023E-3</v>
      </c>
      <c r="AX107" s="11">
        <f t="shared" si="269"/>
        <v>-9.7323600973235891E-3</v>
      </c>
      <c r="AY107" s="11">
        <f t="shared" si="270"/>
        <v>-6.5123010130245795E-3</v>
      </c>
      <c r="AZ107" s="11">
        <f t="shared" si="271"/>
        <v>-1.2943122168692089E-2</v>
      </c>
      <c r="BA107" s="11">
        <f t="shared" si="272"/>
        <v>1.0741138560688146E-3</v>
      </c>
      <c r="BB107" s="11" t="str">
        <f t="shared" si="273"/>
        <v>/</v>
      </c>
      <c r="BC107" s="11">
        <f t="shared" si="274"/>
        <v>8.6655112651645716E-4</v>
      </c>
      <c r="BD107" s="11">
        <f t="shared" si="275"/>
        <v>-5.236519369281678E-2</v>
      </c>
      <c r="BE107" s="11">
        <f t="shared" si="276"/>
        <v>-7.4639243655660881E-4</v>
      </c>
      <c r="BF107" s="11">
        <f t="shared" si="277"/>
        <v>-1.0801080108010841E-2</v>
      </c>
      <c r="BG107" s="11">
        <f t="shared" si="278"/>
        <v>-7.1123755334279171E-4</v>
      </c>
      <c r="BH107" s="11">
        <f t="shared" si="279"/>
        <v>-1.8883415435139494E-2</v>
      </c>
      <c r="BI107" s="11">
        <f t="shared" si="280"/>
        <v>1.4815095483479812E-2</v>
      </c>
      <c r="BJ107" s="11" t="str">
        <f t="shared" si="281"/>
        <v>/</v>
      </c>
      <c r="BK107" s="11">
        <f t="shared" si="282"/>
        <v>-5.6074766355139749E-3</v>
      </c>
      <c r="BL107" s="11" t="str">
        <f t="shared" si="283"/>
        <v>/</v>
      </c>
      <c r="BM107" s="11" t="str">
        <f t="shared" si="284"/>
        <v>/</v>
      </c>
      <c r="BN107" s="11">
        <f t="shared" si="285"/>
        <v>-1.3000000000000012E-2</v>
      </c>
      <c r="BO107" s="11">
        <f t="shared" si="286"/>
        <v>3.250270855904569E-3</v>
      </c>
      <c r="BP107" s="11" t="str">
        <f t="shared" si="207"/>
        <v>/</v>
      </c>
      <c r="BQ107" s="11" t="str">
        <f t="shared" si="207"/>
        <v>/</v>
      </c>
      <c r="BR107" s="11">
        <f t="shared" ref="BR107:BR108" si="301">IF(AI107=AI106,"/",AI107/AI106-1)</f>
        <v>-8.4408809859948253E-3</v>
      </c>
      <c r="BX107" s="17"/>
      <c r="BY107" s="17"/>
      <c r="CK107" s="2">
        <f t="shared" si="222"/>
        <v>43847</v>
      </c>
      <c r="CL107" s="29">
        <f t="shared" si="225"/>
        <v>1.0688105385509492</v>
      </c>
      <c r="CM107" s="29">
        <f t="shared" si="226"/>
        <v>1.3451130213307865</v>
      </c>
      <c r="CN107" s="29">
        <f t="shared" si="227"/>
        <v>1.71</v>
      </c>
      <c r="CO107" s="29">
        <f t="shared" si="228"/>
        <v>1.1862799336125818</v>
      </c>
      <c r="CP107" s="29">
        <f t="shared" si="229"/>
        <v>1.1532</v>
      </c>
      <c r="CQ107" s="29">
        <f t="shared" si="230"/>
        <v>1.0720000000000001</v>
      </c>
      <c r="CR107" s="29">
        <f t="shared" si="231"/>
        <v>1.5265</v>
      </c>
      <c r="CS107" s="29">
        <f t="shared" si="232"/>
        <v>2.0084551699841469</v>
      </c>
      <c r="CT107" s="29">
        <f t="shared" si="233"/>
        <v>1.3239554317548747</v>
      </c>
      <c r="CU107" s="29">
        <f t="shared" si="234"/>
        <v>1.25</v>
      </c>
      <c r="CV107" s="29">
        <f t="shared" si="235"/>
        <v>1.7248073959938366</v>
      </c>
      <c r="CW107" s="29">
        <f t="shared" si="236"/>
        <v>2.1946773605541376</v>
      </c>
      <c r="CX107" s="29">
        <f t="shared" si="237"/>
        <v>1.1963999999999999</v>
      </c>
      <c r="CY107" s="29">
        <f t="shared" si="238"/>
        <v>2.2865168539325844</v>
      </c>
      <c r="CZ107" s="29">
        <f t="shared" si="239"/>
        <v>1.2631094756209753</v>
      </c>
      <c r="DA107" s="29">
        <f t="shared" si="240"/>
        <v>1.1307248764415156</v>
      </c>
      <c r="DB107" s="29">
        <f t="shared" si="241"/>
        <v>1.7404295051353877</v>
      </c>
      <c r="DC107" s="29">
        <f t="shared" si="242"/>
        <v>1.6376999999999999</v>
      </c>
      <c r="DD107" s="29">
        <f t="shared" si="243"/>
        <v>1.1772609340252038</v>
      </c>
      <c r="DE107" s="29">
        <f t="shared" si="244"/>
        <v>1.4603999999999999</v>
      </c>
      <c r="DF107" s="29">
        <f t="shared" si="245"/>
        <v>1.2049000000000001</v>
      </c>
      <c r="DG107" s="29">
        <f t="shared" si="246"/>
        <v>1.099</v>
      </c>
      <c r="DH107" s="29">
        <f t="shared" si="247"/>
        <v>1.405</v>
      </c>
      <c r="DI107" s="29">
        <f t="shared" si="248"/>
        <v>1.1950000000000001</v>
      </c>
      <c r="DJ107" s="29">
        <f t="shared" si="249"/>
        <v>2.6793717486994799</v>
      </c>
      <c r="DK107" s="29">
        <f t="shared" si="250"/>
        <v>1.3461270062805304</v>
      </c>
      <c r="DL107" s="29">
        <f t="shared" si="251"/>
        <v>1.0640000000000001</v>
      </c>
      <c r="DM107" s="29">
        <f t="shared" si="170"/>
        <v>1</v>
      </c>
      <c r="DN107" s="29">
        <f t="shared" si="252"/>
        <v>1</v>
      </c>
      <c r="DO107" s="29">
        <f t="shared" si="253"/>
        <v>0.98699999999999999</v>
      </c>
      <c r="DP107" s="29">
        <f t="shared" si="254"/>
        <v>1.0185999999999999</v>
      </c>
      <c r="DQ107" s="29">
        <f t="shared" si="174"/>
        <v>1</v>
      </c>
      <c r="DR107" s="29">
        <f t="shared" si="174"/>
        <v>1</v>
      </c>
      <c r="DS107" s="29">
        <f t="shared" ref="DS107:DS108" si="302">AI107/AI$2</f>
        <v>1.5976140683376201</v>
      </c>
    </row>
    <row r="108" spans="1:123">
      <c r="A108" s="2">
        <v>43853</v>
      </c>
      <c r="B108" s="3">
        <v>1.3583000000000001</v>
      </c>
      <c r="C108" s="3">
        <v>1.6952</v>
      </c>
      <c r="D108" s="3">
        <v>1.7414000000000001</v>
      </c>
      <c r="E108" s="3">
        <v>1.498</v>
      </c>
      <c r="F108" s="3">
        <v>1.1586000000000001</v>
      </c>
      <c r="G108" s="3">
        <v>1.0569999999999999</v>
      </c>
      <c r="H108" s="3">
        <v>1.5385</v>
      </c>
      <c r="I108" s="3">
        <v>2.2324000000000002</v>
      </c>
      <c r="J108" s="3">
        <v>1.4252</v>
      </c>
      <c r="K108" s="3">
        <v>1.222</v>
      </c>
      <c r="L108" s="3">
        <v>2.2955000000000001</v>
      </c>
      <c r="M108" s="3">
        <v>2.4710000000000001</v>
      </c>
      <c r="N108" s="3">
        <v>1.2038</v>
      </c>
      <c r="O108" s="3">
        <v>2.0430000000000001</v>
      </c>
      <c r="P108" s="3">
        <v>1.3720000000000001</v>
      </c>
      <c r="Q108" s="3">
        <v>1.3647</v>
      </c>
      <c r="R108" s="3">
        <v>1.827</v>
      </c>
      <c r="S108" s="3">
        <v>1.6185</v>
      </c>
      <c r="T108" s="3">
        <v>1.2650999999999999</v>
      </c>
      <c r="U108" s="3">
        <v>1.5353000000000001</v>
      </c>
      <c r="V108" s="3">
        <v>1.2039</v>
      </c>
      <c r="W108" s="3">
        <v>1.123</v>
      </c>
      <c r="X108" s="3">
        <v>1.405</v>
      </c>
      <c r="Y108">
        <v>1.1919999999999999</v>
      </c>
      <c r="Z108">
        <v>2.9731000000000001</v>
      </c>
      <c r="AA108">
        <v>1.9690000000000001</v>
      </c>
      <c r="AB108">
        <v>1.1008</v>
      </c>
      <c r="AC108">
        <v>1</v>
      </c>
      <c r="AD108">
        <v>1</v>
      </c>
      <c r="AE108">
        <v>0.98199999999999998</v>
      </c>
      <c r="AF108">
        <v>1.0216000000000001</v>
      </c>
      <c r="AG108">
        <v>1</v>
      </c>
      <c r="AH108">
        <v>1</v>
      </c>
      <c r="AI108" s="3">
        <v>1.6090301805268004</v>
      </c>
      <c r="AK108" s="11">
        <f t="shared" si="256"/>
        <v>-1.522511418835637E-2</v>
      </c>
      <c r="AL108" s="11">
        <f t="shared" si="257"/>
        <v>3.0769230769231992E-3</v>
      </c>
      <c r="AM108" s="11">
        <f t="shared" si="258"/>
        <v>1.8362573099415247E-2</v>
      </c>
      <c r="AN108" s="11">
        <f t="shared" si="259"/>
        <v>-1.9986675549632515E-3</v>
      </c>
      <c r="AO108" s="11">
        <f t="shared" si="260"/>
        <v>4.6826222684703822E-3</v>
      </c>
      <c r="AP108" s="11">
        <f t="shared" si="261"/>
        <v>-1.3992537313432973E-2</v>
      </c>
      <c r="AQ108" s="11">
        <f t="shared" si="262"/>
        <v>7.8611202096299237E-3</v>
      </c>
      <c r="AR108" s="11">
        <f t="shared" si="263"/>
        <v>-2.1048938782669779E-2</v>
      </c>
      <c r="AS108" s="11">
        <f t="shared" si="264"/>
        <v>-4.9091801669121082E-4</v>
      </c>
      <c r="AT108" s="11">
        <f t="shared" si="265"/>
        <v>-2.2399999999999975E-2</v>
      </c>
      <c r="AU108" s="11">
        <f t="shared" si="266"/>
        <v>2.5326067536180163E-2</v>
      </c>
      <c r="AV108" s="11">
        <f t="shared" si="267"/>
        <v>2.6162790697674465E-2</v>
      </c>
      <c r="AW108" s="11">
        <f t="shared" si="268"/>
        <v>6.1852223336678058E-3</v>
      </c>
      <c r="AX108" s="11">
        <f t="shared" si="269"/>
        <v>3.9312039312038305E-3</v>
      </c>
      <c r="AY108" s="11">
        <f t="shared" si="270"/>
        <v>-7.2833211944633991E-4</v>
      </c>
      <c r="AZ108" s="11">
        <f t="shared" si="271"/>
        <v>-5.8279303562323026E-3</v>
      </c>
      <c r="BA108" s="11">
        <f t="shared" si="272"/>
        <v>-1.9849785407725418E-2</v>
      </c>
      <c r="BB108" s="11">
        <f t="shared" si="273"/>
        <v>-1.172375893020694E-2</v>
      </c>
      <c r="BC108" s="11">
        <f t="shared" si="274"/>
        <v>-4.2502951593861305E-3</v>
      </c>
      <c r="BD108" s="11">
        <f t="shared" si="275"/>
        <v>5.1287318542865057E-2</v>
      </c>
      <c r="BE108" s="11">
        <f t="shared" si="276"/>
        <v>-8.2994439372574558E-4</v>
      </c>
      <c r="BF108" s="11">
        <f t="shared" si="277"/>
        <v>2.1838034576888044E-2</v>
      </c>
      <c r="BG108" s="11" t="str">
        <f t="shared" si="278"/>
        <v>/</v>
      </c>
      <c r="BH108" s="11">
        <f t="shared" si="279"/>
        <v>-2.510460251046065E-3</v>
      </c>
      <c r="BI108" s="11">
        <f t="shared" si="280"/>
        <v>0.11006982040846802</v>
      </c>
      <c r="BJ108" s="11">
        <f t="shared" si="281"/>
        <v>2.0736132711249411E-2</v>
      </c>
      <c r="BK108" s="11">
        <f t="shared" si="282"/>
        <v>3.4586466165413388E-2</v>
      </c>
      <c r="BL108" s="11" t="str">
        <f t="shared" si="283"/>
        <v>/</v>
      </c>
      <c r="BM108" s="11" t="str">
        <f t="shared" si="284"/>
        <v>/</v>
      </c>
      <c r="BN108" s="11">
        <f t="shared" si="285"/>
        <v>-5.0658561296859084E-3</v>
      </c>
      <c r="BO108" s="11">
        <f t="shared" si="286"/>
        <v>2.9452189279404184E-3</v>
      </c>
      <c r="BP108" s="11" t="str">
        <f t="shared" si="207"/>
        <v>/</v>
      </c>
      <c r="BQ108" s="11" t="str">
        <f t="shared" si="207"/>
        <v>/</v>
      </c>
      <c r="BR108" s="11">
        <f t="shared" si="301"/>
        <v>7.1457258767502196E-3</v>
      </c>
      <c r="CK108" s="2">
        <f t="shared" si="222"/>
        <v>43853</v>
      </c>
      <c r="CL108" s="29">
        <f t="shared" si="225"/>
        <v>1.0525377760557924</v>
      </c>
      <c r="CM108" s="29">
        <f t="shared" si="226"/>
        <v>1.3492518306271888</v>
      </c>
      <c r="CN108" s="29">
        <f t="shared" si="227"/>
        <v>1.7414000000000001</v>
      </c>
      <c r="CO108" s="29">
        <f t="shared" si="228"/>
        <v>1.1839089543981665</v>
      </c>
      <c r="CP108" s="29">
        <f t="shared" si="229"/>
        <v>1.1586000000000001</v>
      </c>
      <c r="CQ108" s="29">
        <f t="shared" si="230"/>
        <v>1.0569999999999999</v>
      </c>
      <c r="CR108" s="29">
        <f t="shared" si="231"/>
        <v>1.5385</v>
      </c>
      <c r="CS108" s="29">
        <f t="shared" si="232"/>
        <v>1.9661793200634139</v>
      </c>
      <c r="CT108" s="29">
        <f t="shared" si="233"/>
        <v>1.3233054781801301</v>
      </c>
      <c r="CU108" s="29">
        <f t="shared" si="234"/>
        <v>1.222</v>
      </c>
      <c r="CV108" s="29">
        <f t="shared" si="235"/>
        <v>1.7684899845916795</v>
      </c>
      <c r="CW108" s="29">
        <f t="shared" si="236"/>
        <v>2.2520962449872406</v>
      </c>
      <c r="CX108" s="29">
        <f t="shared" si="237"/>
        <v>1.2038</v>
      </c>
      <c r="CY108" s="29">
        <f t="shared" si="238"/>
        <v>2.2955056179775282</v>
      </c>
      <c r="CZ108" s="29">
        <f t="shared" si="239"/>
        <v>1.2621895124195033</v>
      </c>
      <c r="DA108" s="29">
        <f t="shared" si="240"/>
        <v>1.1241350906095553</v>
      </c>
      <c r="DB108" s="29">
        <f t="shared" si="241"/>
        <v>1.7058823529411764</v>
      </c>
      <c r="DC108" s="29">
        <f t="shared" si="242"/>
        <v>1.6185</v>
      </c>
      <c r="DD108" s="29">
        <f t="shared" si="243"/>
        <v>1.1722572275759822</v>
      </c>
      <c r="DE108" s="29">
        <f t="shared" si="244"/>
        <v>1.5353000000000001</v>
      </c>
      <c r="DF108" s="29">
        <f t="shared" si="245"/>
        <v>1.2039</v>
      </c>
      <c r="DG108" s="29">
        <f t="shared" si="246"/>
        <v>1.123</v>
      </c>
      <c r="DH108" s="29">
        <f t="shared" si="247"/>
        <v>1.405</v>
      </c>
      <c r="DI108" s="29">
        <f t="shared" si="248"/>
        <v>1.1919999999999999</v>
      </c>
      <c r="DJ108" s="29">
        <f t="shared" si="249"/>
        <v>2.9742897158863544</v>
      </c>
      <c r="DK108" s="29">
        <f t="shared" si="250"/>
        <v>1.3740404745289603</v>
      </c>
      <c r="DL108" s="29">
        <f t="shared" si="251"/>
        <v>1.1008</v>
      </c>
      <c r="DM108" s="29">
        <f t="shared" si="170"/>
        <v>1</v>
      </c>
      <c r="DN108" s="29">
        <f t="shared" si="252"/>
        <v>1</v>
      </c>
      <c r="DO108" s="29">
        <f t="shared" si="253"/>
        <v>0.98199999999999998</v>
      </c>
      <c r="DP108" s="29">
        <f t="shared" si="254"/>
        <v>1.0216000000000001</v>
      </c>
      <c r="DQ108" s="29">
        <f t="shared" si="174"/>
        <v>1</v>
      </c>
      <c r="DR108" s="29">
        <f t="shared" si="174"/>
        <v>1</v>
      </c>
      <c r="DS108" s="29">
        <f t="shared" si="302"/>
        <v>1.6090301805268004</v>
      </c>
    </row>
    <row r="109" spans="1:123">
      <c r="A109" s="2">
        <v>43868</v>
      </c>
      <c r="B109" s="3">
        <v>1.3796999999999999</v>
      </c>
      <c r="C109" s="3">
        <v>1.7661</v>
      </c>
      <c r="D109" s="3">
        <v>1.7534000000000001</v>
      </c>
      <c r="E109" s="3">
        <v>1.4978</v>
      </c>
      <c r="F109" s="3">
        <v>1.2060999999999999</v>
      </c>
      <c r="G109" s="3">
        <v>1.0680000000000001</v>
      </c>
      <c r="H109" s="3">
        <v>1.5337000000000001</v>
      </c>
      <c r="I109" s="3">
        <v>2.2621000000000002</v>
      </c>
      <c r="J109" s="3">
        <v>1.4735</v>
      </c>
      <c r="K109" s="3">
        <v>1.1930000000000001</v>
      </c>
      <c r="L109" s="3">
        <v>2.2652000000000001</v>
      </c>
      <c r="M109" s="3">
        <v>2.4860000000000002</v>
      </c>
      <c r="N109" s="3">
        <v>1.1919</v>
      </c>
      <c r="O109" s="3">
        <v>2.036</v>
      </c>
      <c r="P109" s="3">
        <v>1.3839999999999999</v>
      </c>
      <c r="Q109" s="3">
        <v>1.4171</v>
      </c>
      <c r="R109" s="3">
        <v>1.744</v>
      </c>
      <c r="S109" s="3">
        <v>1.7592000000000001</v>
      </c>
      <c r="T109" s="3">
        <v>1.2824</v>
      </c>
      <c r="U109" s="3">
        <v>1.5518000000000001</v>
      </c>
      <c r="V109" s="3">
        <v>1.2027000000000001</v>
      </c>
      <c r="W109" s="3">
        <v>1.117</v>
      </c>
      <c r="X109" s="3">
        <v>1.405</v>
      </c>
      <c r="Y109">
        <v>1.2509999999999999</v>
      </c>
      <c r="Z109">
        <v>3.4523000000000001</v>
      </c>
      <c r="AA109">
        <v>2.234</v>
      </c>
      <c r="AB109">
        <v>1.23</v>
      </c>
      <c r="AC109">
        <v>1</v>
      </c>
      <c r="AD109">
        <v>1</v>
      </c>
      <c r="AE109">
        <v>0.999</v>
      </c>
      <c r="AF109">
        <v>1.0242</v>
      </c>
      <c r="AG109">
        <v>1</v>
      </c>
      <c r="AH109">
        <v>1</v>
      </c>
      <c r="AI109" s="3">
        <v>1.6441585208572753</v>
      </c>
      <c r="AK109" s="11">
        <f t="shared" si="256"/>
        <v>1.5754987852462543E-2</v>
      </c>
      <c r="AL109" s="11">
        <f t="shared" si="257"/>
        <v>4.1823973572439721E-2</v>
      </c>
      <c r="AM109" s="11">
        <f t="shared" si="258"/>
        <v>6.891007235557689E-3</v>
      </c>
      <c r="AN109" s="11">
        <f t="shared" si="259"/>
        <v>-1.3351134846462109E-4</v>
      </c>
      <c r="AO109" s="11">
        <f t="shared" si="260"/>
        <v>4.0997755912307809E-2</v>
      </c>
      <c r="AP109" s="11">
        <f t="shared" si="261"/>
        <v>1.0406811731315191E-2</v>
      </c>
      <c r="AQ109" s="11">
        <f t="shared" si="262"/>
        <v>-3.1199220019498819E-3</v>
      </c>
      <c r="AR109" s="11">
        <f t="shared" si="263"/>
        <v>1.3304067371438855E-2</v>
      </c>
      <c r="AS109" s="11">
        <f t="shared" si="264"/>
        <v>3.3889980353634552E-2</v>
      </c>
      <c r="AT109" s="11">
        <f t="shared" si="265"/>
        <v>-2.3731587561374723E-2</v>
      </c>
      <c r="AU109" s="11">
        <f t="shared" si="266"/>
        <v>-1.3199738619037227E-2</v>
      </c>
      <c r="AV109" s="11">
        <f t="shared" si="267"/>
        <v>6.0704168352894161E-3</v>
      </c>
      <c r="AW109" s="11">
        <f t="shared" si="268"/>
        <v>-9.885363017112514E-3</v>
      </c>
      <c r="AX109" s="11">
        <f t="shared" si="269"/>
        <v>-3.4263338228096574E-3</v>
      </c>
      <c r="AY109" s="11">
        <f t="shared" si="270"/>
        <v>8.7463556851310464E-3</v>
      </c>
      <c r="AZ109" s="11">
        <f t="shared" si="271"/>
        <v>3.8396717227229482E-2</v>
      </c>
      <c r="BA109" s="11">
        <f t="shared" si="272"/>
        <v>-4.542966611932131E-2</v>
      </c>
      <c r="BB109" s="11">
        <f t="shared" si="273"/>
        <v>8.6932344763670066E-2</v>
      </c>
      <c r="BC109" s="11">
        <f t="shared" si="274"/>
        <v>1.3674808315548237E-2</v>
      </c>
      <c r="BD109" s="11">
        <f t="shared" si="275"/>
        <v>1.0747085260209621E-2</v>
      </c>
      <c r="BE109" s="11">
        <f t="shared" si="276"/>
        <v>-9.9676052828301387E-4</v>
      </c>
      <c r="BF109" s="11">
        <f t="shared" si="277"/>
        <v>-5.3428317008014092E-3</v>
      </c>
      <c r="BG109" s="11" t="str">
        <f t="shared" si="278"/>
        <v>/</v>
      </c>
      <c r="BH109" s="11">
        <f t="shared" si="279"/>
        <v>4.9496644295301984E-2</v>
      </c>
      <c r="BI109" s="11">
        <f t="shared" si="280"/>
        <v>0.16117856782482942</v>
      </c>
      <c r="BJ109" s="11">
        <f t="shared" si="281"/>
        <v>0.13458608430675456</v>
      </c>
      <c r="BK109" s="11">
        <f t="shared" si="282"/>
        <v>0.11736918604651159</v>
      </c>
      <c r="BL109" s="11" t="str">
        <f t="shared" si="283"/>
        <v>/</v>
      </c>
      <c r="BM109" s="11" t="str">
        <f t="shared" si="284"/>
        <v>/</v>
      </c>
      <c r="BN109" s="11">
        <f t="shared" si="285"/>
        <v>1.731160896130346E-2</v>
      </c>
      <c r="BO109" s="11">
        <f t="shared" si="286"/>
        <v>2.5450274079874546E-3</v>
      </c>
      <c r="BP109" s="11" t="str">
        <f t="shared" si="207"/>
        <v>/</v>
      </c>
      <c r="BQ109" s="11" t="str">
        <f t="shared" si="207"/>
        <v>/</v>
      </c>
      <c r="BR109" s="11">
        <f t="shared" ref="BR109" si="303">IF(AI109=AI108,"/",AI109/AI108-1)</f>
        <v>2.1831995916306468E-2</v>
      </c>
      <c r="CK109" s="2">
        <f t="shared" si="222"/>
        <v>43868</v>
      </c>
      <c r="CL109" s="29">
        <f t="shared" si="225"/>
        <v>1.0691204959318092</v>
      </c>
      <c r="CM109" s="29">
        <f t="shared" si="226"/>
        <v>1.4056829035339065</v>
      </c>
      <c r="CN109" s="29">
        <f t="shared" si="227"/>
        <v>1.7534000000000001</v>
      </c>
      <c r="CO109" s="29">
        <f t="shared" si="228"/>
        <v>1.1837508891172053</v>
      </c>
      <c r="CP109" s="29">
        <f t="shared" si="229"/>
        <v>1.2060999999999999</v>
      </c>
      <c r="CQ109" s="29">
        <f t="shared" si="230"/>
        <v>1.0680000000000001</v>
      </c>
      <c r="CR109" s="29">
        <f t="shared" si="231"/>
        <v>1.5337000000000001</v>
      </c>
      <c r="CS109" s="29">
        <f t="shared" si="232"/>
        <v>1.9923375022018674</v>
      </c>
      <c r="CT109" s="29">
        <f t="shared" si="233"/>
        <v>1.3681522748375117</v>
      </c>
      <c r="CU109" s="29">
        <f t="shared" si="234"/>
        <v>1.1930000000000001</v>
      </c>
      <c r="CV109" s="29">
        <f t="shared" si="235"/>
        <v>1.7451463790446842</v>
      </c>
      <c r="CW109" s="29">
        <f t="shared" si="236"/>
        <v>2.2657674079475032</v>
      </c>
      <c r="CX109" s="29">
        <f t="shared" si="237"/>
        <v>1.1919</v>
      </c>
      <c r="CY109" s="29">
        <f t="shared" si="238"/>
        <v>2.2876404494382023</v>
      </c>
      <c r="CZ109" s="29">
        <f t="shared" si="239"/>
        <v>1.2732290708371665</v>
      </c>
      <c r="DA109" s="29">
        <f t="shared" si="240"/>
        <v>1.1672981878088962</v>
      </c>
      <c r="DB109" s="29">
        <f t="shared" si="241"/>
        <v>1.6283846872082166</v>
      </c>
      <c r="DC109" s="29">
        <f t="shared" si="242"/>
        <v>1.7592000000000001</v>
      </c>
      <c r="DD109" s="29">
        <f t="shared" si="243"/>
        <v>1.1882876204595998</v>
      </c>
      <c r="DE109" s="29">
        <f t="shared" si="244"/>
        <v>1.5518000000000001</v>
      </c>
      <c r="DF109" s="29">
        <f t="shared" si="245"/>
        <v>1.2027000000000001</v>
      </c>
      <c r="DG109" s="29">
        <f t="shared" si="246"/>
        <v>1.117</v>
      </c>
      <c r="DH109" s="29">
        <f t="shared" si="247"/>
        <v>1.405</v>
      </c>
      <c r="DI109" s="29">
        <f t="shared" si="248"/>
        <v>1.2509999999999999</v>
      </c>
      <c r="DJ109" s="29">
        <f t="shared" si="249"/>
        <v>3.4536814725890355</v>
      </c>
      <c r="DK109" s="29">
        <f t="shared" si="250"/>
        <v>1.558967201674808</v>
      </c>
      <c r="DL109" s="29">
        <f t="shared" si="251"/>
        <v>1.23</v>
      </c>
      <c r="DM109" s="29">
        <f t="shared" si="170"/>
        <v>1</v>
      </c>
      <c r="DN109" s="29">
        <f t="shared" si="252"/>
        <v>1</v>
      </c>
      <c r="DO109" s="29">
        <f t="shared" si="253"/>
        <v>0.999</v>
      </c>
      <c r="DP109" s="29">
        <f t="shared" si="254"/>
        <v>1.0242</v>
      </c>
      <c r="DQ109" s="29">
        <f t="shared" si="174"/>
        <v>1</v>
      </c>
      <c r="DR109" s="29">
        <f t="shared" si="174"/>
        <v>1</v>
      </c>
      <c r="DS109" s="29">
        <f t="shared" ref="DS109" si="304">AI109/AI$2</f>
        <v>1.6441585208572753</v>
      </c>
    </row>
    <row r="110" spans="1:123">
      <c r="A110" s="2">
        <v>43875</v>
      </c>
      <c r="B110" s="3">
        <v>1.3804000000000001</v>
      </c>
      <c r="C110" s="3">
        <v>1.7753000000000001</v>
      </c>
      <c r="D110" s="3">
        <v>1.7564</v>
      </c>
      <c r="E110" s="3">
        <v>1.5031000000000001</v>
      </c>
      <c r="F110" s="3">
        <v>1.2075</v>
      </c>
      <c r="G110" s="3">
        <v>1.0669999999999999</v>
      </c>
      <c r="H110" s="3">
        <v>1.5558000000000001</v>
      </c>
      <c r="I110" s="3">
        <v>2.2551999999999999</v>
      </c>
      <c r="J110" s="3">
        <v>1.4705999999999999</v>
      </c>
      <c r="K110" s="3">
        <v>1.1930000000000001</v>
      </c>
      <c r="L110" s="3">
        <v>2.2783000000000002</v>
      </c>
      <c r="M110" s="3">
        <v>2.4319999999999999</v>
      </c>
      <c r="N110" s="3">
        <v>1.1902999999999999</v>
      </c>
      <c r="O110" s="3">
        <v>2.052</v>
      </c>
      <c r="P110" s="3">
        <v>1.3819999999999999</v>
      </c>
      <c r="Q110" s="3">
        <v>1.4220999999999999</v>
      </c>
      <c r="R110" s="3">
        <v>1.7390000000000001</v>
      </c>
      <c r="S110" s="3">
        <v>1.7512000000000001</v>
      </c>
      <c r="T110" s="3">
        <v>1.2857000000000001</v>
      </c>
      <c r="U110" s="3">
        <v>1.5024</v>
      </c>
      <c r="V110" s="3">
        <v>1.1963999999999999</v>
      </c>
      <c r="W110" s="3">
        <v>1.131</v>
      </c>
      <c r="X110" s="3">
        <v>1.401</v>
      </c>
      <c r="Y110">
        <v>1.242</v>
      </c>
      <c r="Z110">
        <v>3.3592</v>
      </c>
      <c r="AA110">
        <v>2.218</v>
      </c>
      <c r="AB110">
        <v>1.2286999999999999</v>
      </c>
      <c r="AC110">
        <v>1</v>
      </c>
      <c r="AD110">
        <v>1</v>
      </c>
      <c r="AE110">
        <v>0.996</v>
      </c>
      <c r="AF110">
        <v>1.0256000000000001</v>
      </c>
      <c r="AG110">
        <v>1</v>
      </c>
      <c r="AH110">
        <v>1</v>
      </c>
      <c r="AI110" s="3">
        <v>1.6403448327292278</v>
      </c>
      <c r="AK110" s="11">
        <f t="shared" si="256"/>
        <v>5.0735667174039989E-4</v>
      </c>
      <c r="AL110" s="11">
        <f t="shared" si="257"/>
        <v>5.2092180510729946E-3</v>
      </c>
      <c r="AM110" s="11">
        <f t="shared" si="258"/>
        <v>1.7109615603969619E-3</v>
      </c>
      <c r="AN110" s="11">
        <f t="shared" si="259"/>
        <v>3.5385231673121798E-3</v>
      </c>
      <c r="AO110" s="11">
        <f t="shared" si="260"/>
        <v>1.1607661056298735E-3</v>
      </c>
      <c r="AP110" s="11">
        <f t="shared" si="261"/>
        <v>-9.3632958801503907E-4</v>
      </c>
      <c r="AQ110" s="11">
        <f t="shared" si="262"/>
        <v>1.4409597704896582E-2</v>
      </c>
      <c r="AR110" s="11">
        <f t="shared" si="263"/>
        <v>-3.0502630299280575E-3</v>
      </c>
      <c r="AS110" s="11">
        <f t="shared" si="264"/>
        <v>-1.9681031557516881E-3</v>
      </c>
      <c r="AT110" s="11" t="str">
        <f t="shared" si="265"/>
        <v>/</v>
      </c>
      <c r="AU110" s="11">
        <f t="shared" si="266"/>
        <v>5.783153805403618E-3</v>
      </c>
      <c r="AV110" s="11">
        <f t="shared" si="267"/>
        <v>-2.1721641190667884E-2</v>
      </c>
      <c r="AW110" s="11">
        <f t="shared" si="268"/>
        <v>-1.342394496182564E-3</v>
      </c>
      <c r="AX110" s="11">
        <f t="shared" si="269"/>
        <v>7.8585461689586467E-3</v>
      </c>
      <c r="AY110" s="11">
        <f t="shared" si="270"/>
        <v>-1.4450867052022698E-3</v>
      </c>
      <c r="AZ110" s="11">
        <f t="shared" si="271"/>
        <v>3.5283325100556873E-3</v>
      </c>
      <c r="BA110" s="11">
        <f t="shared" si="272"/>
        <v>-2.8669724770641336E-3</v>
      </c>
      <c r="BB110" s="11">
        <f t="shared" si="273"/>
        <v>-4.5475216007275776E-3</v>
      </c>
      <c r="BC110" s="11">
        <f t="shared" si="274"/>
        <v>2.5733000623830993E-3</v>
      </c>
      <c r="BD110" s="11">
        <f t="shared" si="275"/>
        <v>-3.183399922670449E-2</v>
      </c>
      <c r="BE110" s="11">
        <f t="shared" si="276"/>
        <v>-5.2382140184585868E-3</v>
      </c>
      <c r="BF110" s="11">
        <f t="shared" si="277"/>
        <v>1.2533572068039511E-2</v>
      </c>
      <c r="BG110" s="11">
        <f t="shared" si="278"/>
        <v>-2.846975088968029E-3</v>
      </c>
      <c r="BH110" s="11">
        <f t="shared" si="279"/>
        <v>-7.194244604316502E-3</v>
      </c>
      <c r="BI110" s="11">
        <f t="shared" si="280"/>
        <v>-2.6967528893780957E-2</v>
      </c>
      <c r="BJ110" s="11">
        <f t="shared" si="281"/>
        <v>-7.1620411817368002E-3</v>
      </c>
      <c r="BK110" s="11">
        <f t="shared" si="282"/>
        <v>-1.056910569105729E-3</v>
      </c>
      <c r="BL110" s="11" t="str">
        <f t="shared" si="283"/>
        <v>/</v>
      </c>
      <c r="BM110" s="11" t="str">
        <f t="shared" si="284"/>
        <v>/</v>
      </c>
      <c r="BN110" s="11">
        <f t="shared" si="285"/>
        <v>-3.0030030030030463E-3</v>
      </c>
      <c r="BO110" s="11">
        <f t="shared" si="286"/>
        <v>1.3669205233353132E-3</v>
      </c>
      <c r="BP110" s="11" t="str">
        <f t="shared" si="207"/>
        <v>/</v>
      </c>
      <c r="BQ110" s="11" t="str">
        <f t="shared" si="207"/>
        <v>/</v>
      </c>
      <c r="BR110" s="11">
        <f t="shared" ref="BR110" si="305">IF(AI110=AI109,"/",AI110/AI109-1)</f>
        <v>-2.3195379762159796E-3</v>
      </c>
      <c r="CK110" s="2">
        <f t="shared" si="222"/>
        <v>43875</v>
      </c>
      <c r="CL110" s="29">
        <f t="shared" si="225"/>
        <v>1.0696629213483146</v>
      </c>
      <c r="CM110" s="29">
        <f t="shared" si="226"/>
        <v>1.4130054122890801</v>
      </c>
      <c r="CN110" s="29">
        <f t="shared" si="227"/>
        <v>1.7564</v>
      </c>
      <c r="CO110" s="29">
        <f t="shared" si="228"/>
        <v>1.187939619062673</v>
      </c>
      <c r="CP110" s="29">
        <f t="shared" si="229"/>
        <v>1.2075</v>
      </c>
      <c r="CQ110" s="29">
        <f t="shared" si="230"/>
        <v>1.0669999999999999</v>
      </c>
      <c r="CR110" s="29">
        <f t="shared" si="231"/>
        <v>1.5558000000000001</v>
      </c>
      <c r="CS110" s="29">
        <f t="shared" si="232"/>
        <v>1.9862603487757617</v>
      </c>
      <c r="CT110" s="29">
        <f t="shared" si="233"/>
        <v>1.3654596100278551</v>
      </c>
      <c r="CU110" s="29">
        <f t="shared" si="234"/>
        <v>1.1930000000000001</v>
      </c>
      <c r="CV110" s="29">
        <f t="shared" si="235"/>
        <v>1.7552388289676426</v>
      </c>
      <c r="CW110" s="29">
        <f t="shared" si="236"/>
        <v>2.2165512212905578</v>
      </c>
      <c r="CX110" s="29">
        <f t="shared" si="237"/>
        <v>1.1902999999999999</v>
      </c>
      <c r="CY110" s="29">
        <f t="shared" si="238"/>
        <v>2.3056179775280898</v>
      </c>
      <c r="CZ110" s="29">
        <f t="shared" si="239"/>
        <v>1.2713891444342227</v>
      </c>
      <c r="DA110" s="29">
        <f t="shared" si="240"/>
        <v>1.1714168039538715</v>
      </c>
      <c r="DB110" s="29">
        <f t="shared" si="241"/>
        <v>1.6237161531279181</v>
      </c>
      <c r="DC110" s="29">
        <f t="shared" si="242"/>
        <v>1.7512000000000001</v>
      </c>
      <c r="DD110" s="29">
        <f t="shared" si="243"/>
        <v>1.1913454410674575</v>
      </c>
      <c r="DE110" s="29">
        <f t="shared" si="244"/>
        <v>1.5024</v>
      </c>
      <c r="DF110" s="29">
        <f t="shared" si="245"/>
        <v>1.1963999999999999</v>
      </c>
      <c r="DG110" s="29">
        <f t="shared" si="246"/>
        <v>1.131</v>
      </c>
      <c r="DH110" s="29">
        <f t="shared" si="247"/>
        <v>1.401</v>
      </c>
      <c r="DI110" s="29">
        <f t="shared" si="248"/>
        <v>1.242</v>
      </c>
      <c r="DJ110" s="29">
        <f t="shared" si="249"/>
        <v>3.3605442176870746</v>
      </c>
      <c r="DK110" s="29">
        <f t="shared" si="250"/>
        <v>1.5478018143754362</v>
      </c>
      <c r="DL110" s="29">
        <f t="shared" si="251"/>
        <v>1.2286999999999999</v>
      </c>
      <c r="DM110" s="29">
        <f t="shared" si="170"/>
        <v>1</v>
      </c>
      <c r="DN110" s="29">
        <f t="shared" si="252"/>
        <v>1</v>
      </c>
      <c r="DO110" s="29">
        <f t="shared" si="253"/>
        <v>0.996</v>
      </c>
      <c r="DP110" s="29">
        <f t="shared" si="254"/>
        <v>1.0256000000000001</v>
      </c>
      <c r="DQ110" s="29">
        <f t="shared" si="174"/>
        <v>1</v>
      </c>
      <c r="DR110" s="29">
        <f t="shared" si="174"/>
        <v>1</v>
      </c>
      <c r="DS110" s="29">
        <f t="shared" ref="DS110" si="306">AI110/AI$2</f>
        <v>1.6403448327292278</v>
      </c>
    </row>
    <row r="111" spans="1:123">
      <c r="A111" s="2">
        <v>43882</v>
      </c>
      <c r="B111" s="3">
        <v>1.4237</v>
      </c>
      <c r="C111" s="3">
        <v>1.8004</v>
      </c>
      <c r="D111" s="3">
        <v>1.7608999999999999</v>
      </c>
      <c r="E111" s="3">
        <v>1.5105</v>
      </c>
      <c r="F111" s="3">
        <v>1.2007000000000001</v>
      </c>
      <c r="G111" s="3">
        <v>1.07</v>
      </c>
      <c r="H111" s="3">
        <v>1.5610999999999999</v>
      </c>
      <c r="I111" s="3">
        <v>2.3130999999999999</v>
      </c>
      <c r="J111" s="3">
        <v>1.4637</v>
      </c>
      <c r="K111" s="3">
        <v>1.1950000000000001</v>
      </c>
      <c r="L111" s="3">
        <v>2.2848999999999999</v>
      </c>
      <c r="M111" s="3">
        <v>2.5169999999999999</v>
      </c>
      <c r="N111" s="3">
        <v>1.1943999999999999</v>
      </c>
      <c r="O111" s="3">
        <v>2.044</v>
      </c>
      <c r="P111" s="3">
        <v>1.4</v>
      </c>
      <c r="Q111" s="3">
        <v>1.4379999999999999</v>
      </c>
      <c r="R111" s="3">
        <v>1.79</v>
      </c>
      <c r="S111" s="3">
        <v>1.8007</v>
      </c>
      <c r="T111" s="3">
        <v>1.3073999999999999</v>
      </c>
      <c r="U111" s="3">
        <v>1.4774</v>
      </c>
      <c r="V111" s="3">
        <v>1.1892</v>
      </c>
      <c r="W111" s="3">
        <v>1.137</v>
      </c>
      <c r="X111" s="3">
        <v>1.397</v>
      </c>
      <c r="Y111">
        <v>1.2370000000000001</v>
      </c>
      <c r="Z111">
        <v>3.0992999999999999</v>
      </c>
      <c r="AA111">
        <v>2.2440000000000002</v>
      </c>
      <c r="AB111">
        <v>1.2316</v>
      </c>
      <c r="AC111">
        <v>1</v>
      </c>
      <c r="AD111">
        <v>1</v>
      </c>
      <c r="AE111">
        <v>0.996</v>
      </c>
      <c r="AF111">
        <v>1.0368999999999999</v>
      </c>
      <c r="AG111">
        <v>1</v>
      </c>
      <c r="AH111">
        <v>1</v>
      </c>
      <c r="AI111" s="3">
        <v>1.6480686830448521</v>
      </c>
      <c r="AK111" s="11">
        <f t="shared" si="256"/>
        <v>3.1367719501593561E-2</v>
      </c>
      <c r="AL111" s="11">
        <f t="shared" si="257"/>
        <v>1.4138455472314515E-2</v>
      </c>
      <c r="AM111" s="11">
        <f t="shared" si="258"/>
        <v>2.5620587565473585E-3</v>
      </c>
      <c r="AN111" s="11">
        <f t="shared" si="259"/>
        <v>4.923158805135941E-3</v>
      </c>
      <c r="AO111" s="11">
        <f t="shared" si="260"/>
        <v>-5.6314699792959777E-3</v>
      </c>
      <c r="AP111" s="11">
        <f t="shared" si="261"/>
        <v>2.81162136832247E-3</v>
      </c>
      <c r="AQ111" s="11">
        <f t="shared" si="262"/>
        <v>3.4066075331018464E-3</v>
      </c>
      <c r="AR111" s="11">
        <f t="shared" si="263"/>
        <v>2.5673997871585641E-2</v>
      </c>
      <c r="AS111" s="11">
        <f t="shared" si="264"/>
        <v>-4.6919624643002589E-3</v>
      </c>
      <c r="AT111" s="11">
        <f t="shared" si="265"/>
        <v>1.6764459346185756E-3</v>
      </c>
      <c r="AU111" s="11">
        <f t="shared" si="266"/>
        <v>2.8968968090241631E-3</v>
      </c>
      <c r="AV111" s="11">
        <f t="shared" si="267"/>
        <v>3.4950657894736725E-2</v>
      </c>
      <c r="AW111" s="11">
        <f t="shared" si="268"/>
        <v>3.4445097874484798E-3</v>
      </c>
      <c r="AX111" s="11">
        <f t="shared" si="269"/>
        <v>-3.8986354775828458E-3</v>
      </c>
      <c r="AY111" s="11">
        <f t="shared" si="270"/>
        <v>1.3024602026049159E-2</v>
      </c>
      <c r="AZ111" s="11">
        <f t="shared" si="271"/>
        <v>1.1180648336966525E-2</v>
      </c>
      <c r="BA111" s="11">
        <f t="shared" si="272"/>
        <v>2.9327199539965543E-2</v>
      </c>
      <c r="BB111" s="11">
        <f t="shared" si="273"/>
        <v>2.8266331658291399E-2</v>
      </c>
      <c r="BC111" s="11">
        <f t="shared" si="274"/>
        <v>1.6877965310725607E-2</v>
      </c>
      <c r="BD111" s="11">
        <f t="shared" si="275"/>
        <v>-1.6640042598509042E-2</v>
      </c>
      <c r="BE111" s="11">
        <f t="shared" si="276"/>
        <v>-6.0180541624873518E-3</v>
      </c>
      <c r="BF111" s="11">
        <f t="shared" si="277"/>
        <v>5.3050397877985045E-3</v>
      </c>
      <c r="BG111" s="11">
        <f t="shared" si="278"/>
        <v>-2.855103497501732E-3</v>
      </c>
      <c r="BH111" s="11">
        <f t="shared" si="279"/>
        <v>-4.0257648953300196E-3</v>
      </c>
      <c r="BI111" s="11">
        <f t="shared" si="280"/>
        <v>-7.7369611812336259E-2</v>
      </c>
      <c r="BJ111" s="11">
        <f t="shared" si="281"/>
        <v>1.1722272317403082E-2</v>
      </c>
      <c r="BK111" s="11">
        <f t="shared" si="282"/>
        <v>2.3602181167088343E-3</v>
      </c>
      <c r="BL111" s="11" t="str">
        <f t="shared" si="283"/>
        <v>/</v>
      </c>
      <c r="BM111" s="11" t="str">
        <f t="shared" si="284"/>
        <v>/</v>
      </c>
      <c r="BN111" s="11" t="str">
        <f t="shared" si="285"/>
        <v>/</v>
      </c>
      <c r="BO111" s="11">
        <f t="shared" si="286"/>
        <v>1.1017940717628516E-2</v>
      </c>
      <c r="BP111" s="11" t="str">
        <f t="shared" si="207"/>
        <v>/</v>
      </c>
      <c r="BQ111" s="11" t="str">
        <f t="shared" si="207"/>
        <v>/</v>
      </c>
      <c r="BR111" s="11">
        <f t="shared" ref="BR111" si="307">IF(AI111=AI110,"/",AI111/AI110-1)</f>
        <v>4.7086747624724978E-3</v>
      </c>
      <c r="CK111" s="2">
        <f t="shared" si="222"/>
        <v>43882</v>
      </c>
      <c r="CL111" s="29">
        <f t="shared" si="225"/>
        <v>1.1032158078264238</v>
      </c>
      <c r="CM111" s="29">
        <f t="shared" si="226"/>
        <v>1.4329831263928685</v>
      </c>
      <c r="CN111" s="29">
        <f t="shared" si="227"/>
        <v>1.7608999999999999</v>
      </c>
      <c r="CO111" s="29">
        <f t="shared" si="228"/>
        <v>1.1937880344582312</v>
      </c>
      <c r="CP111" s="29">
        <f t="shared" si="229"/>
        <v>1.2007000000000001</v>
      </c>
      <c r="CQ111" s="29">
        <f t="shared" si="230"/>
        <v>1.07</v>
      </c>
      <c r="CR111" s="29">
        <f t="shared" si="231"/>
        <v>1.5610999999999999</v>
      </c>
      <c r="CS111" s="29">
        <f t="shared" si="232"/>
        <v>2.0372555927426457</v>
      </c>
      <c r="CT111" s="29">
        <f t="shared" si="233"/>
        <v>1.3590529247910863</v>
      </c>
      <c r="CU111" s="29">
        <f t="shared" si="234"/>
        <v>1.1950000000000001</v>
      </c>
      <c r="CV111" s="29">
        <f t="shared" si="235"/>
        <v>1.7603235747303543</v>
      </c>
      <c r="CW111" s="29">
        <f t="shared" si="236"/>
        <v>2.2940211447320453</v>
      </c>
      <c r="CX111" s="29">
        <f t="shared" si="237"/>
        <v>1.1943999999999999</v>
      </c>
      <c r="CY111" s="29">
        <f t="shared" si="238"/>
        <v>2.2966292134831461</v>
      </c>
      <c r="CZ111" s="29">
        <f t="shared" si="239"/>
        <v>1.2879484820607174</v>
      </c>
      <c r="DA111" s="29">
        <f t="shared" si="240"/>
        <v>1.1845140032948929</v>
      </c>
      <c r="DB111" s="29">
        <f t="shared" si="241"/>
        <v>1.6713352007469655</v>
      </c>
      <c r="DC111" s="29">
        <f t="shared" si="242"/>
        <v>1.8007</v>
      </c>
      <c r="DD111" s="29">
        <f t="shared" si="243"/>
        <v>1.2114529280948851</v>
      </c>
      <c r="DE111" s="29">
        <f t="shared" si="244"/>
        <v>1.4774</v>
      </c>
      <c r="DF111" s="29">
        <f t="shared" si="245"/>
        <v>1.1892</v>
      </c>
      <c r="DG111" s="29">
        <f t="shared" si="246"/>
        <v>1.137</v>
      </c>
      <c r="DH111" s="29">
        <f t="shared" si="247"/>
        <v>1.397</v>
      </c>
      <c r="DI111" s="29">
        <f t="shared" si="248"/>
        <v>1.2370000000000001</v>
      </c>
      <c r="DJ111" s="29">
        <f t="shared" si="249"/>
        <v>3.1005402160864346</v>
      </c>
      <c r="DK111" s="29">
        <f t="shared" si="250"/>
        <v>1.5659455687369157</v>
      </c>
      <c r="DL111" s="29">
        <f t="shared" si="251"/>
        <v>1.2316</v>
      </c>
      <c r="DM111" s="29">
        <f t="shared" si="170"/>
        <v>1</v>
      </c>
      <c r="DN111" s="29">
        <f t="shared" si="252"/>
        <v>1</v>
      </c>
      <c r="DO111" s="29">
        <f t="shared" si="253"/>
        <v>0.996</v>
      </c>
      <c r="DP111" s="29">
        <f t="shared" si="254"/>
        <v>1.0368999999999999</v>
      </c>
      <c r="DQ111" s="29">
        <f t="shared" si="174"/>
        <v>1</v>
      </c>
      <c r="DR111" s="29">
        <f t="shared" si="174"/>
        <v>1</v>
      </c>
      <c r="DS111" s="29">
        <f t="shared" ref="DS111" si="308">AI111/AI$2</f>
        <v>1.6480686830448521</v>
      </c>
    </row>
    <row r="112" spans="1:123">
      <c r="A112" s="2">
        <v>43889</v>
      </c>
      <c r="B112" s="3">
        <v>1.4125000000000001</v>
      </c>
      <c r="C112" s="3">
        <v>1.8302</v>
      </c>
      <c r="D112" s="3">
        <v>1.7908999999999999</v>
      </c>
      <c r="E112" s="3">
        <v>1.4815</v>
      </c>
      <c r="F112" s="3">
        <v>1.2256</v>
      </c>
      <c r="G112" s="3">
        <v>1.05</v>
      </c>
      <c r="H112" s="3">
        <v>1.579</v>
      </c>
      <c r="I112" s="3">
        <v>2.1938</v>
      </c>
      <c r="J112" s="3">
        <v>1.4906999999999999</v>
      </c>
      <c r="K112" s="3">
        <v>1.2090000000000001</v>
      </c>
      <c r="L112" s="3">
        <v>2.2955000000000001</v>
      </c>
      <c r="M112" s="3">
        <v>2.56</v>
      </c>
      <c r="N112" s="3">
        <v>1.2028000000000001</v>
      </c>
      <c r="O112" s="3">
        <v>2.165</v>
      </c>
      <c r="P112" s="3">
        <v>1.4</v>
      </c>
      <c r="Q112" s="3">
        <v>1.4233</v>
      </c>
      <c r="R112" s="3">
        <v>1.8129999999999999</v>
      </c>
      <c r="S112" s="3">
        <v>1.9349000000000001</v>
      </c>
      <c r="T112" s="3">
        <v>1.2748999999999999</v>
      </c>
      <c r="U112" s="3">
        <v>1.7258</v>
      </c>
      <c r="V112" s="3">
        <v>1.1990000000000001</v>
      </c>
      <c r="W112" s="3">
        <v>1.1479999999999999</v>
      </c>
      <c r="X112" s="3">
        <v>1.425</v>
      </c>
      <c r="Y112">
        <v>1.27</v>
      </c>
      <c r="Z112">
        <v>3.3908</v>
      </c>
      <c r="AA112">
        <v>2.2589999999999999</v>
      </c>
      <c r="AB112">
        <v>1.2525999999999999</v>
      </c>
      <c r="AC112">
        <v>1</v>
      </c>
      <c r="AD112">
        <v>1</v>
      </c>
      <c r="AE112">
        <v>0.99299999999999999</v>
      </c>
      <c r="AF112">
        <v>1.0311999999999999</v>
      </c>
      <c r="AG112">
        <v>1</v>
      </c>
      <c r="AH112">
        <v>1</v>
      </c>
      <c r="AI112" s="3">
        <v>1.6780113453316514</v>
      </c>
      <c r="AK112" s="11">
        <f t="shared" si="256"/>
        <v>-7.8668258762378818E-3</v>
      </c>
      <c r="AL112" s="11">
        <f t="shared" si="257"/>
        <v>1.6551877360586609E-2</v>
      </c>
      <c r="AM112" s="11">
        <f t="shared" si="258"/>
        <v>1.7036742574819685E-2</v>
      </c>
      <c r="AN112" s="11">
        <f t="shared" si="259"/>
        <v>-1.9198940748096582E-2</v>
      </c>
      <c r="AO112" s="11">
        <f t="shared" si="260"/>
        <v>2.0737902889980786E-2</v>
      </c>
      <c r="AP112" s="11">
        <f t="shared" si="261"/>
        <v>-1.8691588785046731E-2</v>
      </c>
      <c r="AQ112" s="11">
        <f t="shared" si="262"/>
        <v>1.1466273781308045E-2</v>
      </c>
      <c r="AR112" s="11">
        <f t="shared" si="263"/>
        <v>-5.1575807358090864E-2</v>
      </c>
      <c r="AS112" s="11">
        <f t="shared" si="264"/>
        <v>1.8446402951424412E-2</v>
      </c>
      <c r="AT112" s="11">
        <f t="shared" si="265"/>
        <v>1.1715481171548081E-2</v>
      </c>
      <c r="AU112" s="11">
        <f t="shared" si="266"/>
        <v>4.6391526981488518E-3</v>
      </c>
      <c r="AV112" s="11">
        <f t="shared" si="267"/>
        <v>1.7083829956297203E-2</v>
      </c>
      <c r="AW112" s="11">
        <f t="shared" si="268"/>
        <v>7.0328198258542418E-3</v>
      </c>
      <c r="AX112" s="11">
        <f t="shared" si="269"/>
        <v>5.9197651663405182E-2</v>
      </c>
      <c r="AY112" s="11" t="str">
        <f t="shared" si="270"/>
        <v>/</v>
      </c>
      <c r="AZ112" s="11">
        <f t="shared" si="271"/>
        <v>-1.0222531293463066E-2</v>
      </c>
      <c r="BA112" s="11">
        <f t="shared" si="272"/>
        <v>1.2849162011173032E-2</v>
      </c>
      <c r="BB112" s="11">
        <f t="shared" si="273"/>
        <v>7.452657299938914E-2</v>
      </c>
      <c r="BC112" s="11">
        <f t="shared" si="274"/>
        <v>-2.4858497781857114E-2</v>
      </c>
      <c r="BD112" s="11">
        <f t="shared" si="275"/>
        <v>0.16813320698524437</v>
      </c>
      <c r="BE112" s="11">
        <f t="shared" si="276"/>
        <v>8.2408341742348235E-3</v>
      </c>
      <c r="BF112" s="11">
        <f t="shared" si="277"/>
        <v>9.6745822339487919E-3</v>
      </c>
      <c r="BG112" s="11">
        <f t="shared" si="278"/>
        <v>2.004294917680749E-2</v>
      </c>
      <c r="BH112" s="11">
        <f t="shared" si="279"/>
        <v>2.6677445432497837E-2</v>
      </c>
      <c r="BI112" s="11">
        <f t="shared" si="280"/>
        <v>9.4053495950698673E-2</v>
      </c>
      <c r="BJ112" s="11">
        <f t="shared" si="281"/>
        <v>6.6844919786095414E-3</v>
      </c>
      <c r="BK112" s="11">
        <f t="shared" si="282"/>
        <v>1.7050990581357617E-2</v>
      </c>
      <c r="BL112" s="11" t="str">
        <f t="shared" si="283"/>
        <v>/</v>
      </c>
      <c r="BM112" s="11" t="str">
        <f t="shared" si="284"/>
        <v>/</v>
      </c>
      <c r="BN112" s="11">
        <f t="shared" si="285"/>
        <v>-3.0120481927711218E-3</v>
      </c>
      <c r="BO112" s="11">
        <f t="shared" si="286"/>
        <v>-5.4971549811939635E-3</v>
      </c>
      <c r="BP112" s="11" t="str">
        <f t="shared" si="207"/>
        <v>/</v>
      </c>
      <c r="BQ112" s="11" t="str">
        <f t="shared" si="207"/>
        <v>/</v>
      </c>
      <c r="BR112" s="11">
        <f t="shared" ref="BR112" si="309">IF(AI112=AI111,"/",AI112/AI111-1)</f>
        <v>1.8168333998968667E-2</v>
      </c>
      <c r="CK112" s="2">
        <f t="shared" si="222"/>
        <v>43889</v>
      </c>
      <c r="CL112" s="29">
        <f t="shared" si="225"/>
        <v>1.0945370011623403</v>
      </c>
      <c r="CM112" s="29">
        <f t="shared" si="226"/>
        <v>1.4567016873607133</v>
      </c>
      <c r="CN112" s="29">
        <f t="shared" si="227"/>
        <v>1.7908999999999999</v>
      </c>
      <c r="CO112" s="29">
        <f t="shared" si="228"/>
        <v>1.1708685687188809</v>
      </c>
      <c r="CP112" s="29">
        <f t="shared" si="229"/>
        <v>1.2256</v>
      </c>
      <c r="CQ112" s="29">
        <f t="shared" si="230"/>
        <v>1.05</v>
      </c>
      <c r="CR112" s="29">
        <f t="shared" si="231"/>
        <v>1.579</v>
      </c>
      <c r="CS112" s="29">
        <f t="shared" si="232"/>
        <v>1.9321824907521579</v>
      </c>
      <c r="CT112" s="29">
        <f t="shared" si="233"/>
        <v>1.3841225626740947</v>
      </c>
      <c r="CU112" s="29">
        <f t="shared" si="234"/>
        <v>1.2090000000000001</v>
      </c>
      <c r="CV112" s="29">
        <f t="shared" si="235"/>
        <v>1.7684899845916795</v>
      </c>
      <c r="CW112" s="29">
        <f t="shared" si="236"/>
        <v>2.333211811884798</v>
      </c>
      <c r="CX112" s="29">
        <f t="shared" si="237"/>
        <v>1.2028000000000001</v>
      </c>
      <c r="CY112" s="29">
        <f t="shared" si="238"/>
        <v>2.4325842696629212</v>
      </c>
      <c r="CZ112" s="29">
        <f t="shared" si="239"/>
        <v>1.2879484820607174</v>
      </c>
      <c r="DA112" s="29">
        <f t="shared" si="240"/>
        <v>1.1724052718286657</v>
      </c>
      <c r="DB112" s="29">
        <f t="shared" si="241"/>
        <v>1.6928104575163399</v>
      </c>
      <c r="DC112" s="29">
        <f t="shared" si="242"/>
        <v>1.9349000000000001</v>
      </c>
      <c r="DD112" s="29">
        <f t="shared" si="243"/>
        <v>1.181338028169014</v>
      </c>
      <c r="DE112" s="29">
        <f t="shared" si="244"/>
        <v>1.7258</v>
      </c>
      <c r="DF112" s="29">
        <f t="shared" si="245"/>
        <v>1.1990000000000001</v>
      </c>
      <c r="DG112" s="29">
        <f t="shared" si="246"/>
        <v>1.1479999999999999</v>
      </c>
      <c r="DH112" s="29">
        <f t="shared" si="247"/>
        <v>1.425</v>
      </c>
      <c r="DI112" s="29">
        <f t="shared" si="248"/>
        <v>1.27</v>
      </c>
      <c r="DJ112" s="29">
        <f t="shared" si="249"/>
        <v>3.392156862745098</v>
      </c>
      <c r="DK112" s="29">
        <f t="shared" si="250"/>
        <v>1.5764131193300766</v>
      </c>
      <c r="DL112" s="29">
        <f t="shared" si="251"/>
        <v>1.2525999999999999</v>
      </c>
      <c r="DM112" s="29">
        <f t="shared" si="170"/>
        <v>1</v>
      </c>
      <c r="DN112" s="29">
        <f t="shared" si="252"/>
        <v>1</v>
      </c>
      <c r="DO112" s="29">
        <f t="shared" si="253"/>
        <v>0.99299999999999999</v>
      </c>
      <c r="DP112" s="29">
        <f t="shared" si="254"/>
        <v>1.0311999999999999</v>
      </c>
      <c r="DQ112" s="29">
        <f t="shared" si="174"/>
        <v>1</v>
      </c>
      <c r="DR112" s="29">
        <f t="shared" si="174"/>
        <v>1</v>
      </c>
      <c r="DS112" s="29">
        <f t="shared" ref="DS112" si="310">AI112/AI$2</f>
        <v>1.6780113453316514</v>
      </c>
    </row>
    <row r="113" spans="1:123">
      <c r="A113" s="2">
        <v>43896</v>
      </c>
      <c r="B113" s="3">
        <v>1.4233</v>
      </c>
      <c r="C113" s="3">
        <v>1.8929</v>
      </c>
      <c r="D113" s="3">
        <v>1.7984</v>
      </c>
      <c r="E113" s="3">
        <v>1.4993000000000001</v>
      </c>
      <c r="F113" s="3">
        <v>1.2108000000000001</v>
      </c>
      <c r="G113" s="3">
        <v>1.0509999999999999</v>
      </c>
      <c r="H113" s="3">
        <v>1.5821000000000001</v>
      </c>
      <c r="I113" s="3">
        <v>2.3433000000000002</v>
      </c>
      <c r="J113" s="3">
        <v>1.4978</v>
      </c>
      <c r="K113" s="3">
        <v>1.1950000000000001</v>
      </c>
      <c r="L113" s="3">
        <v>2.3982000000000001</v>
      </c>
      <c r="M113" s="3">
        <v>2.621</v>
      </c>
      <c r="N113" s="3">
        <v>1.2025999999999999</v>
      </c>
      <c r="O113" s="3">
        <v>2.198</v>
      </c>
      <c r="P113" s="3">
        <v>1.411</v>
      </c>
      <c r="Q113" s="3">
        <v>1.4238999999999999</v>
      </c>
      <c r="R113" s="3">
        <v>1.669</v>
      </c>
      <c r="S113" s="3">
        <v>1.8422000000000001</v>
      </c>
      <c r="T113" s="3">
        <v>1.2564</v>
      </c>
      <c r="U113" s="3">
        <v>1.7934000000000001</v>
      </c>
      <c r="V113" s="3">
        <v>1.2182999999999999</v>
      </c>
      <c r="W113" s="3">
        <v>1.1279999999999999</v>
      </c>
      <c r="X113" s="3">
        <v>1.3939999999999999</v>
      </c>
      <c r="Y113">
        <v>1.264</v>
      </c>
      <c r="Z113">
        <v>3.4001000000000001</v>
      </c>
      <c r="AA113">
        <v>2.2490000000000001</v>
      </c>
      <c r="AB113">
        <v>1.2441</v>
      </c>
      <c r="AC113">
        <v>1</v>
      </c>
      <c r="AD113">
        <v>1</v>
      </c>
      <c r="AE113">
        <v>1.0029999999999999</v>
      </c>
      <c r="AF113">
        <v>1.0285</v>
      </c>
      <c r="AG113">
        <v>1</v>
      </c>
      <c r="AH113">
        <v>1</v>
      </c>
      <c r="AI113" s="3">
        <v>1.6825313517068037</v>
      </c>
      <c r="AK113" s="11">
        <f t="shared" si="256"/>
        <v>7.646017699114882E-3</v>
      </c>
      <c r="AL113" s="11">
        <f t="shared" si="257"/>
        <v>3.4258550978035096E-2</v>
      </c>
      <c r="AM113" s="11">
        <f t="shared" si="258"/>
        <v>4.187838516946929E-3</v>
      </c>
      <c r="AN113" s="11">
        <f t="shared" si="259"/>
        <v>1.2014849814377282E-2</v>
      </c>
      <c r="AO113" s="11">
        <f t="shared" si="260"/>
        <v>-1.207571801566576E-2</v>
      </c>
      <c r="AP113" s="11">
        <f t="shared" si="261"/>
        <v>9.5238095238081577E-4</v>
      </c>
      <c r="AQ113" s="11">
        <f t="shared" si="262"/>
        <v>1.9632678910703749E-3</v>
      </c>
      <c r="AR113" s="11">
        <f t="shared" si="263"/>
        <v>6.8146594949402894E-2</v>
      </c>
      <c r="AS113" s="11">
        <f t="shared" si="264"/>
        <v>4.7628630844569475E-3</v>
      </c>
      <c r="AT113" s="11">
        <f t="shared" si="265"/>
        <v>-1.1579818031430933E-2</v>
      </c>
      <c r="AU113" s="11">
        <f t="shared" si="266"/>
        <v>4.4739708124591493E-2</v>
      </c>
      <c r="AV113" s="11">
        <f t="shared" si="267"/>
        <v>2.3828124999999867E-2</v>
      </c>
      <c r="AW113" s="11">
        <f t="shared" si="268"/>
        <v>-1.6627868307295124E-4</v>
      </c>
      <c r="AX113" s="11">
        <f t="shared" si="269"/>
        <v>1.5242494226327841E-2</v>
      </c>
      <c r="AY113" s="11">
        <f t="shared" si="270"/>
        <v>7.8571428571430069E-3</v>
      </c>
      <c r="AZ113" s="11">
        <f t="shared" si="271"/>
        <v>4.2155553994227546E-4</v>
      </c>
      <c r="BA113" s="11">
        <f t="shared" si="272"/>
        <v>-7.9426365140650823E-2</v>
      </c>
      <c r="BB113" s="11">
        <f t="shared" si="273"/>
        <v>-4.7909452684893328E-2</v>
      </c>
      <c r="BC113" s="11">
        <f t="shared" si="274"/>
        <v>-1.4510942034669405E-2</v>
      </c>
      <c r="BD113" s="11">
        <f t="shared" si="275"/>
        <v>3.9170239888747238E-2</v>
      </c>
      <c r="BE113" s="11">
        <f t="shared" si="276"/>
        <v>1.6096747289407798E-2</v>
      </c>
      <c r="BF113" s="11">
        <f t="shared" si="277"/>
        <v>-1.7421602787456414E-2</v>
      </c>
      <c r="BG113" s="11">
        <f t="shared" si="278"/>
        <v>-2.1754385964912415E-2</v>
      </c>
      <c r="BH113" s="11">
        <f t="shared" si="279"/>
        <v>-4.7244094488189115E-3</v>
      </c>
      <c r="BI113" s="11">
        <f t="shared" si="280"/>
        <v>2.7427155833432693E-3</v>
      </c>
      <c r="BJ113" s="11">
        <f t="shared" si="281"/>
        <v>-4.4267374944665372E-3</v>
      </c>
      <c r="BK113" s="11">
        <f t="shared" si="282"/>
        <v>-6.7858853584543688E-3</v>
      </c>
      <c r="BL113" s="11" t="str">
        <f t="shared" si="283"/>
        <v>/</v>
      </c>
      <c r="BM113" s="11" t="str">
        <f t="shared" si="284"/>
        <v>/</v>
      </c>
      <c r="BN113" s="11">
        <f t="shared" si="285"/>
        <v>1.0070493454179097E-2</v>
      </c>
      <c r="BO113" s="11">
        <f t="shared" si="286"/>
        <v>-2.6183087664856108E-3</v>
      </c>
      <c r="BP113" s="11" t="str">
        <f t="shared" si="207"/>
        <v>/</v>
      </c>
      <c r="BQ113" s="11" t="str">
        <f t="shared" si="207"/>
        <v>/</v>
      </c>
      <c r="BR113" s="11">
        <f t="shared" ref="BR113" si="311">IF(AI113=AI112,"/",AI113/AI112-1)</f>
        <v>2.6936685426635076E-3</v>
      </c>
      <c r="CK113" s="2">
        <f t="shared" si="222"/>
        <v>43896</v>
      </c>
      <c r="CL113" s="29">
        <f t="shared" si="225"/>
        <v>1.1029058504455638</v>
      </c>
      <c r="CM113" s="29">
        <f t="shared" si="226"/>
        <v>1.50660617637695</v>
      </c>
      <c r="CN113" s="29">
        <f t="shared" si="227"/>
        <v>1.7984</v>
      </c>
      <c r="CO113" s="29">
        <f t="shared" si="228"/>
        <v>1.1849363787244132</v>
      </c>
      <c r="CP113" s="29">
        <f t="shared" si="229"/>
        <v>1.2108000000000001</v>
      </c>
      <c r="CQ113" s="29">
        <f t="shared" si="230"/>
        <v>1.0509999999999999</v>
      </c>
      <c r="CR113" s="29">
        <f t="shared" si="231"/>
        <v>1.5821000000000001</v>
      </c>
      <c r="CS113" s="29">
        <f t="shared" si="232"/>
        <v>2.0638541483177737</v>
      </c>
      <c r="CT113" s="29">
        <f t="shared" si="233"/>
        <v>1.3907149489322193</v>
      </c>
      <c r="CU113" s="29">
        <f t="shared" si="234"/>
        <v>1.1950000000000001</v>
      </c>
      <c r="CV113" s="29">
        <f t="shared" si="235"/>
        <v>1.8476117103235747</v>
      </c>
      <c r="CW113" s="29">
        <f t="shared" si="236"/>
        <v>2.3888078745898653</v>
      </c>
      <c r="CX113" s="29">
        <f t="shared" si="237"/>
        <v>1.2025999999999999</v>
      </c>
      <c r="CY113" s="29">
        <f t="shared" si="238"/>
        <v>2.4696629213483146</v>
      </c>
      <c r="CZ113" s="29">
        <f t="shared" si="239"/>
        <v>1.2980680772769091</v>
      </c>
      <c r="DA113" s="29">
        <f t="shared" si="240"/>
        <v>1.1728995057660625</v>
      </c>
      <c r="DB113" s="29">
        <f t="shared" si="241"/>
        <v>1.5583566760037348</v>
      </c>
      <c r="DC113" s="29">
        <f t="shared" si="242"/>
        <v>1.8422000000000001</v>
      </c>
      <c r="DD113" s="29">
        <f t="shared" si="243"/>
        <v>1.164195700518903</v>
      </c>
      <c r="DE113" s="29">
        <f t="shared" si="244"/>
        <v>1.7934000000000001</v>
      </c>
      <c r="DF113" s="29">
        <f t="shared" si="245"/>
        <v>1.2182999999999999</v>
      </c>
      <c r="DG113" s="29">
        <f t="shared" si="246"/>
        <v>1.1279999999999999</v>
      </c>
      <c r="DH113" s="29">
        <f t="shared" si="247"/>
        <v>1.3939999999999999</v>
      </c>
      <c r="DI113" s="29">
        <f t="shared" si="248"/>
        <v>1.264</v>
      </c>
      <c r="DJ113" s="29">
        <f t="shared" si="249"/>
        <v>3.4014605842336936</v>
      </c>
      <c r="DK113" s="29">
        <f t="shared" si="250"/>
        <v>1.5694347522679692</v>
      </c>
      <c r="DL113" s="29">
        <f t="shared" si="251"/>
        <v>1.2441</v>
      </c>
      <c r="DM113" s="29">
        <f t="shared" si="170"/>
        <v>1</v>
      </c>
      <c r="DN113" s="29">
        <f t="shared" si="252"/>
        <v>1</v>
      </c>
      <c r="DO113" s="29">
        <f t="shared" si="253"/>
        <v>1.0029999999999999</v>
      </c>
      <c r="DP113" s="29">
        <f t="shared" si="254"/>
        <v>1.0285</v>
      </c>
      <c r="DQ113" s="29">
        <f t="shared" si="174"/>
        <v>1</v>
      </c>
      <c r="DR113" s="29">
        <f t="shared" si="174"/>
        <v>1</v>
      </c>
      <c r="DS113" s="29">
        <f t="shared" ref="DS113" si="312">AI113/AI$2</f>
        <v>1.6825313517068037</v>
      </c>
    </row>
    <row r="114" spans="1:123">
      <c r="A114" s="2">
        <v>43903</v>
      </c>
      <c r="B114" s="3">
        <v>1.4361999999999999</v>
      </c>
      <c r="C114" s="3">
        <v>1.8992</v>
      </c>
      <c r="D114" s="3">
        <v>1.9452</v>
      </c>
      <c r="E114" s="3">
        <v>1.4894000000000001</v>
      </c>
      <c r="F114" s="3">
        <v>1.2372000000000001</v>
      </c>
      <c r="G114" s="3">
        <v>1.0640000000000001</v>
      </c>
      <c r="H114" s="3">
        <v>1.7290000000000001</v>
      </c>
      <c r="I114" s="3">
        <v>2.2919</v>
      </c>
      <c r="J114" s="3">
        <v>1.5429999999999999</v>
      </c>
      <c r="K114" s="3">
        <v>1.2509999999999999</v>
      </c>
      <c r="L114" s="3">
        <v>2.4363999999999999</v>
      </c>
      <c r="M114" s="3">
        <v>2.9740000000000002</v>
      </c>
      <c r="N114" s="3">
        <v>1.2269000000000001</v>
      </c>
      <c r="O114" s="3">
        <v>2.48</v>
      </c>
      <c r="P114" s="3">
        <v>1.427</v>
      </c>
      <c r="Q114" s="3">
        <v>1.4101999999999999</v>
      </c>
      <c r="R114" s="3">
        <v>1.831</v>
      </c>
      <c r="S114" s="3">
        <v>1.8727</v>
      </c>
      <c r="T114" s="3">
        <v>1.2553000000000001</v>
      </c>
      <c r="U114" s="3">
        <v>2.0583</v>
      </c>
      <c r="V114" s="3">
        <v>1.2484999999999999</v>
      </c>
      <c r="W114" s="3">
        <v>1.1679999999999999</v>
      </c>
      <c r="X114" s="3">
        <v>1.383</v>
      </c>
      <c r="Y114">
        <v>1.343</v>
      </c>
      <c r="Z114">
        <v>3.4077999999999999</v>
      </c>
      <c r="AA114">
        <v>2.2269999999999999</v>
      </c>
      <c r="AB114">
        <v>1.2839</v>
      </c>
      <c r="AC114">
        <v>1</v>
      </c>
      <c r="AD114">
        <v>1</v>
      </c>
      <c r="AE114">
        <v>1.0209999999999999</v>
      </c>
      <c r="AF114">
        <v>1.0303</v>
      </c>
      <c r="AG114">
        <v>1</v>
      </c>
      <c r="AH114">
        <v>1</v>
      </c>
      <c r="AI114" s="3">
        <v>1.743243075762348</v>
      </c>
      <c r="AK114" s="11">
        <f t="shared" si="256"/>
        <v>9.0634441087613649E-3</v>
      </c>
      <c r="AL114" s="11">
        <f t="shared" si="257"/>
        <v>3.3282265307199577E-3</v>
      </c>
      <c r="AM114" s="11">
        <f t="shared" si="258"/>
        <v>8.1628113879003594E-2</v>
      </c>
      <c r="AN114" s="11">
        <f t="shared" si="259"/>
        <v>-6.6030814380043656E-3</v>
      </c>
      <c r="AO114" s="11">
        <f t="shared" si="260"/>
        <v>2.1803766105054523E-2</v>
      </c>
      <c r="AP114" s="11">
        <f t="shared" si="261"/>
        <v>1.2369172216936342E-2</v>
      </c>
      <c r="AQ114" s="11">
        <f t="shared" si="262"/>
        <v>9.2851273623664854E-2</v>
      </c>
      <c r="AR114" s="11">
        <f t="shared" si="263"/>
        <v>-2.1934878163274107E-2</v>
      </c>
      <c r="AS114" s="11">
        <f t="shared" si="264"/>
        <v>3.0177593804246117E-2</v>
      </c>
      <c r="AT114" s="11">
        <f t="shared" si="265"/>
        <v>4.6861924686192324E-2</v>
      </c>
      <c r="AU114" s="11">
        <f t="shared" si="266"/>
        <v>1.5928613126511504E-2</v>
      </c>
      <c r="AV114" s="11">
        <f t="shared" si="267"/>
        <v>0.13468141930560873</v>
      </c>
      <c r="AW114" s="11">
        <f t="shared" si="268"/>
        <v>2.0206219856976793E-2</v>
      </c>
      <c r="AX114" s="11">
        <f t="shared" si="269"/>
        <v>0.12829845313921751</v>
      </c>
      <c r="AY114" s="11">
        <f t="shared" si="270"/>
        <v>1.1339475549255962E-2</v>
      </c>
      <c r="AZ114" s="11">
        <f t="shared" si="271"/>
        <v>-9.6214621813329737E-3</v>
      </c>
      <c r="BA114" s="11">
        <f t="shared" si="272"/>
        <v>9.7064110245655977E-2</v>
      </c>
      <c r="BB114" s="11">
        <f t="shared" si="273"/>
        <v>1.655629139072845E-2</v>
      </c>
      <c r="BC114" s="11">
        <f t="shared" si="274"/>
        <v>-8.7551735116198071E-4</v>
      </c>
      <c r="BD114" s="11">
        <f t="shared" si="275"/>
        <v>0.14770826363332223</v>
      </c>
      <c r="BE114" s="11">
        <f t="shared" si="276"/>
        <v>2.4788639908068566E-2</v>
      </c>
      <c r="BF114" s="11">
        <f t="shared" si="277"/>
        <v>3.5460992907801359E-2</v>
      </c>
      <c r="BG114" s="11">
        <f t="shared" si="278"/>
        <v>-7.8909612625537306E-3</v>
      </c>
      <c r="BH114" s="11">
        <f t="shared" si="279"/>
        <v>6.25E-2</v>
      </c>
      <c r="BI114" s="11">
        <f t="shared" si="280"/>
        <v>2.2646392753153943E-3</v>
      </c>
      <c r="BJ114" s="11">
        <f t="shared" si="281"/>
        <v>-9.7821253890618687E-3</v>
      </c>
      <c r="BK114" s="11">
        <f t="shared" si="282"/>
        <v>3.1990997508238861E-2</v>
      </c>
      <c r="BL114" s="11" t="str">
        <f t="shared" si="283"/>
        <v>/</v>
      </c>
      <c r="BM114" s="11" t="str">
        <f t="shared" si="284"/>
        <v>/</v>
      </c>
      <c r="BN114" s="11">
        <f t="shared" si="285"/>
        <v>1.7946161515453696E-2</v>
      </c>
      <c r="BO114" s="11">
        <f t="shared" si="286"/>
        <v>1.7501215362178968E-3</v>
      </c>
      <c r="BP114" s="11" t="str">
        <f t="shared" si="207"/>
        <v>/</v>
      </c>
      <c r="BQ114" s="11" t="str">
        <f t="shared" si="207"/>
        <v>/</v>
      </c>
      <c r="BR114" s="11">
        <f t="shared" ref="BR114" si="313">IF(AI114=AI113,"/",AI114/AI113-1)</f>
        <v>3.6083561827217503E-2</v>
      </c>
      <c r="CK114" s="2">
        <f t="shared" si="222"/>
        <v>43903</v>
      </c>
      <c r="CL114" s="29">
        <f t="shared" si="225"/>
        <v>1.112901975978303</v>
      </c>
      <c r="CM114" s="29">
        <f t="shared" si="226"/>
        <v>1.5116205030245145</v>
      </c>
      <c r="CN114" s="29">
        <f t="shared" si="227"/>
        <v>1.9452</v>
      </c>
      <c r="CO114" s="29">
        <f t="shared" si="228"/>
        <v>1.1771121473168418</v>
      </c>
      <c r="CP114" s="29">
        <f t="shared" si="229"/>
        <v>1.2372000000000001</v>
      </c>
      <c r="CQ114" s="29">
        <f t="shared" si="230"/>
        <v>1.0640000000000001</v>
      </c>
      <c r="CR114" s="29">
        <f t="shared" si="231"/>
        <v>1.7290000000000001</v>
      </c>
      <c r="CS114" s="29">
        <f t="shared" si="232"/>
        <v>2.0185837590276554</v>
      </c>
      <c r="CT114" s="29">
        <f t="shared" si="233"/>
        <v>1.4326833797585887</v>
      </c>
      <c r="CU114" s="29">
        <f t="shared" si="234"/>
        <v>1.2509999999999999</v>
      </c>
      <c r="CV114" s="29">
        <f t="shared" si="235"/>
        <v>1.8770416024653311</v>
      </c>
      <c r="CW114" s="29">
        <f t="shared" si="236"/>
        <v>2.7105359095880428</v>
      </c>
      <c r="CX114" s="29">
        <f t="shared" si="237"/>
        <v>1.2269000000000001</v>
      </c>
      <c r="CY114" s="29">
        <f t="shared" si="238"/>
        <v>2.7865168539325844</v>
      </c>
      <c r="CZ114" s="29">
        <f t="shared" si="239"/>
        <v>1.31278748850046</v>
      </c>
      <c r="DA114" s="29">
        <f t="shared" si="240"/>
        <v>1.1616144975288303</v>
      </c>
      <c r="DB114" s="29">
        <f t="shared" si="241"/>
        <v>1.7096171802054156</v>
      </c>
      <c r="DC114" s="29">
        <f t="shared" si="242"/>
        <v>1.8727</v>
      </c>
      <c r="DD114" s="29">
        <f t="shared" si="243"/>
        <v>1.1631764269829505</v>
      </c>
      <c r="DE114" s="29">
        <f t="shared" si="244"/>
        <v>2.0583</v>
      </c>
      <c r="DF114" s="29">
        <f t="shared" si="245"/>
        <v>1.2484999999999999</v>
      </c>
      <c r="DG114" s="29">
        <f t="shared" si="246"/>
        <v>1.1679999999999999</v>
      </c>
      <c r="DH114" s="29">
        <f t="shared" si="247"/>
        <v>1.383</v>
      </c>
      <c r="DI114" s="29">
        <f t="shared" si="248"/>
        <v>1.343</v>
      </c>
      <c r="DJ114" s="29">
        <f t="shared" si="249"/>
        <v>3.4091636654661861</v>
      </c>
      <c r="DK114" s="29">
        <f t="shared" si="250"/>
        <v>1.5540823447313328</v>
      </c>
      <c r="DL114" s="29">
        <f t="shared" si="251"/>
        <v>1.2839</v>
      </c>
      <c r="DM114" s="29">
        <f t="shared" si="170"/>
        <v>1</v>
      </c>
      <c r="DN114" s="29">
        <f t="shared" si="252"/>
        <v>1</v>
      </c>
      <c r="DO114" s="29">
        <f t="shared" si="253"/>
        <v>1.0209999999999999</v>
      </c>
      <c r="DP114" s="29">
        <f t="shared" si="254"/>
        <v>1.0303</v>
      </c>
      <c r="DQ114" s="29">
        <f t="shared" si="174"/>
        <v>1</v>
      </c>
      <c r="DR114" s="29">
        <f t="shared" si="174"/>
        <v>1</v>
      </c>
      <c r="DS114" s="29">
        <f t="shared" ref="DS114" si="314">AI114/AI$2</f>
        <v>1.743243075762348</v>
      </c>
    </row>
    <row r="115" spans="1:123">
      <c r="A115" s="2">
        <v>43910</v>
      </c>
      <c r="B115" s="3">
        <v>1.5118</v>
      </c>
      <c r="C115" s="3">
        <v>1.9337</v>
      </c>
      <c r="D115" s="3">
        <v>1.9886999999999999</v>
      </c>
      <c r="E115" s="3">
        <v>1.4789000000000001</v>
      </c>
      <c r="F115" s="3">
        <v>1.2783</v>
      </c>
      <c r="G115" s="3">
        <v>1.0720000000000001</v>
      </c>
      <c r="H115" s="3">
        <v>1.7619</v>
      </c>
      <c r="I115" s="3">
        <v>2.2660999999999998</v>
      </c>
      <c r="J115" s="3">
        <v>1.5838000000000001</v>
      </c>
      <c r="K115" s="3">
        <v>1.2689999999999999</v>
      </c>
      <c r="L115" s="3">
        <v>2.468</v>
      </c>
      <c r="M115" s="3">
        <v>3.2669999999999999</v>
      </c>
      <c r="N115" s="3">
        <v>1.2730999999999999</v>
      </c>
      <c r="O115" s="3">
        <v>2.7290000000000001</v>
      </c>
      <c r="P115" s="3">
        <v>1.4510000000000001</v>
      </c>
      <c r="Q115" s="3">
        <v>1.4598</v>
      </c>
      <c r="R115" s="3">
        <v>1.9910000000000001</v>
      </c>
      <c r="S115" s="3">
        <v>1.8727</v>
      </c>
      <c r="T115" s="3">
        <v>1.2543</v>
      </c>
      <c r="U115" s="3">
        <v>2.2837000000000001</v>
      </c>
      <c r="V115" s="3">
        <v>1.2444999999999999</v>
      </c>
      <c r="W115" s="3">
        <v>1.1759999999999999</v>
      </c>
      <c r="X115" s="3">
        <v>1.3839999999999999</v>
      </c>
      <c r="Y115">
        <v>1.399</v>
      </c>
      <c r="Z115">
        <v>3.4129</v>
      </c>
      <c r="AA115">
        <v>2.2719999999999998</v>
      </c>
      <c r="AB115">
        <v>1.3176000000000001</v>
      </c>
      <c r="AC115">
        <v>1</v>
      </c>
      <c r="AD115">
        <v>1</v>
      </c>
      <c r="AE115">
        <v>0.99099999999999999</v>
      </c>
      <c r="AF115">
        <v>1.0331999999999999</v>
      </c>
      <c r="AG115">
        <v>1</v>
      </c>
      <c r="AH115">
        <v>1</v>
      </c>
      <c r="AI115" s="3">
        <v>1.7949032503882498</v>
      </c>
      <c r="AK115" s="11">
        <f t="shared" si="256"/>
        <v>5.2638908230051573E-2</v>
      </c>
      <c r="AL115" s="11">
        <f t="shared" si="257"/>
        <v>1.8165543386689187E-2</v>
      </c>
      <c r="AM115" s="11">
        <f t="shared" si="258"/>
        <v>2.2362739049968994E-2</v>
      </c>
      <c r="AN115" s="11">
        <f t="shared" si="259"/>
        <v>-7.0498187189471651E-3</v>
      </c>
      <c r="AO115" s="11">
        <f t="shared" si="260"/>
        <v>3.3220174587778706E-2</v>
      </c>
      <c r="AP115" s="11">
        <f t="shared" si="261"/>
        <v>7.5187969924812581E-3</v>
      </c>
      <c r="AQ115" s="11">
        <f t="shared" si="262"/>
        <v>1.9028340080971651E-2</v>
      </c>
      <c r="AR115" s="11">
        <f t="shared" si="263"/>
        <v>-1.1257035647279645E-2</v>
      </c>
      <c r="AS115" s="11">
        <f t="shared" si="264"/>
        <v>2.6441996111471244E-2</v>
      </c>
      <c r="AT115" s="11">
        <f t="shared" si="265"/>
        <v>1.4388489208633004E-2</v>
      </c>
      <c r="AU115" s="11">
        <f t="shared" si="266"/>
        <v>1.2969955672303524E-2</v>
      </c>
      <c r="AV115" s="11">
        <f t="shared" si="267"/>
        <v>9.8520511096166663E-2</v>
      </c>
      <c r="AW115" s="11">
        <f t="shared" si="268"/>
        <v>3.7655880674871467E-2</v>
      </c>
      <c r="AX115" s="11">
        <f t="shared" si="269"/>
        <v>0.10040322580645156</v>
      </c>
      <c r="AY115" s="11">
        <f t="shared" si="270"/>
        <v>1.6818500350385346E-2</v>
      </c>
      <c r="AZ115" s="11">
        <f t="shared" si="271"/>
        <v>3.5172315983548419E-2</v>
      </c>
      <c r="BA115" s="11">
        <f t="shared" si="272"/>
        <v>8.7383943200437075E-2</v>
      </c>
      <c r="BB115" s="11" t="str">
        <f t="shared" si="273"/>
        <v>/</v>
      </c>
      <c r="BC115" s="11">
        <f t="shared" si="274"/>
        <v>-7.9662232135757627E-4</v>
      </c>
      <c r="BD115" s="11">
        <f t="shared" si="275"/>
        <v>0.10950784628091137</v>
      </c>
      <c r="BE115" s="11">
        <f t="shared" si="276"/>
        <v>-3.2038446135362886E-3</v>
      </c>
      <c r="BF115" s="11">
        <f t="shared" si="277"/>
        <v>6.8493150684931781E-3</v>
      </c>
      <c r="BG115" s="11">
        <f t="shared" si="278"/>
        <v>7.2306579898762102E-4</v>
      </c>
      <c r="BH115" s="11">
        <f t="shared" si="279"/>
        <v>4.1697691734921882E-2</v>
      </c>
      <c r="BI115" s="11">
        <f t="shared" si="280"/>
        <v>1.4965666999238181E-3</v>
      </c>
      <c r="BJ115" s="11">
        <f t="shared" si="281"/>
        <v>2.020655590480458E-2</v>
      </c>
      <c r="BK115" s="11">
        <f t="shared" si="282"/>
        <v>2.6248150167458517E-2</v>
      </c>
      <c r="BL115" s="11" t="str">
        <f t="shared" si="283"/>
        <v>/</v>
      </c>
      <c r="BM115" s="11" t="str">
        <f t="shared" si="284"/>
        <v>/</v>
      </c>
      <c r="BN115" s="11">
        <f t="shared" si="285"/>
        <v>-2.9382957884426908E-2</v>
      </c>
      <c r="BO115" s="11">
        <f t="shared" si="286"/>
        <v>2.8147141609238258E-3</v>
      </c>
      <c r="BP115" s="11" t="str">
        <f t="shared" si="207"/>
        <v>/</v>
      </c>
      <c r="BQ115" s="11" t="str">
        <f t="shared" si="207"/>
        <v>/</v>
      </c>
      <c r="BR115" s="11">
        <f t="shared" ref="BR115" si="315">IF(AI115=AI114,"/",AI115/AI114-1)</f>
        <v>2.963452162476532E-2</v>
      </c>
      <c r="CK115" s="2">
        <f t="shared" si="222"/>
        <v>43910</v>
      </c>
      <c r="CL115" s="29">
        <f t="shared" si="225"/>
        <v>1.1714839209608678</v>
      </c>
      <c r="CM115" s="29">
        <f t="shared" si="226"/>
        <v>1.5390799108564153</v>
      </c>
      <c r="CN115" s="29">
        <f t="shared" si="227"/>
        <v>1.9886999999999999</v>
      </c>
      <c r="CO115" s="29">
        <f t="shared" si="228"/>
        <v>1.1688137200663875</v>
      </c>
      <c r="CP115" s="29">
        <f t="shared" si="229"/>
        <v>1.2783</v>
      </c>
      <c r="CQ115" s="29">
        <f t="shared" si="230"/>
        <v>1.0720000000000001</v>
      </c>
      <c r="CR115" s="29">
        <f t="shared" si="231"/>
        <v>1.7619</v>
      </c>
      <c r="CS115" s="29">
        <f t="shared" si="232"/>
        <v>1.9958604896952614</v>
      </c>
      <c r="CT115" s="29">
        <f t="shared" si="233"/>
        <v>1.4705663881151347</v>
      </c>
      <c r="CU115" s="29">
        <f t="shared" si="234"/>
        <v>1.2689999999999999</v>
      </c>
      <c r="CV115" s="29">
        <f t="shared" si="235"/>
        <v>1.9013867488443759</v>
      </c>
      <c r="CW115" s="29">
        <f t="shared" si="236"/>
        <v>2.9775792927451694</v>
      </c>
      <c r="CX115" s="29">
        <f t="shared" si="237"/>
        <v>1.2730999999999999</v>
      </c>
      <c r="CY115" s="29">
        <f t="shared" si="238"/>
        <v>3.0662921348314609</v>
      </c>
      <c r="CZ115" s="29">
        <f t="shared" si="239"/>
        <v>1.3348666053357867</v>
      </c>
      <c r="DA115" s="29">
        <f t="shared" si="240"/>
        <v>1.2024711696869852</v>
      </c>
      <c r="DB115" s="29">
        <f t="shared" si="241"/>
        <v>1.8590102707749769</v>
      </c>
      <c r="DC115" s="29">
        <f t="shared" si="242"/>
        <v>1.8727</v>
      </c>
      <c r="DD115" s="29">
        <f t="shared" si="243"/>
        <v>1.1622498146775389</v>
      </c>
      <c r="DE115" s="29">
        <f t="shared" si="244"/>
        <v>2.2837000000000001</v>
      </c>
      <c r="DF115" s="29">
        <f t="shared" si="245"/>
        <v>1.2444999999999999</v>
      </c>
      <c r="DG115" s="29">
        <f t="shared" si="246"/>
        <v>1.1759999999999999</v>
      </c>
      <c r="DH115" s="29">
        <f t="shared" si="247"/>
        <v>1.3839999999999999</v>
      </c>
      <c r="DI115" s="29">
        <f t="shared" si="248"/>
        <v>1.399</v>
      </c>
      <c r="DJ115" s="29">
        <f t="shared" si="249"/>
        <v>3.4142657062825128</v>
      </c>
      <c r="DK115" s="29">
        <f t="shared" si="250"/>
        <v>1.5854849965108162</v>
      </c>
      <c r="DL115" s="29">
        <f t="shared" si="251"/>
        <v>1.3176000000000001</v>
      </c>
      <c r="DM115" s="29">
        <f t="shared" si="170"/>
        <v>1</v>
      </c>
      <c r="DN115" s="29">
        <f t="shared" si="252"/>
        <v>1</v>
      </c>
      <c r="DO115" s="29">
        <f t="shared" si="253"/>
        <v>0.99099999999999999</v>
      </c>
      <c r="DP115" s="29">
        <f t="shared" si="254"/>
        <v>1.0331999999999999</v>
      </c>
      <c r="DQ115" s="29">
        <f t="shared" si="174"/>
        <v>1</v>
      </c>
      <c r="DR115" s="29">
        <f t="shared" si="174"/>
        <v>1</v>
      </c>
      <c r="DS115" s="29">
        <f t="shared" ref="DS115" si="316">AI115/AI$2</f>
        <v>1.7949032503882498</v>
      </c>
    </row>
    <row r="116" spans="1:123">
      <c r="A116" s="2">
        <v>43917</v>
      </c>
      <c r="B116" s="3">
        <v>1.5508999999999999</v>
      </c>
      <c r="C116" s="3">
        <v>1.9461999999999999</v>
      </c>
      <c r="D116" s="3">
        <v>1.9782</v>
      </c>
      <c r="E116" s="3">
        <v>1.5162</v>
      </c>
      <c r="F116" s="3">
        <v>1.3263</v>
      </c>
      <c r="G116" s="3">
        <v>1.081</v>
      </c>
      <c r="H116" s="3">
        <v>1.7949999999999999</v>
      </c>
      <c r="I116" s="3">
        <v>2.3199999999999998</v>
      </c>
      <c r="J116" s="3">
        <v>1.5953999999999999</v>
      </c>
      <c r="K116" s="3">
        <v>1.292</v>
      </c>
      <c r="L116" s="3">
        <v>2.468</v>
      </c>
      <c r="M116" s="3">
        <v>3.319</v>
      </c>
      <c r="N116" s="3">
        <v>1.2773000000000001</v>
      </c>
      <c r="O116" s="3">
        <v>2.9169999999999998</v>
      </c>
      <c r="P116" s="3">
        <v>1.468</v>
      </c>
      <c r="Q116" s="3">
        <v>1.4784999999999999</v>
      </c>
      <c r="R116" s="3">
        <v>2.0990000000000002</v>
      </c>
      <c r="S116" s="3">
        <v>2.0337999999999998</v>
      </c>
      <c r="T116" s="3">
        <v>1.2585999999999999</v>
      </c>
      <c r="U116" s="3">
        <v>2.1882999999999999</v>
      </c>
      <c r="V116" s="3">
        <v>1.272</v>
      </c>
      <c r="W116" s="3">
        <v>1.1739999999999999</v>
      </c>
      <c r="X116" s="3">
        <v>1.3859999999999999</v>
      </c>
      <c r="Y116">
        <v>1.4379999999999999</v>
      </c>
      <c r="Z116">
        <v>3.4478</v>
      </c>
      <c r="AA116">
        <v>2.2669999999999999</v>
      </c>
      <c r="AB116">
        <v>1.3313999999999999</v>
      </c>
      <c r="AC116">
        <v>1</v>
      </c>
      <c r="AD116">
        <v>1</v>
      </c>
      <c r="AE116">
        <v>0.99</v>
      </c>
      <c r="AF116">
        <v>1.0309999999999999</v>
      </c>
      <c r="AG116">
        <v>1</v>
      </c>
      <c r="AH116">
        <v>1</v>
      </c>
      <c r="AI116" s="3">
        <v>1.8251773307115486</v>
      </c>
      <c r="AK116" s="11">
        <f t="shared" si="256"/>
        <v>2.5863209419235256E-2</v>
      </c>
      <c r="AL116" s="11">
        <f t="shared" si="257"/>
        <v>6.4642912551067244E-3</v>
      </c>
      <c r="AM116" s="11">
        <f t="shared" si="258"/>
        <v>-5.2798310454065245E-3</v>
      </c>
      <c r="AN116" s="11">
        <f t="shared" si="259"/>
        <v>2.5221448373791144E-2</v>
      </c>
      <c r="AO116" s="11">
        <f t="shared" si="260"/>
        <v>3.7549870922318762E-2</v>
      </c>
      <c r="AP116" s="11">
        <f t="shared" si="261"/>
        <v>8.3955223880596286E-3</v>
      </c>
      <c r="AQ116" s="11">
        <f t="shared" si="262"/>
        <v>1.8786537260911507E-2</v>
      </c>
      <c r="AR116" s="11">
        <f t="shared" si="263"/>
        <v>2.3785358104231991E-2</v>
      </c>
      <c r="AS116" s="11">
        <f t="shared" si="264"/>
        <v>7.324157090541572E-3</v>
      </c>
      <c r="AT116" s="11">
        <f t="shared" si="265"/>
        <v>1.8124507486209751E-2</v>
      </c>
      <c r="AU116" s="11" t="str">
        <f t="shared" si="266"/>
        <v>/</v>
      </c>
      <c r="AV116" s="11">
        <f t="shared" si="267"/>
        <v>1.591674318947045E-2</v>
      </c>
      <c r="AW116" s="11">
        <f t="shared" si="268"/>
        <v>3.2990338543714692E-3</v>
      </c>
      <c r="AX116" s="11">
        <f t="shared" si="269"/>
        <v>6.8889703187980933E-2</v>
      </c>
      <c r="AY116" s="11">
        <f t="shared" si="270"/>
        <v>1.1716057891109521E-2</v>
      </c>
      <c r="AZ116" s="11">
        <f t="shared" si="271"/>
        <v>1.2809973969036825E-2</v>
      </c>
      <c r="BA116" s="11">
        <f t="shared" si="272"/>
        <v>5.4244098442993494E-2</v>
      </c>
      <c r="BB116" s="11">
        <f t="shared" si="273"/>
        <v>8.6025524643562612E-2</v>
      </c>
      <c r="BC116" s="11">
        <f t="shared" si="274"/>
        <v>3.4282069680300342E-3</v>
      </c>
      <c r="BD116" s="11">
        <f t="shared" si="275"/>
        <v>-4.1774313613872294E-2</v>
      </c>
      <c r="BE116" s="11">
        <f t="shared" si="276"/>
        <v>2.2097227802330366E-2</v>
      </c>
      <c r="BF116" s="11">
        <f t="shared" si="277"/>
        <v>-1.7006802721087899E-3</v>
      </c>
      <c r="BG116" s="11">
        <f t="shared" si="278"/>
        <v>1.4450867052022698E-3</v>
      </c>
      <c r="BH116" s="11">
        <f t="shared" si="279"/>
        <v>2.7877055039313703E-2</v>
      </c>
      <c r="BI116" s="11">
        <f t="shared" si="280"/>
        <v>1.0225907585923899E-2</v>
      </c>
      <c r="BJ116" s="11">
        <f t="shared" si="281"/>
        <v>-2.2007042253520126E-3</v>
      </c>
      <c r="BK116" s="11">
        <f t="shared" si="282"/>
        <v>1.0473588342440721E-2</v>
      </c>
      <c r="BL116" s="11" t="str">
        <f t="shared" si="283"/>
        <v>/</v>
      </c>
      <c r="BM116" s="11" t="str">
        <f t="shared" si="284"/>
        <v>/</v>
      </c>
      <c r="BN116" s="11">
        <f t="shared" si="285"/>
        <v>-1.0090817356205317E-3</v>
      </c>
      <c r="BO116" s="11">
        <f t="shared" si="286"/>
        <v>-2.1293070073558074E-3</v>
      </c>
      <c r="BP116" s="11" t="str">
        <f t="shared" si="207"/>
        <v>/</v>
      </c>
      <c r="BQ116" s="11" t="str">
        <f t="shared" si="207"/>
        <v>/</v>
      </c>
      <c r="BR116" s="11">
        <f t="shared" ref="BR116" si="317">IF(AI116=AI115,"/",AI116/AI115-1)</f>
        <v>1.6866692016269003E-2</v>
      </c>
      <c r="CK116" s="2">
        <f t="shared" si="222"/>
        <v>43917</v>
      </c>
      <c r="CL116" s="29">
        <f t="shared" si="225"/>
        <v>1.2017822549399457</v>
      </c>
      <c r="CM116" s="29">
        <f t="shared" si="226"/>
        <v>1.5490289716650749</v>
      </c>
      <c r="CN116" s="29">
        <f t="shared" si="227"/>
        <v>1.9782</v>
      </c>
      <c r="CO116" s="29">
        <f t="shared" si="228"/>
        <v>1.1982928949656206</v>
      </c>
      <c r="CP116" s="29">
        <f t="shared" si="229"/>
        <v>1.3263</v>
      </c>
      <c r="CQ116" s="29">
        <f t="shared" si="230"/>
        <v>1.081</v>
      </c>
      <c r="CR116" s="29">
        <f t="shared" si="231"/>
        <v>1.7949999999999999</v>
      </c>
      <c r="CS116" s="29">
        <f t="shared" si="232"/>
        <v>2.0433327461687512</v>
      </c>
      <c r="CT116" s="29">
        <f t="shared" si="233"/>
        <v>1.4813370473537604</v>
      </c>
      <c r="CU116" s="29">
        <f t="shared" si="234"/>
        <v>1.292</v>
      </c>
      <c r="CV116" s="29">
        <f t="shared" si="235"/>
        <v>1.9013867488443759</v>
      </c>
      <c r="CW116" s="29">
        <f t="shared" si="236"/>
        <v>3.0249726576740796</v>
      </c>
      <c r="CX116" s="29">
        <f t="shared" si="237"/>
        <v>1.2773000000000001</v>
      </c>
      <c r="CY116" s="29">
        <f t="shared" si="238"/>
        <v>3.2775280898876402</v>
      </c>
      <c r="CZ116" s="29">
        <f t="shared" si="239"/>
        <v>1.3505059797608097</v>
      </c>
      <c r="DA116" s="29">
        <f t="shared" si="240"/>
        <v>1.2178747940691927</v>
      </c>
      <c r="DB116" s="29">
        <f t="shared" si="241"/>
        <v>1.9598506069094308</v>
      </c>
      <c r="DC116" s="29">
        <f t="shared" si="242"/>
        <v>2.0337999999999998</v>
      </c>
      <c r="DD116" s="29">
        <f t="shared" si="243"/>
        <v>1.1662342475908081</v>
      </c>
      <c r="DE116" s="29">
        <f t="shared" si="244"/>
        <v>2.1882999999999999</v>
      </c>
      <c r="DF116" s="29">
        <f t="shared" si="245"/>
        <v>1.272</v>
      </c>
      <c r="DG116" s="29">
        <f t="shared" si="246"/>
        <v>1.1739999999999999</v>
      </c>
      <c r="DH116" s="29">
        <f t="shared" si="247"/>
        <v>1.3859999999999999</v>
      </c>
      <c r="DI116" s="29">
        <f t="shared" si="248"/>
        <v>1.4379999999999999</v>
      </c>
      <c r="DJ116" s="29">
        <f t="shared" si="249"/>
        <v>3.4491796718687473</v>
      </c>
      <c r="DK116" s="29">
        <f t="shared" si="250"/>
        <v>1.5819958129797627</v>
      </c>
      <c r="DL116" s="29">
        <f t="shared" si="251"/>
        <v>1.3313999999999999</v>
      </c>
      <c r="DM116" s="29">
        <f t="shared" si="170"/>
        <v>1</v>
      </c>
      <c r="DN116" s="29">
        <f t="shared" si="252"/>
        <v>1</v>
      </c>
      <c r="DO116" s="29">
        <f t="shared" si="253"/>
        <v>0.99</v>
      </c>
      <c r="DP116" s="29">
        <f t="shared" si="254"/>
        <v>1.0309999999999999</v>
      </c>
      <c r="DQ116" s="29">
        <f t="shared" si="174"/>
        <v>1</v>
      </c>
      <c r="DR116" s="29">
        <f t="shared" si="174"/>
        <v>1</v>
      </c>
      <c r="DS116" s="29">
        <f t="shared" ref="DS116" si="318">AI116/AI$2</f>
        <v>1.8251773307115486</v>
      </c>
    </row>
    <row r="117" spans="1:123">
      <c r="A117" s="2">
        <v>43924</v>
      </c>
      <c r="B117" s="3">
        <v>1.5423</v>
      </c>
      <c r="C117" s="3">
        <v>1.9743999999999999</v>
      </c>
      <c r="D117" s="3">
        <v>2.0381999999999998</v>
      </c>
      <c r="E117" s="3">
        <v>1.5403</v>
      </c>
      <c r="F117" s="3">
        <v>1.3381000000000001</v>
      </c>
      <c r="G117" s="3">
        <v>1.085</v>
      </c>
      <c r="H117" s="3">
        <v>1.8005</v>
      </c>
      <c r="I117" s="3">
        <v>2.3424999999999998</v>
      </c>
      <c r="J117" s="3">
        <v>1.5542</v>
      </c>
      <c r="K117" s="3">
        <v>1.296</v>
      </c>
      <c r="L117" s="3">
        <v>2.4693000000000001</v>
      </c>
      <c r="M117" s="3">
        <v>3.198</v>
      </c>
      <c r="N117" s="3">
        <v>1.2721</v>
      </c>
      <c r="O117" s="3">
        <v>2.8420000000000001</v>
      </c>
      <c r="P117" s="3">
        <v>1.452</v>
      </c>
      <c r="Q117" s="3">
        <v>1.49</v>
      </c>
      <c r="R117" s="3">
        <v>2.081</v>
      </c>
      <c r="S117" s="3">
        <v>2.1251000000000002</v>
      </c>
      <c r="T117" s="3">
        <v>1.2564</v>
      </c>
      <c r="U117" s="3">
        <v>2.2515999999999998</v>
      </c>
      <c r="V117" s="3">
        <v>1.2546999999999999</v>
      </c>
      <c r="W117" s="3">
        <v>1.19</v>
      </c>
      <c r="X117" s="3">
        <v>1.377</v>
      </c>
      <c r="Y117">
        <v>1.4119999999999999</v>
      </c>
      <c r="Z117">
        <v>3.3420999999999998</v>
      </c>
      <c r="AA117">
        <v>2.278</v>
      </c>
      <c r="AB117">
        <v>1.3331</v>
      </c>
      <c r="AC117">
        <v>1</v>
      </c>
      <c r="AD117">
        <v>1</v>
      </c>
      <c r="AE117">
        <v>0.98799999999999999</v>
      </c>
      <c r="AF117">
        <v>1.0370999999999999</v>
      </c>
      <c r="AG117">
        <v>1</v>
      </c>
      <c r="AH117">
        <v>1</v>
      </c>
      <c r="AI117" s="3">
        <v>1.8253255376891289</v>
      </c>
      <c r="AK117" s="11">
        <f t="shared" si="256"/>
        <v>-5.5451673222000064E-3</v>
      </c>
      <c r="AL117" s="11">
        <f t="shared" si="257"/>
        <v>1.4489774946048639E-2</v>
      </c>
      <c r="AM117" s="11">
        <f t="shared" si="258"/>
        <v>3.0330603579011184E-2</v>
      </c>
      <c r="AN117" s="11">
        <f t="shared" si="259"/>
        <v>1.5895000659543523E-2</v>
      </c>
      <c r="AO117" s="11">
        <f t="shared" si="260"/>
        <v>8.8969313126743277E-3</v>
      </c>
      <c r="AP117" s="11">
        <f t="shared" si="261"/>
        <v>3.7002775208141436E-3</v>
      </c>
      <c r="AQ117" s="11">
        <f t="shared" si="262"/>
        <v>3.0640668523678194E-3</v>
      </c>
      <c r="AR117" s="11">
        <f t="shared" si="263"/>
        <v>9.6982758620689502E-3</v>
      </c>
      <c r="AS117" s="11">
        <f t="shared" si="264"/>
        <v>-2.5824244703522514E-2</v>
      </c>
      <c r="AT117" s="11">
        <f t="shared" si="265"/>
        <v>3.0959752321981782E-3</v>
      </c>
      <c r="AU117" s="11">
        <f t="shared" si="266"/>
        <v>5.2674230145877132E-4</v>
      </c>
      <c r="AV117" s="11">
        <f t="shared" si="267"/>
        <v>-3.6456764085567972E-2</v>
      </c>
      <c r="AW117" s="11">
        <f t="shared" si="268"/>
        <v>-4.0710874500901051E-3</v>
      </c>
      <c r="AX117" s="11">
        <f t="shared" si="269"/>
        <v>-2.5711347274597118E-2</v>
      </c>
      <c r="AY117" s="11">
        <f t="shared" si="270"/>
        <v>-1.0899182561307952E-2</v>
      </c>
      <c r="AZ117" s="11">
        <f t="shared" si="271"/>
        <v>7.7781535339871422E-3</v>
      </c>
      <c r="BA117" s="11">
        <f t="shared" si="272"/>
        <v>-8.5755121486422725E-3</v>
      </c>
      <c r="BB117" s="11">
        <f t="shared" si="273"/>
        <v>4.489133641459353E-2</v>
      </c>
      <c r="BC117" s="11">
        <f t="shared" si="274"/>
        <v>-1.7479739392975979E-3</v>
      </c>
      <c r="BD117" s="11">
        <f t="shared" si="275"/>
        <v>2.8926563999451593E-2</v>
      </c>
      <c r="BE117" s="11">
        <f t="shared" si="276"/>
        <v>-1.3600628930817704E-2</v>
      </c>
      <c r="BF117" s="11">
        <f t="shared" si="277"/>
        <v>1.3628620102214661E-2</v>
      </c>
      <c r="BG117" s="11">
        <f t="shared" si="278"/>
        <v>-6.4935064935064402E-3</v>
      </c>
      <c r="BH117" s="11">
        <f t="shared" si="279"/>
        <v>-1.8080667593880384E-2</v>
      </c>
      <c r="BI117" s="11">
        <f t="shared" si="280"/>
        <v>-3.0657230697836324E-2</v>
      </c>
      <c r="BJ117" s="11">
        <f t="shared" si="281"/>
        <v>4.8522276135862796E-3</v>
      </c>
      <c r="BK117" s="11">
        <f t="shared" si="282"/>
        <v>1.2768514345802284E-3</v>
      </c>
      <c r="BL117" s="11" t="str">
        <f t="shared" si="283"/>
        <v>/</v>
      </c>
      <c r="BM117" s="11" t="str">
        <f t="shared" si="284"/>
        <v>/</v>
      </c>
      <c r="BN117" s="11">
        <f t="shared" si="285"/>
        <v>-2.0202020202020332E-3</v>
      </c>
      <c r="BO117" s="11">
        <f t="shared" si="286"/>
        <v>5.9165858389913506E-3</v>
      </c>
      <c r="BP117" s="11" t="str">
        <f t="shared" si="207"/>
        <v>/</v>
      </c>
      <c r="BQ117" s="11" t="str">
        <f t="shared" si="207"/>
        <v>/</v>
      </c>
      <c r="BR117" s="11">
        <f t="shared" ref="BR117" si="319">IF(AI117=AI116,"/",AI117/AI116-1)</f>
        <v>8.1201412644338333E-5</v>
      </c>
      <c r="CK117" s="2">
        <f t="shared" si="222"/>
        <v>43924</v>
      </c>
      <c r="CL117" s="29">
        <f t="shared" si="225"/>
        <v>1.1951181712514529</v>
      </c>
      <c r="CM117" s="29">
        <f t="shared" si="226"/>
        <v>1.5714740528494111</v>
      </c>
      <c r="CN117" s="29">
        <f t="shared" si="227"/>
        <v>2.0381999999999998</v>
      </c>
      <c r="CO117" s="29">
        <f t="shared" si="228"/>
        <v>1.2173397613214256</v>
      </c>
      <c r="CP117" s="29">
        <f t="shared" si="229"/>
        <v>1.3381000000000001</v>
      </c>
      <c r="CQ117" s="29">
        <f t="shared" si="230"/>
        <v>1.085</v>
      </c>
      <c r="CR117" s="29">
        <f t="shared" si="231"/>
        <v>1.8005</v>
      </c>
      <c r="CS117" s="29">
        <f t="shared" si="232"/>
        <v>2.0631495508190945</v>
      </c>
      <c r="CT117" s="29">
        <f t="shared" si="233"/>
        <v>1.4430826369545033</v>
      </c>
      <c r="CU117" s="29">
        <f t="shared" si="234"/>
        <v>1.296</v>
      </c>
      <c r="CV117" s="29">
        <f t="shared" si="235"/>
        <v>1.9023882896764253</v>
      </c>
      <c r="CW117" s="29">
        <f t="shared" si="236"/>
        <v>2.9146919431279623</v>
      </c>
      <c r="CX117" s="29">
        <f t="shared" si="237"/>
        <v>1.2721</v>
      </c>
      <c r="CY117" s="29">
        <f t="shared" si="238"/>
        <v>3.1932584269662923</v>
      </c>
      <c r="CZ117" s="29">
        <f t="shared" si="239"/>
        <v>1.3357865685372585</v>
      </c>
      <c r="DA117" s="29">
        <f t="shared" si="240"/>
        <v>1.227347611202636</v>
      </c>
      <c r="DB117" s="29">
        <f t="shared" si="241"/>
        <v>1.9430438842203548</v>
      </c>
      <c r="DC117" s="29">
        <f t="shared" si="242"/>
        <v>2.1251000000000002</v>
      </c>
      <c r="DD117" s="29">
        <f t="shared" si="243"/>
        <v>1.164195700518903</v>
      </c>
      <c r="DE117" s="29">
        <f t="shared" si="244"/>
        <v>2.2515999999999998</v>
      </c>
      <c r="DF117" s="29">
        <f t="shared" si="245"/>
        <v>1.2546999999999999</v>
      </c>
      <c r="DG117" s="29">
        <f t="shared" si="246"/>
        <v>1.19</v>
      </c>
      <c r="DH117" s="29">
        <f t="shared" si="247"/>
        <v>1.377</v>
      </c>
      <c r="DI117" s="29">
        <f t="shared" si="248"/>
        <v>1.4119999999999999</v>
      </c>
      <c r="DJ117" s="29">
        <f t="shared" si="249"/>
        <v>3.3434373749499797</v>
      </c>
      <c r="DK117" s="29">
        <f t="shared" si="250"/>
        <v>1.5896720167480809</v>
      </c>
      <c r="DL117" s="29">
        <f t="shared" si="251"/>
        <v>1.3331</v>
      </c>
      <c r="DM117" s="29">
        <f t="shared" si="170"/>
        <v>1</v>
      </c>
      <c r="DN117" s="29">
        <f t="shared" si="252"/>
        <v>1</v>
      </c>
      <c r="DO117" s="29">
        <f t="shared" si="253"/>
        <v>0.98799999999999999</v>
      </c>
      <c r="DP117" s="29">
        <f t="shared" si="254"/>
        <v>1.0370999999999999</v>
      </c>
      <c r="DQ117" s="29">
        <f t="shared" si="174"/>
        <v>1</v>
      </c>
      <c r="DR117" s="29">
        <f t="shared" si="174"/>
        <v>1</v>
      </c>
      <c r="DS117" s="29">
        <f t="shared" ref="DS117" si="320">AI117/AI$2</f>
        <v>1.8253255376891289</v>
      </c>
    </row>
    <row r="118" spans="1:123">
      <c r="A118" s="2">
        <v>43931</v>
      </c>
      <c r="B118" s="3">
        <v>1.5385</v>
      </c>
      <c r="C118" s="3">
        <v>1.9540999999999999</v>
      </c>
      <c r="D118" s="3">
        <v>1.9857</v>
      </c>
      <c r="E118" s="3">
        <v>1.5412999999999999</v>
      </c>
      <c r="F118" s="3">
        <v>1.3136000000000001</v>
      </c>
      <c r="G118" s="3">
        <v>1.069</v>
      </c>
      <c r="H118" s="3">
        <v>1.7858000000000001</v>
      </c>
      <c r="I118" s="3">
        <v>2.3919000000000001</v>
      </c>
      <c r="J118" s="3">
        <v>1.5519000000000001</v>
      </c>
      <c r="K118" s="3">
        <v>1.3109999999999999</v>
      </c>
      <c r="L118" s="3">
        <v>2.4653</v>
      </c>
      <c r="M118" s="3">
        <v>3.1320000000000001</v>
      </c>
      <c r="N118" s="3">
        <v>1.2567999999999999</v>
      </c>
      <c r="O118" s="3">
        <v>2.8420000000000001</v>
      </c>
      <c r="P118" s="3">
        <v>1.4710000000000001</v>
      </c>
      <c r="Q118" s="3">
        <v>1.4597</v>
      </c>
      <c r="R118" s="3">
        <v>2.1190000000000002</v>
      </c>
      <c r="S118" s="3">
        <v>2.1305000000000001</v>
      </c>
      <c r="T118" s="3">
        <v>1.2477</v>
      </c>
      <c r="U118" s="3">
        <v>2.1678000000000002</v>
      </c>
      <c r="V118" s="3">
        <v>1.2516</v>
      </c>
      <c r="W118" s="3">
        <v>1.1970000000000001</v>
      </c>
      <c r="X118" s="3">
        <v>1.373</v>
      </c>
      <c r="Y118">
        <v>1.385</v>
      </c>
      <c r="Z118">
        <v>3.3088000000000002</v>
      </c>
      <c r="AA118">
        <v>2.2709999999999999</v>
      </c>
      <c r="AB118">
        <v>1.3198000000000001</v>
      </c>
      <c r="AC118">
        <v>1</v>
      </c>
      <c r="AD118">
        <v>1</v>
      </c>
      <c r="AE118">
        <v>1.004</v>
      </c>
      <c r="AF118">
        <v>1.0376000000000001</v>
      </c>
      <c r="AG118">
        <v>1</v>
      </c>
      <c r="AH118">
        <v>1</v>
      </c>
      <c r="AI118" s="3">
        <v>1.814780998324252</v>
      </c>
      <c r="AK118" s="11">
        <f t="shared" si="256"/>
        <v>-2.4638526875445654E-3</v>
      </c>
      <c r="AL118" s="11">
        <f t="shared" si="257"/>
        <v>-1.0281604538087463E-2</v>
      </c>
      <c r="AM118" s="11">
        <f t="shared" si="258"/>
        <v>-2.5758021783926832E-2</v>
      </c>
      <c r="AN118" s="11">
        <f t="shared" si="259"/>
        <v>6.492241771083318E-4</v>
      </c>
      <c r="AO118" s="11">
        <f t="shared" si="260"/>
        <v>-1.8309543382407867E-2</v>
      </c>
      <c r="AP118" s="11">
        <f t="shared" si="261"/>
        <v>-1.4746543778801802E-2</v>
      </c>
      <c r="AQ118" s="11">
        <f t="shared" si="262"/>
        <v>-8.1643987781171434E-3</v>
      </c>
      <c r="AR118" s="11">
        <f t="shared" si="263"/>
        <v>2.108858057630747E-2</v>
      </c>
      <c r="AS118" s="11">
        <f t="shared" si="264"/>
        <v>-1.4798610217474639E-3</v>
      </c>
      <c r="AT118" s="11">
        <f t="shared" si="265"/>
        <v>1.1574074074073959E-2</v>
      </c>
      <c r="AU118" s="11">
        <f t="shared" si="266"/>
        <v>-1.619892277163526E-3</v>
      </c>
      <c r="AV118" s="11">
        <f t="shared" si="267"/>
        <v>-2.063789868667909E-2</v>
      </c>
      <c r="AW118" s="11">
        <f t="shared" si="268"/>
        <v>-1.2027356339910478E-2</v>
      </c>
      <c r="AX118" s="11" t="str">
        <f t="shared" si="269"/>
        <v>/</v>
      </c>
      <c r="AY118" s="11">
        <f t="shared" si="270"/>
        <v>1.3085399449035862E-2</v>
      </c>
      <c r="AZ118" s="11">
        <f t="shared" si="271"/>
        <v>-2.0335570469798614E-2</v>
      </c>
      <c r="BA118" s="11">
        <f t="shared" si="272"/>
        <v>1.8260451705910841E-2</v>
      </c>
      <c r="BB118" s="11">
        <f t="shared" si="273"/>
        <v>2.541056891440352E-3</v>
      </c>
      <c r="BC118" s="11">
        <f t="shared" si="274"/>
        <v>-6.9245463228270188E-3</v>
      </c>
      <c r="BD118" s="11">
        <f t="shared" si="275"/>
        <v>-3.7217978326523182E-2</v>
      </c>
      <c r="BE118" s="11">
        <f t="shared" si="276"/>
        <v>-2.470710129911402E-3</v>
      </c>
      <c r="BF118" s="11">
        <f t="shared" si="277"/>
        <v>5.8823529411766717E-3</v>
      </c>
      <c r="BG118" s="11">
        <f t="shared" si="278"/>
        <v>-2.9048656499637282E-3</v>
      </c>
      <c r="BH118" s="11">
        <f t="shared" si="279"/>
        <v>-1.912181303116145E-2</v>
      </c>
      <c r="BI118" s="11">
        <f t="shared" si="280"/>
        <v>-9.9637952185750445E-3</v>
      </c>
      <c r="BJ118" s="11">
        <f t="shared" si="281"/>
        <v>-3.0728709394205467E-3</v>
      </c>
      <c r="BK118" s="11">
        <f t="shared" si="282"/>
        <v>-9.976745930537767E-3</v>
      </c>
      <c r="BL118" s="11" t="str">
        <f t="shared" si="283"/>
        <v>/</v>
      </c>
      <c r="BM118" s="11" t="str">
        <f t="shared" si="284"/>
        <v>/</v>
      </c>
      <c r="BN118" s="11">
        <f t="shared" si="285"/>
        <v>1.6194331983805599E-2</v>
      </c>
      <c r="BO118" s="11">
        <f t="shared" si="286"/>
        <v>4.8211358596095266E-4</v>
      </c>
      <c r="BP118" s="11" t="str">
        <f t="shared" si="207"/>
        <v>/</v>
      </c>
      <c r="BQ118" s="11" t="str">
        <f t="shared" si="207"/>
        <v>/</v>
      </c>
      <c r="BR118" s="11">
        <f t="shared" ref="BR118" si="321">IF(AI118=AI117,"/",AI118/AI117-1)</f>
        <v>-5.7767993419005625E-3</v>
      </c>
      <c r="CK118" s="2">
        <f t="shared" si="222"/>
        <v>43931</v>
      </c>
      <c r="CL118" s="29">
        <f t="shared" si="225"/>
        <v>1.1921735761332817</v>
      </c>
      <c r="CM118" s="29">
        <f t="shared" si="226"/>
        <v>1.5553167780961477</v>
      </c>
      <c r="CN118" s="29">
        <f t="shared" si="227"/>
        <v>1.9857</v>
      </c>
      <c r="CO118" s="29">
        <f t="shared" si="228"/>
        <v>1.2181300877262307</v>
      </c>
      <c r="CP118" s="29">
        <f t="shared" si="229"/>
        <v>1.3136000000000001</v>
      </c>
      <c r="CQ118" s="29">
        <f t="shared" si="230"/>
        <v>1.069</v>
      </c>
      <c r="CR118" s="29">
        <f t="shared" si="231"/>
        <v>1.7858000000000001</v>
      </c>
      <c r="CS118" s="29">
        <f t="shared" si="232"/>
        <v>2.1066584463625158</v>
      </c>
      <c r="CT118" s="29">
        <f t="shared" si="233"/>
        <v>1.4409470752089137</v>
      </c>
      <c r="CU118" s="29">
        <f t="shared" si="234"/>
        <v>1.3109999999999999</v>
      </c>
      <c r="CV118" s="29">
        <f t="shared" si="235"/>
        <v>1.8993066255778119</v>
      </c>
      <c r="CW118" s="29">
        <f t="shared" si="236"/>
        <v>2.8545388261028073</v>
      </c>
      <c r="CX118" s="29">
        <f t="shared" si="237"/>
        <v>1.2567999999999999</v>
      </c>
      <c r="CY118" s="29">
        <f t="shared" si="238"/>
        <v>3.1932584269662923</v>
      </c>
      <c r="CZ118" s="29">
        <f t="shared" si="239"/>
        <v>1.3532658693652255</v>
      </c>
      <c r="DA118" s="29">
        <f t="shared" si="240"/>
        <v>1.2023887973640857</v>
      </c>
      <c r="DB118" s="29">
        <f t="shared" si="241"/>
        <v>1.9785247432306259</v>
      </c>
      <c r="DC118" s="29">
        <f t="shared" si="242"/>
        <v>2.1305000000000001</v>
      </c>
      <c r="DD118" s="29">
        <f t="shared" si="243"/>
        <v>1.1561341734618236</v>
      </c>
      <c r="DE118" s="29">
        <f t="shared" si="244"/>
        <v>2.1678000000000002</v>
      </c>
      <c r="DF118" s="29">
        <f t="shared" si="245"/>
        <v>1.2516</v>
      </c>
      <c r="DG118" s="29">
        <f t="shared" si="246"/>
        <v>1.1970000000000001</v>
      </c>
      <c r="DH118" s="29">
        <f t="shared" si="247"/>
        <v>1.373</v>
      </c>
      <c r="DI118" s="29">
        <f t="shared" si="248"/>
        <v>1.385</v>
      </c>
      <c r="DJ118" s="29">
        <f t="shared" si="249"/>
        <v>3.3101240496198479</v>
      </c>
      <c r="DK118" s="29">
        <f t="shared" si="250"/>
        <v>1.5847871598046055</v>
      </c>
      <c r="DL118" s="29">
        <f t="shared" si="251"/>
        <v>1.3198000000000001</v>
      </c>
      <c r="DM118" s="29">
        <f t="shared" si="170"/>
        <v>1</v>
      </c>
      <c r="DN118" s="29">
        <f t="shared" si="252"/>
        <v>1</v>
      </c>
      <c r="DO118" s="29">
        <f t="shared" si="253"/>
        <v>1.004</v>
      </c>
      <c r="DP118" s="29">
        <f t="shared" si="254"/>
        <v>1.0376000000000001</v>
      </c>
      <c r="DQ118" s="29">
        <f t="shared" si="174"/>
        <v>1</v>
      </c>
      <c r="DR118" s="29">
        <f t="shared" si="174"/>
        <v>1</v>
      </c>
      <c r="DS118" s="29">
        <f t="shared" ref="DS118" si="322">AI118/AI$2</f>
        <v>1.814780998324252</v>
      </c>
    </row>
    <row r="119" spans="1:123">
      <c r="A119" s="2">
        <v>43938</v>
      </c>
      <c r="B119" s="3">
        <v>1.5577000000000001</v>
      </c>
      <c r="C119" s="3">
        <v>1.9619</v>
      </c>
      <c r="D119" s="3">
        <v>2.0552000000000001</v>
      </c>
      <c r="E119" s="3">
        <v>1.5484</v>
      </c>
      <c r="F119" s="3">
        <v>1.3077000000000001</v>
      </c>
      <c r="G119" s="3">
        <v>1.0589999999999999</v>
      </c>
      <c r="H119" s="3">
        <v>1.8154999999999999</v>
      </c>
      <c r="I119" s="3">
        <v>2.4199000000000002</v>
      </c>
      <c r="J119" s="3">
        <v>1.556</v>
      </c>
      <c r="K119" s="3">
        <v>1.3149999999999999</v>
      </c>
      <c r="L119" s="3">
        <v>2.4798</v>
      </c>
      <c r="M119" s="3">
        <v>3.1459999999999999</v>
      </c>
      <c r="N119" s="3">
        <v>1.2605999999999999</v>
      </c>
      <c r="O119" s="3">
        <v>2.82</v>
      </c>
      <c r="P119" s="3">
        <v>1.476</v>
      </c>
      <c r="Q119" s="3">
        <v>1.4596</v>
      </c>
      <c r="R119" s="3">
        <v>2.1030000000000002</v>
      </c>
      <c r="S119" s="3">
        <v>2.0964999999999998</v>
      </c>
      <c r="T119" s="3">
        <v>1.2487999999999999</v>
      </c>
      <c r="U119" s="3">
        <v>2.2265999999999999</v>
      </c>
      <c r="V119" s="3">
        <v>1.2482</v>
      </c>
      <c r="W119" s="3">
        <v>1.2151000000000001</v>
      </c>
      <c r="X119" s="3">
        <v>1.363</v>
      </c>
      <c r="Y119">
        <v>1.405</v>
      </c>
      <c r="Z119">
        <v>3.2073999999999998</v>
      </c>
      <c r="AA119">
        <v>2.2650000000000001</v>
      </c>
      <c r="AB119">
        <v>1.3321000000000001</v>
      </c>
      <c r="AC119">
        <v>1</v>
      </c>
      <c r="AD119">
        <v>1</v>
      </c>
      <c r="AE119">
        <v>1.0169999999999999</v>
      </c>
      <c r="AF119">
        <v>1.0407999999999999</v>
      </c>
      <c r="AG119">
        <v>1</v>
      </c>
      <c r="AH119">
        <v>1</v>
      </c>
      <c r="AI119" s="3">
        <v>1.8200855869878463</v>
      </c>
      <c r="AK119" s="11">
        <f t="shared" si="256"/>
        <v>1.2479688007799972E-2</v>
      </c>
      <c r="AL119" s="11">
        <f t="shared" si="257"/>
        <v>3.9916073895911452E-3</v>
      </c>
      <c r="AM119" s="11">
        <f t="shared" si="258"/>
        <v>3.5000251800372695E-2</v>
      </c>
      <c r="AN119" s="11">
        <f t="shared" si="259"/>
        <v>4.6065010056446365E-3</v>
      </c>
      <c r="AO119" s="11">
        <f t="shared" si="260"/>
        <v>-4.491473812423874E-3</v>
      </c>
      <c r="AP119" s="11">
        <f t="shared" si="261"/>
        <v>-9.3545369504209885E-3</v>
      </c>
      <c r="AQ119" s="11">
        <f t="shared" si="262"/>
        <v>1.6631201702318243E-2</v>
      </c>
      <c r="AR119" s="11">
        <f t="shared" si="263"/>
        <v>1.1706175007316411E-2</v>
      </c>
      <c r="AS119" s="11">
        <f t="shared" si="264"/>
        <v>2.6419228043044196E-3</v>
      </c>
      <c r="AT119" s="11">
        <f t="shared" si="265"/>
        <v>3.0511060259343914E-3</v>
      </c>
      <c r="AU119" s="11">
        <f t="shared" si="266"/>
        <v>5.8816371232710551E-3</v>
      </c>
      <c r="AV119" s="11">
        <f t="shared" si="267"/>
        <v>4.4699872286078079E-3</v>
      </c>
      <c r="AW119" s="11">
        <f t="shared" si="268"/>
        <v>3.0235518777848025E-3</v>
      </c>
      <c r="AX119" s="11">
        <f t="shared" si="269"/>
        <v>-7.7410274454610128E-3</v>
      </c>
      <c r="AY119" s="11">
        <f t="shared" si="270"/>
        <v>3.3990482664854049E-3</v>
      </c>
      <c r="AZ119" s="11">
        <f t="shared" si="271"/>
        <v>-6.8507227512504265E-5</v>
      </c>
      <c r="BA119" s="11">
        <f t="shared" si="272"/>
        <v>-7.5507314771118272E-3</v>
      </c>
      <c r="BB119" s="11">
        <f t="shared" si="273"/>
        <v>-1.5958695141985557E-2</v>
      </c>
      <c r="BC119" s="11">
        <f t="shared" si="274"/>
        <v>8.8162218482001897E-4</v>
      </c>
      <c r="BD119" s="11">
        <f t="shared" si="275"/>
        <v>2.7124273456960779E-2</v>
      </c>
      <c r="BE119" s="11">
        <f t="shared" si="276"/>
        <v>-2.7165228507510797E-3</v>
      </c>
      <c r="BF119" s="11">
        <f t="shared" si="277"/>
        <v>1.5121136173767757E-2</v>
      </c>
      <c r="BG119" s="11">
        <f t="shared" si="278"/>
        <v>-7.2833211944647314E-3</v>
      </c>
      <c r="BH119" s="11">
        <f t="shared" si="279"/>
        <v>1.4440433212996373E-2</v>
      </c>
      <c r="BI119" s="11">
        <f t="shared" si="280"/>
        <v>-3.0645551257253545E-2</v>
      </c>
      <c r="BJ119" s="11">
        <f t="shared" si="281"/>
        <v>-2.6420079260236484E-3</v>
      </c>
      <c r="BK119" s="11">
        <f t="shared" si="282"/>
        <v>9.3195938778602994E-3</v>
      </c>
      <c r="BL119" s="11" t="str">
        <f t="shared" si="283"/>
        <v>/</v>
      </c>
      <c r="BM119" s="11" t="str">
        <f t="shared" si="284"/>
        <v>/</v>
      </c>
      <c r="BN119" s="11">
        <f t="shared" si="285"/>
        <v>1.294820717131473E-2</v>
      </c>
      <c r="BO119" s="11">
        <f t="shared" si="286"/>
        <v>3.0840400925211675E-3</v>
      </c>
      <c r="BP119" s="11" t="str">
        <f t="shared" si="207"/>
        <v>/</v>
      </c>
      <c r="BQ119" s="11" t="str">
        <f t="shared" si="207"/>
        <v>/</v>
      </c>
      <c r="BR119" s="11">
        <f t="shared" ref="BR119" si="323">IF(AI119=AI118,"/",AI119/AI118-1)</f>
        <v>2.9229910763295397E-3</v>
      </c>
      <c r="CK119" s="2">
        <f t="shared" si="222"/>
        <v>43938</v>
      </c>
      <c r="CL119" s="29">
        <f t="shared" si="225"/>
        <v>1.2070515304145681</v>
      </c>
      <c r="CM119" s="29">
        <f t="shared" si="226"/>
        <v>1.5615249920407515</v>
      </c>
      <c r="CN119" s="29">
        <f t="shared" si="227"/>
        <v>2.0552000000000001</v>
      </c>
      <c r="CO119" s="29">
        <f t="shared" si="228"/>
        <v>1.2237414052003477</v>
      </c>
      <c r="CP119" s="29">
        <f t="shared" si="229"/>
        <v>1.3077000000000001</v>
      </c>
      <c r="CQ119" s="29">
        <f t="shared" si="230"/>
        <v>1.0589999999999999</v>
      </c>
      <c r="CR119" s="29">
        <f t="shared" si="231"/>
        <v>1.8154999999999999</v>
      </c>
      <c r="CS119" s="29">
        <f t="shared" si="232"/>
        <v>2.1313193588162762</v>
      </c>
      <c r="CT119" s="29">
        <f t="shared" si="233"/>
        <v>1.4447539461467038</v>
      </c>
      <c r="CU119" s="29">
        <f t="shared" si="234"/>
        <v>1.3149999999999999</v>
      </c>
      <c r="CV119" s="29">
        <f t="shared" si="235"/>
        <v>1.9104776579352849</v>
      </c>
      <c r="CW119" s="29">
        <f t="shared" si="236"/>
        <v>2.8672985781990521</v>
      </c>
      <c r="CX119" s="29">
        <f t="shared" si="237"/>
        <v>1.2605999999999999</v>
      </c>
      <c r="CY119" s="29">
        <f t="shared" si="238"/>
        <v>3.1685393258426964</v>
      </c>
      <c r="CZ119" s="29">
        <f t="shared" si="239"/>
        <v>1.3578656853725852</v>
      </c>
      <c r="DA119" s="29">
        <f t="shared" si="240"/>
        <v>1.2023064250411861</v>
      </c>
      <c r="DB119" s="29">
        <f t="shared" si="241"/>
        <v>1.9635854341736698</v>
      </c>
      <c r="DC119" s="29">
        <f t="shared" si="242"/>
        <v>2.0964999999999998</v>
      </c>
      <c r="DD119" s="29">
        <f t="shared" si="243"/>
        <v>1.1571534469977762</v>
      </c>
      <c r="DE119" s="29">
        <f t="shared" si="244"/>
        <v>2.2265999999999999</v>
      </c>
      <c r="DF119" s="29">
        <f t="shared" si="245"/>
        <v>1.2482</v>
      </c>
      <c r="DG119" s="29">
        <f t="shared" si="246"/>
        <v>1.2151000000000001</v>
      </c>
      <c r="DH119" s="29">
        <f t="shared" si="247"/>
        <v>1.363</v>
      </c>
      <c r="DI119" s="29">
        <f t="shared" si="248"/>
        <v>1.405</v>
      </c>
      <c r="DJ119" s="29">
        <f t="shared" si="249"/>
        <v>3.2086834733893554</v>
      </c>
      <c r="DK119" s="29">
        <f t="shared" si="250"/>
        <v>1.5806001395673412</v>
      </c>
      <c r="DL119" s="29">
        <f t="shared" si="251"/>
        <v>1.3321000000000001</v>
      </c>
      <c r="DM119" s="29">
        <f t="shared" si="170"/>
        <v>1</v>
      </c>
      <c r="DN119" s="29">
        <f t="shared" si="252"/>
        <v>1</v>
      </c>
      <c r="DO119" s="29">
        <f t="shared" si="253"/>
        <v>1.0169999999999999</v>
      </c>
      <c r="DP119" s="29">
        <f t="shared" si="254"/>
        <v>1.0407999999999999</v>
      </c>
      <c r="DQ119" s="29">
        <f t="shared" si="174"/>
        <v>1</v>
      </c>
      <c r="DR119" s="29">
        <f t="shared" si="174"/>
        <v>1</v>
      </c>
      <c r="DS119" s="29">
        <f t="shared" ref="DS119" si="324">AI119/AI$2</f>
        <v>1.8200855869878463</v>
      </c>
    </row>
    <row r="120" spans="1:123">
      <c r="A120" s="2">
        <v>43945</v>
      </c>
      <c r="B120" s="3">
        <v>1.5495000000000001</v>
      </c>
      <c r="C120" s="3">
        <v>1.9665999999999999</v>
      </c>
      <c r="D120" s="3">
        <v>2.1486000000000001</v>
      </c>
      <c r="E120" s="3">
        <v>1.4881</v>
      </c>
      <c r="F120" s="3">
        <v>1.3079000000000001</v>
      </c>
      <c r="G120" s="3">
        <v>1.0640000000000001</v>
      </c>
      <c r="H120" s="3">
        <v>1.8633999999999999</v>
      </c>
      <c r="I120" s="3">
        <v>2.4670000000000001</v>
      </c>
      <c r="J120" s="3">
        <v>1.5590999999999999</v>
      </c>
      <c r="K120" s="3">
        <v>1.347</v>
      </c>
      <c r="L120" s="3">
        <v>2.4904000000000002</v>
      </c>
      <c r="M120" s="3">
        <v>3.16</v>
      </c>
      <c r="N120" s="3">
        <v>1.2592000000000001</v>
      </c>
      <c r="O120" s="3">
        <v>2.7679999999999998</v>
      </c>
      <c r="P120" s="3">
        <v>1.4710000000000001</v>
      </c>
      <c r="Q120" s="3">
        <v>1.4632000000000001</v>
      </c>
      <c r="R120" s="3">
        <v>2.1030000000000002</v>
      </c>
      <c r="S120" s="3">
        <v>2.0964999999999998</v>
      </c>
      <c r="T120" s="3">
        <v>1.2369000000000001</v>
      </c>
      <c r="U120" s="3">
        <v>2.4156</v>
      </c>
      <c r="V120" s="3">
        <v>1.2542</v>
      </c>
      <c r="W120" s="3">
        <v>1.2947</v>
      </c>
      <c r="X120" s="3">
        <v>1.3620000000000001</v>
      </c>
      <c r="Y120">
        <v>1.421</v>
      </c>
      <c r="Z120">
        <v>3.0882000000000001</v>
      </c>
      <c r="AA120">
        <v>2.2610000000000001</v>
      </c>
      <c r="AB120">
        <v>1.3072999999999999</v>
      </c>
      <c r="AC120">
        <v>1</v>
      </c>
      <c r="AD120">
        <v>1</v>
      </c>
      <c r="AE120">
        <v>1.0029999999999999</v>
      </c>
      <c r="AF120">
        <v>1.038</v>
      </c>
      <c r="AG120">
        <v>1</v>
      </c>
      <c r="AH120">
        <v>1</v>
      </c>
      <c r="AI120" s="3">
        <v>1.8336510119222509</v>
      </c>
      <c r="AK120" s="11">
        <f t="shared" si="256"/>
        <v>-5.2641715349553975E-3</v>
      </c>
      <c r="AL120" s="11">
        <f t="shared" si="257"/>
        <v>2.3956368826136831E-3</v>
      </c>
      <c r="AM120" s="11">
        <f t="shared" si="258"/>
        <v>4.5445698715453453E-2</v>
      </c>
      <c r="AN120" s="11">
        <f t="shared" si="259"/>
        <v>-3.8943425471454463E-2</v>
      </c>
      <c r="AO120" s="11">
        <f t="shared" si="260"/>
        <v>1.5294027682188904E-4</v>
      </c>
      <c r="AP120" s="11">
        <f t="shared" si="261"/>
        <v>4.7214353163362865E-3</v>
      </c>
      <c r="AQ120" s="11">
        <f t="shared" si="262"/>
        <v>2.6383916276507824E-2</v>
      </c>
      <c r="AR120" s="11">
        <f t="shared" si="263"/>
        <v>1.9463614198933721E-2</v>
      </c>
      <c r="AS120" s="11">
        <f t="shared" si="264"/>
        <v>1.9922879177376451E-3</v>
      </c>
      <c r="AT120" s="11">
        <f t="shared" si="265"/>
        <v>2.4334600760456349E-2</v>
      </c>
      <c r="AU120" s="11">
        <f t="shared" si="266"/>
        <v>4.2745382692153111E-3</v>
      </c>
      <c r="AV120" s="11">
        <f t="shared" si="267"/>
        <v>4.4500953591863901E-3</v>
      </c>
      <c r="AW120" s="11">
        <f t="shared" si="268"/>
        <v>-1.1105822624145611E-3</v>
      </c>
      <c r="AX120" s="11">
        <f t="shared" si="269"/>
        <v>-1.8439716312056764E-2</v>
      </c>
      <c r="AY120" s="11">
        <f t="shared" si="270"/>
        <v>-3.387533875338633E-3</v>
      </c>
      <c r="AZ120" s="11">
        <f t="shared" si="271"/>
        <v>2.4664291586735665E-3</v>
      </c>
      <c r="BA120" s="11" t="str">
        <f t="shared" si="272"/>
        <v>/</v>
      </c>
      <c r="BB120" s="11" t="str">
        <f t="shared" si="273"/>
        <v>/</v>
      </c>
      <c r="BC120" s="11">
        <f t="shared" si="274"/>
        <v>-9.5291479820626135E-3</v>
      </c>
      <c r="BD120" s="11">
        <f t="shared" si="275"/>
        <v>8.4882780921584411E-2</v>
      </c>
      <c r="BE120" s="11">
        <f t="shared" si="276"/>
        <v>4.8069219676334374E-3</v>
      </c>
      <c r="BF120" s="11">
        <f t="shared" si="277"/>
        <v>6.5509011603983147E-2</v>
      </c>
      <c r="BG120" s="11">
        <f t="shared" si="278"/>
        <v>-7.336757153337814E-4</v>
      </c>
      <c r="BH120" s="11">
        <f t="shared" si="279"/>
        <v>1.1387900355871894E-2</v>
      </c>
      <c r="BI120" s="11">
        <f t="shared" si="280"/>
        <v>-3.7164058115607634E-2</v>
      </c>
      <c r="BJ120" s="11">
        <f t="shared" si="281"/>
        <v>-1.7660044150110688E-3</v>
      </c>
      <c r="BK120" s="11">
        <f t="shared" si="282"/>
        <v>-1.8617220929359801E-2</v>
      </c>
      <c r="BL120" s="11" t="str">
        <f t="shared" si="283"/>
        <v>/</v>
      </c>
      <c r="BM120" s="11" t="str">
        <f t="shared" si="284"/>
        <v>/</v>
      </c>
      <c r="BN120" s="11">
        <f t="shared" si="285"/>
        <v>-1.3765978367748288E-2</v>
      </c>
      <c r="BO120" s="11">
        <f t="shared" si="286"/>
        <v>-2.6902382782474366E-3</v>
      </c>
      <c r="BP120" s="11" t="str">
        <f t="shared" si="207"/>
        <v>/</v>
      </c>
      <c r="BQ120" s="11" t="str">
        <f t="shared" si="207"/>
        <v>/</v>
      </c>
      <c r="BR120" s="11">
        <f t="shared" ref="BR120" si="325">IF(AI120=AI119,"/",AI120/AI119-1)</f>
        <v>7.4531796918708704E-3</v>
      </c>
      <c r="CK120" s="2">
        <f t="shared" si="222"/>
        <v>43945</v>
      </c>
      <c r="CL120" s="29">
        <f t="shared" si="225"/>
        <v>1.2006974041069354</v>
      </c>
      <c r="CM120" s="29">
        <f t="shared" si="226"/>
        <v>1.5652658389048073</v>
      </c>
      <c r="CN120" s="29">
        <f t="shared" si="227"/>
        <v>2.1486000000000001</v>
      </c>
      <c r="CO120" s="29">
        <f t="shared" si="228"/>
        <v>1.1760847229905951</v>
      </c>
      <c r="CP120" s="29">
        <f t="shared" si="229"/>
        <v>1.3079000000000001</v>
      </c>
      <c r="CQ120" s="29">
        <f t="shared" si="230"/>
        <v>1.0640000000000001</v>
      </c>
      <c r="CR120" s="29">
        <f t="shared" si="231"/>
        <v>1.8633999999999999</v>
      </c>
      <c r="CS120" s="29">
        <f t="shared" si="232"/>
        <v>2.1728025365509955</v>
      </c>
      <c r="CT120" s="29">
        <f t="shared" si="233"/>
        <v>1.4476323119777159</v>
      </c>
      <c r="CU120" s="29">
        <f t="shared" si="234"/>
        <v>1.347</v>
      </c>
      <c r="CV120" s="29">
        <f t="shared" si="235"/>
        <v>1.9186440677966103</v>
      </c>
      <c r="CW120" s="29">
        <f t="shared" si="236"/>
        <v>2.8800583302952973</v>
      </c>
      <c r="CX120" s="29">
        <f t="shared" si="237"/>
        <v>1.2592000000000001</v>
      </c>
      <c r="CY120" s="29">
        <f t="shared" si="238"/>
        <v>3.1101123595505613</v>
      </c>
      <c r="CZ120" s="29">
        <f t="shared" si="239"/>
        <v>1.3532658693652255</v>
      </c>
      <c r="DA120" s="29">
        <f t="shared" si="240"/>
        <v>1.2052718286655684</v>
      </c>
      <c r="DB120" s="29">
        <f t="shared" si="241"/>
        <v>1.9635854341736698</v>
      </c>
      <c r="DC120" s="29">
        <f t="shared" si="242"/>
        <v>2.0964999999999998</v>
      </c>
      <c r="DD120" s="29">
        <f t="shared" si="243"/>
        <v>1.1461267605633805</v>
      </c>
      <c r="DE120" s="29">
        <f t="shared" si="244"/>
        <v>2.4156</v>
      </c>
      <c r="DF120" s="29">
        <f t="shared" si="245"/>
        <v>1.2542</v>
      </c>
      <c r="DG120" s="29">
        <f t="shared" si="246"/>
        <v>1.2947</v>
      </c>
      <c r="DH120" s="29">
        <f t="shared" si="247"/>
        <v>1.3620000000000001</v>
      </c>
      <c r="DI120" s="29">
        <f t="shared" si="248"/>
        <v>1.421</v>
      </c>
      <c r="DJ120" s="29">
        <f t="shared" si="249"/>
        <v>3.0894357743097238</v>
      </c>
      <c r="DK120" s="29">
        <f t="shared" si="250"/>
        <v>1.5778087927424982</v>
      </c>
      <c r="DL120" s="29">
        <f t="shared" si="251"/>
        <v>1.3072999999999999</v>
      </c>
      <c r="DM120" s="29">
        <f t="shared" ref="DM120:DM130" si="326">AC120/AC$2</f>
        <v>1</v>
      </c>
      <c r="DN120" s="29">
        <f t="shared" si="252"/>
        <v>1</v>
      </c>
      <c r="DO120" s="29">
        <f t="shared" si="253"/>
        <v>1.0029999999999999</v>
      </c>
      <c r="DP120" s="29">
        <f t="shared" si="254"/>
        <v>1.038</v>
      </c>
      <c r="DQ120" s="29">
        <f t="shared" si="174"/>
        <v>1</v>
      </c>
      <c r="DR120" s="29">
        <f t="shared" si="174"/>
        <v>1</v>
      </c>
      <c r="DS120" s="29">
        <f t="shared" ref="DS120" si="327">AI120/AI$2</f>
        <v>1.8336510119222509</v>
      </c>
    </row>
    <row r="121" spans="1:123">
      <c r="A121" s="2">
        <v>43951</v>
      </c>
      <c r="B121" s="3">
        <v>1.5634999999999999</v>
      </c>
      <c r="C121" s="3">
        <v>1.9650000000000001</v>
      </c>
      <c r="D121" s="3">
        <v>2.1088</v>
      </c>
      <c r="E121" s="3">
        <v>1.4899</v>
      </c>
      <c r="F121" s="3">
        <v>1.2905</v>
      </c>
      <c r="G121" s="3">
        <v>1.0589999999999999</v>
      </c>
      <c r="H121" s="3">
        <v>1.8734</v>
      </c>
      <c r="I121" s="3">
        <v>2.4824999999999999</v>
      </c>
      <c r="J121" s="3">
        <v>1.5483</v>
      </c>
      <c r="K121" s="3">
        <v>1.329</v>
      </c>
      <c r="L121" s="3">
        <v>2.5114000000000001</v>
      </c>
      <c r="M121" s="3">
        <v>3.1419999999999999</v>
      </c>
      <c r="N121" s="3">
        <v>1.2585</v>
      </c>
      <c r="O121" s="3">
        <v>2.7360000000000002</v>
      </c>
      <c r="P121" s="3">
        <v>1.468</v>
      </c>
      <c r="Q121" s="3">
        <v>1.4467000000000001</v>
      </c>
      <c r="R121" s="3">
        <v>2.109</v>
      </c>
      <c r="S121" s="3">
        <v>2.032</v>
      </c>
      <c r="T121" s="3">
        <v>1.2272000000000001</v>
      </c>
      <c r="U121" s="3">
        <v>2.3889</v>
      </c>
      <c r="V121" s="3">
        <v>1.2488999999999999</v>
      </c>
      <c r="W121" s="3">
        <v>1.2879</v>
      </c>
      <c r="X121" s="3">
        <v>1.351</v>
      </c>
      <c r="Y121">
        <v>1.4259999999999999</v>
      </c>
      <c r="Z121">
        <v>3.0333000000000001</v>
      </c>
      <c r="AA121">
        <v>2.2610000000000001</v>
      </c>
      <c r="AB121">
        <v>1.3378000000000001</v>
      </c>
      <c r="AC121">
        <v>1</v>
      </c>
      <c r="AD121">
        <v>1</v>
      </c>
      <c r="AE121">
        <v>1.0189999999999999</v>
      </c>
      <c r="AF121">
        <v>1.0375000000000001</v>
      </c>
      <c r="AG121">
        <v>1</v>
      </c>
      <c r="AH121">
        <v>1</v>
      </c>
      <c r="AI121" s="3">
        <v>1.8235986774353778</v>
      </c>
      <c r="AK121" s="11">
        <f t="shared" si="256"/>
        <v>9.0351726363342433E-3</v>
      </c>
      <c r="AL121" s="11">
        <f t="shared" si="257"/>
        <v>-8.1358690125077349E-4</v>
      </c>
      <c r="AM121" s="11">
        <f t="shared" si="258"/>
        <v>-1.8523689844549995E-2</v>
      </c>
      <c r="AN121" s="11">
        <f t="shared" si="259"/>
        <v>1.2095961292923896E-3</v>
      </c>
      <c r="AO121" s="11">
        <f t="shared" si="260"/>
        <v>-1.330376940133049E-2</v>
      </c>
      <c r="AP121" s="11">
        <f t="shared" si="261"/>
        <v>-4.6992481203008696E-3</v>
      </c>
      <c r="AQ121" s="11">
        <f t="shared" si="262"/>
        <v>5.3665342921540571E-3</v>
      </c>
      <c r="AR121" s="11">
        <f t="shared" si="263"/>
        <v>6.2829347385486845E-3</v>
      </c>
      <c r="AS121" s="11">
        <f t="shared" si="264"/>
        <v>-6.9270733115258665E-3</v>
      </c>
      <c r="AT121" s="11">
        <f t="shared" si="265"/>
        <v>-1.3363028953229383E-2</v>
      </c>
      <c r="AU121" s="11">
        <f t="shared" si="266"/>
        <v>8.4323803405075282E-3</v>
      </c>
      <c r="AV121" s="11">
        <f t="shared" si="267"/>
        <v>-5.6962025316456E-3</v>
      </c>
      <c r="AW121" s="11">
        <f t="shared" si="268"/>
        <v>-5.5590851334197389E-4</v>
      </c>
      <c r="AX121" s="11">
        <f t="shared" si="269"/>
        <v>-1.156069364161838E-2</v>
      </c>
      <c r="AY121" s="11">
        <f t="shared" si="270"/>
        <v>-2.0394289598912874E-3</v>
      </c>
      <c r="AZ121" s="11">
        <f t="shared" si="271"/>
        <v>-1.1276653909240042E-2</v>
      </c>
      <c r="BA121" s="11">
        <f t="shared" si="272"/>
        <v>2.8530670470754416E-3</v>
      </c>
      <c r="BB121" s="11">
        <f t="shared" si="273"/>
        <v>-3.0765561650369588E-2</v>
      </c>
      <c r="BC121" s="11">
        <f t="shared" si="274"/>
        <v>-7.8421861104374102E-3</v>
      </c>
      <c r="BD121" s="11">
        <f t="shared" si="275"/>
        <v>-1.1053154495777373E-2</v>
      </c>
      <c r="BE121" s="11">
        <f t="shared" si="276"/>
        <v>-4.2258013076065248E-3</v>
      </c>
      <c r="BF121" s="11">
        <f t="shared" si="277"/>
        <v>-5.2521819726576435E-3</v>
      </c>
      <c r="BG121" s="11">
        <f t="shared" si="278"/>
        <v>-8.0763582966226766E-3</v>
      </c>
      <c r="BH121" s="11">
        <f t="shared" si="279"/>
        <v>3.5186488388458947E-3</v>
      </c>
      <c r="BI121" s="11">
        <f t="shared" si="280"/>
        <v>-1.7777346026811691E-2</v>
      </c>
      <c r="BJ121" s="11" t="str">
        <f t="shared" si="281"/>
        <v>/</v>
      </c>
      <c r="BK121" s="11">
        <f t="shared" si="282"/>
        <v>2.3330528570336018E-2</v>
      </c>
      <c r="BL121" s="11" t="str">
        <f t="shared" si="283"/>
        <v>/</v>
      </c>
      <c r="BM121" s="11" t="str">
        <f t="shared" si="284"/>
        <v>/</v>
      </c>
      <c r="BN121" s="11">
        <f t="shared" si="285"/>
        <v>1.5952143569292199E-2</v>
      </c>
      <c r="BO121" s="11">
        <f t="shared" si="286"/>
        <v>-4.8169556840071959E-4</v>
      </c>
      <c r="BP121" s="11" t="str">
        <f t="shared" si="207"/>
        <v>/</v>
      </c>
      <c r="BQ121" s="11" t="str">
        <f t="shared" si="207"/>
        <v>/</v>
      </c>
      <c r="BR121" s="11">
        <f t="shared" ref="BR121:BR122" si="328">IF(AI121=AI120,"/",AI121/AI120-1)</f>
        <v>-5.4821415970179865E-3</v>
      </c>
      <c r="CK121" s="2">
        <f t="shared" si="222"/>
        <v>43951</v>
      </c>
      <c r="CL121" s="29">
        <f t="shared" si="225"/>
        <v>1.2115459124370398</v>
      </c>
      <c r="CM121" s="29">
        <f t="shared" si="226"/>
        <v>1.563992359121299</v>
      </c>
      <c r="CN121" s="29">
        <f t="shared" si="227"/>
        <v>2.1088</v>
      </c>
      <c r="CO121" s="29">
        <f t="shared" si="228"/>
        <v>1.1775073105192444</v>
      </c>
      <c r="CP121" s="29">
        <f t="shared" si="229"/>
        <v>1.2905</v>
      </c>
      <c r="CQ121" s="29">
        <f t="shared" si="230"/>
        <v>1.0589999999999999</v>
      </c>
      <c r="CR121" s="29">
        <f t="shared" si="231"/>
        <v>1.8734</v>
      </c>
      <c r="CS121" s="29">
        <f t="shared" si="232"/>
        <v>2.1864541130878985</v>
      </c>
      <c r="CT121" s="29">
        <f t="shared" si="233"/>
        <v>1.4376044568245125</v>
      </c>
      <c r="CU121" s="29">
        <f t="shared" si="234"/>
        <v>1.329</v>
      </c>
      <c r="CV121" s="29">
        <f t="shared" si="235"/>
        <v>1.9348228043143296</v>
      </c>
      <c r="CW121" s="29">
        <f t="shared" si="236"/>
        <v>2.8636529347429822</v>
      </c>
      <c r="CX121" s="29">
        <f t="shared" si="237"/>
        <v>1.2585</v>
      </c>
      <c r="CY121" s="29">
        <f t="shared" si="238"/>
        <v>3.0741573033707867</v>
      </c>
      <c r="CZ121" s="29">
        <f t="shared" si="239"/>
        <v>1.3505059797608097</v>
      </c>
      <c r="DA121" s="29">
        <f t="shared" si="240"/>
        <v>1.19168039538715</v>
      </c>
      <c r="DB121" s="29">
        <f t="shared" si="241"/>
        <v>1.9691876750700281</v>
      </c>
      <c r="DC121" s="29">
        <f t="shared" si="242"/>
        <v>2.032</v>
      </c>
      <c r="DD121" s="29">
        <f t="shared" si="243"/>
        <v>1.1371386212008896</v>
      </c>
      <c r="DE121" s="29">
        <f t="shared" si="244"/>
        <v>2.3889</v>
      </c>
      <c r="DF121" s="29">
        <f t="shared" si="245"/>
        <v>1.2488999999999999</v>
      </c>
      <c r="DG121" s="29">
        <f t="shared" si="246"/>
        <v>1.2879</v>
      </c>
      <c r="DH121" s="29">
        <f t="shared" si="247"/>
        <v>1.351</v>
      </c>
      <c r="DI121" s="29">
        <f t="shared" si="248"/>
        <v>1.4259999999999999</v>
      </c>
      <c r="DJ121" s="29">
        <f t="shared" si="249"/>
        <v>3.034513805522209</v>
      </c>
      <c r="DK121" s="29">
        <f t="shared" si="250"/>
        <v>1.5778087927424982</v>
      </c>
      <c r="DL121" s="29">
        <f t="shared" si="251"/>
        <v>1.3378000000000001</v>
      </c>
      <c r="DM121" s="29">
        <f t="shared" si="326"/>
        <v>1</v>
      </c>
      <c r="DN121" s="29">
        <f t="shared" si="252"/>
        <v>1</v>
      </c>
      <c r="DO121" s="29">
        <f t="shared" si="253"/>
        <v>1.0189999999999999</v>
      </c>
      <c r="DP121" s="29">
        <f t="shared" si="254"/>
        <v>1.0375000000000001</v>
      </c>
      <c r="DQ121" s="29">
        <f t="shared" si="174"/>
        <v>1</v>
      </c>
      <c r="DR121" s="29">
        <f t="shared" si="174"/>
        <v>1</v>
      </c>
      <c r="DS121" s="29">
        <f t="shared" ref="DS121:DS122" si="329">AI121/AI$2</f>
        <v>1.8235986774353778</v>
      </c>
    </row>
    <row r="122" spans="1:123">
      <c r="A122" s="2">
        <v>43959</v>
      </c>
      <c r="B122" s="3">
        <v>1.5606</v>
      </c>
      <c r="C122" s="3">
        <v>1.9806999999999999</v>
      </c>
      <c r="D122" s="3">
        <v>2.0949</v>
      </c>
      <c r="E122" s="3">
        <v>1.4974000000000001</v>
      </c>
      <c r="F122" s="3">
        <v>1.2897000000000001</v>
      </c>
      <c r="G122" s="3">
        <v>1.06</v>
      </c>
      <c r="H122" s="3">
        <v>1.8652</v>
      </c>
      <c r="I122" s="3">
        <v>2.6299000000000001</v>
      </c>
      <c r="J122" s="3">
        <v>1.5528999999999999</v>
      </c>
      <c r="K122" s="3">
        <v>1.339</v>
      </c>
      <c r="L122" s="3">
        <v>2.5167000000000002</v>
      </c>
      <c r="M122" s="3">
        <v>3.165</v>
      </c>
      <c r="N122" s="3">
        <v>1.2561</v>
      </c>
      <c r="O122" s="3">
        <v>2.758</v>
      </c>
      <c r="P122" s="3">
        <v>1.478</v>
      </c>
      <c r="Q122" s="3">
        <v>1.4694</v>
      </c>
      <c r="R122" s="3">
        <v>2.0750000000000002</v>
      </c>
      <c r="S122" s="3">
        <v>2.0838999999999999</v>
      </c>
      <c r="T122" s="3">
        <v>1.2261</v>
      </c>
      <c r="U122" s="3">
        <v>2.4496000000000002</v>
      </c>
      <c r="V122" s="3">
        <v>1.2522</v>
      </c>
      <c r="W122" s="3">
        <v>1.2902</v>
      </c>
      <c r="X122" s="3">
        <v>1.3560000000000001</v>
      </c>
      <c r="Y122">
        <v>1.4139999999999999</v>
      </c>
      <c r="Z122">
        <v>3.1905999999999999</v>
      </c>
      <c r="AA122">
        <v>2.2629999999999999</v>
      </c>
      <c r="AB122">
        <v>1.3441000000000001</v>
      </c>
      <c r="AC122">
        <v>1</v>
      </c>
      <c r="AD122">
        <v>1</v>
      </c>
      <c r="AE122">
        <v>1.04</v>
      </c>
      <c r="AF122">
        <v>1.0407</v>
      </c>
      <c r="AG122">
        <v>1</v>
      </c>
      <c r="AH122">
        <v>1</v>
      </c>
      <c r="AI122" s="3">
        <v>1.837265304907878</v>
      </c>
      <c r="AK122" s="11">
        <f t="shared" si="256"/>
        <v>-1.8548129197313301E-3</v>
      </c>
      <c r="AL122" s="11">
        <f t="shared" si="257"/>
        <v>7.9898218829514978E-3</v>
      </c>
      <c r="AM122" s="11">
        <f t="shared" si="258"/>
        <v>-6.5914264036418535E-3</v>
      </c>
      <c r="AN122" s="11">
        <f t="shared" si="259"/>
        <v>5.0338948922747928E-3</v>
      </c>
      <c r="AO122" s="11">
        <f t="shared" si="260"/>
        <v>-6.1991476172018611E-4</v>
      </c>
      <c r="AP122" s="11">
        <f t="shared" si="261"/>
        <v>9.4428706326743495E-4</v>
      </c>
      <c r="AQ122" s="11">
        <f t="shared" si="262"/>
        <v>-4.3770684317283592E-3</v>
      </c>
      <c r="AR122" s="11">
        <f t="shared" si="263"/>
        <v>5.9375629405840957E-2</v>
      </c>
      <c r="AS122" s="11">
        <f t="shared" si="264"/>
        <v>2.9710004521086297E-3</v>
      </c>
      <c r="AT122" s="11">
        <f t="shared" si="265"/>
        <v>7.5244544770505239E-3</v>
      </c>
      <c r="AU122" s="11">
        <f t="shared" si="266"/>
        <v>2.1103766823287184E-3</v>
      </c>
      <c r="AV122" s="11">
        <f t="shared" si="267"/>
        <v>7.3201782304266327E-3</v>
      </c>
      <c r="AW122" s="11">
        <f t="shared" si="268"/>
        <v>-1.9070321811680557E-3</v>
      </c>
      <c r="AX122" s="11">
        <f t="shared" si="269"/>
        <v>8.0409356725146264E-3</v>
      </c>
      <c r="AY122" s="11">
        <f t="shared" si="270"/>
        <v>6.8119891008173727E-3</v>
      </c>
      <c r="AZ122" s="11">
        <f t="shared" si="271"/>
        <v>1.5690882698555342E-2</v>
      </c>
      <c r="BA122" s="11">
        <f t="shared" si="272"/>
        <v>-1.6121384542437056E-2</v>
      </c>
      <c r="BB122" s="11">
        <f t="shared" si="273"/>
        <v>2.5541338582677042E-2</v>
      </c>
      <c r="BC122" s="11">
        <f t="shared" si="274"/>
        <v>-8.9634941329863604E-4</v>
      </c>
      <c r="BD122" s="11">
        <f t="shared" si="275"/>
        <v>2.5409184143329711E-2</v>
      </c>
      <c r="BE122" s="11">
        <f t="shared" si="276"/>
        <v>2.6423252462166591E-3</v>
      </c>
      <c r="BF122" s="11">
        <f t="shared" si="277"/>
        <v>1.7858529388927735E-3</v>
      </c>
      <c r="BG122" s="11">
        <f t="shared" si="278"/>
        <v>3.7009622501851247E-3</v>
      </c>
      <c r="BH122" s="11">
        <f t="shared" si="279"/>
        <v>-8.4151472650771941E-3</v>
      </c>
      <c r="BI122" s="11">
        <f t="shared" si="280"/>
        <v>5.185771272211781E-2</v>
      </c>
      <c r="BJ122" s="11">
        <f t="shared" si="281"/>
        <v>8.8456435205652717E-4</v>
      </c>
      <c r="BK122" s="11">
        <f t="shared" si="282"/>
        <v>4.7092240992674395E-3</v>
      </c>
      <c r="BL122" s="11" t="str">
        <f t="shared" si="283"/>
        <v>/</v>
      </c>
      <c r="BM122" s="11" t="str">
        <f t="shared" si="284"/>
        <v>/</v>
      </c>
      <c r="BN122" s="11">
        <f t="shared" si="285"/>
        <v>2.0608439646712551E-2</v>
      </c>
      <c r="BO122" s="11">
        <f t="shared" si="286"/>
        <v>3.0843373493973925E-3</v>
      </c>
      <c r="BP122" s="11" t="str">
        <f t="shared" si="207"/>
        <v>/</v>
      </c>
      <c r="BQ122" s="11" t="str">
        <f t="shared" si="207"/>
        <v>/</v>
      </c>
      <c r="BR122" s="11">
        <f t="shared" si="328"/>
        <v>7.4943174951849212E-3</v>
      </c>
      <c r="CK122" s="2">
        <f t="shared" si="222"/>
        <v>43959</v>
      </c>
      <c r="CL122" s="29">
        <f t="shared" si="225"/>
        <v>1.209298721425804</v>
      </c>
      <c r="CM122" s="29">
        <f t="shared" si="226"/>
        <v>1.5764883794969755</v>
      </c>
      <c r="CN122" s="29">
        <f t="shared" si="227"/>
        <v>2.0949</v>
      </c>
      <c r="CO122" s="29">
        <f t="shared" si="228"/>
        <v>1.1834347585552834</v>
      </c>
      <c r="CP122" s="29">
        <f t="shared" si="229"/>
        <v>1.2897000000000001</v>
      </c>
      <c r="CQ122" s="29">
        <f t="shared" si="230"/>
        <v>1.06</v>
      </c>
      <c r="CR122" s="29">
        <f t="shared" si="231"/>
        <v>1.8652</v>
      </c>
      <c r="CS122" s="29">
        <f t="shared" si="232"/>
        <v>2.3162762022194823</v>
      </c>
      <c r="CT122" s="29">
        <f t="shared" si="233"/>
        <v>1.4418755803156917</v>
      </c>
      <c r="CU122" s="29">
        <f t="shared" si="234"/>
        <v>1.339</v>
      </c>
      <c r="CV122" s="29">
        <f t="shared" si="235"/>
        <v>1.9389060092449923</v>
      </c>
      <c r="CW122" s="29">
        <f t="shared" si="236"/>
        <v>2.8846153846153846</v>
      </c>
      <c r="CX122" s="29">
        <f t="shared" si="237"/>
        <v>1.2561</v>
      </c>
      <c r="CY122" s="29">
        <f t="shared" si="238"/>
        <v>3.0988764044943822</v>
      </c>
      <c r="CZ122" s="29">
        <f t="shared" si="239"/>
        <v>1.3597056117755291</v>
      </c>
      <c r="DA122" s="29">
        <f t="shared" si="240"/>
        <v>1.2103789126853377</v>
      </c>
      <c r="DB122" s="29">
        <f t="shared" si="241"/>
        <v>1.9374416433239965</v>
      </c>
      <c r="DC122" s="29">
        <f t="shared" si="242"/>
        <v>2.0838999999999999</v>
      </c>
      <c r="DD122" s="29">
        <f t="shared" si="243"/>
        <v>1.1361193476649369</v>
      </c>
      <c r="DE122" s="29">
        <f t="shared" si="244"/>
        <v>2.4496000000000002</v>
      </c>
      <c r="DF122" s="29">
        <f t="shared" si="245"/>
        <v>1.2522</v>
      </c>
      <c r="DG122" s="29">
        <f t="shared" si="246"/>
        <v>1.2902</v>
      </c>
      <c r="DH122" s="29">
        <f t="shared" si="247"/>
        <v>1.3560000000000001</v>
      </c>
      <c r="DI122" s="29">
        <f t="shared" si="248"/>
        <v>1.4139999999999999</v>
      </c>
      <c r="DJ122" s="29">
        <f t="shared" si="249"/>
        <v>3.1918767507002799</v>
      </c>
      <c r="DK122" s="29">
        <f t="shared" si="250"/>
        <v>1.5792044661549196</v>
      </c>
      <c r="DL122" s="29">
        <f t="shared" si="251"/>
        <v>1.3441000000000001</v>
      </c>
      <c r="DM122" s="29">
        <f t="shared" si="326"/>
        <v>1</v>
      </c>
      <c r="DN122" s="29">
        <f t="shared" si="252"/>
        <v>1</v>
      </c>
      <c r="DO122" s="29">
        <f t="shared" si="253"/>
        <v>1.04</v>
      </c>
      <c r="DP122" s="29">
        <f t="shared" si="254"/>
        <v>1.0407</v>
      </c>
      <c r="DQ122" s="29">
        <f t="shared" si="174"/>
        <v>1</v>
      </c>
      <c r="DR122" s="29">
        <f t="shared" si="174"/>
        <v>1</v>
      </c>
      <c r="DS122" s="29">
        <f t="shared" si="329"/>
        <v>1.837265304907878</v>
      </c>
    </row>
    <row r="123" spans="1:123">
      <c r="A123" s="2">
        <v>43966</v>
      </c>
      <c r="B123" s="3">
        <v>1.5573999999999999</v>
      </c>
      <c r="C123" s="3">
        <v>1.9650000000000001</v>
      </c>
      <c r="D123" s="3">
        <v>2.0969000000000002</v>
      </c>
      <c r="E123" s="3">
        <v>1.5065</v>
      </c>
      <c r="F123" s="3">
        <v>1.2997000000000001</v>
      </c>
      <c r="G123" s="3">
        <v>1.0640000000000001</v>
      </c>
      <c r="H123" s="3">
        <v>1.8571</v>
      </c>
      <c r="I123" s="3">
        <v>2.637</v>
      </c>
      <c r="J123" s="3">
        <v>1.5583</v>
      </c>
      <c r="K123" s="3">
        <v>1.347</v>
      </c>
      <c r="L123" s="3">
        <v>2.4784999999999999</v>
      </c>
      <c r="M123" s="3">
        <v>3.1379999999999999</v>
      </c>
      <c r="N123" s="3">
        <v>1.2624</v>
      </c>
      <c r="O123" s="3">
        <v>2.83</v>
      </c>
      <c r="P123" s="3">
        <v>1.48</v>
      </c>
      <c r="Q123" s="3">
        <v>1.4648000000000001</v>
      </c>
      <c r="R123" s="3">
        <v>2.0760000000000001</v>
      </c>
      <c r="S123" s="3">
        <v>2.1017999999999999</v>
      </c>
      <c r="T123" s="3">
        <v>1.2303999999999999</v>
      </c>
      <c r="U123" s="3">
        <v>2.4603000000000002</v>
      </c>
      <c r="V123" s="3">
        <v>1.2484999999999999</v>
      </c>
      <c r="W123" s="3">
        <v>1.2674000000000001</v>
      </c>
      <c r="X123" s="3">
        <v>1.3759999999999999</v>
      </c>
      <c r="Y123">
        <v>1.42</v>
      </c>
      <c r="Z123">
        <v>3.0672999999999999</v>
      </c>
      <c r="AA123">
        <v>2.2690000000000001</v>
      </c>
      <c r="AB123">
        <v>1.3360000000000001</v>
      </c>
      <c r="AC123">
        <v>1</v>
      </c>
      <c r="AD123">
        <v>1</v>
      </c>
      <c r="AE123">
        <v>1.042</v>
      </c>
      <c r="AF123">
        <v>1.0434000000000001</v>
      </c>
      <c r="AG123">
        <v>1</v>
      </c>
      <c r="AH123">
        <v>1</v>
      </c>
      <c r="AI123" s="3">
        <v>1.8373603640367244</v>
      </c>
      <c r="AK123" s="11">
        <f t="shared" si="256"/>
        <v>-2.050493399974429E-3</v>
      </c>
      <c r="AL123" s="11">
        <f t="shared" si="257"/>
        <v>-7.9264906346240283E-3</v>
      </c>
      <c r="AM123" s="11">
        <f t="shared" si="258"/>
        <v>9.5469950832982597E-4</v>
      </c>
      <c r="AN123" s="11">
        <f t="shared" si="259"/>
        <v>6.0772004808333779E-3</v>
      </c>
      <c r="AO123" s="11">
        <f t="shared" si="260"/>
        <v>7.7537411801194001E-3</v>
      </c>
      <c r="AP123" s="11">
        <f t="shared" si="261"/>
        <v>3.7735849056603765E-3</v>
      </c>
      <c r="AQ123" s="11">
        <f t="shared" si="262"/>
        <v>-4.3426978340124212E-3</v>
      </c>
      <c r="AR123" s="11">
        <f t="shared" si="263"/>
        <v>2.6997224229057259E-3</v>
      </c>
      <c r="AS123" s="11">
        <f t="shared" si="264"/>
        <v>3.477364930130733E-3</v>
      </c>
      <c r="AT123" s="11">
        <f t="shared" si="265"/>
        <v>5.9746079163554011E-3</v>
      </c>
      <c r="AU123" s="11">
        <f t="shared" si="266"/>
        <v>-1.5178606905868919E-2</v>
      </c>
      <c r="AV123" s="11">
        <f t="shared" si="267"/>
        <v>-8.5308056872038796E-3</v>
      </c>
      <c r="AW123" s="11">
        <f t="shared" si="268"/>
        <v>5.0155242417004864E-3</v>
      </c>
      <c r="AX123" s="11">
        <f t="shared" si="269"/>
        <v>2.6105873821609782E-2</v>
      </c>
      <c r="AY123" s="11">
        <f t="shared" si="270"/>
        <v>1.3531799729364913E-3</v>
      </c>
      <c r="AZ123" s="11">
        <f t="shared" si="271"/>
        <v>-3.1305294678098949E-3</v>
      </c>
      <c r="BA123" s="11">
        <f t="shared" si="272"/>
        <v>4.8192771084321073E-4</v>
      </c>
      <c r="BB123" s="11">
        <f t="shared" si="273"/>
        <v>8.589663611497711E-3</v>
      </c>
      <c r="BC123" s="11">
        <f t="shared" si="274"/>
        <v>3.5070548894868825E-3</v>
      </c>
      <c r="BD123" s="11">
        <f t="shared" si="275"/>
        <v>4.3680600914435264E-3</v>
      </c>
      <c r="BE123" s="11">
        <f t="shared" si="276"/>
        <v>-2.9547995527871018E-3</v>
      </c>
      <c r="BF123" s="11">
        <f t="shared" si="277"/>
        <v>-1.7671678809486835E-2</v>
      </c>
      <c r="BG123" s="11">
        <f t="shared" si="278"/>
        <v>1.4749262536873031E-2</v>
      </c>
      <c r="BH123" s="11">
        <f t="shared" si="279"/>
        <v>4.2432814710042788E-3</v>
      </c>
      <c r="BI123" s="11">
        <f t="shared" si="280"/>
        <v>-3.8644769008963853E-2</v>
      </c>
      <c r="BJ123" s="11">
        <f t="shared" si="281"/>
        <v>2.6513477684491082E-3</v>
      </c>
      <c r="BK123" s="11">
        <f t="shared" si="282"/>
        <v>-6.0263373260918129E-3</v>
      </c>
      <c r="BL123" s="11" t="str">
        <f t="shared" si="283"/>
        <v>/</v>
      </c>
      <c r="BM123" s="11" t="str">
        <f t="shared" si="284"/>
        <v>/</v>
      </c>
      <c r="BN123" s="11">
        <f t="shared" si="285"/>
        <v>1.9230769230769162E-3</v>
      </c>
      <c r="BO123" s="11">
        <f t="shared" si="286"/>
        <v>2.594407610262417E-3</v>
      </c>
      <c r="BP123" s="11" t="str">
        <f t="shared" si="207"/>
        <v>/</v>
      </c>
      <c r="BQ123" s="11" t="str">
        <f t="shared" si="207"/>
        <v>/</v>
      </c>
      <c r="BR123" s="11">
        <f t="shared" ref="BR123" si="330">IF(AI123=AI122,"/",AI123/AI122-1)</f>
        <v>5.1739467671119144E-5</v>
      </c>
      <c r="CK123" s="2">
        <f t="shared" si="222"/>
        <v>43966</v>
      </c>
      <c r="CL123" s="29">
        <f t="shared" si="225"/>
        <v>1.2068190623789228</v>
      </c>
      <c r="CM123" s="29">
        <f t="shared" si="226"/>
        <v>1.563992359121299</v>
      </c>
      <c r="CN123" s="29">
        <f t="shared" si="227"/>
        <v>2.0969000000000002</v>
      </c>
      <c r="CO123" s="29">
        <f t="shared" si="228"/>
        <v>1.1906267288390104</v>
      </c>
      <c r="CP123" s="29">
        <f t="shared" si="229"/>
        <v>1.2997000000000001</v>
      </c>
      <c r="CQ123" s="29">
        <f t="shared" si="230"/>
        <v>1.0640000000000001</v>
      </c>
      <c r="CR123" s="29">
        <f t="shared" si="231"/>
        <v>1.8571</v>
      </c>
      <c r="CS123" s="29">
        <f t="shared" si="232"/>
        <v>2.3225295050202575</v>
      </c>
      <c r="CT123" s="29">
        <f t="shared" si="233"/>
        <v>1.4468895078922934</v>
      </c>
      <c r="CU123" s="29">
        <f t="shared" si="234"/>
        <v>1.347</v>
      </c>
      <c r="CV123" s="29">
        <f t="shared" si="235"/>
        <v>1.9094761171032357</v>
      </c>
      <c r="CW123" s="29">
        <f t="shared" si="236"/>
        <v>2.8600072912869123</v>
      </c>
      <c r="CX123" s="29">
        <f t="shared" si="237"/>
        <v>1.2624</v>
      </c>
      <c r="CY123" s="29">
        <f t="shared" si="238"/>
        <v>3.1797752808988764</v>
      </c>
      <c r="CZ123" s="29">
        <f t="shared" si="239"/>
        <v>1.3615455381784729</v>
      </c>
      <c r="DA123" s="29">
        <f t="shared" si="240"/>
        <v>1.2065897858319605</v>
      </c>
      <c r="DB123" s="29">
        <f t="shared" si="241"/>
        <v>1.9383753501400562</v>
      </c>
      <c r="DC123" s="29">
        <f t="shared" si="242"/>
        <v>2.1017999999999999</v>
      </c>
      <c r="DD123" s="29">
        <f t="shared" si="243"/>
        <v>1.1401037805782062</v>
      </c>
      <c r="DE123" s="29">
        <f t="shared" si="244"/>
        <v>2.4603000000000002</v>
      </c>
      <c r="DF123" s="29">
        <f t="shared" si="245"/>
        <v>1.2484999999999999</v>
      </c>
      <c r="DG123" s="29">
        <f t="shared" si="246"/>
        <v>1.2674000000000001</v>
      </c>
      <c r="DH123" s="29">
        <f t="shared" si="247"/>
        <v>1.3759999999999999</v>
      </c>
      <c r="DI123" s="29">
        <f t="shared" si="248"/>
        <v>1.42</v>
      </c>
      <c r="DJ123" s="29">
        <f t="shared" si="249"/>
        <v>3.0685274109643856</v>
      </c>
      <c r="DK123" s="29">
        <f t="shared" si="250"/>
        <v>1.5833914863921843</v>
      </c>
      <c r="DL123" s="29">
        <f t="shared" si="251"/>
        <v>1.3360000000000001</v>
      </c>
      <c r="DM123" s="29">
        <f t="shared" si="326"/>
        <v>1</v>
      </c>
      <c r="DN123" s="29">
        <f t="shared" si="252"/>
        <v>1</v>
      </c>
      <c r="DO123" s="29">
        <f t="shared" si="253"/>
        <v>1.042</v>
      </c>
      <c r="DP123" s="29">
        <f t="shared" si="254"/>
        <v>1.0434000000000001</v>
      </c>
      <c r="DQ123" s="29">
        <f t="shared" si="174"/>
        <v>1</v>
      </c>
      <c r="DR123" s="29">
        <f t="shared" si="174"/>
        <v>1</v>
      </c>
      <c r="DS123" s="29">
        <f t="shared" ref="DS123" si="331">AI123/AI$2</f>
        <v>1.8373603640367244</v>
      </c>
    </row>
    <row r="124" spans="1:123">
      <c r="A124" s="2">
        <v>43973</v>
      </c>
      <c r="B124" s="3">
        <v>1.55</v>
      </c>
      <c r="C124" s="3">
        <v>1.9478</v>
      </c>
      <c r="D124" s="3">
        <v>2.1326999999999998</v>
      </c>
      <c r="E124" s="3">
        <v>1.5227999999999999</v>
      </c>
      <c r="F124" s="3">
        <v>1.3268</v>
      </c>
      <c r="G124" s="3">
        <v>1.0780000000000001</v>
      </c>
      <c r="H124" s="3">
        <v>1.8432999999999999</v>
      </c>
      <c r="I124" s="3">
        <v>2.6179000000000001</v>
      </c>
      <c r="J124" s="3">
        <v>1.5732999999999999</v>
      </c>
      <c r="K124" s="3">
        <v>1.3859999999999999</v>
      </c>
      <c r="L124" s="3">
        <v>2.5154000000000001</v>
      </c>
      <c r="M124" s="3">
        <v>3.1779999999999999</v>
      </c>
      <c r="N124" s="3">
        <v>1.2864</v>
      </c>
      <c r="O124" s="3">
        <v>2.944</v>
      </c>
      <c r="P124" s="3">
        <v>1.4890000000000001</v>
      </c>
      <c r="Q124" s="3">
        <v>1.5132000000000001</v>
      </c>
      <c r="R124" s="3">
        <v>2.0750000000000002</v>
      </c>
      <c r="S124" s="3">
        <v>2.2576000000000001</v>
      </c>
      <c r="T124" s="3">
        <v>1.238</v>
      </c>
      <c r="U124" s="3">
        <v>2.5386000000000002</v>
      </c>
      <c r="V124" s="3">
        <v>1.2598</v>
      </c>
      <c r="W124" s="3">
        <v>1.3071999999999999</v>
      </c>
      <c r="X124" s="3">
        <v>1.4239999999999999</v>
      </c>
      <c r="Y124">
        <v>1.5349999999999999</v>
      </c>
      <c r="Z124">
        <v>3.1831</v>
      </c>
      <c r="AA124">
        <v>2.306</v>
      </c>
      <c r="AB124">
        <v>1.3183</v>
      </c>
      <c r="AC124">
        <v>1</v>
      </c>
      <c r="AD124">
        <v>1</v>
      </c>
      <c r="AE124">
        <v>1.032</v>
      </c>
      <c r="AF124">
        <v>1.0398000000000001</v>
      </c>
      <c r="AG124">
        <v>1</v>
      </c>
      <c r="AH124">
        <v>1</v>
      </c>
      <c r="AI124" s="3">
        <v>1.8741347616124131</v>
      </c>
      <c r="AK124" s="11">
        <f t="shared" si="256"/>
        <v>-4.7515089251315423E-3</v>
      </c>
      <c r="AL124" s="11">
        <f t="shared" si="257"/>
        <v>-8.7531806615777086E-3</v>
      </c>
      <c r="AM124" s="11">
        <f t="shared" si="258"/>
        <v>1.7072821784538839E-2</v>
      </c>
      <c r="AN124" s="11">
        <f t="shared" si="259"/>
        <v>1.0819780949220092E-2</v>
      </c>
      <c r="AO124" s="11">
        <f t="shared" si="260"/>
        <v>2.0850965607447813E-2</v>
      </c>
      <c r="AP124" s="11">
        <f t="shared" si="261"/>
        <v>1.3157894736842035E-2</v>
      </c>
      <c r="AQ124" s="11">
        <f t="shared" si="262"/>
        <v>-7.4309407140165096E-3</v>
      </c>
      <c r="AR124" s="11">
        <f t="shared" si="263"/>
        <v>-7.2430792567310665E-3</v>
      </c>
      <c r="AS124" s="11">
        <f t="shared" si="264"/>
        <v>9.6258743502535271E-3</v>
      </c>
      <c r="AT124" s="11">
        <f t="shared" si="265"/>
        <v>2.8953229398663627E-2</v>
      </c>
      <c r="AU124" s="11">
        <f t="shared" si="266"/>
        <v>1.4888037119225483E-2</v>
      </c>
      <c r="AV124" s="11">
        <f t="shared" si="267"/>
        <v>1.2746972594009032E-2</v>
      </c>
      <c r="AW124" s="11">
        <f t="shared" si="268"/>
        <v>1.9011406844106515E-2</v>
      </c>
      <c r="AX124" s="11">
        <f t="shared" si="269"/>
        <v>4.0282685512367467E-2</v>
      </c>
      <c r="AY124" s="11">
        <f t="shared" si="270"/>
        <v>6.0810810810811855E-3</v>
      </c>
      <c r="AZ124" s="11">
        <f t="shared" si="271"/>
        <v>3.3042053522665205E-2</v>
      </c>
      <c r="BA124" s="11">
        <f t="shared" si="272"/>
        <v>-4.8169556840071959E-4</v>
      </c>
      <c r="BB124" s="11">
        <f t="shared" si="273"/>
        <v>7.412693881434973E-2</v>
      </c>
      <c r="BC124" s="11">
        <f t="shared" si="274"/>
        <v>6.1768530559167534E-3</v>
      </c>
      <c r="BD124" s="11">
        <f t="shared" si="275"/>
        <v>3.1825387147908835E-2</v>
      </c>
      <c r="BE124" s="11">
        <f t="shared" si="276"/>
        <v>9.050861033240043E-3</v>
      </c>
      <c r="BF124" s="11">
        <f t="shared" si="277"/>
        <v>3.1402872021461192E-2</v>
      </c>
      <c r="BG124" s="11">
        <f t="shared" si="278"/>
        <v>3.488372093023262E-2</v>
      </c>
      <c r="BH124" s="11">
        <f t="shared" si="279"/>
        <v>8.098591549295775E-2</v>
      </c>
      <c r="BI124" s="11">
        <f t="shared" si="280"/>
        <v>3.7753072734978632E-2</v>
      </c>
      <c r="BJ124" s="11">
        <f t="shared" si="281"/>
        <v>1.6306743058616124E-2</v>
      </c>
      <c r="BK124" s="11">
        <f t="shared" si="282"/>
        <v>-1.3248502994012035E-2</v>
      </c>
      <c r="BL124" s="11" t="str">
        <f t="shared" si="283"/>
        <v>/</v>
      </c>
      <c r="BM124" s="11" t="str">
        <f t="shared" si="284"/>
        <v>/</v>
      </c>
      <c r="BN124" s="11">
        <f t="shared" si="285"/>
        <v>-9.5969289827255722E-3</v>
      </c>
      <c r="BO124" s="11">
        <f t="shared" si="286"/>
        <v>-3.4502587694077436E-3</v>
      </c>
      <c r="BP124" s="11" t="str">
        <f t="shared" si="207"/>
        <v>/</v>
      </c>
      <c r="BQ124" s="11" t="str">
        <f t="shared" si="207"/>
        <v>/</v>
      </c>
      <c r="BR124" s="11">
        <f t="shared" ref="BR124" si="332">IF(AI124=AI123,"/",AI124/AI123-1)</f>
        <v>2.0014798564008673E-2</v>
      </c>
      <c r="CK124" s="2">
        <f t="shared" si="222"/>
        <v>43973</v>
      </c>
      <c r="CL124" s="29">
        <f t="shared" si="225"/>
        <v>1.2010848508330105</v>
      </c>
      <c r="CM124" s="29">
        <f t="shared" si="226"/>
        <v>1.5503024514485833</v>
      </c>
      <c r="CN124" s="29">
        <f t="shared" si="227"/>
        <v>2.1326999999999998</v>
      </c>
      <c r="CO124" s="29">
        <f t="shared" si="228"/>
        <v>1.2035090492373348</v>
      </c>
      <c r="CP124" s="29">
        <f t="shared" si="229"/>
        <v>1.3268</v>
      </c>
      <c r="CQ124" s="29">
        <f t="shared" si="230"/>
        <v>1.0780000000000001</v>
      </c>
      <c r="CR124" s="29">
        <f t="shared" si="231"/>
        <v>1.8432999999999999</v>
      </c>
      <c r="CS124" s="29">
        <f t="shared" si="232"/>
        <v>2.305707239739299</v>
      </c>
      <c r="CT124" s="29">
        <f t="shared" si="233"/>
        <v>1.4608170844939647</v>
      </c>
      <c r="CU124" s="29">
        <f t="shared" si="234"/>
        <v>1.3859999999999999</v>
      </c>
      <c r="CV124" s="29">
        <f t="shared" si="235"/>
        <v>1.9379044684129429</v>
      </c>
      <c r="CW124" s="29">
        <f t="shared" si="236"/>
        <v>2.896463725847612</v>
      </c>
      <c r="CX124" s="29">
        <f t="shared" si="237"/>
        <v>1.2864</v>
      </c>
      <c r="CY124" s="29">
        <f t="shared" si="238"/>
        <v>3.3078651685393257</v>
      </c>
      <c r="CZ124" s="29">
        <f t="shared" si="239"/>
        <v>1.3698252069917205</v>
      </c>
      <c r="DA124" s="29">
        <f t="shared" si="240"/>
        <v>1.2464579901153214</v>
      </c>
      <c r="DB124" s="29">
        <f t="shared" si="241"/>
        <v>1.9374416433239965</v>
      </c>
      <c r="DC124" s="29">
        <f t="shared" si="242"/>
        <v>2.2576000000000001</v>
      </c>
      <c r="DD124" s="29">
        <f t="shared" si="243"/>
        <v>1.1471460340993329</v>
      </c>
      <c r="DE124" s="29">
        <f t="shared" si="244"/>
        <v>2.5386000000000002</v>
      </c>
      <c r="DF124" s="29">
        <f t="shared" si="245"/>
        <v>1.2598</v>
      </c>
      <c r="DG124" s="29">
        <f t="shared" si="246"/>
        <v>1.3071999999999999</v>
      </c>
      <c r="DH124" s="29">
        <f t="shared" si="247"/>
        <v>1.4239999999999999</v>
      </c>
      <c r="DI124" s="29">
        <f t="shared" si="248"/>
        <v>1.5349999999999999</v>
      </c>
      <c r="DJ124" s="29">
        <f t="shared" si="249"/>
        <v>3.1843737494997999</v>
      </c>
      <c r="DK124" s="29">
        <f t="shared" si="250"/>
        <v>1.6092114445219818</v>
      </c>
      <c r="DL124" s="29">
        <f t="shared" si="251"/>
        <v>1.3183</v>
      </c>
      <c r="DM124" s="29">
        <f t="shared" si="326"/>
        <v>1</v>
      </c>
      <c r="DN124" s="29">
        <f t="shared" si="252"/>
        <v>1</v>
      </c>
      <c r="DO124" s="29">
        <f t="shared" si="253"/>
        <v>1.032</v>
      </c>
      <c r="DP124" s="29">
        <f t="shared" si="254"/>
        <v>1.0398000000000001</v>
      </c>
      <c r="DQ124" s="29">
        <f t="shared" si="174"/>
        <v>1</v>
      </c>
      <c r="DR124" s="29">
        <f t="shared" si="174"/>
        <v>1</v>
      </c>
      <c r="DS124" s="29">
        <f t="shared" ref="DS124" si="333">AI124/AI$2</f>
        <v>1.8741347616124131</v>
      </c>
    </row>
    <row r="125" spans="1:123">
      <c r="A125" s="2">
        <v>43980</v>
      </c>
      <c r="B125" s="3">
        <v>1.5488</v>
      </c>
      <c r="C125" s="3">
        <v>1.9571000000000001</v>
      </c>
      <c r="D125" s="3">
        <v>2.1246999999999998</v>
      </c>
      <c r="E125" s="3">
        <v>1.5389999999999999</v>
      </c>
      <c r="F125" s="3">
        <v>1.3240000000000001</v>
      </c>
      <c r="G125" s="3">
        <v>1.081</v>
      </c>
      <c r="H125" s="3">
        <v>1.8406</v>
      </c>
      <c r="I125" s="3">
        <v>2.7048999999999999</v>
      </c>
      <c r="J125" s="3">
        <v>1.5721000000000001</v>
      </c>
      <c r="K125" s="3">
        <v>1.3879999999999999</v>
      </c>
      <c r="L125" s="3">
        <v>2.5167000000000002</v>
      </c>
      <c r="M125" s="3">
        <v>3.15</v>
      </c>
      <c r="N125" s="3">
        <v>1.2897000000000001</v>
      </c>
      <c r="O125" s="3">
        <v>3.0019999999999998</v>
      </c>
      <c r="P125" s="3">
        <v>1.508</v>
      </c>
      <c r="Q125" s="3">
        <v>1.5193000000000001</v>
      </c>
      <c r="R125" s="3">
        <v>2.0790000000000002</v>
      </c>
      <c r="S125" s="3">
        <v>2.2433000000000001</v>
      </c>
      <c r="T125" s="3">
        <v>1.238</v>
      </c>
      <c r="U125" s="3">
        <v>2.5066999999999999</v>
      </c>
      <c r="V125" s="3">
        <v>1.2458</v>
      </c>
      <c r="W125" s="3">
        <v>1.2333000000000001</v>
      </c>
      <c r="X125" s="3">
        <v>1.423</v>
      </c>
      <c r="Y125">
        <v>1.544</v>
      </c>
      <c r="Z125">
        <v>3.2711000000000001</v>
      </c>
      <c r="AA125">
        <v>2.29</v>
      </c>
      <c r="AB125">
        <v>1.3233999999999999</v>
      </c>
      <c r="AC125">
        <v>1.0169999999999999</v>
      </c>
      <c r="AD125">
        <v>1</v>
      </c>
      <c r="AE125">
        <v>1.04</v>
      </c>
      <c r="AF125">
        <v>1.0448999999999999</v>
      </c>
      <c r="AG125">
        <v>1</v>
      </c>
      <c r="AH125">
        <v>1</v>
      </c>
      <c r="AI125" s="3">
        <v>1.8752897108957847</v>
      </c>
      <c r="AK125" s="11">
        <f t="shared" si="256"/>
        <v>-7.741935483871476E-4</v>
      </c>
      <c r="AL125" s="11">
        <f t="shared" si="257"/>
        <v>4.7746175171989869E-3</v>
      </c>
      <c r="AM125" s="11">
        <f t="shared" si="258"/>
        <v>-3.7511136118535404E-3</v>
      </c>
      <c r="AN125" s="11">
        <f t="shared" si="259"/>
        <v>1.0638297872340496E-2</v>
      </c>
      <c r="AO125" s="11">
        <f t="shared" si="260"/>
        <v>-2.110340669279398E-3</v>
      </c>
      <c r="AP125" s="11">
        <f t="shared" si="261"/>
        <v>2.7829313543599188E-3</v>
      </c>
      <c r="AQ125" s="11">
        <f t="shared" si="262"/>
        <v>-1.4647642814517026E-3</v>
      </c>
      <c r="AR125" s="11">
        <f t="shared" si="263"/>
        <v>3.3232743802284137E-2</v>
      </c>
      <c r="AS125" s="11">
        <f t="shared" si="264"/>
        <v>-7.6272802389876215E-4</v>
      </c>
      <c r="AT125" s="11">
        <f t="shared" si="265"/>
        <v>1.4430014430013571E-3</v>
      </c>
      <c r="AU125" s="11">
        <f t="shared" si="266"/>
        <v>5.1681641090883801E-4</v>
      </c>
      <c r="AV125" s="11">
        <f t="shared" si="267"/>
        <v>-8.8105726872246271E-3</v>
      </c>
      <c r="AW125" s="11">
        <f t="shared" si="268"/>
        <v>2.5652985074626766E-3</v>
      </c>
      <c r="AX125" s="11">
        <f t="shared" si="269"/>
        <v>1.9701086956521729E-2</v>
      </c>
      <c r="AY125" s="11">
        <f t="shared" si="270"/>
        <v>1.2760241773001946E-2</v>
      </c>
      <c r="AZ125" s="11">
        <f t="shared" si="271"/>
        <v>4.0311921755220581E-3</v>
      </c>
      <c r="BA125" s="11">
        <f t="shared" si="272"/>
        <v>1.9277108433735091E-3</v>
      </c>
      <c r="BB125" s="11">
        <f t="shared" si="273"/>
        <v>-6.3341601700921402E-3</v>
      </c>
      <c r="BC125" s="11" t="str">
        <f t="shared" si="274"/>
        <v>/</v>
      </c>
      <c r="BD125" s="11">
        <f t="shared" si="275"/>
        <v>-1.2565981249507696E-2</v>
      </c>
      <c r="BE125" s="11">
        <f t="shared" si="276"/>
        <v>-1.1112875059533289E-2</v>
      </c>
      <c r="BF125" s="11">
        <f t="shared" si="277"/>
        <v>-5.6533047735617958E-2</v>
      </c>
      <c r="BG125" s="11">
        <f t="shared" si="278"/>
        <v>-7.0224719101119604E-4</v>
      </c>
      <c r="BH125" s="11">
        <f t="shared" si="279"/>
        <v>5.8631921824106037E-3</v>
      </c>
      <c r="BI125" s="11">
        <f t="shared" si="280"/>
        <v>2.7646005466369195E-2</v>
      </c>
      <c r="BJ125" s="11">
        <f t="shared" si="281"/>
        <v>-6.9384215091067292E-3</v>
      </c>
      <c r="BK125" s="11">
        <f t="shared" si="282"/>
        <v>3.8686186755669816E-3</v>
      </c>
      <c r="BL125" s="11">
        <f t="shared" si="283"/>
        <v>1.6999999999999904E-2</v>
      </c>
      <c r="BM125" s="11" t="str">
        <f t="shared" si="284"/>
        <v>/</v>
      </c>
      <c r="BN125" s="11">
        <f t="shared" si="285"/>
        <v>7.7519379844961378E-3</v>
      </c>
      <c r="BO125" s="11">
        <f t="shared" si="286"/>
        <v>4.9047893825735489E-3</v>
      </c>
      <c r="BP125" s="11" t="str">
        <f t="shared" si="207"/>
        <v>/</v>
      </c>
      <c r="BQ125" s="11" t="str">
        <f t="shared" si="207"/>
        <v>/</v>
      </c>
      <c r="BR125" s="11">
        <f t="shared" ref="BR125" si="334">IF(AI125=AI124,"/",AI125/AI124-1)</f>
        <v>6.1625732953052292E-4</v>
      </c>
      <c r="CK125" s="2">
        <f t="shared" si="222"/>
        <v>43980</v>
      </c>
      <c r="CL125" s="29">
        <f t="shared" si="225"/>
        <v>1.20015497869043</v>
      </c>
      <c r="CM125" s="29">
        <f t="shared" si="226"/>
        <v>1.5577045526902262</v>
      </c>
      <c r="CN125" s="29">
        <f t="shared" si="227"/>
        <v>2.1246999999999998</v>
      </c>
      <c r="CO125" s="29">
        <f t="shared" si="228"/>
        <v>1.2163123369951789</v>
      </c>
      <c r="CP125" s="29">
        <f t="shared" si="229"/>
        <v>1.3240000000000001</v>
      </c>
      <c r="CQ125" s="29">
        <f t="shared" si="230"/>
        <v>1.081</v>
      </c>
      <c r="CR125" s="29">
        <f t="shared" si="231"/>
        <v>1.8406</v>
      </c>
      <c r="CS125" s="29">
        <f t="shared" si="232"/>
        <v>2.3823322177206272</v>
      </c>
      <c r="CT125" s="29">
        <f t="shared" si="233"/>
        <v>1.459702878365831</v>
      </c>
      <c r="CU125" s="29">
        <f t="shared" si="234"/>
        <v>1.3879999999999999</v>
      </c>
      <c r="CV125" s="29">
        <f t="shared" si="235"/>
        <v>1.9389060092449923</v>
      </c>
      <c r="CW125" s="29">
        <f t="shared" si="236"/>
        <v>2.870944221655122</v>
      </c>
      <c r="CX125" s="29">
        <f t="shared" si="237"/>
        <v>1.2897000000000001</v>
      </c>
      <c r="CY125" s="29">
        <f t="shared" si="238"/>
        <v>3.3730337078651682</v>
      </c>
      <c r="CZ125" s="29">
        <f t="shared" si="239"/>
        <v>1.3873045078196873</v>
      </c>
      <c r="DA125" s="29">
        <f t="shared" si="240"/>
        <v>1.2514827018121912</v>
      </c>
      <c r="DB125" s="29">
        <f t="shared" si="241"/>
        <v>1.9411764705882355</v>
      </c>
      <c r="DC125" s="29">
        <f t="shared" si="242"/>
        <v>2.2433000000000001</v>
      </c>
      <c r="DD125" s="29">
        <f t="shared" si="243"/>
        <v>1.1471460340993329</v>
      </c>
      <c r="DE125" s="29">
        <f t="shared" si="244"/>
        <v>2.5066999999999999</v>
      </c>
      <c r="DF125" s="29">
        <f t="shared" si="245"/>
        <v>1.2458</v>
      </c>
      <c r="DG125" s="29">
        <f t="shared" si="246"/>
        <v>1.2333000000000001</v>
      </c>
      <c r="DH125" s="29">
        <f t="shared" si="247"/>
        <v>1.423</v>
      </c>
      <c r="DI125" s="29">
        <f t="shared" si="248"/>
        <v>1.544</v>
      </c>
      <c r="DJ125" s="29">
        <f t="shared" si="249"/>
        <v>3.2724089635854341</v>
      </c>
      <c r="DK125" s="29">
        <f t="shared" si="250"/>
        <v>1.5980460572226098</v>
      </c>
      <c r="DL125" s="29">
        <f t="shared" si="251"/>
        <v>1.3233999999999999</v>
      </c>
      <c r="DM125" s="29">
        <f t="shared" si="326"/>
        <v>1.0169999999999999</v>
      </c>
      <c r="DN125" s="29">
        <f t="shared" si="252"/>
        <v>1</v>
      </c>
      <c r="DO125" s="29">
        <f t="shared" si="253"/>
        <v>1.04</v>
      </c>
      <c r="DP125" s="29">
        <f t="shared" si="254"/>
        <v>1.0448999999999999</v>
      </c>
      <c r="DQ125" s="29">
        <f t="shared" si="174"/>
        <v>1</v>
      </c>
      <c r="DR125" s="29">
        <f t="shared" si="174"/>
        <v>1</v>
      </c>
      <c r="DS125" s="29">
        <f t="shared" ref="DS125" si="335">AI125/AI$2</f>
        <v>1.8752897108957847</v>
      </c>
    </row>
    <row r="126" spans="1:123">
      <c r="A126" s="2">
        <v>43987</v>
      </c>
      <c r="B126" s="3">
        <v>1.5690999999999999</v>
      </c>
      <c r="C126" s="3">
        <v>1.9869000000000001</v>
      </c>
      <c r="D126" s="3">
        <v>2.0889000000000002</v>
      </c>
      <c r="E126" s="3">
        <v>1.5662</v>
      </c>
      <c r="F126" s="3">
        <v>1.3403</v>
      </c>
      <c r="G126" s="3">
        <v>1.0920000000000001</v>
      </c>
      <c r="H126" s="3">
        <v>1.8260000000000001</v>
      </c>
      <c r="I126" s="3">
        <v>2.7837000000000001</v>
      </c>
      <c r="J126" s="3">
        <v>1.5851999999999999</v>
      </c>
      <c r="K126" s="3">
        <v>1.4179999999999999</v>
      </c>
      <c r="L126" s="3">
        <v>2.5127999999999999</v>
      </c>
      <c r="M126" s="3">
        <v>3.137</v>
      </c>
      <c r="N126" s="3">
        <v>1.3157000000000001</v>
      </c>
      <c r="O126" s="3">
        <v>2.9460000000000002</v>
      </c>
      <c r="P126" s="3">
        <v>1.524</v>
      </c>
      <c r="Q126" s="3">
        <v>1.5581</v>
      </c>
      <c r="R126" s="3">
        <v>2.1280000000000001</v>
      </c>
      <c r="S126" s="3">
        <v>2.2755000000000001</v>
      </c>
      <c r="T126" s="3">
        <v>1.2477</v>
      </c>
      <c r="U126" s="3">
        <v>2.4558</v>
      </c>
      <c r="V126" s="3">
        <v>1.2343</v>
      </c>
      <c r="W126" s="3">
        <v>1.2548999999999999</v>
      </c>
      <c r="X126" s="3">
        <v>1.45</v>
      </c>
      <c r="Y126">
        <v>1.58</v>
      </c>
      <c r="Z126">
        <v>3.4737</v>
      </c>
      <c r="AA126">
        <v>2.3380000000000001</v>
      </c>
      <c r="AB126">
        <v>1.3816999999999999</v>
      </c>
      <c r="AC126">
        <v>1.0229999999999999</v>
      </c>
      <c r="AD126">
        <v>1</v>
      </c>
      <c r="AE126">
        <v>1.0760000000000001</v>
      </c>
      <c r="AF126">
        <v>1.0465</v>
      </c>
      <c r="AG126">
        <v>1</v>
      </c>
      <c r="AH126">
        <v>1</v>
      </c>
      <c r="AI126" s="3">
        <v>1.8964726388744726</v>
      </c>
      <c r="AK126" s="11">
        <f t="shared" si="256"/>
        <v>1.3106921487603396E-2</v>
      </c>
      <c r="AL126" s="11">
        <f t="shared" si="257"/>
        <v>1.5226610801696516E-2</v>
      </c>
      <c r="AM126" s="11">
        <f t="shared" si="258"/>
        <v>-1.6849437567656445E-2</v>
      </c>
      <c r="AN126" s="11">
        <f t="shared" si="259"/>
        <v>1.7673814165042323E-2</v>
      </c>
      <c r="AO126" s="11">
        <f t="shared" si="260"/>
        <v>1.2311178247734089E-2</v>
      </c>
      <c r="AP126" s="11">
        <f t="shared" si="261"/>
        <v>1.0175763182238784E-2</v>
      </c>
      <c r="AQ126" s="11">
        <f t="shared" si="262"/>
        <v>-7.9321960230359645E-3</v>
      </c>
      <c r="AR126" s="11">
        <f t="shared" si="263"/>
        <v>2.9132315427557565E-2</v>
      </c>
      <c r="AS126" s="11">
        <f t="shared" si="264"/>
        <v>8.3328032567902E-3</v>
      </c>
      <c r="AT126" s="11">
        <f t="shared" si="265"/>
        <v>2.1613832853025983E-2</v>
      </c>
      <c r="AU126" s="11">
        <f t="shared" si="266"/>
        <v>-1.5496483490285984E-3</v>
      </c>
      <c r="AV126" s="11">
        <f t="shared" si="267"/>
        <v>-4.1269841269840901E-3</v>
      </c>
      <c r="AW126" s="11">
        <f t="shared" si="268"/>
        <v>2.0159727068310485E-2</v>
      </c>
      <c r="AX126" s="11">
        <f t="shared" si="269"/>
        <v>-1.8654230512991199E-2</v>
      </c>
      <c r="AY126" s="11">
        <f t="shared" si="270"/>
        <v>1.0610079575596787E-2</v>
      </c>
      <c r="AZ126" s="11">
        <f t="shared" si="271"/>
        <v>2.553807674586972E-2</v>
      </c>
      <c r="BA126" s="11">
        <f t="shared" si="272"/>
        <v>2.3569023569023573E-2</v>
      </c>
      <c r="BB126" s="11">
        <f t="shared" si="273"/>
        <v>1.4353853697677499E-2</v>
      </c>
      <c r="BC126" s="11">
        <f t="shared" si="274"/>
        <v>7.8352180936995808E-3</v>
      </c>
      <c r="BD126" s="11">
        <f t="shared" si="275"/>
        <v>-2.0305581042805221E-2</v>
      </c>
      <c r="BE126" s="11">
        <f t="shared" si="276"/>
        <v>-9.2310162144807473E-3</v>
      </c>
      <c r="BF126" s="11">
        <f t="shared" si="277"/>
        <v>1.7513986864509778E-2</v>
      </c>
      <c r="BG126" s="11">
        <f t="shared" si="278"/>
        <v>1.8973998594518537E-2</v>
      </c>
      <c r="BH126" s="11">
        <f t="shared" si="279"/>
        <v>2.3316062176165886E-2</v>
      </c>
      <c r="BI126" s="11">
        <f t="shared" si="280"/>
        <v>6.193635168597722E-2</v>
      </c>
      <c r="BJ126" s="11">
        <f t="shared" si="281"/>
        <v>2.0960698689956425E-2</v>
      </c>
      <c r="BK126" s="11">
        <f t="shared" si="282"/>
        <v>4.4053196312528353E-2</v>
      </c>
      <c r="BL126" s="11">
        <f t="shared" si="283"/>
        <v>5.8997050147493457E-3</v>
      </c>
      <c r="BM126" s="11" t="str">
        <f t="shared" si="284"/>
        <v>/</v>
      </c>
      <c r="BN126" s="11">
        <f t="shared" si="285"/>
        <v>3.4615384615384714E-2</v>
      </c>
      <c r="BO126" s="11">
        <f t="shared" si="286"/>
        <v>1.5312470092831987E-3</v>
      </c>
      <c r="BP126" s="11" t="str">
        <f t="shared" si="207"/>
        <v>/</v>
      </c>
      <c r="BQ126" s="11" t="str">
        <f t="shared" si="207"/>
        <v>/</v>
      </c>
      <c r="BR126" s="11">
        <f t="shared" ref="BR126" si="336">IF(AI126=AI125,"/",AI126/AI125-1)</f>
        <v>1.1295816244077495E-2</v>
      </c>
      <c r="CK126" s="2">
        <f t="shared" si="222"/>
        <v>43987</v>
      </c>
      <c r="CL126" s="29">
        <f t="shared" si="225"/>
        <v>1.2158853157690817</v>
      </c>
      <c r="CM126" s="29">
        <f t="shared" si="226"/>
        <v>1.5814231136580708</v>
      </c>
      <c r="CN126" s="29">
        <f t="shared" si="227"/>
        <v>2.0889000000000002</v>
      </c>
      <c r="CO126" s="29">
        <f t="shared" si="228"/>
        <v>1.2378092152058799</v>
      </c>
      <c r="CP126" s="29">
        <f t="shared" si="229"/>
        <v>1.3403</v>
      </c>
      <c r="CQ126" s="29">
        <f t="shared" si="230"/>
        <v>1.0920000000000001</v>
      </c>
      <c r="CR126" s="29">
        <f t="shared" si="231"/>
        <v>1.8260000000000001</v>
      </c>
      <c r="CS126" s="29">
        <f t="shared" si="232"/>
        <v>2.4517350713404968</v>
      </c>
      <c r="CT126" s="29">
        <f t="shared" si="233"/>
        <v>1.471866295264624</v>
      </c>
      <c r="CU126" s="29">
        <f t="shared" si="234"/>
        <v>1.4179999999999999</v>
      </c>
      <c r="CV126" s="29">
        <f t="shared" si="235"/>
        <v>1.9359013867488442</v>
      </c>
      <c r="CW126" s="29">
        <f t="shared" si="236"/>
        <v>2.859095880422895</v>
      </c>
      <c r="CX126" s="29">
        <f t="shared" si="237"/>
        <v>1.3157000000000001</v>
      </c>
      <c r="CY126" s="29">
        <f t="shared" si="238"/>
        <v>3.3101123595505619</v>
      </c>
      <c r="CZ126" s="29">
        <f t="shared" si="239"/>
        <v>1.4020239190432384</v>
      </c>
      <c r="DA126" s="29">
        <f t="shared" si="240"/>
        <v>1.2834431630971994</v>
      </c>
      <c r="DB126" s="29">
        <f t="shared" si="241"/>
        <v>1.9869281045751637</v>
      </c>
      <c r="DC126" s="29">
        <f t="shared" si="242"/>
        <v>2.2755000000000001</v>
      </c>
      <c r="DD126" s="29">
        <f t="shared" si="243"/>
        <v>1.1561341734618236</v>
      </c>
      <c r="DE126" s="29">
        <f t="shared" si="244"/>
        <v>2.4558</v>
      </c>
      <c r="DF126" s="29">
        <f t="shared" si="245"/>
        <v>1.2343</v>
      </c>
      <c r="DG126" s="29">
        <f t="shared" si="246"/>
        <v>1.2548999999999999</v>
      </c>
      <c r="DH126" s="29">
        <f t="shared" si="247"/>
        <v>1.45</v>
      </c>
      <c r="DI126" s="29">
        <f t="shared" si="248"/>
        <v>1.58</v>
      </c>
      <c r="DJ126" s="29">
        <f t="shared" si="249"/>
        <v>3.4750900360144055</v>
      </c>
      <c r="DK126" s="29">
        <f t="shared" si="250"/>
        <v>1.6315422191207258</v>
      </c>
      <c r="DL126" s="29">
        <f t="shared" si="251"/>
        <v>1.3816999999999999</v>
      </c>
      <c r="DM126" s="29">
        <f t="shared" si="326"/>
        <v>1.0229999999999999</v>
      </c>
      <c r="DN126" s="29">
        <f t="shared" si="252"/>
        <v>1</v>
      </c>
      <c r="DO126" s="29">
        <f t="shared" si="253"/>
        <v>1.0760000000000001</v>
      </c>
      <c r="DP126" s="29">
        <f t="shared" si="254"/>
        <v>1.0465</v>
      </c>
      <c r="DQ126" s="29">
        <f t="shared" si="174"/>
        <v>1</v>
      </c>
      <c r="DR126" s="29">
        <f t="shared" si="174"/>
        <v>1</v>
      </c>
      <c r="DS126" s="29">
        <f t="shared" ref="DS126" si="337">AI126/AI$2</f>
        <v>1.8964726388744726</v>
      </c>
    </row>
    <row r="127" spans="1:123">
      <c r="A127" s="2">
        <v>43994</v>
      </c>
      <c r="B127" s="3">
        <v>1.5786</v>
      </c>
      <c r="C127" s="3">
        <v>1.9650000000000001</v>
      </c>
      <c r="D127" s="3">
        <v>2.1168</v>
      </c>
      <c r="E127" s="3">
        <v>1.5629999999999999</v>
      </c>
      <c r="F127" s="3">
        <v>1.3404</v>
      </c>
      <c r="G127" s="3">
        <v>1.0920000000000001</v>
      </c>
      <c r="H127" s="3">
        <v>1.8464</v>
      </c>
      <c r="I127" s="3">
        <v>2.7927</v>
      </c>
      <c r="J127" s="3">
        <v>1.5891</v>
      </c>
      <c r="K127" s="3">
        <v>1.4630000000000001</v>
      </c>
      <c r="L127" s="3">
        <v>2.5457000000000001</v>
      </c>
      <c r="M127" s="3">
        <v>3.17</v>
      </c>
      <c r="N127" s="3">
        <v>1.3219000000000001</v>
      </c>
      <c r="O127" s="3">
        <v>3.0590000000000002</v>
      </c>
      <c r="P127" s="3">
        <v>1.528</v>
      </c>
      <c r="Q127" s="3">
        <v>1.5337000000000001</v>
      </c>
      <c r="R127" s="3">
        <v>2.0609999999999999</v>
      </c>
      <c r="S127" s="3">
        <v>2.254</v>
      </c>
      <c r="T127" s="3">
        <v>1.2521</v>
      </c>
      <c r="U127" s="3">
        <v>2.5937999999999999</v>
      </c>
      <c r="V127" s="3">
        <v>1.2456</v>
      </c>
      <c r="W127" s="3">
        <v>1.2787999999999999</v>
      </c>
      <c r="X127" s="3">
        <v>1.4179999999999999</v>
      </c>
      <c r="Y127">
        <v>1.57</v>
      </c>
      <c r="Z127">
        <v>3.4260999999999999</v>
      </c>
      <c r="AA127">
        <v>2.3239999999999998</v>
      </c>
      <c r="AB127">
        <v>1.3828</v>
      </c>
      <c r="AC127">
        <v>1.101</v>
      </c>
      <c r="AD127">
        <v>1</v>
      </c>
      <c r="AE127">
        <v>1.0780000000000001</v>
      </c>
      <c r="AF127">
        <v>1.048</v>
      </c>
      <c r="AG127">
        <v>1</v>
      </c>
      <c r="AH127">
        <v>1</v>
      </c>
      <c r="AI127" s="3">
        <v>1.9043185301733663</v>
      </c>
      <c r="AK127" s="11">
        <f t="shared" si="256"/>
        <v>6.0544261041362013E-3</v>
      </c>
      <c r="AL127" s="11">
        <f t="shared" si="257"/>
        <v>-1.1022195379737254E-2</v>
      </c>
      <c r="AM127" s="11">
        <f t="shared" si="258"/>
        <v>1.3356311934510812E-2</v>
      </c>
      <c r="AN127" s="11">
        <f t="shared" si="259"/>
        <v>-2.0431617928745593E-3</v>
      </c>
      <c r="AO127" s="11">
        <f t="shared" si="260"/>
        <v>7.46101619040207E-5</v>
      </c>
      <c r="AP127" s="11" t="str">
        <f t="shared" si="261"/>
        <v>/</v>
      </c>
      <c r="AQ127" s="11">
        <f t="shared" si="262"/>
        <v>1.1171960569550832E-2</v>
      </c>
      <c r="AR127" s="11">
        <f t="shared" si="263"/>
        <v>3.2331070158422293E-3</v>
      </c>
      <c r="AS127" s="11">
        <f t="shared" si="264"/>
        <v>2.4602573807721573E-3</v>
      </c>
      <c r="AT127" s="11">
        <f t="shared" si="265"/>
        <v>3.1734837799717974E-2</v>
      </c>
      <c r="AU127" s="11">
        <f t="shared" si="266"/>
        <v>1.309296402419613E-2</v>
      </c>
      <c r="AV127" s="11">
        <f t="shared" si="267"/>
        <v>1.0519604717883269E-2</v>
      </c>
      <c r="AW127" s="11">
        <f t="shared" si="268"/>
        <v>4.7123204377896855E-3</v>
      </c>
      <c r="AX127" s="11">
        <f t="shared" si="269"/>
        <v>3.8357094365240929E-2</v>
      </c>
      <c r="AY127" s="11">
        <f t="shared" si="270"/>
        <v>2.624671916010568E-3</v>
      </c>
      <c r="AZ127" s="11">
        <f t="shared" si="271"/>
        <v>-1.5660098838328751E-2</v>
      </c>
      <c r="BA127" s="11">
        <f t="shared" si="272"/>
        <v>-3.1484962406015171E-2</v>
      </c>
      <c r="BB127" s="11">
        <f t="shared" si="273"/>
        <v>-9.4484728631070158E-3</v>
      </c>
      <c r="BC127" s="11">
        <f t="shared" si="274"/>
        <v>3.5264887392802979E-3</v>
      </c>
      <c r="BD127" s="11">
        <f t="shared" si="275"/>
        <v>5.6193501099438103E-2</v>
      </c>
      <c r="BE127" s="11">
        <f t="shared" si="276"/>
        <v>9.1549866320992379E-3</v>
      </c>
      <c r="BF127" s="11">
        <f t="shared" si="277"/>
        <v>1.9045342258347198E-2</v>
      </c>
      <c r="BG127" s="11">
        <f t="shared" si="278"/>
        <v>-2.2068965517241357E-2</v>
      </c>
      <c r="BH127" s="11">
        <f t="shared" si="279"/>
        <v>-6.3291139240506666E-3</v>
      </c>
      <c r="BI127" s="11">
        <f t="shared" si="280"/>
        <v>-1.3702968016812034E-2</v>
      </c>
      <c r="BJ127" s="11">
        <f t="shared" si="281"/>
        <v>-5.9880239520958556E-3</v>
      </c>
      <c r="BK127" s="11">
        <f t="shared" si="282"/>
        <v>7.961207208511123E-4</v>
      </c>
      <c r="BL127" s="11">
        <f t="shared" si="283"/>
        <v>7.6246334310850594E-2</v>
      </c>
      <c r="BM127" s="11" t="str">
        <f t="shared" si="284"/>
        <v>/</v>
      </c>
      <c r="BN127" s="11">
        <f t="shared" si="285"/>
        <v>1.8587360594795044E-3</v>
      </c>
      <c r="BO127" s="11">
        <f t="shared" si="286"/>
        <v>1.4333492594362784E-3</v>
      </c>
      <c r="BP127" s="11" t="str">
        <f t="shared" si="207"/>
        <v>/</v>
      </c>
      <c r="BQ127" s="11" t="str">
        <f t="shared" si="207"/>
        <v>/</v>
      </c>
      <c r="BR127" s="11">
        <f t="shared" ref="BR127" si="338">IF(AI127=AI126,"/",AI127/AI126-1)</f>
        <v>4.1370970179406275E-3</v>
      </c>
      <c r="CK127" s="2">
        <f t="shared" si="222"/>
        <v>43994</v>
      </c>
      <c r="CL127" s="29">
        <f t="shared" si="225"/>
        <v>1.2232468035645099</v>
      </c>
      <c r="CM127" s="29">
        <f t="shared" si="226"/>
        <v>1.563992359121299</v>
      </c>
      <c r="CN127" s="29">
        <f t="shared" si="227"/>
        <v>2.1168</v>
      </c>
      <c r="CO127" s="29">
        <f t="shared" si="228"/>
        <v>1.2352801707105032</v>
      </c>
      <c r="CP127" s="29">
        <f t="shared" si="229"/>
        <v>1.3404</v>
      </c>
      <c r="CQ127" s="29">
        <f t="shared" si="230"/>
        <v>1.0920000000000001</v>
      </c>
      <c r="CR127" s="29">
        <f t="shared" si="231"/>
        <v>1.8464</v>
      </c>
      <c r="CS127" s="29">
        <f t="shared" si="232"/>
        <v>2.4596617932006342</v>
      </c>
      <c r="CT127" s="29">
        <f t="shared" si="233"/>
        <v>1.4754874651810586</v>
      </c>
      <c r="CU127" s="29">
        <f t="shared" si="234"/>
        <v>1.4630000000000001</v>
      </c>
      <c r="CV127" s="29">
        <f t="shared" si="235"/>
        <v>1.9612480739599383</v>
      </c>
      <c r="CW127" s="29">
        <f t="shared" si="236"/>
        <v>2.8891724389354723</v>
      </c>
      <c r="CX127" s="29">
        <f t="shared" si="237"/>
        <v>1.3219000000000001</v>
      </c>
      <c r="CY127" s="29">
        <f t="shared" si="238"/>
        <v>3.4370786516853933</v>
      </c>
      <c r="CZ127" s="29">
        <f t="shared" si="239"/>
        <v>1.4057037718491261</v>
      </c>
      <c r="DA127" s="29">
        <f t="shared" si="240"/>
        <v>1.26334431630972</v>
      </c>
      <c r="DB127" s="29">
        <f t="shared" si="241"/>
        <v>1.9243697478991597</v>
      </c>
      <c r="DC127" s="29">
        <f t="shared" si="242"/>
        <v>2.254</v>
      </c>
      <c r="DD127" s="29">
        <f t="shared" si="243"/>
        <v>1.1602112676056338</v>
      </c>
      <c r="DE127" s="29">
        <f t="shared" si="244"/>
        <v>2.5937999999999999</v>
      </c>
      <c r="DF127" s="29">
        <f t="shared" si="245"/>
        <v>1.2456</v>
      </c>
      <c r="DG127" s="29">
        <f t="shared" si="246"/>
        <v>1.2787999999999999</v>
      </c>
      <c r="DH127" s="29">
        <f t="shared" si="247"/>
        <v>1.4179999999999999</v>
      </c>
      <c r="DI127" s="29">
        <f t="shared" si="248"/>
        <v>1.57</v>
      </c>
      <c r="DJ127" s="29">
        <f t="shared" si="249"/>
        <v>3.427470988395358</v>
      </c>
      <c r="DK127" s="29">
        <f t="shared" si="250"/>
        <v>1.621772505233775</v>
      </c>
      <c r="DL127" s="29">
        <f t="shared" si="251"/>
        <v>1.3828</v>
      </c>
      <c r="DM127" s="29">
        <f t="shared" si="326"/>
        <v>1.101</v>
      </c>
      <c r="DN127" s="29">
        <f t="shared" si="252"/>
        <v>1</v>
      </c>
      <c r="DO127" s="29">
        <f t="shared" si="253"/>
        <v>1.0780000000000001</v>
      </c>
      <c r="DP127" s="29">
        <f t="shared" si="254"/>
        <v>1.048</v>
      </c>
      <c r="DQ127" s="29">
        <f t="shared" si="174"/>
        <v>1</v>
      </c>
      <c r="DR127" s="29">
        <f t="shared" si="174"/>
        <v>1</v>
      </c>
      <c r="DS127" s="29">
        <f t="shared" ref="DS127" si="339">AI127/AI$2</f>
        <v>1.9043185301733663</v>
      </c>
    </row>
    <row r="128" spans="1:123">
      <c r="A128" s="2">
        <v>44001</v>
      </c>
      <c r="B128" s="3">
        <v>1.6087</v>
      </c>
      <c r="C128" s="3">
        <v>1.9995000000000001</v>
      </c>
      <c r="D128" s="3">
        <v>2.1147</v>
      </c>
      <c r="E128" s="3">
        <v>1.5806</v>
      </c>
      <c r="F128" s="3">
        <v>1.3406</v>
      </c>
      <c r="G128" s="3">
        <v>1.095</v>
      </c>
      <c r="H128" s="3">
        <v>1.8359000000000001</v>
      </c>
      <c r="I128" s="3">
        <v>2.8424</v>
      </c>
      <c r="J128" s="3">
        <v>1.5992</v>
      </c>
      <c r="K128" s="3">
        <v>1.49</v>
      </c>
      <c r="L128" s="3">
        <v>2.5413999999999999</v>
      </c>
      <c r="M128" s="3">
        <v>3.1539999999999999</v>
      </c>
      <c r="N128" s="3">
        <v>1.3319000000000001</v>
      </c>
      <c r="O128" s="3">
        <v>3.12</v>
      </c>
      <c r="P128" s="3">
        <v>1.5529999999999999</v>
      </c>
      <c r="Q128" s="3">
        <v>1.5339</v>
      </c>
      <c r="R128" s="3">
        <v>2.0129999999999999</v>
      </c>
      <c r="S128" s="3">
        <v>2.254</v>
      </c>
      <c r="T128" s="3">
        <v>1.2585999999999999</v>
      </c>
      <c r="U128" s="3">
        <v>2.5724999999999998</v>
      </c>
      <c r="V128" s="3">
        <v>1.2706999999999999</v>
      </c>
      <c r="W128" s="3">
        <v>1.2287999999999999</v>
      </c>
      <c r="X128" s="3">
        <v>1.4059999999999999</v>
      </c>
      <c r="Y128">
        <v>1.5860000000000001</v>
      </c>
      <c r="Z128">
        <v>3.4257</v>
      </c>
      <c r="AA128">
        <v>2.3119999999999998</v>
      </c>
      <c r="AB128">
        <v>1.4079999999999999</v>
      </c>
      <c r="AC128">
        <v>1.0960000000000001</v>
      </c>
      <c r="AD128">
        <v>1</v>
      </c>
      <c r="AE128">
        <v>1.103</v>
      </c>
      <c r="AF128">
        <v>1.0435000000000001</v>
      </c>
      <c r="AG128">
        <v>1</v>
      </c>
      <c r="AH128">
        <v>1</v>
      </c>
      <c r="AI128" s="3">
        <v>1.9100437648475839</v>
      </c>
      <c r="AK128" s="11">
        <f t="shared" si="256"/>
        <v>1.9067528189534944E-2</v>
      </c>
      <c r="AL128" s="11">
        <f t="shared" si="257"/>
        <v>1.7557251908396854E-2</v>
      </c>
      <c r="AM128" s="11">
        <f t="shared" si="258"/>
        <v>-9.9206349206348854E-4</v>
      </c>
      <c r="AN128" s="11">
        <f t="shared" si="259"/>
        <v>1.1260396673064665E-2</v>
      </c>
      <c r="AO128" s="11">
        <f t="shared" si="260"/>
        <v>1.492091912862481E-4</v>
      </c>
      <c r="AP128" s="11">
        <f t="shared" si="261"/>
        <v>2.7472527472527375E-3</v>
      </c>
      <c r="AQ128" s="11">
        <f t="shared" si="262"/>
        <v>-5.6867417677642917E-3</v>
      </c>
      <c r="AR128" s="11">
        <f t="shared" si="263"/>
        <v>1.7796397751280058E-2</v>
      </c>
      <c r="AS128" s="11">
        <f t="shared" si="264"/>
        <v>6.3557988798690346E-3</v>
      </c>
      <c r="AT128" s="11">
        <f t="shared" si="265"/>
        <v>1.8455228981544725E-2</v>
      </c>
      <c r="AU128" s="11">
        <f t="shared" si="266"/>
        <v>-1.6891228345838893E-3</v>
      </c>
      <c r="AV128" s="11">
        <f t="shared" si="267"/>
        <v>-5.0473186119873725E-3</v>
      </c>
      <c r="AW128" s="11">
        <f t="shared" si="268"/>
        <v>7.5648687495271094E-3</v>
      </c>
      <c r="AX128" s="11">
        <f t="shared" si="269"/>
        <v>1.9941157240928487E-2</v>
      </c>
      <c r="AY128" s="11">
        <f t="shared" si="270"/>
        <v>1.63612565445026E-2</v>
      </c>
      <c r="AZ128" s="11">
        <f t="shared" si="271"/>
        <v>1.3040359913940591E-4</v>
      </c>
      <c r="BA128" s="11">
        <f t="shared" si="272"/>
        <v>-2.3289665211062571E-2</v>
      </c>
      <c r="BB128" s="11" t="str">
        <f t="shared" si="273"/>
        <v>/</v>
      </c>
      <c r="BC128" s="11">
        <f t="shared" si="274"/>
        <v>5.1912786518648613E-3</v>
      </c>
      <c r="BD128" s="11">
        <f t="shared" si="275"/>
        <v>-8.2118898912791893E-3</v>
      </c>
      <c r="BE128" s="11">
        <f t="shared" si="276"/>
        <v>2.0150931278098749E-2</v>
      </c>
      <c r="BF128" s="11">
        <f t="shared" si="277"/>
        <v>-3.9099155458242163E-2</v>
      </c>
      <c r="BG128" s="11">
        <f t="shared" si="278"/>
        <v>-8.4626234132580969E-3</v>
      </c>
      <c r="BH128" s="11">
        <f t="shared" si="279"/>
        <v>1.0191082802547768E-2</v>
      </c>
      <c r="BI128" s="11">
        <f t="shared" si="280"/>
        <v>-1.1675082455264718E-4</v>
      </c>
      <c r="BJ128" s="11">
        <f t="shared" si="281"/>
        <v>-5.1635111876076056E-3</v>
      </c>
      <c r="BK128" s="11">
        <f t="shared" si="282"/>
        <v>1.8223893549320191E-2</v>
      </c>
      <c r="BL128" s="11">
        <f t="shared" si="283"/>
        <v>-4.5413260672115818E-3</v>
      </c>
      <c r="BM128" s="11" t="str">
        <f t="shared" si="284"/>
        <v>/</v>
      </c>
      <c r="BN128" s="11">
        <f t="shared" si="285"/>
        <v>2.3191094619666064E-2</v>
      </c>
      <c r="BO128" s="11">
        <f t="shared" si="286"/>
        <v>-4.2938931297709093E-3</v>
      </c>
      <c r="BP128" s="11" t="str">
        <f t="shared" si="207"/>
        <v>/</v>
      </c>
      <c r="BQ128" s="11" t="str">
        <f t="shared" si="207"/>
        <v>/</v>
      </c>
      <c r="BR128" s="11">
        <f t="shared" ref="BR128:BR129" si="340">IF(AI128=AI127,"/",AI128/AI127-1)</f>
        <v>3.0064480198574994E-3</v>
      </c>
      <c r="CK128" s="2">
        <f t="shared" si="222"/>
        <v>44001</v>
      </c>
      <c r="CL128" s="29">
        <f t="shared" si="225"/>
        <v>1.2465710964742349</v>
      </c>
      <c r="CM128" s="29">
        <f t="shared" si="226"/>
        <v>1.5914517669531998</v>
      </c>
      <c r="CN128" s="29">
        <f t="shared" si="227"/>
        <v>2.1147</v>
      </c>
      <c r="CO128" s="29">
        <f t="shared" si="228"/>
        <v>1.2491899154350745</v>
      </c>
      <c r="CP128" s="29">
        <f t="shared" si="229"/>
        <v>1.3406</v>
      </c>
      <c r="CQ128" s="29">
        <f t="shared" si="230"/>
        <v>1.095</v>
      </c>
      <c r="CR128" s="29">
        <f t="shared" si="231"/>
        <v>1.8359000000000001</v>
      </c>
      <c r="CS128" s="29">
        <f t="shared" si="232"/>
        <v>2.5034349128060596</v>
      </c>
      <c r="CT128" s="29">
        <f t="shared" si="233"/>
        <v>1.4848653667595173</v>
      </c>
      <c r="CU128" s="29">
        <f t="shared" si="234"/>
        <v>1.49</v>
      </c>
      <c r="CV128" s="29">
        <f t="shared" si="235"/>
        <v>1.9579352850539289</v>
      </c>
      <c r="CW128" s="29">
        <f t="shared" si="236"/>
        <v>2.8745898651111923</v>
      </c>
      <c r="CX128" s="29">
        <f t="shared" si="237"/>
        <v>1.3319000000000001</v>
      </c>
      <c r="CY128" s="29">
        <f t="shared" si="238"/>
        <v>3.50561797752809</v>
      </c>
      <c r="CZ128" s="29">
        <f t="shared" si="239"/>
        <v>1.4287028518859246</v>
      </c>
      <c r="DA128" s="29">
        <f t="shared" si="240"/>
        <v>1.2635090609555191</v>
      </c>
      <c r="DB128" s="29">
        <f t="shared" si="241"/>
        <v>1.8795518207282913</v>
      </c>
      <c r="DC128" s="29">
        <f t="shared" si="242"/>
        <v>2.254</v>
      </c>
      <c r="DD128" s="29">
        <f t="shared" si="243"/>
        <v>1.1662342475908081</v>
      </c>
      <c r="DE128" s="29">
        <f t="shared" si="244"/>
        <v>2.5724999999999998</v>
      </c>
      <c r="DF128" s="29">
        <f t="shared" si="245"/>
        <v>1.2706999999999999</v>
      </c>
      <c r="DG128" s="29">
        <f t="shared" si="246"/>
        <v>1.2287999999999999</v>
      </c>
      <c r="DH128" s="29">
        <f t="shared" si="247"/>
        <v>1.4059999999999999</v>
      </c>
      <c r="DI128" s="29">
        <f t="shared" si="248"/>
        <v>1.5860000000000001</v>
      </c>
      <c r="DJ128" s="29">
        <f t="shared" si="249"/>
        <v>3.4270708283313325</v>
      </c>
      <c r="DK128" s="29">
        <f t="shared" si="250"/>
        <v>1.6133984647592461</v>
      </c>
      <c r="DL128" s="29">
        <f t="shared" si="251"/>
        <v>1.4079999999999999</v>
      </c>
      <c r="DM128" s="29">
        <f t="shared" si="326"/>
        <v>1.0960000000000001</v>
      </c>
      <c r="DN128" s="29">
        <f t="shared" si="252"/>
        <v>1</v>
      </c>
      <c r="DO128" s="29">
        <f t="shared" si="253"/>
        <v>1.103</v>
      </c>
      <c r="DP128" s="29">
        <f t="shared" si="254"/>
        <v>1.0435000000000001</v>
      </c>
      <c r="DQ128" s="29">
        <f t="shared" si="174"/>
        <v>1</v>
      </c>
      <c r="DR128" s="29">
        <f t="shared" si="174"/>
        <v>1</v>
      </c>
      <c r="DS128" s="29">
        <f t="shared" ref="DS128:DS130" si="341">AI128/AI$2</f>
        <v>1.9100437648475839</v>
      </c>
    </row>
    <row r="129" spans="1:123">
      <c r="A129" s="2">
        <v>44006</v>
      </c>
      <c r="B129" s="3">
        <v>1.6117999999999999</v>
      </c>
      <c r="C129" s="3">
        <v>2.0011000000000001</v>
      </c>
      <c r="D129" s="3">
        <v>2.1067999999999998</v>
      </c>
      <c r="E129" s="3">
        <v>1.5795999999999999</v>
      </c>
      <c r="F129" s="3">
        <v>1.3325</v>
      </c>
      <c r="G129" s="3">
        <v>1.0940000000000001</v>
      </c>
      <c r="H129" s="3">
        <v>1.8368</v>
      </c>
      <c r="I129" s="3">
        <v>2.8795000000000002</v>
      </c>
      <c r="J129" s="3">
        <v>1.5958000000000001</v>
      </c>
      <c r="K129" s="3">
        <v>1.5009999999999999</v>
      </c>
      <c r="L129" s="3">
        <v>2.5413999999999999</v>
      </c>
      <c r="M129" s="3">
        <v>3.1320000000000001</v>
      </c>
      <c r="N129" s="3">
        <v>1.3277000000000001</v>
      </c>
      <c r="O129" s="3">
        <v>3.1139999999999999</v>
      </c>
      <c r="P129" s="3">
        <v>1.554</v>
      </c>
      <c r="Q129" s="3">
        <v>1.5324</v>
      </c>
      <c r="R129" s="3">
        <v>1.978</v>
      </c>
      <c r="S129" s="3">
        <v>2.254</v>
      </c>
      <c r="T129" s="3">
        <v>1.2532000000000001</v>
      </c>
      <c r="U129" s="3">
        <v>2.5154000000000001</v>
      </c>
      <c r="V129" s="3">
        <v>1.2687999999999999</v>
      </c>
      <c r="W129" s="3">
        <v>1.2105999999999999</v>
      </c>
      <c r="X129" s="3">
        <v>1.4119999999999999</v>
      </c>
      <c r="Y129">
        <v>1.5820000000000001</v>
      </c>
      <c r="Z129">
        <v>3.3851</v>
      </c>
      <c r="AA129">
        <v>2.2970000000000002</v>
      </c>
      <c r="AB129">
        <v>1.4173</v>
      </c>
      <c r="AC129">
        <v>1.097</v>
      </c>
      <c r="AD129">
        <v>1</v>
      </c>
      <c r="AE129">
        <v>1.109</v>
      </c>
      <c r="AF129">
        <v>1.0492999999999999</v>
      </c>
      <c r="AG129">
        <v>1</v>
      </c>
      <c r="AH129">
        <v>1</v>
      </c>
      <c r="AI129" s="3">
        <v>1.9040112727528826</v>
      </c>
      <c r="AK129" s="11">
        <f t="shared" si="256"/>
        <v>1.927021818859842E-3</v>
      </c>
      <c r="AL129" s="11">
        <f t="shared" si="257"/>
        <v>8.002000500124673E-4</v>
      </c>
      <c r="AM129" s="11">
        <f t="shared" si="258"/>
        <v>-3.7357544805410869E-3</v>
      </c>
      <c r="AN129" s="11">
        <f t="shared" si="259"/>
        <v>-6.3267113754272852E-4</v>
      </c>
      <c r="AO129" s="11">
        <f t="shared" si="260"/>
        <v>-6.0420707146053854E-3</v>
      </c>
      <c r="AP129" s="11">
        <f t="shared" si="261"/>
        <v>-9.1324200913234233E-4</v>
      </c>
      <c r="AQ129" s="11">
        <f t="shared" si="262"/>
        <v>4.9022277901844546E-4</v>
      </c>
      <c r="AR129" s="11">
        <f t="shared" si="263"/>
        <v>1.3052350126653511E-2</v>
      </c>
      <c r="AS129" s="11">
        <f t="shared" si="264"/>
        <v>-2.1260630315156348E-3</v>
      </c>
      <c r="AT129" s="11">
        <f t="shared" si="265"/>
        <v>7.382550335570448E-3</v>
      </c>
      <c r="AU129" s="11" t="str">
        <f t="shared" si="266"/>
        <v>/</v>
      </c>
      <c r="AV129" s="11">
        <f t="shared" si="267"/>
        <v>-6.9752694990488084E-3</v>
      </c>
      <c r="AW129" s="11">
        <f t="shared" si="268"/>
        <v>-3.1533898941361604E-3</v>
      </c>
      <c r="AX129" s="11">
        <f t="shared" si="269"/>
        <v>-1.9230769230770273E-3</v>
      </c>
      <c r="AY129" s="11">
        <f t="shared" si="270"/>
        <v>6.4391500321958617E-4</v>
      </c>
      <c r="AZ129" s="11">
        <f t="shared" si="271"/>
        <v>-9.7789947193427373E-4</v>
      </c>
      <c r="BA129" s="11">
        <f t="shared" si="272"/>
        <v>-1.7386984600099353E-2</v>
      </c>
      <c r="BB129" s="11" t="str">
        <f t="shared" si="273"/>
        <v>/</v>
      </c>
      <c r="BC129" s="11">
        <f t="shared" si="274"/>
        <v>-4.2904814873667707E-3</v>
      </c>
      <c r="BD129" s="11">
        <f t="shared" si="275"/>
        <v>-2.2196307094266121E-2</v>
      </c>
      <c r="BE129" s="11">
        <f t="shared" si="276"/>
        <v>-1.4952388447312392E-3</v>
      </c>
      <c r="BF129" s="11">
        <f t="shared" si="277"/>
        <v>-1.481119791666663E-2</v>
      </c>
      <c r="BG129" s="11">
        <f t="shared" si="278"/>
        <v>4.2674253200569723E-3</v>
      </c>
      <c r="BH129" s="11">
        <f t="shared" si="279"/>
        <v>-2.5220680958385477E-3</v>
      </c>
      <c r="BI129" s="11">
        <f t="shared" si="280"/>
        <v>-1.1851592375280995E-2</v>
      </c>
      <c r="BJ129" s="11">
        <f t="shared" si="281"/>
        <v>-6.4878892733563065E-3</v>
      </c>
      <c r="BK129" s="11">
        <f t="shared" si="282"/>
        <v>6.6051136363636243E-3</v>
      </c>
      <c r="BL129" s="11">
        <f t="shared" si="283"/>
        <v>9.1240875912390607E-4</v>
      </c>
      <c r="BM129" s="11" t="str">
        <f t="shared" si="284"/>
        <v>/</v>
      </c>
      <c r="BN129" s="11">
        <f t="shared" si="285"/>
        <v>5.4397098821397094E-3</v>
      </c>
      <c r="BO129" s="11">
        <f t="shared" si="286"/>
        <v>5.55821753713448E-3</v>
      </c>
      <c r="BP129" s="11" t="str">
        <f t="shared" si="207"/>
        <v>/</v>
      </c>
      <c r="BQ129" s="11" t="str">
        <f t="shared" si="207"/>
        <v>/</v>
      </c>
      <c r="BR129" s="11">
        <f t="shared" si="340"/>
        <v>-3.1583004566299033E-3</v>
      </c>
      <c r="CK129" s="2">
        <f t="shared" si="222"/>
        <v>44006</v>
      </c>
      <c r="CL129" s="29">
        <f t="shared" si="225"/>
        <v>1.2489732661759008</v>
      </c>
      <c r="CM129" s="29">
        <f t="shared" si="226"/>
        <v>1.5927252467367081</v>
      </c>
      <c r="CN129" s="29">
        <f t="shared" si="227"/>
        <v>2.1067999999999998</v>
      </c>
      <c r="CO129" s="29">
        <f t="shared" si="228"/>
        <v>1.2483995890302693</v>
      </c>
      <c r="CP129" s="29">
        <f t="shared" si="229"/>
        <v>1.3325</v>
      </c>
      <c r="CQ129" s="29">
        <f t="shared" si="230"/>
        <v>1.0940000000000001</v>
      </c>
      <c r="CR129" s="29">
        <f t="shared" si="231"/>
        <v>1.8368</v>
      </c>
      <c r="CS129" s="29">
        <f t="shared" si="232"/>
        <v>2.5361106218072926</v>
      </c>
      <c r="CT129" s="29">
        <f t="shared" si="233"/>
        <v>1.4817084493964718</v>
      </c>
      <c r="CU129" s="29">
        <f t="shared" si="234"/>
        <v>1.5009999999999999</v>
      </c>
      <c r="CV129" s="29">
        <f t="shared" si="235"/>
        <v>1.9579352850539289</v>
      </c>
      <c r="CW129" s="29">
        <f t="shared" si="236"/>
        <v>2.8545388261028073</v>
      </c>
      <c r="CX129" s="29">
        <f t="shared" si="237"/>
        <v>1.3277000000000001</v>
      </c>
      <c r="CY129" s="29">
        <f t="shared" si="238"/>
        <v>3.4988764044943816</v>
      </c>
      <c r="CZ129" s="29">
        <f t="shared" si="239"/>
        <v>1.4296228150873966</v>
      </c>
      <c r="DA129" s="29">
        <f t="shared" si="240"/>
        <v>1.2622734761120264</v>
      </c>
      <c r="DB129" s="29">
        <f t="shared" si="241"/>
        <v>1.8468720821661999</v>
      </c>
      <c r="DC129" s="29">
        <f t="shared" si="242"/>
        <v>2.254</v>
      </c>
      <c r="DD129" s="29">
        <f t="shared" si="243"/>
        <v>1.1612305411415864</v>
      </c>
      <c r="DE129" s="29">
        <f t="shared" si="244"/>
        <v>2.5154000000000001</v>
      </c>
      <c r="DF129" s="29">
        <f t="shared" si="245"/>
        <v>1.2687999999999999</v>
      </c>
      <c r="DG129" s="29">
        <f t="shared" si="246"/>
        <v>1.2105999999999999</v>
      </c>
      <c r="DH129" s="29">
        <f t="shared" si="247"/>
        <v>1.4119999999999999</v>
      </c>
      <c r="DI129" s="29">
        <f t="shared" si="248"/>
        <v>1.5820000000000001</v>
      </c>
      <c r="DJ129" s="29">
        <f t="shared" si="249"/>
        <v>3.3864545818327327</v>
      </c>
      <c r="DK129" s="29">
        <f t="shared" si="250"/>
        <v>1.6029309141660852</v>
      </c>
      <c r="DL129" s="29">
        <f t="shared" si="251"/>
        <v>1.4173</v>
      </c>
      <c r="DM129" s="29">
        <f t="shared" si="326"/>
        <v>1.097</v>
      </c>
      <c r="DN129" s="29">
        <f t="shared" si="252"/>
        <v>1</v>
      </c>
      <c r="DO129" s="29">
        <f t="shared" si="253"/>
        <v>1.109</v>
      </c>
      <c r="DP129" s="29">
        <f t="shared" si="254"/>
        <v>1.0492999999999999</v>
      </c>
      <c r="DQ129" s="29">
        <f t="shared" si="174"/>
        <v>1</v>
      </c>
      <c r="DR129" s="29">
        <f t="shared" si="174"/>
        <v>1</v>
      </c>
      <c r="DS129" s="29">
        <f t="shared" si="341"/>
        <v>1.9040112727528826</v>
      </c>
    </row>
    <row r="130" spans="1:123">
      <c r="A130" s="2">
        <v>44015</v>
      </c>
      <c r="B130" s="3">
        <v>1.6975</v>
      </c>
      <c r="C130" s="3">
        <v>1.9916</v>
      </c>
      <c r="D130" s="3">
        <v>2.081</v>
      </c>
      <c r="E130" s="3">
        <v>1.5814999999999999</v>
      </c>
      <c r="F130" s="3">
        <v>1.3106</v>
      </c>
      <c r="G130" s="3">
        <v>1.0920000000000001</v>
      </c>
      <c r="H130" s="3">
        <v>1.8443000000000001</v>
      </c>
      <c r="I130" s="3">
        <v>2.9676999999999998</v>
      </c>
      <c r="J130" s="3">
        <v>1.5953999999999999</v>
      </c>
      <c r="K130" s="3">
        <v>1.5509999999999999</v>
      </c>
      <c r="L130" s="3">
        <v>2.5413999999999999</v>
      </c>
      <c r="M130" s="3">
        <v>3.1789999999999998</v>
      </c>
      <c r="N130" s="3">
        <v>1.3339000000000001</v>
      </c>
      <c r="O130" s="3">
        <v>3.0249999999999999</v>
      </c>
      <c r="P130" s="3">
        <v>1.552</v>
      </c>
      <c r="Q130" s="3">
        <v>1.5412999999999999</v>
      </c>
      <c r="R130" s="3">
        <v>1.9279999999999999</v>
      </c>
      <c r="S130" s="3">
        <v>2.2271999999999998</v>
      </c>
      <c r="T130" s="3">
        <v>1.2444999999999999</v>
      </c>
      <c r="U130" s="3">
        <v>2.5108999999999999</v>
      </c>
      <c r="V130" s="3">
        <v>1.2528999999999999</v>
      </c>
      <c r="W130" s="3">
        <v>1.2151000000000001</v>
      </c>
      <c r="X130" s="3">
        <v>1.419</v>
      </c>
      <c r="Y130">
        <v>1.6080000000000001</v>
      </c>
      <c r="Z130">
        <v>3.4554999999999998</v>
      </c>
      <c r="AA130">
        <v>2.3130000000000002</v>
      </c>
      <c r="AB130">
        <v>1.5205</v>
      </c>
      <c r="AC130">
        <v>1.0609999999999999</v>
      </c>
      <c r="AD130">
        <v>1</v>
      </c>
      <c r="AE130">
        <v>1.2182999999999999</v>
      </c>
      <c r="AF130">
        <v>1.0750999999999999</v>
      </c>
      <c r="AG130">
        <v>1</v>
      </c>
      <c r="AH130">
        <v>1</v>
      </c>
      <c r="AI130" s="3">
        <v>1.909646276539535</v>
      </c>
      <c r="AK130" s="11">
        <f t="shared" si="256"/>
        <v>5.3170368532075907E-2</v>
      </c>
      <c r="AL130" s="11">
        <f t="shared" si="257"/>
        <v>-4.7473889360851729E-3</v>
      </c>
      <c r="AM130" s="11">
        <f t="shared" si="258"/>
        <v>-1.224606037592546E-2</v>
      </c>
      <c r="AN130" s="11">
        <f t="shared" si="259"/>
        <v>1.2028361610534333E-3</v>
      </c>
      <c r="AO130" s="11">
        <f t="shared" si="260"/>
        <v>-1.6435272045028149E-2</v>
      </c>
      <c r="AP130" s="11">
        <f t="shared" si="261"/>
        <v>-1.8281535648994041E-3</v>
      </c>
      <c r="AQ130" s="11">
        <f t="shared" si="262"/>
        <v>4.0831881533101022E-3</v>
      </c>
      <c r="AR130" s="11">
        <f t="shared" si="263"/>
        <v>3.0630317763500559E-2</v>
      </c>
      <c r="AS130" s="11">
        <f t="shared" si="264"/>
        <v>-2.5065797719026062E-4</v>
      </c>
      <c r="AT130" s="11">
        <f t="shared" si="265"/>
        <v>3.3311125916055895E-2</v>
      </c>
      <c r="AU130" s="11" t="str">
        <f t="shared" si="266"/>
        <v>/</v>
      </c>
      <c r="AV130" s="11">
        <f t="shared" si="267"/>
        <v>1.5006385696040736E-2</v>
      </c>
      <c r="AW130" s="11">
        <f t="shared" si="268"/>
        <v>4.6697296075921546E-3</v>
      </c>
      <c r="AX130" s="11">
        <f t="shared" si="269"/>
        <v>-2.8580603725112397E-2</v>
      </c>
      <c r="AY130" s="11">
        <f t="shared" si="270"/>
        <v>-1.2870012870013214E-3</v>
      </c>
      <c r="AZ130" s="11">
        <f t="shared" si="271"/>
        <v>5.8078830592533937E-3</v>
      </c>
      <c r="BA130" s="11">
        <f t="shared" si="272"/>
        <v>-2.5278058645096024E-2</v>
      </c>
      <c r="BB130" s="11">
        <f t="shared" si="273"/>
        <v>-1.1889973380656671E-2</v>
      </c>
      <c r="BC130" s="11">
        <f t="shared" si="274"/>
        <v>-6.9422278965848294E-3</v>
      </c>
      <c r="BD130" s="11">
        <f t="shared" si="275"/>
        <v>-1.7889798839151316E-3</v>
      </c>
      <c r="BE130" s="11">
        <f t="shared" si="276"/>
        <v>-1.2531525851197989E-2</v>
      </c>
      <c r="BF130" s="11">
        <f t="shared" si="277"/>
        <v>3.7171650421279345E-3</v>
      </c>
      <c r="BG130" s="11">
        <f t="shared" si="278"/>
        <v>4.9575070821530343E-3</v>
      </c>
      <c r="BH130" s="11">
        <f t="shared" si="279"/>
        <v>1.643489254108732E-2</v>
      </c>
      <c r="BI130" s="11">
        <f t="shared" si="280"/>
        <v>2.0797022244542163E-2</v>
      </c>
      <c r="BJ130" s="11">
        <f t="shared" si="281"/>
        <v>6.9656073138877339E-3</v>
      </c>
      <c r="BK130" s="11">
        <f t="shared" si="282"/>
        <v>7.2814506455937344E-2</v>
      </c>
      <c r="BL130" s="11">
        <f t="shared" si="283"/>
        <v>-3.281677301732E-2</v>
      </c>
      <c r="BM130" s="11" t="str">
        <f t="shared" si="284"/>
        <v>/</v>
      </c>
      <c r="BN130" s="11">
        <f t="shared" si="285"/>
        <v>9.8557258791704294E-2</v>
      </c>
      <c r="BO130" s="11">
        <f t="shared" si="286"/>
        <v>2.4587820451729803E-2</v>
      </c>
      <c r="BP130" s="11" t="str">
        <f t="shared" si="207"/>
        <v>/</v>
      </c>
      <c r="BQ130" s="11" t="str">
        <f t="shared" si="207"/>
        <v>/</v>
      </c>
      <c r="BR130" s="11">
        <f t="shared" ref="BR130:BR140" si="342">IF(AI130=AI129,"/",AI130/AI129-1)</f>
        <v>2.9595432901534657E-3</v>
      </c>
      <c r="CK130" s="2">
        <f t="shared" ref="CK130:CK161" si="343">A130</f>
        <v>44015</v>
      </c>
      <c r="CL130" s="29">
        <f t="shared" si="225"/>
        <v>1.3153816350251841</v>
      </c>
      <c r="CM130" s="29">
        <f t="shared" si="226"/>
        <v>1.5851639605221268</v>
      </c>
      <c r="CN130" s="29">
        <f t="shared" si="227"/>
        <v>2.081</v>
      </c>
      <c r="CO130" s="29">
        <f t="shared" si="228"/>
        <v>1.2499012091993993</v>
      </c>
      <c r="CP130" s="29">
        <f t="shared" si="229"/>
        <v>1.3106</v>
      </c>
      <c r="CQ130" s="29">
        <f t="shared" si="230"/>
        <v>1.0920000000000001</v>
      </c>
      <c r="CR130" s="29">
        <f t="shared" si="231"/>
        <v>1.8443000000000001</v>
      </c>
      <c r="CS130" s="29">
        <f t="shared" si="232"/>
        <v>2.613792496036639</v>
      </c>
      <c r="CT130" s="29">
        <f t="shared" si="233"/>
        <v>1.4813370473537604</v>
      </c>
      <c r="CU130" s="29">
        <f t="shared" si="234"/>
        <v>1.5509999999999999</v>
      </c>
      <c r="CV130" s="29">
        <f t="shared" si="235"/>
        <v>1.9579352850539289</v>
      </c>
      <c r="CW130" s="29">
        <f t="shared" si="236"/>
        <v>2.8973751367116294</v>
      </c>
      <c r="CX130" s="29">
        <f t="shared" si="237"/>
        <v>1.3339000000000001</v>
      </c>
      <c r="CY130" s="29">
        <f t="shared" si="238"/>
        <v>3.398876404494382</v>
      </c>
      <c r="CZ130" s="29">
        <f t="shared" si="239"/>
        <v>1.4277828886844528</v>
      </c>
      <c r="DA130" s="29">
        <f t="shared" si="240"/>
        <v>1.2696046128500824</v>
      </c>
      <c r="DB130" s="29">
        <f t="shared" si="241"/>
        <v>1.800186741363212</v>
      </c>
      <c r="DC130" s="29">
        <f t="shared" si="242"/>
        <v>2.2271999999999998</v>
      </c>
      <c r="DD130" s="29">
        <f t="shared" si="243"/>
        <v>1.153169014084507</v>
      </c>
      <c r="DE130" s="29">
        <f t="shared" si="244"/>
        <v>2.5108999999999999</v>
      </c>
      <c r="DF130" s="29">
        <f t="shared" si="245"/>
        <v>1.2528999999999999</v>
      </c>
      <c r="DG130" s="29">
        <f t="shared" si="246"/>
        <v>1.2151000000000001</v>
      </c>
      <c r="DH130" s="29">
        <f t="shared" si="247"/>
        <v>1.419</v>
      </c>
      <c r="DI130" s="29">
        <f t="shared" si="248"/>
        <v>1.6080000000000001</v>
      </c>
      <c r="DJ130" s="29">
        <f t="shared" si="249"/>
        <v>3.4568827531012403</v>
      </c>
      <c r="DK130" s="29">
        <f t="shared" si="250"/>
        <v>1.6140963014654572</v>
      </c>
      <c r="DL130" s="29">
        <f t="shared" si="251"/>
        <v>1.5205</v>
      </c>
      <c r="DM130" s="29">
        <f t="shared" si="326"/>
        <v>1.0609999999999999</v>
      </c>
      <c r="DN130" s="29">
        <f t="shared" si="252"/>
        <v>1</v>
      </c>
      <c r="DO130" s="29">
        <f t="shared" si="253"/>
        <v>1.2182999999999999</v>
      </c>
      <c r="DP130" s="29">
        <f t="shared" si="254"/>
        <v>1.0750999999999999</v>
      </c>
      <c r="DQ130" s="29">
        <f t="shared" si="174"/>
        <v>1</v>
      </c>
      <c r="DR130" s="29">
        <f t="shared" si="174"/>
        <v>1</v>
      </c>
      <c r="DS130" s="29">
        <f t="shared" si="341"/>
        <v>1.909646276539535</v>
      </c>
    </row>
    <row r="131" spans="1:123">
      <c r="A131" s="2">
        <v>44022</v>
      </c>
      <c r="B131" s="3">
        <v>1.8656999999999999</v>
      </c>
      <c r="C131" s="3">
        <v>2.0497000000000001</v>
      </c>
      <c r="D131" s="3">
        <v>2.073</v>
      </c>
      <c r="E131" s="3">
        <v>1.5961000000000001</v>
      </c>
      <c r="F131" s="3">
        <v>1.3392999999999999</v>
      </c>
      <c r="G131" s="3">
        <v>1.1020000000000001</v>
      </c>
      <c r="H131" s="3">
        <v>1.8868</v>
      </c>
      <c r="I131" s="3">
        <v>3.1221000000000001</v>
      </c>
      <c r="J131" s="3">
        <v>1.6271</v>
      </c>
      <c r="K131" s="3">
        <v>1.7030000000000001</v>
      </c>
      <c r="L131" s="3">
        <v>2.5676999999999999</v>
      </c>
      <c r="M131" s="3">
        <v>3.2989999999999999</v>
      </c>
      <c r="N131" s="3">
        <v>1.3667</v>
      </c>
      <c r="O131" s="3">
        <v>2.9830000000000001</v>
      </c>
      <c r="P131" s="3">
        <v>1.6040000000000001</v>
      </c>
      <c r="Q131" s="3">
        <v>1.5754999999999999</v>
      </c>
      <c r="R131" s="3">
        <v>2.016</v>
      </c>
      <c r="S131" s="3">
        <v>2.2522000000000002</v>
      </c>
      <c r="T131" s="3">
        <v>1.2521</v>
      </c>
      <c r="U131" s="3">
        <v>2.6419000000000001</v>
      </c>
      <c r="V131" s="3">
        <v>1.2924</v>
      </c>
      <c r="W131" s="3">
        <v>1.2184999999999999</v>
      </c>
      <c r="X131" s="3">
        <v>1.413</v>
      </c>
      <c r="Y131">
        <v>1.659</v>
      </c>
      <c r="Z131">
        <v>3.4342999999999999</v>
      </c>
      <c r="AA131">
        <v>2.351</v>
      </c>
      <c r="AB131">
        <v>1.6755</v>
      </c>
      <c r="AC131">
        <v>1.1279999999999999</v>
      </c>
      <c r="AD131">
        <v>1</v>
      </c>
      <c r="AE131">
        <v>1.24</v>
      </c>
      <c r="AF131">
        <v>1.1557999999999999</v>
      </c>
      <c r="AG131">
        <v>1</v>
      </c>
      <c r="AH131">
        <v>1</v>
      </c>
      <c r="AI131" s="3">
        <v>1.958077437454081</v>
      </c>
      <c r="AK131" s="11">
        <f t="shared" si="256"/>
        <v>9.9086892488954303E-2</v>
      </c>
      <c r="AL131" s="11">
        <f t="shared" si="257"/>
        <v>2.9172524603334082E-2</v>
      </c>
      <c r="AM131" s="11">
        <f t="shared" si="258"/>
        <v>-3.844305622296984E-3</v>
      </c>
      <c r="AN131" s="11">
        <f t="shared" si="259"/>
        <v>9.2317420170724418E-3</v>
      </c>
      <c r="AO131" s="11">
        <f t="shared" si="260"/>
        <v>2.1898367160079424E-2</v>
      </c>
      <c r="AP131" s="11">
        <f t="shared" si="261"/>
        <v>9.157509157509125E-3</v>
      </c>
      <c r="AQ131" s="11">
        <f t="shared" si="262"/>
        <v>2.3043973323211953E-2</v>
      </c>
      <c r="AR131" s="11">
        <f t="shared" si="263"/>
        <v>5.2026822118138805E-2</v>
      </c>
      <c r="AS131" s="11">
        <f t="shared" si="264"/>
        <v>1.9869625172370675E-2</v>
      </c>
      <c r="AT131" s="11">
        <f t="shared" si="265"/>
        <v>9.8001289490651233E-2</v>
      </c>
      <c r="AU131" s="11">
        <f t="shared" si="266"/>
        <v>1.0348626741166322E-2</v>
      </c>
      <c r="AV131" s="11">
        <f t="shared" si="267"/>
        <v>3.7747719408619096E-2</v>
      </c>
      <c r="AW131" s="11">
        <f t="shared" si="268"/>
        <v>2.4589549441487391E-2</v>
      </c>
      <c r="AX131" s="11">
        <f t="shared" si="269"/>
        <v>-1.3884297520661115E-2</v>
      </c>
      <c r="AY131" s="11">
        <f t="shared" si="270"/>
        <v>3.3505154639175361E-2</v>
      </c>
      <c r="AZ131" s="11">
        <f t="shared" si="271"/>
        <v>2.2189061182118941E-2</v>
      </c>
      <c r="BA131" s="11">
        <f t="shared" si="272"/>
        <v>4.5643153526971014E-2</v>
      </c>
      <c r="BB131" s="11">
        <f t="shared" si="273"/>
        <v>1.1224856321839338E-2</v>
      </c>
      <c r="BC131" s="11">
        <f t="shared" si="274"/>
        <v>6.1068702290076882E-3</v>
      </c>
      <c r="BD131" s="11">
        <f t="shared" si="275"/>
        <v>5.2172527778884259E-2</v>
      </c>
      <c r="BE131" s="11">
        <f t="shared" si="276"/>
        <v>3.1526857690158838E-2</v>
      </c>
      <c r="BF131" s="11">
        <f t="shared" si="277"/>
        <v>2.7981236112253338E-3</v>
      </c>
      <c r="BG131" s="11">
        <f t="shared" si="278"/>
        <v>-4.2283298097252064E-3</v>
      </c>
      <c r="BH131" s="11">
        <f t="shared" si="279"/>
        <v>3.1716417910447658E-2</v>
      </c>
      <c r="BI131" s="11">
        <f t="shared" si="280"/>
        <v>-6.1351468673129794E-3</v>
      </c>
      <c r="BJ131" s="11">
        <f t="shared" si="281"/>
        <v>1.6428880242109756E-2</v>
      </c>
      <c r="BK131" s="11">
        <f t="shared" si="282"/>
        <v>0.10194015126603095</v>
      </c>
      <c r="BL131" s="11">
        <f t="shared" si="283"/>
        <v>6.3147973609801955E-2</v>
      </c>
      <c r="BM131" s="11" t="str">
        <f t="shared" si="284"/>
        <v>/</v>
      </c>
      <c r="BN131" s="11">
        <f t="shared" si="285"/>
        <v>1.7811704834605591E-2</v>
      </c>
      <c r="BO131" s="11">
        <f t="shared" si="286"/>
        <v>7.5062784857222509E-2</v>
      </c>
      <c r="BP131" s="11" t="str">
        <f t="shared" si="207"/>
        <v>/</v>
      </c>
      <c r="BQ131" s="11" t="str">
        <f t="shared" si="207"/>
        <v>/</v>
      </c>
      <c r="BR131" s="11">
        <f t="shared" si="342"/>
        <v>2.5361325555174563E-2</v>
      </c>
      <c r="CK131" s="2">
        <f t="shared" si="343"/>
        <v>44022</v>
      </c>
      <c r="CL131" s="29">
        <f t="shared" ref="CL131:CL162" si="344">B131/B$2</f>
        <v>1.4457187136768694</v>
      </c>
      <c r="CM131" s="29">
        <f t="shared" ref="CM131:CM162" si="345">C131/C$2</f>
        <v>1.6314071951607769</v>
      </c>
      <c r="CN131" s="29">
        <f t="shared" ref="CN131:CN162" si="346">D131/D$2</f>
        <v>2.073</v>
      </c>
      <c r="CO131" s="29">
        <f t="shared" ref="CO131:CO162" si="347">E131/E$2</f>
        <v>1.261439974709555</v>
      </c>
      <c r="CP131" s="29">
        <f t="shared" ref="CP131:CP162" si="348">F131/F$2</f>
        <v>1.3392999999999999</v>
      </c>
      <c r="CQ131" s="29">
        <f t="shared" ref="CQ131:CQ162" si="349">G131/G$2</f>
        <v>1.1020000000000001</v>
      </c>
      <c r="CR131" s="29">
        <f t="shared" ref="CR131:CR162" si="350">H131/H$2</f>
        <v>1.8868</v>
      </c>
      <c r="CS131" s="29">
        <f t="shared" ref="CS131:CS162" si="351">I131/I$2</f>
        <v>2.7497798132816631</v>
      </c>
      <c r="CT131" s="29">
        <f t="shared" ref="CT131:CT162" si="352">J131/J$2</f>
        <v>1.5107706592386259</v>
      </c>
      <c r="CU131" s="29">
        <f t="shared" ref="CU131:CU162" si="353">K131/K$2</f>
        <v>1.7030000000000001</v>
      </c>
      <c r="CV131" s="29">
        <f t="shared" ref="CV131:CV162" si="354">L131/L$2</f>
        <v>1.9781972265023111</v>
      </c>
      <c r="CW131" s="29">
        <f t="shared" ref="CW131:CW162" si="355">M131/M$2</f>
        <v>3.0067444403937293</v>
      </c>
      <c r="CX131" s="29">
        <f t="shared" ref="CX131:CX162" si="356">N131/N$2</f>
        <v>1.3667</v>
      </c>
      <c r="CY131" s="29">
        <f t="shared" ref="CY131:CY162" si="357">O131/O$2</f>
        <v>3.351685393258427</v>
      </c>
      <c r="CZ131" s="29">
        <f t="shared" ref="CZ131:CZ162" si="358">P131/P$2</f>
        <v>1.4756209751609937</v>
      </c>
      <c r="DA131" s="29">
        <f t="shared" ref="DA131:DA162" si="359">Q131/Q$2</f>
        <v>1.2977759472817132</v>
      </c>
      <c r="DB131" s="29">
        <f t="shared" ref="DB131:DB162" si="360">R131/R$2</f>
        <v>1.8823529411764708</v>
      </c>
      <c r="DC131" s="29">
        <f t="shared" ref="DC131:DC162" si="361">S131/S$2</f>
        <v>2.2522000000000002</v>
      </c>
      <c r="DD131" s="29">
        <f t="shared" ref="DD131:DD162" si="362">T131/T$2</f>
        <v>1.1602112676056338</v>
      </c>
      <c r="DE131" s="29">
        <f t="shared" ref="DE131:DE162" si="363">U131/U$2</f>
        <v>2.6419000000000001</v>
      </c>
      <c r="DF131" s="29">
        <f t="shared" ref="DF131:DF162" si="364">V131/V$2</f>
        <v>1.2924</v>
      </c>
      <c r="DG131" s="29">
        <f t="shared" ref="DG131:DG162" si="365">W131/W$2</f>
        <v>1.2184999999999999</v>
      </c>
      <c r="DH131" s="29">
        <f t="shared" ref="DH131:DH162" si="366">X131/X$2</f>
        <v>1.413</v>
      </c>
      <c r="DI131" s="29">
        <f t="shared" ref="DI131:DI162" si="367">Y131/Y$2</f>
        <v>1.659</v>
      </c>
      <c r="DJ131" s="29">
        <f t="shared" ref="DJ131:DJ162" si="368">Z131/Z$2</f>
        <v>3.4356742697078828</v>
      </c>
      <c r="DK131" s="29">
        <f t="shared" ref="DK131:DK162" si="369">AA131/AA$2</f>
        <v>1.6406140963014655</v>
      </c>
      <c r="DL131" s="29">
        <f t="shared" ref="DL131:DL162" si="370">AB131/AB$2</f>
        <v>1.6755</v>
      </c>
      <c r="DM131" s="29">
        <f t="shared" ref="DM131:DM162" si="371">AC131/AC$2</f>
        <v>1.1279999999999999</v>
      </c>
      <c r="DN131" s="29">
        <f t="shared" ref="DN131:DN162" si="372">AD131/AD$2</f>
        <v>1</v>
      </c>
      <c r="DO131" s="29">
        <f t="shared" ref="DO131:DO162" si="373">AE131/AE$2</f>
        <v>1.24</v>
      </c>
      <c r="DP131" s="29">
        <f t="shared" ref="DP131:DP162" si="374">AF131/AF$2</f>
        <v>1.1557999999999999</v>
      </c>
      <c r="DQ131" s="29">
        <f t="shared" ref="DQ131:DR166" si="375">AG131/AG$2</f>
        <v>1</v>
      </c>
      <c r="DR131" s="29">
        <f t="shared" si="375"/>
        <v>1</v>
      </c>
      <c r="DS131" s="29">
        <f t="shared" ref="DS131" si="376">AI131/AI$2</f>
        <v>1.958077437454081</v>
      </c>
    </row>
    <row r="132" spans="1:123">
      <c r="A132" s="2">
        <v>44029</v>
      </c>
      <c r="B132" s="3">
        <v>1.8782000000000001</v>
      </c>
      <c r="C132" s="3">
        <v>2.0543999999999998</v>
      </c>
      <c r="D132" s="3">
        <v>2.0830000000000002</v>
      </c>
      <c r="E132" s="3">
        <v>1.6083000000000001</v>
      </c>
      <c r="F132" s="3">
        <v>1.3196000000000001</v>
      </c>
      <c r="G132" s="3">
        <v>1.117</v>
      </c>
      <c r="H132" s="3">
        <v>1.8613</v>
      </c>
      <c r="I132" s="3">
        <v>3.0183</v>
      </c>
      <c r="J132" s="3">
        <v>1.6323000000000001</v>
      </c>
      <c r="K132" s="3">
        <v>1.7430000000000001</v>
      </c>
      <c r="L132" s="3">
        <v>2.6522999999999999</v>
      </c>
      <c r="M132" s="3">
        <v>3.3959999999999999</v>
      </c>
      <c r="N132" s="3">
        <v>1.3782000000000001</v>
      </c>
      <c r="O132" s="3">
        <v>3.0680000000000001</v>
      </c>
      <c r="P132" s="3">
        <v>1.5980000000000001</v>
      </c>
      <c r="Q132" s="3">
        <v>1.5993999999999999</v>
      </c>
      <c r="R132" s="3">
        <v>2.024</v>
      </c>
      <c r="S132" s="3">
        <v>2.2736999999999998</v>
      </c>
      <c r="T132" s="3">
        <v>1.2585999999999999</v>
      </c>
      <c r="U132" s="3">
        <v>2.6516999999999999</v>
      </c>
      <c r="V132" s="3">
        <v>1.3065</v>
      </c>
      <c r="W132" s="3">
        <v>1.2038</v>
      </c>
      <c r="X132" s="3">
        <v>1.4079999999999999</v>
      </c>
      <c r="Y132">
        <v>1.65</v>
      </c>
      <c r="Z132">
        <v>3.4670000000000001</v>
      </c>
      <c r="AA132">
        <v>2.343</v>
      </c>
      <c r="AB132">
        <v>1.6617999999999999</v>
      </c>
      <c r="AC132">
        <v>1.194</v>
      </c>
      <c r="AD132">
        <v>1</v>
      </c>
      <c r="AE132">
        <v>1.1834</v>
      </c>
      <c r="AF132">
        <v>1.1862999999999999</v>
      </c>
      <c r="AG132">
        <v>0.99960000000000004</v>
      </c>
      <c r="AH132">
        <v>1</v>
      </c>
      <c r="AI132" s="3">
        <v>1.9706457982533119</v>
      </c>
      <c r="AK132" s="11">
        <f t="shared" ref="AK132:AK163" si="377">IF(B132=B131,"/",B132/B131-1)</f>
        <v>6.6998981615480346E-3</v>
      </c>
      <c r="AL132" s="11">
        <f t="shared" ref="AL132:AL163" si="378">IF(C132=C131,"/",C132/C131-1)</f>
        <v>2.2930184905105566E-3</v>
      </c>
      <c r="AM132" s="11">
        <f t="shared" ref="AM132:AM163" si="379">IF(D132=D131,"/",D132/D131-1)</f>
        <v>4.8239266763145938E-3</v>
      </c>
      <c r="AN132" s="11">
        <f t="shared" ref="AN132:AN163" si="380">IF(E132=E131,"/",E132/E131-1)</f>
        <v>7.6436313514189891E-3</v>
      </c>
      <c r="AO132" s="11">
        <f t="shared" ref="AO132:AO163" si="381">IF(F132=F131,"/",F132/F131-1)</f>
        <v>-1.4709176435451221E-2</v>
      </c>
      <c r="AP132" s="11">
        <f t="shared" ref="AP132:AP163" si="382">IF(G132=G131,"/",G132/G131-1)</f>
        <v>1.3611615245008979E-2</v>
      </c>
      <c r="AQ132" s="11">
        <f t="shared" ref="AQ132:AQ163" si="383">IF(H132=H131,"/",H132/H131-1)</f>
        <v>-1.3514945940216294E-2</v>
      </c>
      <c r="AR132" s="11">
        <f t="shared" ref="AR132:AR163" si="384">IF(I132=I131,"/",I132/I131-1)</f>
        <v>-3.3246853079657912E-2</v>
      </c>
      <c r="AS132" s="11">
        <f t="shared" ref="AS132:AS163" si="385">IF(J132=J131,"/",J132/J131-1)</f>
        <v>3.1958699526766221E-3</v>
      </c>
      <c r="AT132" s="11">
        <f t="shared" ref="AT132:AT163" si="386">IF(K132=K131,"/",K132/K131-1)</f>
        <v>2.34879624192601E-2</v>
      </c>
      <c r="AU132" s="11">
        <f t="shared" ref="AU132:AU163" si="387">IF(L132=L131,"/",L132/L131-1)</f>
        <v>3.2947774272695352E-2</v>
      </c>
      <c r="AV132" s="11">
        <f t="shared" ref="AV132:AV163" si="388">IF(M132=M131,"/",M132/M131-1)</f>
        <v>2.9402849348287408E-2</v>
      </c>
      <c r="AW132" s="11">
        <f t="shared" ref="AW132:AW163" si="389">IF(N132=N131,"/",N132/N131-1)</f>
        <v>8.4144289163678998E-3</v>
      </c>
      <c r="AX132" s="11">
        <f t="shared" ref="AX132:AX163" si="390">IF(O132=O131,"/",O132/O131-1)</f>
        <v>2.8494803888702736E-2</v>
      </c>
      <c r="AY132" s="11">
        <f t="shared" ref="AY132:AY163" si="391">IF(P132=P131,"/",P132/P131-1)</f>
        <v>-3.7406483790524137E-3</v>
      </c>
      <c r="AZ132" s="11">
        <f t="shared" ref="AZ132:AZ163" si="392">IF(Q132=Q131,"/",Q132/Q131-1)</f>
        <v>1.5169787369089249E-2</v>
      </c>
      <c r="BA132" s="11">
        <f t="shared" ref="BA132:BA163" si="393">IF(R132=R131,"/",R132/R131-1)</f>
        <v>3.9682539682539542E-3</v>
      </c>
      <c r="BB132" s="11">
        <f t="shared" ref="BB132:BB163" si="394">IF(S132=S131,"/",S132/S131-1)</f>
        <v>9.5462214723380789E-3</v>
      </c>
      <c r="BC132" s="11">
        <f t="shared" ref="BC132:BC163" si="395">IF(T132=T131,"/",T132/T131-1)</f>
        <v>5.1912786518648613E-3</v>
      </c>
      <c r="BD132" s="11">
        <f t="shared" ref="BD132:BD163" si="396">IF(U132=U131,"/",U132/U131-1)</f>
        <v>3.7094515310949205E-3</v>
      </c>
      <c r="BE132" s="11">
        <f t="shared" ref="BE132:BE163" si="397">IF(V132=V131,"/",V132/V131-1)</f>
        <v>1.0909935004642435E-2</v>
      </c>
      <c r="BF132" s="11">
        <f t="shared" ref="BF132:BF163" si="398">IF(W132=W131,"/",W132/W131-1)</f>
        <v>-1.2064013130898554E-2</v>
      </c>
      <c r="BG132" s="11">
        <f t="shared" ref="BG132:BG163" si="399">IF(X132=X131,"/",X132/X131-1)</f>
        <v>-3.5385704175513455E-3</v>
      </c>
      <c r="BH132" s="11">
        <f t="shared" ref="BH132:BH163" si="400">IF(Y132=Y131,"/",Y132/Y131-1)</f>
        <v>-5.4249547920435237E-3</v>
      </c>
      <c r="BI132" s="11">
        <f t="shared" ref="BI132:BI163" si="401">IF(Z132=Z131,"/",Z132/Z131-1)</f>
        <v>9.5215910083568112E-3</v>
      </c>
      <c r="BJ132" s="11">
        <f t="shared" ref="BJ132:BJ163" si="402">IF(AA132=AA131,"/",AA132/AA131-1)</f>
        <v>-3.4028073160357053E-3</v>
      </c>
      <c r="BK132" s="11">
        <f t="shared" ref="BK132:BK163" si="403">IF(AB132=AB131,"/",AB132/AB131-1)</f>
        <v>-8.1766636824828209E-3</v>
      </c>
      <c r="BL132" s="11">
        <f t="shared" ref="BL132:BL163" si="404">IF(AC132=AC131,"/",AC132/AC131-1)</f>
        <v>5.8510638297872397E-2</v>
      </c>
      <c r="BM132" s="11" t="str">
        <f t="shared" ref="BM132:BM163" si="405">IF(AD132=AD131,"/",AD132/AD131-1)</f>
        <v>/</v>
      </c>
      <c r="BN132" s="11">
        <f t="shared" ref="BN132:BN163" si="406">IF(AE132=AE131,"/",AE132/AE131-1)</f>
        <v>-4.5645161290322589E-2</v>
      </c>
      <c r="BO132" s="11">
        <f t="shared" ref="BO132:BO163" si="407">IF(AF132=AF131,"/",AF132/AF131-1)</f>
        <v>2.6388648555113248E-2</v>
      </c>
      <c r="BP132" s="11">
        <f t="shared" ref="BP132:BQ166" si="408">IF(AG132=AG131,"/",AG132/AG131-1)</f>
        <v>-3.9999999999995595E-4</v>
      </c>
      <c r="BQ132" s="11" t="str">
        <f t="shared" si="408"/>
        <v>/</v>
      </c>
      <c r="BR132" s="11">
        <f t="shared" si="342"/>
        <v>6.4187251018898994E-3</v>
      </c>
      <c r="CK132" s="2">
        <f t="shared" si="343"/>
        <v>44029</v>
      </c>
      <c r="CL132" s="29">
        <f t="shared" si="344"/>
        <v>1.4554048818287486</v>
      </c>
      <c r="CM132" s="29">
        <f t="shared" si="345"/>
        <v>1.6351480420248328</v>
      </c>
      <c r="CN132" s="29">
        <f t="shared" si="346"/>
        <v>2.0830000000000002</v>
      </c>
      <c r="CO132" s="29">
        <f t="shared" si="347"/>
        <v>1.2710819568481782</v>
      </c>
      <c r="CP132" s="29">
        <f t="shared" si="348"/>
        <v>1.3196000000000001</v>
      </c>
      <c r="CQ132" s="29">
        <f t="shared" si="349"/>
        <v>1.117</v>
      </c>
      <c r="CR132" s="29">
        <f t="shared" si="350"/>
        <v>1.8613</v>
      </c>
      <c r="CS132" s="29">
        <f t="shared" si="351"/>
        <v>2.6583582878280785</v>
      </c>
      <c r="CT132" s="29">
        <f t="shared" si="352"/>
        <v>1.515598885793872</v>
      </c>
      <c r="CU132" s="29">
        <f t="shared" si="353"/>
        <v>1.7430000000000001</v>
      </c>
      <c r="CV132" s="29">
        <f t="shared" si="354"/>
        <v>2.0433744221879815</v>
      </c>
      <c r="CW132" s="29">
        <f t="shared" si="355"/>
        <v>3.0951512942034269</v>
      </c>
      <c r="CX132" s="29">
        <f t="shared" si="356"/>
        <v>1.3782000000000001</v>
      </c>
      <c r="CY132" s="29">
        <f t="shared" si="357"/>
        <v>3.4471910112359549</v>
      </c>
      <c r="CZ132" s="29">
        <f t="shared" si="358"/>
        <v>1.4701011959521619</v>
      </c>
      <c r="DA132" s="29">
        <f t="shared" si="359"/>
        <v>1.3174629324546951</v>
      </c>
      <c r="DB132" s="29">
        <f t="shared" si="360"/>
        <v>1.8898225957049488</v>
      </c>
      <c r="DC132" s="29">
        <f t="shared" si="361"/>
        <v>2.2736999999999998</v>
      </c>
      <c r="DD132" s="29">
        <f t="shared" si="362"/>
        <v>1.1662342475908081</v>
      </c>
      <c r="DE132" s="29">
        <f t="shared" si="363"/>
        <v>2.6516999999999999</v>
      </c>
      <c r="DF132" s="29">
        <f t="shared" si="364"/>
        <v>1.3065</v>
      </c>
      <c r="DG132" s="29">
        <f t="shared" si="365"/>
        <v>1.2038</v>
      </c>
      <c r="DH132" s="29">
        <f t="shared" si="366"/>
        <v>1.4079999999999999</v>
      </c>
      <c r="DI132" s="29">
        <f t="shared" si="367"/>
        <v>1.65</v>
      </c>
      <c r="DJ132" s="29">
        <f t="shared" si="368"/>
        <v>3.4683873549419766</v>
      </c>
      <c r="DK132" s="29">
        <f t="shared" si="369"/>
        <v>1.6350314026517794</v>
      </c>
      <c r="DL132" s="29">
        <f t="shared" si="370"/>
        <v>1.6617999999999999</v>
      </c>
      <c r="DM132" s="29">
        <f t="shared" si="371"/>
        <v>1.194</v>
      </c>
      <c r="DN132" s="29">
        <f t="shared" si="372"/>
        <v>1</v>
      </c>
      <c r="DO132" s="29">
        <f t="shared" si="373"/>
        <v>1.1834</v>
      </c>
      <c r="DP132" s="29">
        <f t="shared" si="374"/>
        <v>1.1862999999999999</v>
      </c>
      <c r="DQ132" s="29">
        <f t="shared" si="375"/>
        <v>0.99960000000000004</v>
      </c>
      <c r="DR132" s="29">
        <f t="shared" si="375"/>
        <v>1</v>
      </c>
      <c r="DS132" s="29">
        <f t="shared" ref="DS132" si="409">AI132/AI$2</f>
        <v>1.9706457982533119</v>
      </c>
    </row>
    <row r="133" spans="1:123">
      <c r="A133" s="2">
        <v>44036</v>
      </c>
      <c r="B133" s="3">
        <v>1.9148000000000001</v>
      </c>
      <c r="C133" s="3">
        <v>2.081</v>
      </c>
      <c r="D133" s="3">
        <v>2.1067999999999998</v>
      </c>
      <c r="E133" s="3">
        <v>1.6389</v>
      </c>
      <c r="F133" s="3">
        <v>1.3423</v>
      </c>
      <c r="G133" s="3">
        <v>1.127</v>
      </c>
      <c r="H133" s="3">
        <v>1.9057999999999999</v>
      </c>
      <c r="I133" s="3">
        <v>3.0798999999999999</v>
      </c>
      <c r="J133" s="3">
        <v>1.6642999999999999</v>
      </c>
      <c r="K133" s="3">
        <v>1.776</v>
      </c>
      <c r="L133" s="3">
        <v>2.7336999999999998</v>
      </c>
      <c r="M133" s="3">
        <v>3.5680000000000001</v>
      </c>
      <c r="N133" s="3">
        <v>1.4126000000000001</v>
      </c>
      <c r="O133" s="3">
        <v>3.044</v>
      </c>
      <c r="P133" s="3">
        <v>1.6120000000000001</v>
      </c>
      <c r="Q133" s="3">
        <v>1.6336999999999999</v>
      </c>
      <c r="R133" s="3">
        <v>2.1760000000000002</v>
      </c>
      <c r="S133" s="3">
        <v>2.3542999999999998</v>
      </c>
      <c r="T133" s="3">
        <v>1.2932999999999999</v>
      </c>
      <c r="U133" s="3">
        <v>2.5648</v>
      </c>
      <c r="V133" s="3">
        <v>1.3290999999999999</v>
      </c>
      <c r="W133" s="3">
        <v>1.2049000000000001</v>
      </c>
      <c r="X133" s="3">
        <v>1.512</v>
      </c>
      <c r="Y133">
        <v>1.6870000000000001</v>
      </c>
      <c r="Z133">
        <v>3.5331000000000001</v>
      </c>
      <c r="AA133">
        <v>2.3639999999999999</v>
      </c>
      <c r="AB133">
        <v>1.6700999999999999</v>
      </c>
      <c r="AC133">
        <v>1.343</v>
      </c>
      <c r="AD133">
        <v>1</v>
      </c>
      <c r="AE133">
        <v>1.1870000000000001</v>
      </c>
      <c r="AF133">
        <v>1.1803999999999999</v>
      </c>
      <c r="AG133">
        <v>0.99519999999999997</v>
      </c>
      <c r="AH133">
        <v>1</v>
      </c>
      <c r="AI133" s="3">
        <v>2.018380281070038</v>
      </c>
      <c r="AK133" s="11">
        <f t="shared" si="377"/>
        <v>1.948674262591843E-2</v>
      </c>
      <c r="AL133" s="11">
        <f t="shared" si="378"/>
        <v>1.2947819314641729E-2</v>
      </c>
      <c r="AM133" s="11">
        <f t="shared" si="379"/>
        <v>1.1425828132501037E-2</v>
      </c>
      <c r="AN133" s="11">
        <f t="shared" si="380"/>
        <v>1.9026301063234552E-2</v>
      </c>
      <c r="AO133" s="11">
        <f t="shared" si="381"/>
        <v>1.7202182479539196E-2</v>
      </c>
      <c r="AP133" s="11">
        <f t="shared" si="382"/>
        <v>8.9525514771711112E-3</v>
      </c>
      <c r="AQ133" s="11">
        <f t="shared" si="383"/>
        <v>2.3908021275452551E-2</v>
      </c>
      <c r="AR133" s="11">
        <f t="shared" si="384"/>
        <v>2.0408839412914492E-2</v>
      </c>
      <c r="AS133" s="11">
        <f t="shared" si="385"/>
        <v>1.9604239416773694E-2</v>
      </c>
      <c r="AT133" s="11">
        <f t="shared" si="386"/>
        <v>1.8932874354561147E-2</v>
      </c>
      <c r="AU133" s="11">
        <f t="shared" si="387"/>
        <v>3.0690344229536537E-2</v>
      </c>
      <c r="AV133" s="11">
        <f t="shared" si="388"/>
        <v>5.0647820965842305E-2</v>
      </c>
      <c r="AW133" s="11">
        <f t="shared" si="389"/>
        <v>2.4960092874764195E-2</v>
      </c>
      <c r="AX133" s="11">
        <f t="shared" si="390"/>
        <v>-7.8226857887875312E-3</v>
      </c>
      <c r="AY133" s="11">
        <f t="shared" si="391"/>
        <v>8.7609511889863434E-3</v>
      </c>
      <c r="AZ133" s="11">
        <f t="shared" si="392"/>
        <v>2.1445542078279312E-2</v>
      </c>
      <c r="BA133" s="11">
        <f t="shared" si="393"/>
        <v>7.5098814229249022E-2</v>
      </c>
      <c r="BB133" s="11">
        <f t="shared" si="394"/>
        <v>3.5448827901658042E-2</v>
      </c>
      <c r="BC133" s="11">
        <f t="shared" si="395"/>
        <v>2.7570316224376334E-2</v>
      </c>
      <c r="BD133" s="11">
        <f t="shared" si="396"/>
        <v>-3.2771429648904449E-2</v>
      </c>
      <c r="BE133" s="11">
        <f t="shared" si="397"/>
        <v>1.7298124760811273E-2</v>
      </c>
      <c r="BF133" s="11">
        <f t="shared" si="398"/>
        <v>9.1377305200213144E-4</v>
      </c>
      <c r="BG133" s="11">
        <f t="shared" si="399"/>
        <v>7.3863636363636465E-2</v>
      </c>
      <c r="BH133" s="11">
        <f t="shared" si="400"/>
        <v>2.2424242424242458E-2</v>
      </c>
      <c r="BI133" s="11">
        <f t="shared" si="401"/>
        <v>1.906547447360829E-2</v>
      </c>
      <c r="BJ133" s="11">
        <f t="shared" si="402"/>
        <v>8.9628681177975622E-3</v>
      </c>
      <c r="BK133" s="11">
        <f t="shared" si="403"/>
        <v>4.9945841858225482E-3</v>
      </c>
      <c r="BL133" s="11">
        <f t="shared" si="404"/>
        <v>0.12479061976549422</v>
      </c>
      <c r="BM133" s="11" t="str">
        <f t="shared" si="405"/>
        <v>/</v>
      </c>
      <c r="BN133" s="11">
        <f t="shared" si="406"/>
        <v>3.0420821362178163E-3</v>
      </c>
      <c r="BO133" s="11">
        <f t="shared" si="407"/>
        <v>-4.9734468515553187E-3</v>
      </c>
      <c r="BP133" s="11">
        <f t="shared" si="408"/>
        <v>-4.4017607042817763E-3</v>
      </c>
      <c r="BQ133" s="11" t="str">
        <f t="shared" si="408"/>
        <v>/</v>
      </c>
      <c r="BR133" s="11">
        <f t="shared" si="342"/>
        <v>2.4222761319683039E-2</v>
      </c>
      <c r="CK133" s="2">
        <f t="shared" si="343"/>
        <v>44036</v>
      </c>
      <c r="CL133" s="29">
        <f t="shared" si="344"/>
        <v>1.4837659821774507</v>
      </c>
      <c r="CM133" s="29">
        <f t="shared" si="345"/>
        <v>1.6563196434256606</v>
      </c>
      <c r="CN133" s="29">
        <f t="shared" si="346"/>
        <v>2.1067999999999998</v>
      </c>
      <c r="CO133" s="29">
        <f t="shared" si="347"/>
        <v>1.2952659448352168</v>
      </c>
      <c r="CP133" s="29">
        <f t="shared" si="348"/>
        <v>1.3423</v>
      </c>
      <c r="CQ133" s="29">
        <f t="shared" si="349"/>
        <v>1.127</v>
      </c>
      <c r="CR133" s="29">
        <f t="shared" si="350"/>
        <v>1.9057999999999999</v>
      </c>
      <c r="CS133" s="29">
        <f t="shared" si="351"/>
        <v>2.7126122952263518</v>
      </c>
      <c r="CT133" s="29">
        <f t="shared" si="352"/>
        <v>1.5453110492107707</v>
      </c>
      <c r="CU133" s="29">
        <f t="shared" si="353"/>
        <v>1.776</v>
      </c>
      <c r="CV133" s="29">
        <f t="shared" si="354"/>
        <v>2.1060862865947612</v>
      </c>
      <c r="CW133" s="29">
        <f t="shared" si="355"/>
        <v>3.2519139628144371</v>
      </c>
      <c r="CX133" s="29">
        <f t="shared" si="356"/>
        <v>1.4126000000000001</v>
      </c>
      <c r="CY133" s="29">
        <f t="shared" si="357"/>
        <v>3.4202247191011237</v>
      </c>
      <c r="CZ133" s="29">
        <f t="shared" si="358"/>
        <v>1.4829806807727692</v>
      </c>
      <c r="DA133" s="29">
        <f t="shared" si="359"/>
        <v>1.3457166392092257</v>
      </c>
      <c r="DB133" s="29">
        <f t="shared" si="360"/>
        <v>2.0317460317460321</v>
      </c>
      <c r="DC133" s="29">
        <f t="shared" si="361"/>
        <v>2.3542999999999998</v>
      </c>
      <c r="DD133" s="29">
        <f t="shared" si="362"/>
        <v>1.1983876945885841</v>
      </c>
      <c r="DE133" s="29">
        <f t="shared" si="363"/>
        <v>2.5648</v>
      </c>
      <c r="DF133" s="29">
        <f t="shared" si="364"/>
        <v>1.3290999999999999</v>
      </c>
      <c r="DG133" s="29">
        <f t="shared" si="365"/>
        <v>1.2049000000000001</v>
      </c>
      <c r="DH133" s="29">
        <f t="shared" si="366"/>
        <v>1.512</v>
      </c>
      <c r="DI133" s="29">
        <f t="shared" si="367"/>
        <v>1.6870000000000001</v>
      </c>
      <c r="DJ133" s="29">
        <f t="shared" si="368"/>
        <v>3.534513805522209</v>
      </c>
      <c r="DK133" s="29">
        <f t="shared" si="369"/>
        <v>1.6496859734822049</v>
      </c>
      <c r="DL133" s="29">
        <f t="shared" si="370"/>
        <v>1.6700999999999999</v>
      </c>
      <c r="DM133" s="29">
        <f t="shared" si="371"/>
        <v>1.343</v>
      </c>
      <c r="DN133" s="29">
        <f t="shared" si="372"/>
        <v>1</v>
      </c>
      <c r="DO133" s="29">
        <f t="shared" si="373"/>
        <v>1.1870000000000001</v>
      </c>
      <c r="DP133" s="29">
        <f t="shared" si="374"/>
        <v>1.1803999999999999</v>
      </c>
      <c r="DQ133" s="29">
        <f t="shared" si="375"/>
        <v>0.99519999999999997</v>
      </c>
      <c r="DR133" s="29">
        <f t="shared" si="375"/>
        <v>1</v>
      </c>
      <c r="DS133" s="29">
        <f t="shared" ref="DS133" si="410">AI133/AI$2</f>
        <v>2.018380281070038</v>
      </c>
    </row>
    <row r="134" spans="1:123">
      <c r="A134" s="2">
        <v>44043</v>
      </c>
      <c r="B134" s="3">
        <v>1.9301999999999999</v>
      </c>
      <c r="C134" s="3">
        <v>2.0669</v>
      </c>
      <c r="D134" s="3">
        <v>2.1227</v>
      </c>
      <c r="E134" s="3">
        <v>1.6196999999999999</v>
      </c>
      <c r="F134" s="3">
        <v>1.3137000000000001</v>
      </c>
      <c r="G134" s="3">
        <v>1.1359999999999999</v>
      </c>
      <c r="H134" s="3">
        <v>1.8757999999999999</v>
      </c>
      <c r="I134" s="3">
        <v>3.2307999999999999</v>
      </c>
      <c r="J134" s="3">
        <v>1.6563000000000001</v>
      </c>
      <c r="K134" s="3">
        <v>1.8089999999999999</v>
      </c>
      <c r="L134" s="3">
        <v>2.7219000000000002</v>
      </c>
      <c r="M134" s="3">
        <v>3.5649999999999999</v>
      </c>
      <c r="N134" s="3">
        <v>1.4184000000000001</v>
      </c>
      <c r="O134" s="3">
        <v>3.0019999999999998</v>
      </c>
      <c r="P134" s="3">
        <v>1.6180000000000001</v>
      </c>
      <c r="Q134" s="3">
        <v>1.6335</v>
      </c>
      <c r="R134" s="3">
        <v>2.1379999999999999</v>
      </c>
      <c r="S134" s="3">
        <v>2.3456999999999999</v>
      </c>
      <c r="T134" s="3">
        <v>1.3029999999999999</v>
      </c>
      <c r="U134" s="3">
        <v>2.5186999999999999</v>
      </c>
      <c r="V134" s="3">
        <v>1.3233999999999999</v>
      </c>
      <c r="W134" s="3">
        <v>1.2025999999999999</v>
      </c>
      <c r="X134" s="3">
        <v>1.524</v>
      </c>
      <c r="Y134">
        <v>1.698</v>
      </c>
      <c r="Z134">
        <v>3.5177999999999998</v>
      </c>
      <c r="AA134">
        <v>2.3380000000000001</v>
      </c>
      <c r="AB134">
        <v>1.6629</v>
      </c>
      <c r="AC134">
        <v>1.4350000000000001</v>
      </c>
      <c r="AD134">
        <v>1</v>
      </c>
      <c r="AE134">
        <v>1.2231000000000001</v>
      </c>
      <c r="AF134">
        <v>1.2213000000000001</v>
      </c>
      <c r="AG134">
        <v>1.0032000000000001</v>
      </c>
      <c r="AH134">
        <v>1</v>
      </c>
      <c r="AI134" s="3">
        <v>2.0216305488588633</v>
      </c>
      <c r="AK134" s="11">
        <f t="shared" si="377"/>
        <v>8.0426154167536623E-3</v>
      </c>
      <c r="AL134" s="11">
        <f t="shared" si="378"/>
        <v>-6.7755886592983927E-3</v>
      </c>
      <c r="AM134" s="11">
        <f t="shared" si="379"/>
        <v>7.5469906967915446E-3</v>
      </c>
      <c r="AN134" s="11">
        <f t="shared" si="380"/>
        <v>-1.1715174812374163E-2</v>
      </c>
      <c r="AO134" s="11">
        <f t="shared" si="381"/>
        <v>-2.1306712359383084E-2</v>
      </c>
      <c r="AP134" s="11">
        <f t="shared" si="382"/>
        <v>7.9858030168589167E-3</v>
      </c>
      <c r="AQ134" s="11">
        <f t="shared" si="383"/>
        <v>-1.5741420925595606E-2</v>
      </c>
      <c r="AR134" s="11">
        <f t="shared" si="384"/>
        <v>4.8995097243416996E-2</v>
      </c>
      <c r="AS134" s="11">
        <f t="shared" si="385"/>
        <v>-4.806825692483252E-3</v>
      </c>
      <c r="AT134" s="11">
        <f t="shared" si="386"/>
        <v>1.8581081081081141E-2</v>
      </c>
      <c r="AU134" s="11">
        <f t="shared" si="387"/>
        <v>-4.316494128836279E-3</v>
      </c>
      <c r="AV134" s="11">
        <f t="shared" si="388"/>
        <v>-8.4080717488788093E-4</v>
      </c>
      <c r="AW134" s="11">
        <f t="shared" si="389"/>
        <v>4.1059040067958907E-3</v>
      </c>
      <c r="AX134" s="11">
        <f t="shared" si="390"/>
        <v>-1.3797634691195881E-2</v>
      </c>
      <c r="AY134" s="11">
        <f t="shared" si="391"/>
        <v>3.7220843672456372E-3</v>
      </c>
      <c r="AZ134" s="11">
        <f t="shared" si="392"/>
        <v>-1.2242149721486406E-4</v>
      </c>
      <c r="BA134" s="11">
        <f t="shared" si="393"/>
        <v>-1.7463235294117752E-2</v>
      </c>
      <c r="BB134" s="11">
        <f t="shared" si="394"/>
        <v>-3.6528904557617814E-3</v>
      </c>
      <c r="BC134" s="11">
        <f t="shared" si="395"/>
        <v>7.5001933039511304E-3</v>
      </c>
      <c r="BD134" s="11">
        <f t="shared" si="396"/>
        <v>-1.7974111041796692E-2</v>
      </c>
      <c r="BE134" s="11">
        <f t="shared" si="397"/>
        <v>-4.2886163569333391E-3</v>
      </c>
      <c r="BF134" s="11">
        <f t="shared" si="398"/>
        <v>-1.9088721055691149E-3</v>
      </c>
      <c r="BG134" s="11">
        <f t="shared" si="399"/>
        <v>7.9365079365079083E-3</v>
      </c>
      <c r="BH134" s="11">
        <f t="shared" si="400"/>
        <v>6.5204505038529703E-3</v>
      </c>
      <c r="BI134" s="11">
        <f t="shared" si="401"/>
        <v>-4.3304746539867267E-3</v>
      </c>
      <c r="BJ134" s="11">
        <f t="shared" si="402"/>
        <v>-1.0998307952622577E-2</v>
      </c>
      <c r="BK134" s="11">
        <f t="shared" si="403"/>
        <v>-4.3111190946648614E-3</v>
      </c>
      <c r="BL134" s="11">
        <f t="shared" si="404"/>
        <v>6.8503350707371569E-2</v>
      </c>
      <c r="BM134" s="11" t="str">
        <f t="shared" si="405"/>
        <v>/</v>
      </c>
      <c r="BN134" s="11">
        <f t="shared" si="406"/>
        <v>3.0412805391743847E-2</v>
      </c>
      <c r="BO134" s="11">
        <f t="shared" si="407"/>
        <v>3.4649271433412565E-2</v>
      </c>
      <c r="BP134" s="11">
        <f t="shared" si="408"/>
        <v>8.0385852090032461E-3</v>
      </c>
      <c r="BQ134" s="11" t="str">
        <f t="shared" si="408"/>
        <v>/</v>
      </c>
      <c r="BR134" s="11">
        <f t="shared" si="342"/>
        <v>1.6103346922822226E-3</v>
      </c>
      <c r="CK134" s="2">
        <f t="shared" si="343"/>
        <v>44043</v>
      </c>
      <c r="CL134" s="29">
        <f t="shared" si="344"/>
        <v>1.4956993413405657</v>
      </c>
      <c r="CM134" s="29">
        <f t="shared" si="345"/>
        <v>1.6450971028334926</v>
      </c>
      <c r="CN134" s="29">
        <f t="shared" si="346"/>
        <v>2.1227</v>
      </c>
      <c r="CO134" s="29">
        <f t="shared" si="347"/>
        <v>1.2800916778629572</v>
      </c>
      <c r="CP134" s="29">
        <f t="shared" si="348"/>
        <v>1.3137000000000001</v>
      </c>
      <c r="CQ134" s="29">
        <f t="shared" si="349"/>
        <v>1.1359999999999999</v>
      </c>
      <c r="CR134" s="29">
        <f t="shared" si="350"/>
        <v>1.8757999999999999</v>
      </c>
      <c r="CS134" s="29">
        <f t="shared" si="351"/>
        <v>2.8455169984146558</v>
      </c>
      <c r="CT134" s="29">
        <f t="shared" si="352"/>
        <v>1.537883008356546</v>
      </c>
      <c r="CU134" s="29">
        <f t="shared" si="353"/>
        <v>1.8089999999999999</v>
      </c>
      <c r="CV134" s="29">
        <f t="shared" si="354"/>
        <v>2.0969953775038523</v>
      </c>
      <c r="CW134" s="29">
        <f t="shared" si="355"/>
        <v>3.2491797302223842</v>
      </c>
      <c r="CX134" s="29">
        <f t="shared" si="356"/>
        <v>1.4184000000000001</v>
      </c>
      <c r="CY134" s="29">
        <f t="shared" si="357"/>
        <v>3.3730337078651682</v>
      </c>
      <c r="CZ134" s="29">
        <f t="shared" si="358"/>
        <v>1.488500459981601</v>
      </c>
      <c r="DA134" s="29">
        <f t="shared" si="359"/>
        <v>1.3455518945634266</v>
      </c>
      <c r="DB134" s="29">
        <f t="shared" si="360"/>
        <v>1.996265172735761</v>
      </c>
      <c r="DC134" s="29">
        <f t="shared" si="361"/>
        <v>2.3456999999999999</v>
      </c>
      <c r="DD134" s="29">
        <f t="shared" si="362"/>
        <v>1.207375833951075</v>
      </c>
      <c r="DE134" s="29">
        <f t="shared" si="363"/>
        <v>2.5186999999999999</v>
      </c>
      <c r="DF134" s="29">
        <f t="shared" si="364"/>
        <v>1.3233999999999999</v>
      </c>
      <c r="DG134" s="29">
        <f t="shared" si="365"/>
        <v>1.2025999999999999</v>
      </c>
      <c r="DH134" s="29">
        <f t="shared" si="366"/>
        <v>1.524</v>
      </c>
      <c r="DI134" s="29">
        <f t="shared" si="367"/>
        <v>1.698</v>
      </c>
      <c r="DJ134" s="29">
        <f t="shared" si="368"/>
        <v>3.5192076830732288</v>
      </c>
      <c r="DK134" s="29">
        <f t="shared" si="369"/>
        <v>1.6315422191207258</v>
      </c>
      <c r="DL134" s="29">
        <f t="shared" si="370"/>
        <v>1.6629</v>
      </c>
      <c r="DM134" s="29">
        <f t="shared" si="371"/>
        <v>1.4350000000000001</v>
      </c>
      <c r="DN134" s="29">
        <f t="shared" si="372"/>
        <v>1</v>
      </c>
      <c r="DO134" s="29">
        <f t="shared" si="373"/>
        <v>1.2231000000000001</v>
      </c>
      <c r="DP134" s="29">
        <f t="shared" si="374"/>
        <v>1.2213000000000001</v>
      </c>
      <c r="DQ134" s="29">
        <f t="shared" si="375"/>
        <v>1.0032000000000001</v>
      </c>
      <c r="DR134" s="29">
        <f t="shared" si="375"/>
        <v>1</v>
      </c>
      <c r="DS134" s="29">
        <f t="shared" ref="DS134" si="411">AI134/AI$2</f>
        <v>2.0216305488588633</v>
      </c>
    </row>
    <row r="135" spans="1:123">
      <c r="A135" s="2">
        <v>44050</v>
      </c>
      <c r="B135" s="3">
        <v>1.9951000000000001</v>
      </c>
      <c r="C135" s="3">
        <v>2.0905</v>
      </c>
      <c r="D135" s="3">
        <v>2.2101000000000002</v>
      </c>
      <c r="E135" s="3">
        <v>1.6424000000000001</v>
      </c>
      <c r="F135" s="3">
        <v>1.3176000000000001</v>
      </c>
      <c r="G135" s="3">
        <v>1.1579999999999999</v>
      </c>
      <c r="H135" s="3">
        <v>1.9272</v>
      </c>
      <c r="I135" s="3">
        <v>3.3508</v>
      </c>
      <c r="J135" s="3">
        <v>1.6891</v>
      </c>
      <c r="K135" s="3">
        <v>1.8740000000000001</v>
      </c>
      <c r="L135" s="3">
        <v>2.8022</v>
      </c>
      <c r="M135" s="3">
        <v>3.637</v>
      </c>
      <c r="N135" s="3">
        <v>1.4516</v>
      </c>
      <c r="O135" s="3">
        <v>3.0310000000000001</v>
      </c>
      <c r="P135" s="3">
        <v>1.66</v>
      </c>
      <c r="Q135" s="3">
        <v>1.6813</v>
      </c>
      <c r="R135" s="3">
        <v>2.3180000000000001</v>
      </c>
      <c r="S135" s="3">
        <v>2.4401999999999999</v>
      </c>
      <c r="T135" s="3">
        <v>1.3323</v>
      </c>
      <c r="U135" s="3">
        <v>2.7214</v>
      </c>
      <c r="V135" s="3">
        <v>1.3249</v>
      </c>
      <c r="W135" s="3">
        <v>1.2242</v>
      </c>
      <c r="X135" s="3">
        <v>1.5780000000000001</v>
      </c>
      <c r="Y135">
        <v>1.732</v>
      </c>
      <c r="Z135">
        <v>3.4357000000000002</v>
      </c>
      <c r="AA135">
        <v>2.34</v>
      </c>
      <c r="AB135">
        <v>1.6739999999999999</v>
      </c>
      <c r="AC135">
        <v>1.7350000000000001</v>
      </c>
      <c r="AD135">
        <v>1</v>
      </c>
      <c r="AE135">
        <v>1.2665</v>
      </c>
      <c r="AF135">
        <v>1.2136</v>
      </c>
      <c r="AG135">
        <v>1.0115000000000001</v>
      </c>
      <c r="AH135">
        <v>1</v>
      </c>
      <c r="AI135" s="3">
        <v>2.0848840094638956</v>
      </c>
      <c r="AK135" s="11">
        <f t="shared" si="377"/>
        <v>3.3623458708942122E-2</v>
      </c>
      <c r="AL135" s="11">
        <f t="shared" si="378"/>
        <v>1.1418065702259561E-2</v>
      </c>
      <c r="AM135" s="11">
        <f t="shared" si="379"/>
        <v>4.1173976539313095E-2</v>
      </c>
      <c r="AN135" s="11">
        <f t="shared" si="380"/>
        <v>1.4014941038464013E-2</v>
      </c>
      <c r="AO135" s="11">
        <f t="shared" si="381"/>
        <v>2.9687143183374509E-3</v>
      </c>
      <c r="AP135" s="11">
        <f t="shared" si="382"/>
        <v>1.936619718309851E-2</v>
      </c>
      <c r="AQ135" s="11">
        <f t="shared" si="383"/>
        <v>2.7401641966094514E-2</v>
      </c>
      <c r="AR135" s="11">
        <f t="shared" si="384"/>
        <v>3.7142503404729466E-2</v>
      </c>
      <c r="AS135" s="11">
        <f t="shared" si="385"/>
        <v>1.9803175753184687E-2</v>
      </c>
      <c r="AT135" s="11">
        <f t="shared" si="386"/>
        <v>3.5931453841901773E-2</v>
      </c>
      <c r="AU135" s="11">
        <f t="shared" si="387"/>
        <v>2.9501451192181838E-2</v>
      </c>
      <c r="AV135" s="11">
        <f t="shared" si="388"/>
        <v>2.0196353436185088E-2</v>
      </c>
      <c r="AW135" s="11">
        <f t="shared" si="389"/>
        <v>2.3406655386350783E-2</v>
      </c>
      <c r="AX135" s="11">
        <f t="shared" si="390"/>
        <v>9.660226515656456E-3</v>
      </c>
      <c r="AY135" s="11">
        <f t="shared" si="391"/>
        <v>2.5957972805933149E-2</v>
      </c>
      <c r="AZ135" s="11">
        <f t="shared" si="392"/>
        <v>2.926232017141106E-2</v>
      </c>
      <c r="BA135" s="11">
        <f t="shared" si="393"/>
        <v>8.4190832553788564E-2</v>
      </c>
      <c r="BB135" s="11">
        <f t="shared" si="394"/>
        <v>4.0286481647269445E-2</v>
      </c>
      <c r="BC135" s="11">
        <f t="shared" si="395"/>
        <v>2.2486569455103744E-2</v>
      </c>
      <c r="BD135" s="11">
        <f t="shared" si="396"/>
        <v>8.0478024377655277E-2</v>
      </c>
      <c r="BE135" s="11">
        <f t="shared" si="397"/>
        <v>1.1334441589845312E-3</v>
      </c>
      <c r="BF135" s="11">
        <f t="shared" si="398"/>
        <v>1.7961084317312581E-2</v>
      </c>
      <c r="BG135" s="11">
        <f t="shared" si="399"/>
        <v>3.5433070866141669E-2</v>
      </c>
      <c r="BH135" s="11">
        <f t="shared" si="400"/>
        <v>2.0023557126030544E-2</v>
      </c>
      <c r="BI135" s="11">
        <f t="shared" si="401"/>
        <v>-2.3338450167718405E-2</v>
      </c>
      <c r="BJ135" s="11">
        <f t="shared" si="402"/>
        <v>8.5543199315640805E-4</v>
      </c>
      <c r="BK135" s="11">
        <f t="shared" si="403"/>
        <v>6.6750856936677039E-3</v>
      </c>
      <c r="BL135" s="11">
        <f t="shared" si="404"/>
        <v>0.20905923344947741</v>
      </c>
      <c r="BM135" s="11" t="str">
        <f t="shared" si="405"/>
        <v>/</v>
      </c>
      <c r="BN135" s="11">
        <f t="shared" si="406"/>
        <v>3.5483607227536407E-2</v>
      </c>
      <c r="BO135" s="11">
        <f t="shared" si="407"/>
        <v>-6.304757225906843E-3</v>
      </c>
      <c r="BP135" s="11">
        <f t="shared" si="408"/>
        <v>8.273524720893155E-3</v>
      </c>
      <c r="BQ135" s="11" t="str">
        <f t="shared" si="408"/>
        <v>/</v>
      </c>
      <c r="BR135" s="11">
        <f t="shared" si="342"/>
        <v>3.1288338336961097E-2</v>
      </c>
      <c r="CK135" s="2">
        <f t="shared" si="343"/>
        <v>44050</v>
      </c>
      <c r="CL135" s="29">
        <f t="shared" si="344"/>
        <v>1.5459899263851222</v>
      </c>
      <c r="CM135" s="29">
        <f t="shared" si="345"/>
        <v>1.6638809296402419</v>
      </c>
      <c r="CN135" s="29">
        <f t="shared" si="346"/>
        <v>2.2101000000000002</v>
      </c>
      <c r="CO135" s="29">
        <f t="shared" si="347"/>
        <v>1.298032087252035</v>
      </c>
      <c r="CP135" s="29">
        <f t="shared" si="348"/>
        <v>1.3176000000000001</v>
      </c>
      <c r="CQ135" s="29">
        <f t="shared" si="349"/>
        <v>1.1579999999999999</v>
      </c>
      <c r="CR135" s="29">
        <f t="shared" si="350"/>
        <v>1.9272</v>
      </c>
      <c r="CS135" s="29">
        <f t="shared" si="351"/>
        <v>2.9512066232164877</v>
      </c>
      <c r="CT135" s="29">
        <f t="shared" si="352"/>
        <v>1.5683379758588674</v>
      </c>
      <c r="CU135" s="29">
        <f t="shared" si="353"/>
        <v>1.8740000000000001</v>
      </c>
      <c r="CV135" s="29">
        <f t="shared" si="354"/>
        <v>2.1588597842835129</v>
      </c>
      <c r="CW135" s="29">
        <f t="shared" si="355"/>
        <v>3.3148013124316442</v>
      </c>
      <c r="CX135" s="29">
        <f t="shared" si="356"/>
        <v>1.4516</v>
      </c>
      <c r="CY135" s="29">
        <f t="shared" si="357"/>
        <v>3.4056179775280899</v>
      </c>
      <c r="CZ135" s="29">
        <f t="shared" si="358"/>
        <v>1.5271389144434222</v>
      </c>
      <c r="DA135" s="29">
        <f t="shared" si="359"/>
        <v>1.3849258649093905</v>
      </c>
      <c r="DB135" s="29">
        <f t="shared" si="360"/>
        <v>2.1643323996265176</v>
      </c>
      <c r="DC135" s="29">
        <f t="shared" si="361"/>
        <v>2.4401999999999999</v>
      </c>
      <c r="DD135" s="29">
        <f t="shared" si="362"/>
        <v>1.2345255744996295</v>
      </c>
      <c r="DE135" s="29">
        <f t="shared" si="363"/>
        <v>2.7214</v>
      </c>
      <c r="DF135" s="29">
        <f t="shared" si="364"/>
        <v>1.3249</v>
      </c>
      <c r="DG135" s="29">
        <f t="shared" si="365"/>
        <v>1.2242</v>
      </c>
      <c r="DH135" s="29">
        <f t="shared" si="366"/>
        <v>1.5780000000000001</v>
      </c>
      <c r="DI135" s="29">
        <f t="shared" si="367"/>
        <v>1.732</v>
      </c>
      <c r="DJ135" s="29">
        <f t="shared" si="368"/>
        <v>3.4370748299319729</v>
      </c>
      <c r="DK135" s="29">
        <f t="shared" si="369"/>
        <v>1.632937892533147</v>
      </c>
      <c r="DL135" s="29">
        <f t="shared" si="370"/>
        <v>1.6739999999999999</v>
      </c>
      <c r="DM135" s="29">
        <f t="shared" si="371"/>
        <v>1.7350000000000001</v>
      </c>
      <c r="DN135" s="29">
        <f t="shared" si="372"/>
        <v>1</v>
      </c>
      <c r="DO135" s="29">
        <f t="shared" si="373"/>
        <v>1.2665</v>
      </c>
      <c r="DP135" s="29">
        <f t="shared" si="374"/>
        <v>1.2136</v>
      </c>
      <c r="DQ135" s="29">
        <f t="shared" si="375"/>
        <v>1.0115000000000001</v>
      </c>
      <c r="DR135" s="29">
        <f t="shared" si="375"/>
        <v>1</v>
      </c>
      <c r="DS135" s="29">
        <f t="shared" ref="DS135" si="412">AI135/AI$2</f>
        <v>2.0848840094638956</v>
      </c>
    </row>
    <row r="136" spans="1:123">
      <c r="A136" s="2">
        <v>44057</v>
      </c>
      <c r="B136" s="3">
        <v>1.9419</v>
      </c>
      <c r="C136" s="3">
        <v>2.0983000000000001</v>
      </c>
      <c r="D136" s="3">
        <v>2.2061000000000002</v>
      </c>
      <c r="E136" s="3">
        <v>1.63</v>
      </c>
      <c r="F136" s="3">
        <v>1.2955000000000001</v>
      </c>
      <c r="G136" s="3">
        <v>1.145</v>
      </c>
      <c r="H136" s="3">
        <v>1.8852</v>
      </c>
      <c r="I136" s="3">
        <v>3.3349000000000002</v>
      </c>
      <c r="J136" s="3">
        <v>1.6617</v>
      </c>
      <c r="K136" s="3">
        <v>1.821</v>
      </c>
      <c r="L136" s="3">
        <v>2.7021000000000002</v>
      </c>
      <c r="M136" s="3">
        <v>3.5329999999999999</v>
      </c>
      <c r="N136" s="3">
        <v>1.4319999999999999</v>
      </c>
      <c r="O136" s="3">
        <v>3.0019999999999998</v>
      </c>
      <c r="P136" s="3">
        <v>1.645</v>
      </c>
      <c r="Q136" s="3">
        <v>1.629</v>
      </c>
      <c r="R136" s="3">
        <v>2.14</v>
      </c>
      <c r="S136" s="3">
        <v>2.423</v>
      </c>
      <c r="T136" s="3">
        <v>1.3106</v>
      </c>
      <c r="U136" s="3">
        <v>2.7585999999999999</v>
      </c>
      <c r="V136" s="3">
        <v>1.3062</v>
      </c>
      <c r="W136" s="3">
        <v>1.2287999999999999</v>
      </c>
      <c r="X136" s="3">
        <v>1.546</v>
      </c>
      <c r="Y136">
        <v>1.7010000000000001</v>
      </c>
      <c r="Z136">
        <v>3.444</v>
      </c>
      <c r="AA136">
        <v>2.2999999999999998</v>
      </c>
      <c r="AB136">
        <v>1.6513</v>
      </c>
      <c r="AC136">
        <v>1.615</v>
      </c>
      <c r="AD136">
        <v>1</v>
      </c>
      <c r="AE136">
        <v>1.2833000000000001</v>
      </c>
      <c r="AF136">
        <v>1.2333000000000001</v>
      </c>
      <c r="AG136">
        <v>1.0023</v>
      </c>
      <c r="AH136">
        <v>1</v>
      </c>
      <c r="AI136" s="3">
        <v>2.0483047999954418</v>
      </c>
      <c r="AK136" s="11">
        <f t="shared" si="377"/>
        <v>-2.6665330058643799E-2</v>
      </c>
      <c r="AL136" s="11">
        <f t="shared" si="378"/>
        <v>3.731164793111752E-3</v>
      </c>
      <c r="AM136" s="11">
        <f t="shared" si="379"/>
        <v>-1.80987285643186E-3</v>
      </c>
      <c r="AN136" s="11">
        <f t="shared" si="380"/>
        <v>-7.5499269361910537E-3</v>
      </c>
      <c r="AO136" s="11">
        <f t="shared" si="381"/>
        <v>-1.6772920461445073E-2</v>
      </c>
      <c r="AP136" s="11">
        <f t="shared" si="382"/>
        <v>-1.1226252158894612E-2</v>
      </c>
      <c r="AQ136" s="11">
        <f t="shared" si="383"/>
        <v>-2.1793275217932728E-2</v>
      </c>
      <c r="AR136" s="11">
        <f t="shared" si="384"/>
        <v>-4.7451354900321929E-3</v>
      </c>
      <c r="AS136" s="11">
        <f t="shared" si="385"/>
        <v>-1.6221656503463411E-2</v>
      </c>
      <c r="AT136" s="11">
        <f t="shared" si="386"/>
        <v>-2.8281750266809014E-2</v>
      </c>
      <c r="AU136" s="11">
        <f t="shared" si="387"/>
        <v>-3.5721932767111553E-2</v>
      </c>
      <c r="AV136" s="11">
        <f t="shared" si="388"/>
        <v>-2.8594995875721785E-2</v>
      </c>
      <c r="AW136" s="11">
        <f t="shared" si="389"/>
        <v>-1.3502342243042254E-2</v>
      </c>
      <c r="AX136" s="11">
        <f t="shared" si="390"/>
        <v>-9.5677994061367233E-3</v>
      </c>
      <c r="AY136" s="11">
        <f t="shared" si="391"/>
        <v>-9.0361445783131433E-3</v>
      </c>
      <c r="AZ136" s="11">
        <f t="shared" si="392"/>
        <v>-3.1106881579729961E-2</v>
      </c>
      <c r="BA136" s="11">
        <f t="shared" si="393"/>
        <v>-7.6790336496980083E-2</v>
      </c>
      <c r="BB136" s="11">
        <f t="shared" si="394"/>
        <v>-7.0486025735595481E-3</v>
      </c>
      <c r="BC136" s="11">
        <f t="shared" si="395"/>
        <v>-1.6287622907753541E-2</v>
      </c>
      <c r="BD136" s="11">
        <f t="shared" si="396"/>
        <v>1.3669434849709727E-2</v>
      </c>
      <c r="BE136" s="11">
        <f t="shared" si="397"/>
        <v>-1.4114272775303749E-2</v>
      </c>
      <c r="BF136" s="11">
        <f t="shared" si="398"/>
        <v>3.7575559549092308E-3</v>
      </c>
      <c r="BG136" s="11">
        <f t="shared" si="399"/>
        <v>-2.0278833967046883E-2</v>
      </c>
      <c r="BH136" s="11">
        <f t="shared" si="400"/>
        <v>-1.7898383371824478E-2</v>
      </c>
      <c r="BI136" s="11">
        <f t="shared" si="401"/>
        <v>2.415810460750345E-3</v>
      </c>
      <c r="BJ136" s="11">
        <f t="shared" si="402"/>
        <v>-1.7094017094017144E-2</v>
      </c>
      <c r="BK136" s="11">
        <f t="shared" si="403"/>
        <v>-1.3560334528076479E-2</v>
      </c>
      <c r="BL136" s="11">
        <f t="shared" si="404"/>
        <v>-6.91642651296831E-2</v>
      </c>
      <c r="BM136" s="11" t="str">
        <f t="shared" si="405"/>
        <v>/</v>
      </c>
      <c r="BN136" s="11">
        <f t="shared" si="406"/>
        <v>1.326490327674712E-2</v>
      </c>
      <c r="BO136" s="11">
        <f t="shared" si="407"/>
        <v>1.6232696110744849E-2</v>
      </c>
      <c r="BP136" s="11">
        <f t="shared" si="408"/>
        <v>-9.0954028670292564E-3</v>
      </c>
      <c r="BQ136" s="11" t="str">
        <f t="shared" si="408"/>
        <v>/</v>
      </c>
      <c r="BR136" s="11">
        <f t="shared" si="342"/>
        <v>-1.7544961399488024E-2</v>
      </c>
      <c r="CK136" s="2">
        <f t="shared" si="343"/>
        <v>44057</v>
      </c>
      <c r="CL136" s="29">
        <f t="shared" si="344"/>
        <v>1.5047655947307246</v>
      </c>
      <c r="CM136" s="29">
        <f t="shared" si="345"/>
        <v>1.6700891435848457</v>
      </c>
      <c r="CN136" s="29">
        <f t="shared" si="346"/>
        <v>2.2061000000000002</v>
      </c>
      <c r="CO136" s="29">
        <f t="shared" si="347"/>
        <v>1.2882320398324507</v>
      </c>
      <c r="CP136" s="29">
        <f t="shared" si="348"/>
        <v>1.2955000000000001</v>
      </c>
      <c r="CQ136" s="29">
        <f t="shared" si="349"/>
        <v>1.145</v>
      </c>
      <c r="CR136" s="29">
        <f t="shared" si="350"/>
        <v>1.8852</v>
      </c>
      <c r="CS136" s="29">
        <f t="shared" si="351"/>
        <v>2.9372027479302449</v>
      </c>
      <c r="CT136" s="29">
        <f t="shared" si="352"/>
        <v>1.5428969359331477</v>
      </c>
      <c r="CU136" s="29">
        <f t="shared" si="353"/>
        <v>1.821</v>
      </c>
      <c r="CV136" s="29">
        <f t="shared" si="354"/>
        <v>2.0817411402157164</v>
      </c>
      <c r="CW136" s="29">
        <f t="shared" si="355"/>
        <v>3.2200145825738242</v>
      </c>
      <c r="CX136" s="29">
        <f t="shared" si="356"/>
        <v>1.4319999999999999</v>
      </c>
      <c r="CY136" s="29">
        <f t="shared" si="357"/>
        <v>3.3730337078651682</v>
      </c>
      <c r="CZ136" s="29">
        <f t="shared" si="358"/>
        <v>1.5133394664213433</v>
      </c>
      <c r="DA136" s="29">
        <f t="shared" si="359"/>
        <v>1.341845140032949</v>
      </c>
      <c r="DB136" s="29">
        <f t="shared" si="360"/>
        <v>1.9981325863678807</v>
      </c>
      <c r="DC136" s="29">
        <f t="shared" si="361"/>
        <v>2.423</v>
      </c>
      <c r="DD136" s="29">
        <f t="shared" si="362"/>
        <v>1.2144180874722017</v>
      </c>
      <c r="DE136" s="29">
        <f t="shared" si="363"/>
        <v>2.7585999999999999</v>
      </c>
      <c r="DF136" s="29">
        <f t="shared" si="364"/>
        <v>1.3062</v>
      </c>
      <c r="DG136" s="29">
        <f t="shared" si="365"/>
        <v>1.2287999999999999</v>
      </c>
      <c r="DH136" s="29">
        <f t="shared" si="366"/>
        <v>1.546</v>
      </c>
      <c r="DI136" s="29">
        <f t="shared" si="367"/>
        <v>1.7010000000000001</v>
      </c>
      <c r="DJ136" s="29">
        <f t="shared" si="368"/>
        <v>3.445378151260504</v>
      </c>
      <c r="DK136" s="29">
        <f t="shared" si="369"/>
        <v>1.6050244242847171</v>
      </c>
      <c r="DL136" s="29">
        <f t="shared" si="370"/>
        <v>1.6513</v>
      </c>
      <c r="DM136" s="29">
        <f t="shared" si="371"/>
        <v>1.615</v>
      </c>
      <c r="DN136" s="29">
        <f t="shared" si="372"/>
        <v>1</v>
      </c>
      <c r="DO136" s="29">
        <f t="shared" si="373"/>
        <v>1.2833000000000001</v>
      </c>
      <c r="DP136" s="29">
        <f t="shared" si="374"/>
        <v>1.2333000000000001</v>
      </c>
      <c r="DQ136" s="29">
        <f t="shared" si="375"/>
        <v>1.0023</v>
      </c>
      <c r="DR136" s="29">
        <f t="shared" si="375"/>
        <v>1</v>
      </c>
      <c r="DS136" s="29">
        <f t="shared" ref="DS136" si="413">AI136/AI$2</f>
        <v>2.0483047999954418</v>
      </c>
    </row>
    <row r="137" spans="1:123">
      <c r="A137" s="2">
        <v>44064</v>
      </c>
      <c r="B137" s="3">
        <v>1.9280999999999999</v>
      </c>
      <c r="C137" s="3">
        <v>2.1030000000000002</v>
      </c>
      <c r="D137" s="3">
        <v>2.1762999999999999</v>
      </c>
      <c r="E137" s="3">
        <v>1.6272</v>
      </c>
      <c r="F137" s="3">
        <v>1.2901</v>
      </c>
      <c r="G137" s="3">
        <v>1.149</v>
      </c>
      <c r="H137" s="3">
        <v>1.8547</v>
      </c>
      <c r="I137" s="3">
        <v>3.3182</v>
      </c>
      <c r="J137" s="3">
        <v>1.659</v>
      </c>
      <c r="K137" s="3">
        <v>1.8540000000000001</v>
      </c>
      <c r="L137" s="3">
        <v>2.6981000000000002</v>
      </c>
      <c r="M137" s="3">
        <v>3.6930000000000001</v>
      </c>
      <c r="N137" s="3">
        <v>1.4337</v>
      </c>
      <c r="O137" s="3">
        <v>2.944</v>
      </c>
      <c r="P137" s="3">
        <v>1.641</v>
      </c>
      <c r="Q137" s="3">
        <v>1.6415</v>
      </c>
      <c r="R137" s="3">
        <v>2.073</v>
      </c>
      <c r="S137" s="3">
        <v>2.4037000000000002</v>
      </c>
      <c r="T137" s="3">
        <v>1.3106</v>
      </c>
      <c r="U137" s="3">
        <v>2.8361999999999998</v>
      </c>
      <c r="V137" s="3">
        <v>1.2977000000000001</v>
      </c>
      <c r="W137" s="3">
        <v>1.2446999999999999</v>
      </c>
      <c r="X137" s="3">
        <v>1.5369999999999999</v>
      </c>
      <c r="Y137">
        <v>1.6950000000000001</v>
      </c>
      <c r="Z137">
        <v>3.4011</v>
      </c>
      <c r="AA137">
        <v>2.3039999999999998</v>
      </c>
      <c r="AB137">
        <v>1.65</v>
      </c>
      <c r="AC137">
        <v>1.5409999999999999</v>
      </c>
      <c r="AD137">
        <v>1</v>
      </c>
      <c r="AE137">
        <v>1.2978000000000001</v>
      </c>
      <c r="AF137">
        <v>1.2523</v>
      </c>
      <c r="AG137">
        <v>1.0057</v>
      </c>
      <c r="AH137">
        <v>1</v>
      </c>
      <c r="AI137" s="3">
        <v>2.0434820487767231</v>
      </c>
      <c r="AK137" s="11">
        <f t="shared" si="377"/>
        <v>-7.1064421442916803E-3</v>
      </c>
      <c r="AL137" s="11">
        <f t="shared" si="378"/>
        <v>2.2399084973550032E-3</v>
      </c>
      <c r="AM137" s="11">
        <f t="shared" si="379"/>
        <v>-1.3508000543946408E-2</v>
      </c>
      <c r="AN137" s="11">
        <f t="shared" si="380"/>
        <v>-1.7177914110428905E-3</v>
      </c>
      <c r="AO137" s="11">
        <f t="shared" si="381"/>
        <v>-4.1682747973755818E-3</v>
      </c>
      <c r="AP137" s="11">
        <f t="shared" si="382"/>
        <v>3.4934497816594412E-3</v>
      </c>
      <c r="AQ137" s="11">
        <f t="shared" si="383"/>
        <v>-1.6178654784638202E-2</v>
      </c>
      <c r="AR137" s="11">
        <f t="shared" si="384"/>
        <v>-5.0076464061891146E-3</v>
      </c>
      <c r="AS137" s="11">
        <f t="shared" si="385"/>
        <v>-1.6248420292470644E-3</v>
      </c>
      <c r="AT137" s="11">
        <f t="shared" si="386"/>
        <v>1.8121911037891403E-2</v>
      </c>
      <c r="AU137" s="11">
        <f t="shared" si="387"/>
        <v>-1.480330113615369E-3</v>
      </c>
      <c r="AV137" s="11">
        <f t="shared" si="388"/>
        <v>4.528729125389197E-2</v>
      </c>
      <c r="AW137" s="11">
        <f t="shared" si="389"/>
        <v>1.1871508379888152E-3</v>
      </c>
      <c r="AX137" s="11">
        <f t="shared" si="390"/>
        <v>-1.9320453031312357E-2</v>
      </c>
      <c r="AY137" s="11">
        <f t="shared" si="391"/>
        <v>-2.4316109422491961E-3</v>
      </c>
      <c r="AZ137" s="11">
        <f t="shared" si="392"/>
        <v>7.6734192756291453E-3</v>
      </c>
      <c r="BA137" s="11">
        <f t="shared" si="393"/>
        <v>-3.1308411214953313E-2</v>
      </c>
      <c r="BB137" s="11">
        <f t="shared" si="394"/>
        <v>-7.9653322327692955E-3</v>
      </c>
      <c r="BC137" s="11" t="str">
        <f t="shared" si="395"/>
        <v>/</v>
      </c>
      <c r="BD137" s="11">
        <f t="shared" si="396"/>
        <v>2.8130210976582193E-2</v>
      </c>
      <c r="BE137" s="11">
        <f t="shared" si="397"/>
        <v>-6.5074261215739559E-3</v>
      </c>
      <c r="BF137" s="11">
        <f t="shared" si="398"/>
        <v>1.2939453125E-2</v>
      </c>
      <c r="BG137" s="11">
        <f t="shared" si="399"/>
        <v>-5.8214747736093919E-3</v>
      </c>
      <c r="BH137" s="11">
        <f t="shared" si="400"/>
        <v>-3.5273368606701938E-3</v>
      </c>
      <c r="BI137" s="11">
        <f t="shared" si="401"/>
        <v>-1.2456445993031307E-2</v>
      </c>
      <c r="BJ137" s="11">
        <f t="shared" si="402"/>
        <v>1.7391304347826875E-3</v>
      </c>
      <c r="BK137" s="11">
        <f t="shared" si="403"/>
        <v>-7.8725852358751958E-4</v>
      </c>
      <c r="BL137" s="11">
        <f t="shared" si="404"/>
        <v>-4.5820433436532526E-2</v>
      </c>
      <c r="BM137" s="11" t="str">
        <f t="shared" si="405"/>
        <v>/</v>
      </c>
      <c r="BN137" s="11">
        <f t="shared" si="406"/>
        <v>1.1298994779085136E-2</v>
      </c>
      <c r="BO137" s="11">
        <f t="shared" si="407"/>
        <v>1.5405821778966988E-2</v>
      </c>
      <c r="BP137" s="11">
        <f t="shared" si="408"/>
        <v>3.3921979447271156E-3</v>
      </c>
      <c r="BQ137" s="11" t="str">
        <f t="shared" si="408"/>
        <v>/</v>
      </c>
      <c r="BR137" s="11">
        <f t="shared" si="342"/>
        <v>-2.3545085764234974E-3</v>
      </c>
      <c r="CK137" s="2">
        <f t="shared" si="343"/>
        <v>44064</v>
      </c>
      <c r="CL137" s="29">
        <f t="shared" si="344"/>
        <v>1.49407206509105</v>
      </c>
      <c r="CM137" s="29">
        <f t="shared" si="345"/>
        <v>1.6738299904489018</v>
      </c>
      <c r="CN137" s="29">
        <f t="shared" si="346"/>
        <v>2.1762999999999999</v>
      </c>
      <c r="CO137" s="29">
        <f t="shared" si="347"/>
        <v>1.2860191258989961</v>
      </c>
      <c r="CP137" s="29">
        <f t="shared" si="348"/>
        <v>1.2901</v>
      </c>
      <c r="CQ137" s="29">
        <f t="shared" si="349"/>
        <v>1.149</v>
      </c>
      <c r="CR137" s="29">
        <f t="shared" si="350"/>
        <v>1.8547</v>
      </c>
      <c r="CS137" s="29">
        <f t="shared" si="351"/>
        <v>2.9224942751453233</v>
      </c>
      <c r="CT137" s="29">
        <f t="shared" si="352"/>
        <v>1.5403899721448469</v>
      </c>
      <c r="CU137" s="29">
        <f t="shared" si="353"/>
        <v>1.8540000000000001</v>
      </c>
      <c r="CV137" s="29">
        <f t="shared" si="354"/>
        <v>2.0786594761171031</v>
      </c>
      <c r="CW137" s="29">
        <f t="shared" si="355"/>
        <v>3.3658403208166243</v>
      </c>
      <c r="CX137" s="29">
        <f t="shared" si="356"/>
        <v>1.4337</v>
      </c>
      <c r="CY137" s="29">
        <f t="shared" si="357"/>
        <v>3.3078651685393257</v>
      </c>
      <c r="CZ137" s="29">
        <f t="shared" si="358"/>
        <v>1.5096596136154554</v>
      </c>
      <c r="DA137" s="29">
        <f t="shared" si="359"/>
        <v>1.3521416803953872</v>
      </c>
      <c r="DB137" s="29">
        <f t="shared" si="360"/>
        <v>1.9355742296918768</v>
      </c>
      <c r="DC137" s="29">
        <f t="shared" si="361"/>
        <v>2.4037000000000002</v>
      </c>
      <c r="DD137" s="29">
        <f t="shared" si="362"/>
        <v>1.2144180874722017</v>
      </c>
      <c r="DE137" s="29">
        <f t="shared" si="363"/>
        <v>2.8361999999999998</v>
      </c>
      <c r="DF137" s="29">
        <f t="shared" si="364"/>
        <v>1.2977000000000001</v>
      </c>
      <c r="DG137" s="29">
        <f t="shared" si="365"/>
        <v>1.2446999999999999</v>
      </c>
      <c r="DH137" s="29">
        <f t="shared" si="366"/>
        <v>1.5369999999999999</v>
      </c>
      <c r="DI137" s="29">
        <f t="shared" si="367"/>
        <v>1.6950000000000001</v>
      </c>
      <c r="DJ137" s="29">
        <f t="shared" si="368"/>
        <v>3.4024609843937572</v>
      </c>
      <c r="DK137" s="29">
        <f t="shared" si="369"/>
        <v>1.6078157711095602</v>
      </c>
      <c r="DL137" s="29">
        <f t="shared" si="370"/>
        <v>1.65</v>
      </c>
      <c r="DM137" s="29">
        <f t="shared" si="371"/>
        <v>1.5409999999999999</v>
      </c>
      <c r="DN137" s="29">
        <f t="shared" si="372"/>
        <v>1</v>
      </c>
      <c r="DO137" s="29">
        <f t="shared" si="373"/>
        <v>1.2978000000000001</v>
      </c>
      <c r="DP137" s="29">
        <f t="shared" si="374"/>
        <v>1.2523</v>
      </c>
      <c r="DQ137" s="29">
        <f t="shared" si="375"/>
        <v>1.0057</v>
      </c>
      <c r="DR137" s="29">
        <f t="shared" si="375"/>
        <v>1</v>
      </c>
      <c r="DS137" s="29">
        <f t="shared" ref="DS137" si="414">AI137/AI$2</f>
        <v>2.0434820487767231</v>
      </c>
    </row>
    <row r="138" spans="1:123">
      <c r="A138" s="2">
        <v>44071</v>
      </c>
      <c r="B138" s="3">
        <v>1.9005000000000001</v>
      </c>
      <c r="C138" s="3">
        <v>2.1124000000000001</v>
      </c>
      <c r="D138" s="3">
        <v>2.1305999999999998</v>
      </c>
      <c r="E138" s="3">
        <v>1.6332</v>
      </c>
      <c r="F138" s="3">
        <v>1.2866</v>
      </c>
      <c r="G138" s="3">
        <v>1.1439999999999999</v>
      </c>
      <c r="H138" s="3">
        <v>1.8651</v>
      </c>
      <c r="I138" s="3">
        <v>3.3704000000000001</v>
      </c>
      <c r="J138" s="3">
        <v>1.6546000000000001</v>
      </c>
      <c r="K138" s="3">
        <v>1.8180000000000001</v>
      </c>
      <c r="L138" s="3">
        <v>2.6678000000000002</v>
      </c>
      <c r="M138" s="3">
        <v>3.7570000000000001</v>
      </c>
      <c r="N138" s="3">
        <v>1.4186000000000001</v>
      </c>
      <c r="O138" s="3">
        <v>2.819</v>
      </c>
      <c r="P138" s="3">
        <v>1.67</v>
      </c>
      <c r="Q138" s="3">
        <v>1.6238999999999999</v>
      </c>
      <c r="R138" s="3">
        <v>2.0499999999999998</v>
      </c>
      <c r="S138" s="3">
        <v>2.3328000000000002</v>
      </c>
      <c r="T138" s="3">
        <v>1.2976000000000001</v>
      </c>
      <c r="U138" s="3">
        <v>2.7423000000000002</v>
      </c>
      <c r="V138" s="3">
        <v>1.2871999999999999</v>
      </c>
      <c r="W138" s="3">
        <v>1.2254</v>
      </c>
      <c r="X138" s="3">
        <v>1.5389999999999999</v>
      </c>
      <c r="Y138">
        <v>1.702</v>
      </c>
      <c r="Z138">
        <v>3.4161999999999999</v>
      </c>
      <c r="AA138">
        <v>2.2949999999999999</v>
      </c>
      <c r="AB138">
        <v>1.6476</v>
      </c>
      <c r="AC138">
        <v>1.5109999999999999</v>
      </c>
      <c r="AD138">
        <v>1</v>
      </c>
      <c r="AE138">
        <v>1.2748999999999999</v>
      </c>
      <c r="AF138">
        <v>1.3006</v>
      </c>
      <c r="AG138">
        <v>1.0025999999999999</v>
      </c>
      <c r="AH138">
        <v>1</v>
      </c>
      <c r="AI138" s="3">
        <v>2.0299417062273939</v>
      </c>
      <c r="AK138" s="11">
        <f t="shared" si="377"/>
        <v>-1.4314610238058134E-2</v>
      </c>
      <c r="AL138" s="11">
        <f t="shared" si="378"/>
        <v>4.4698050404183842E-3</v>
      </c>
      <c r="AM138" s="11">
        <f t="shared" si="379"/>
        <v>-2.0998943160409955E-2</v>
      </c>
      <c r="AN138" s="11">
        <f t="shared" si="380"/>
        <v>3.6873156342183133E-3</v>
      </c>
      <c r="AO138" s="11">
        <f t="shared" si="381"/>
        <v>-2.7129679869778434E-3</v>
      </c>
      <c r="AP138" s="11">
        <f t="shared" si="382"/>
        <v>-4.3516100957354809E-3</v>
      </c>
      <c r="AQ138" s="11">
        <f t="shared" si="383"/>
        <v>5.6073758559336273E-3</v>
      </c>
      <c r="AR138" s="11">
        <f t="shared" si="384"/>
        <v>1.5731420649749861E-2</v>
      </c>
      <c r="AS138" s="11">
        <f t="shared" si="385"/>
        <v>-2.6522001205545598E-3</v>
      </c>
      <c r="AT138" s="11">
        <f t="shared" si="386"/>
        <v>-1.9417475728155331E-2</v>
      </c>
      <c r="AU138" s="11">
        <f t="shared" si="387"/>
        <v>-1.123012490270936E-2</v>
      </c>
      <c r="AV138" s="11">
        <f t="shared" si="388"/>
        <v>1.7330083942594054E-2</v>
      </c>
      <c r="AW138" s="11">
        <f t="shared" si="389"/>
        <v>-1.0532189439910633E-2</v>
      </c>
      <c r="AX138" s="11">
        <f t="shared" si="390"/>
        <v>-4.2459239130434812E-2</v>
      </c>
      <c r="AY138" s="11">
        <f t="shared" si="391"/>
        <v>1.7672151127361202E-2</v>
      </c>
      <c r="AZ138" s="11">
        <f t="shared" si="392"/>
        <v>-1.0721900700578768E-2</v>
      </c>
      <c r="BA138" s="11">
        <f t="shared" si="393"/>
        <v>-1.1095031355523477E-2</v>
      </c>
      <c r="BB138" s="11">
        <f t="shared" si="394"/>
        <v>-2.94961933685568E-2</v>
      </c>
      <c r="BC138" s="11">
        <f t="shared" si="395"/>
        <v>-9.9191210132762997E-3</v>
      </c>
      <c r="BD138" s="11">
        <f t="shared" si="396"/>
        <v>-3.3107679289189673E-2</v>
      </c>
      <c r="BE138" s="11">
        <f t="shared" si="397"/>
        <v>-8.0912383447639957E-3</v>
      </c>
      <c r="BF138" s="11">
        <f t="shared" si="398"/>
        <v>-1.5505744356069662E-2</v>
      </c>
      <c r="BG138" s="11">
        <f t="shared" si="399"/>
        <v>1.3012361743656164E-3</v>
      </c>
      <c r="BH138" s="11">
        <f t="shared" si="400"/>
        <v>4.1297935103243866E-3</v>
      </c>
      <c r="BI138" s="11">
        <f t="shared" si="401"/>
        <v>4.4397400840903156E-3</v>
      </c>
      <c r="BJ138" s="11">
        <f t="shared" si="402"/>
        <v>-3.90625E-3</v>
      </c>
      <c r="BK138" s="11">
        <f t="shared" si="403"/>
        <v>-1.4545454545453751E-3</v>
      </c>
      <c r="BL138" s="11">
        <f t="shared" si="404"/>
        <v>-1.94678780012979E-2</v>
      </c>
      <c r="BM138" s="11" t="str">
        <f t="shared" si="405"/>
        <v>/</v>
      </c>
      <c r="BN138" s="11">
        <f t="shared" si="406"/>
        <v>-1.7645245800585685E-2</v>
      </c>
      <c r="BO138" s="11">
        <f t="shared" si="407"/>
        <v>3.8569032979318019E-2</v>
      </c>
      <c r="BP138" s="11">
        <f t="shared" si="408"/>
        <v>-3.0824301481555683E-3</v>
      </c>
      <c r="BQ138" s="11" t="str">
        <f t="shared" si="408"/>
        <v>/</v>
      </c>
      <c r="BR138" s="11">
        <f t="shared" si="342"/>
        <v>-6.626112794792971E-3</v>
      </c>
      <c r="CK138" s="2">
        <f t="shared" si="343"/>
        <v>44071</v>
      </c>
      <c r="CL138" s="29">
        <f t="shared" si="344"/>
        <v>1.4726850058117009</v>
      </c>
      <c r="CM138" s="29">
        <f t="shared" si="345"/>
        <v>1.6813116841770137</v>
      </c>
      <c r="CN138" s="29">
        <f t="shared" si="346"/>
        <v>2.1305999999999998</v>
      </c>
      <c r="CO138" s="29">
        <f t="shared" si="347"/>
        <v>1.2907610843278272</v>
      </c>
      <c r="CP138" s="29">
        <f t="shared" si="348"/>
        <v>1.2866</v>
      </c>
      <c r="CQ138" s="29">
        <f t="shared" si="349"/>
        <v>1.1439999999999999</v>
      </c>
      <c r="CR138" s="29">
        <f t="shared" si="350"/>
        <v>1.8651</v>
      </c>
      <c r="CS138" s="29">
        <f t="shared" si="351"/>
        <v>2.9684692619341204</v>
      </c>
      <c r="CT138" s="29">
        <f t="shared" si="352"/>
        <v>1.5363045496750234</v>
      </c>
      <c r="CU138" s="29">
        <f t="shared" si="353"/>
        <v>1.8180000000000001</v>
      </c>
      <c r="CV138" s="29">
        <f t="shared" si="354"/>
        <v>2.0553158705701078</v>
      </c>
      <c r="CW138" s="29">
        <f t="shared" si="355"/>
        <v>3.4241706161137442</v>
      </c>
      <c r="CX138" s="29">
        <f t="shared" si="356"/>
        <v>1.4186000000000001</v>
      </c>
      <c r="CY138" s="29">
        <f t="shared" si="357"/>
        <v>3.1674157303370785</v>
      </c>
      <c r="CZ138" s="29">
        <f t="shared" si="358"/>
        <v>1.5363385464581416</v>
      </c>
      <c r="DA138" s="29">
        <f t="shared" si="359"/>
        <v>1.3376441515650741</v>
      </c>
      <c r="DB138" s="29">
        <f t="shared" si="360"/>
        <v>1.9140989729225022</v>
      </c>
      <c r="DC138" s="29">
        <f t="shared" si="361"/>
        <v>2.3328000000000002</v>
      </c>
      <c r="DD138" s="29">
        <f t="shared" si="362"/>
        <v>1.2023721275018533</v>
      </c>
      <c r="DE138" s="29">
        <f t="shared" si="363"/>
        <v>2.7423000000000002</v>
      </c>
      <c r="DF138" s="29">
        <f t="shared" si="364"/>
        <v>1.2871999999999999</v>
      </c>
      <c r="DG138" s="29">
        <f t="shared" si="365"/>
        <v>1.2254</v>
      </c>
      <c r="DH138" s="29">
        <f t="shared" si="366"/>
        <v>1.5389999999999999</v>
      </c>
      <c r="DI138" s="29">
        <f t="shared" si="367"/>
        <v>1.702</v>
      </c>
      <c r="DJ138" s="29">
        <f t="shared" si="368"/>
        <v>3.4175670268107239</v>
      </c>
      <c r="DK138" s="29">
        <f t="shared" si="369"/>
        <v>1.6015352407536636</v>
      </c>
      <c r="DL138" s="29">
        <f t="shared" si="370"/>
        <v>1.6476</v>
      </c>
      <c r="DM138" s="29">
        <f t="shared" si="371"/>
        <v>1.5109999999999999</v>
      </c>
      <c r="DN138" s="29">
        <f t="shared" si="372"/>
        <v>1</v>
      </c>
      <c r="DO138" s="29">
        <f t="shared" si="373"/>
        <v>1.2748999999999999</v>
      </c>
      <c r="DP138" s="29">
        <f t="shared" si="374"/>
        <v>1.3006</v>
      </c>
      <c r="DQ138" s="29">
        <f t="shared" si="375"/>
        <v>1.0025999999999999</v>
      </c>
      <c r="DR138" s="29">
        <f t="shared" si="375"/>
        <v>1</v>
      </c>
      <c r="DS138" s="29">
        <f t="shared" ref="DS138" si="415">AI138/AI$2</f>
        <v>2.0299417062273939</v>
      </c>
    </row>
    <row r="139" spans="1:123">
      <c r="A139" s="2">
        <v>44078</v>
      </c>
      <c r="B139" s="3">
        <v>1.8734</v>
      </c>
      <c r="C139" s="3">
        <v>2.1297000000000001</v>
      </c>
      <c r="D139" s="3">
        <v>2.1484999999999999</v>
      </c>
      <c r="E139" s="3">
        <v>1.637</v>
      </c>
      <c r="F139" s="3">
        <v>1.3089</v>
      </c>
      <c r="G139" s="3">
        <v>1.151</v>
      </c>
      <c r="H139" s="3">
        <v>1.8607</v>
      </c>
      <c r="I139" s="3">
        <v>3.3769999999999998</v>
      </c>
      <c r="J139" s="3">
        <v>1.6636</v>
      </c>
      <c r="K139" s="3">
        <v>1.855</v>
      </c>
      <c r="L139" s="3">
        <v>2.7507999999999999</v>
      </c>
      <c r="M139" s="3">
        <v>3.7069999999999999</v>
      </c>
      <c r="N139" s="3">
        <v>1.4180999999999999</v>
      </c>
      <c r="O139" s="3">
        <v>2.8719999999999999</v>
      </c>
      <c r="P139" s="3">
        <v>1.663</v>
      </c>
      <c r="Q139" s="3">
        <v>1.6292</v>
      </c>
      <c r="R139" s="3">
        <v>2.0990000000000002</v>
      </c>
      <c r="S139" s="3">
        <v>2.3521000000000001</v>
      </c>
      <c r="T139" s="3">
        <v>1.3063</v>
      </c>
      <c r="U139" s="3">
        <v>2.7734000000000001</v>
      </c>
      <c r="V139" s="3">
        <v>1.2941</v>
      </c>
      <c r="W139" s="3">
        <v>1.2674000000000001</v>
      </c>
      <c r="X139" s="3">
        <v>1.544</v>
      </c>
      <c r="Y139">
        <v>1.7110000000000001</v>
      </c>
      <c r="Z139">
        <v>3.4077999999999999</v>
      </c>
      <c r="AA139">
        <v>2.3039999999999998</v>
      </c>
      <c r="AB139">
        <v>1.6352</v>
      </c>
      <c r="AC139">
        <v>1.6679999999999999</v>
      </c>
      <c r="AD139">
        <v>1</v>
      </c>
      <c r="AE139">
        <v>1.2808999999999999</v>
      </c>
      <c r="AF139">
        <v>1.3431999999999999</v>
      </c>
      <c r="AG139">
        <v>1.0089999999999999</v>
      </c>
      <c r="AH139">
        <v>1</v>
      </c>
      <c r="AI139" s="3">
        <v>2.0506078638551908</v>
      </c>
      <c r="AK139" s="11">
        <f t="shared" si="377"/>
        <v>-1.4259405419626447E-2</v>
      </c>
      <c r="AL139" s="11">
        <f t="shared" si="378"/>
        <v>8.1897367922743047E-3</v>
      </c>
      <c r="AM139" s="11">
        <f t="shared" si="379"/>
        <v>8.4013892800149925E-3</v>
      </c>
      <c r="AN139" s="11">
        <f t="shared" si="380"/>
        <v>2.3267205486161568E-3</v>
      </c>
      <c r="AO139" s="11">
        <f t="shared" si="381"/>
        <v>1.7332504274832905E-2</v>
      </c>
      <c r="AP139" s="11">
        <f t="shared" si="382"/>
        <v>6.1188811188812586E-3</v>
      </c>
      <c r="AQ139" s="11">
        <f t="shared" si="383"/>
        <v>-2.3591228352366489E-3</v>
      </c>
      <c r="AR139" s="11">
        <f t="shared" si="384"/>
        <v>1.958224543080922E-3</v>
      </c>
      <c r="AS139" s="11">
        <f t="shared" si="385"/>
        <v>5.4393811193036434E-3</v>
      </c>
      <c r="AT139" s="11">
        <f t="shared" si="386"/>
        <v>2.0352035203520247E-2</v>
      </c>
      <c r="AU139" s="11">
        <f t="shared" si="387"/>
        <v>3.1111777494564619E-2</v>
      </c>
      <c r="AV139" s="11">
        <f t="shared" si="388"/>
        <v>-1.3308490817141361E-2</v>
      </c>
      <c r="AW139" s="11">
        <f t="shared" si="389"/>
        <v>-3.5246017200063484E-4</v>
      </c>
      <c r="AX139" s="11">
        <f t="shared" si="390"/>
        <v>1.880099326002127E-2</v>
      </c>
      <c r="AY139" s="11">
        <f t="shared" si="391"/>
        <v>-4.1916167664669546E-3</v>
      </c>
      <c r="AZ139" s="11">
        <f t="shared" si="392"/>
        <v>3.2637477677197602E-3</v>
      </c>
      <c r="BA139" s="11">
        <f t="shared" si="393"/>
        <v>2.3902439024390487E-2</v>
      </c>
      <c r="BB139" s="11">
        <f t="shared" si="394"/>
        <v>8.2733196159121558E-3</v>
      </c>
      <c r="BC139" s="11">
        <f t="shared" si="395"/>
        <v>6.7046855733661204E-3</v>
      </c>
      <c r="BD139" s="11">
        <f t="shared" si="396"/>
        <v>1.1340845275863209E-2</v>
      </c>
      <c r="BE139" s="11">
        <f t="shared" si="397"/>
        <v>5.3604723430702439E-3</v>
      </c>
      <c r="BF139" s="11">
        <f t="shared" si="398"/>
        <v>3.4274522604863744E-2</v>
      </c>
      <c r="BG139" s="11">
        <f t="shared" si="399"/>
        <v>3.2488628979858714E-3</v>
      </c>
      <c r="BH139" s="11">
        <f t="shared" si="400"/>
        <v>5.2878965922444898E-3</v>
      </c>
      <c r="BI139" s="11">
        <f t="shared" si="401"/>
        <v>-2.4588724313564514E-3</v>
      </c>
      <c r="BJ139" s="11">
        <f t="shared" si="402"/>
        <v>3.9215686274509665E-3</v>
      </c>
      <c r="BK139" s="11">
        <f t="shared" si="403"/>
        <v>-7.5260985676134373E-3</v>
      </c>
      <c r="BL139" s="11">
        <f t="shared" si="404"/>
        <v>0.10390469887491727</v>
      </c>
      <c r="BM139" s="11" t="str">
        <f t="shared" si="405"/>
        <v>/</v>
      </c>
      <c r="BN139" s="11">
        <f t="shared" si="406"/>
        <v>4.7062514707036929E-3</v>
      </c>
      <c r="BO139" s="11">
        <f t="shared" si="407"/>
        <v>3.2754113486083369E-2</v>
      </c>
      <c r="BP139" s="11">
        <f t="shared" si="408"/>
        <v>6.3834031518053003E-3</v>
      </c>
      <c r="BQ139" s="11" t="str">
        <f t="shared" si="408"/>
        <v>/</v>
      </c>
      <c r="BR139" s="11">
        <f t="shared" si="342"/>
        <v>1.0180665565123315E-2</v>
      </c>
      <c r="CK139" s="2">
        <f t="shared" si="343"/>
        <v>44078</v>
      </c>
      <c r="CL139" s="29">
        <f t="shared" si="344"/>
        <v>1.451685393258427</v>
      </c>
      <c r="CM139" s="29">
        <f t="shared" si="345"/>
        <v>1.6950811843361988</v>
      </c>
      <c r="CN139" s="29">
        <f t="shared" si="346"/>
        <v>2.1484999999999999</v>
      </c>
      <c r="CO139" s="29">
        <f t="shared" si="347"/>
        <v>1.293764324666087</v>
      </c>
      <c r="CP139" s="29">
        <f t="shared" si="348"/>
        <v>1.3089</v>
      </c>
      <c r="CQ139" s="29">
        <f t="shared" si="349"/>
        <v>1.151</v>
      </c>
      <c r="CR139" s="29">
        <f t="shared" si="350"/>
        <v>1.8607</v>
      </c>
      <c r="CS139" s="29">
        <f t="shared" si="351"/>
        <v>2.9742821912982209</v>
      </c>
      <c r="CT139" s="29">
        <f t="shared" si="352"/>
        <v>1.544661095636026</v>
      </c>
      <c r="CU139" s="29">
        <f t="shared" si="353"/>
        <v>1.855</v>
      </c>
      <c r="CV139" s="29">
        <f t="shared" si="354"/>
        <v>2.1192604006163327</v>
      </c>
      <c r="CW139" s="29">
        <f t="shared" si="355"/>
        <v>3.3786000729128691</v>
      </c>
      <c r="CX139" s="29">
        <f t="shared" si="356"/>
        <v>1.4180999999999999</v>
      </c>
      <c r="CY139" s="29">
        <f t="shared" si="357"/>
        <v>3.2269662921348314</v>
      </c>
      <c r="CZ139" s="29">
        <f t="shared" si="358"/>
        <v>1.5298988040478381</v>
      </c>
      <c r="DA139" s="29">
        <f t="shared" si="359"/>
        <v>1.342009884678748</v>
      </c>
      <c r="DB139" s="29">
        <f t="shared" si="360"/>
        <v>1.9598506069094308</v>
      </c>
      <c r="DC139" s="29">
        <f t="shared" si="361"/>
        <v>2.3521000000000001</v>
      </c>
      <c r="DD139" s="29">
        <f t="shared" si="362"/>
        <v>1.2104336545589327</v>
      </c>
      <c r="DE139" s="29">
        <f t="shared" si="363"/>
        <v>2.7734000000000001</v>
      </c>
      <c r="DF139" s="29">
        <f t="shared" si="364"/>
        <v>1.2941</v>
      </c>
      <c r="DG139" s="29">
        <f t="shared" si="365"/>
        <v>1.2674000000000001</v>
      </c>
      <c r="DH139" s="29">
        <f t="shared" si="366"/>
        <v>1.544</v>
      </c>
      <c r="DI139" s="29">
        <f t="shared" si="367"/>
        <v>1.7110000000000001</v>
      </c>
      <c r="DJ139" s="29">
        <f t="shared" si="368"/>
        <v>3.4091636654661861</v>
      </c>
      <c r="DK139" s="29">
        <f t="shared" si="369"/>
        <v>1.6078157711095602</v>
      </c>
      <c r="DL139" s="29">
        <f t="shared" si="370"/>
        <v>1.6352</v>
      </c>
      <c r="DM139" s="29">
        <f t="shared" si="371"/>
        <v>1.6679999999999999</v>
      </c>
      <c r="DN139" s="29">
        <f t="shared" si="372"/>
        <v>1</v>
      </c>
      <c r="DO139" s="29">
        <f t="shared" si="373"/>
        <v>1.2808999999999999</v>
      </c>
      <c r="DP139" s="29">
        <f t="shared" si="374"/>
        <v>1.3431999999999999</v>
      </c>
      <c r="DQ139" s="29">
        <f t="shared" si="375"/>
        <v>1.0089999999999999</v>
      </c>
      <c r="DR139" s="29">
        <f t="shared" si="375"/>
        <v>1</v>
      </c>
      <c r="DS139" s="29">
        <f t="shared" ref="DS139" si="416">AI139/AI$2</f>
        <v>2.0506078638551908</v>
      </c>
    </row>
    <row r="140" spans="1:123">
      <c r="A140" s="2">
        <v>44085</v>
      </c>
      <c r="B140" s="3">
        <v>1.8632</v>
      </c>
      <c r="C140" s="3">
        <v>2.1217999999999999</v>
      </c>
      <c r="D140" s="3">
        <v>2.1326000000000001</v>
      </c>
      <c r="E140" s="3">
        <v>1.6427</v>
      </c>
      <c r="F140" s="3">
        <v>1.3266</v>
      </c>
      <c r="G140" s="3">
        <v>1.149</v>
      </c>
      <c r="H140" s="3">
        <v>1.8583000000000001</v>
      </c>
      <c r="I140" s="3">
        <v>3.1798999999999999</v>
      </c>
      <c r="J140" s="3">
        <v>1.6529</v>
      </c>
      <c r="K140" s="3">
        <v>1.891</v>
      </c>
      <c r="L140" s="3">
        <v>2.8008999999999999</v>
      </c>
      <c r="M140" s="3">
        <v>3.8279999999999998</v>
      </c>
      <c r="N140" s="3">
        <v>1.4097</v>
      </c>
      <c r="O140" s="3">
        <v>2.9260000000000002</v>
      </c>
      <c r="P140" s="3">
        <v>1.6160000000000001</v>
      </c>
      <c r="Q140" s="3">
        <v>1.6185</v>
      </c>
      <c r="R140" s="3">
        <v>2.2480000000000002</v>
      </c>
      <c r="S140" s="3">
        <v>2.3887</v>
      </c>
      <c r="T140" s="3">
        <v>1.2987</v>
      </c>
      <c r="U140" s="3">
        <v>2.8529</v>
      </c>
      <c r="V140" s="3">
        <v>1.2825</v>
      </c>
      <c r="W140" s="3">
        <v>1.3129</v>
      </c>
      <c r="X140" s="3">
        <v>1.546</v>
      </c>
      <c r="Y140">
        <v>1.7150000000000001</v>
      </c>
      <c r="Z140">
        <v>3.4508000000000001</v>
      </c>
      <c r="AA140">
        <v>2.3170000000000002</v>
      </c>
      <c r="AB140">
        <v>1.6229</v>
      </c>
      <c r="AC140">
        <v>1.7190000000000001</v>
      </c>
      <c r="AD140">
        <v>1</v>
      </c>
      <c r="AE140">
        <v>1.2761</v>
      </c>
      <c r="AF140">
        <v>1.3807</v>
      </c>
      <c r="AG140">
        <v>1.0278</v>
      </c>
      <c r="AH140">
        <v>1</v>
      </c>
      <c r="AI140" s="3">
        <v>2.0624061279567911</v>
      </c>
      <c r="AK140" s="11">
        <f t="shared" si="377"/>
        <v>-5.4446460980036582E-3</v>
      </c>
      <c r="AL140" s="11">
        <f t="shared" si="378"/>
        <v>-3.709442644504013E-3</v>
      </c>
      <c r="AM140" s="11">
        <f t="shared" si="379"/>
        <v>-7.4005119851058287E-3</v>
      </c>
      <c r="AN140" s="11">
        <f t="shared" si="380"/>
        <v>3.4819792302993591E-3</v>
      </c>
      <c r="AO140" s="11">
        <f t="shared" si="381"/>
        <v>1.3522805409122096E-2</v>
      </c>
      <c r="AP140" s="11">
        <f t="shared" si="382"/>
        <v>-1.7376194613379914E-3</v>
      </c>
      <c r="AQ140" s="11">
        <f t="shared" si="383"/>
        <v>-1.2898371580587487E-3</v>
      </c>
      <c r="AR140" s="11">
        <f t="shared" si="384"/>
        <v>-5.8365413088540041E-2</v>
      </c>
      <c r="AS140" s="11">
        <f t="shared" si="385"/>
        <v>-6.4318345756191331E-3</v>
      </c>
      <c r="AT140" s="11">
        <f t="shared" si="386"/>
        <v>1.9407008086253397E-2</v>
      </c>
      <c r="AU140" s="11">
        <f t="shared" si="387"/>
        <v>1.8212883524792778E-2</v>
      </c>
      <c r="AV140" s="11">
        <f t="shared" si="388"/>
        <v>3.2640949554896048E-2</v>
      </c>
      <c r="AW140" s="11">
        <f t="shared" si="389"/>
        <v>-5.9234186587687754E-3</v>
      </c>
      <c r="AX140" s="11">
        <f t="shared" si="390"/>
        <v>1.8802228412256428E-2</v>
      </c>
      <c r="AY140" s="11">
        <f t="shared" si="391"/>
        <v>-2.8262176788935611E-2</v>
      </c>
      <c r="AZ140" s="11">
        <f t="shared" si="392"/>
        <v>-6.5676405597838716E-3</v>
      </c>
      <c r="BA140" s="11">
        <f t="shared" si="393"/>
        <v>7.0986183897093769E-2</v>
      </c>
      <c r="BB140" s="11">
        <f t="shared" si="394"/>
        <v>1.5560562901237196E-2</v>
      </c>
      <c r="BC140" s="11">
        <f t="shared" si="395"/>
        <v>-5.8179591211819925E-3</v>
      </c>
      <c r="BD140" s="11">
        <f t="shared" si="396"/>
        <v>2.8665176317876906E-2</v>
      </c>
      <c r="BE140" s="11">
        <f t="shared" si="397"/>
        <v>-8.9637585967081712E-3</v>
      </c>
      <c r="BF140" s="11">
        <f t="shared" si="398"/>
        <v>3.5900268265740776E-2</v>
      </c>
      <c r="BG140" s="11">
        <f t="shared" si="399"/>
        <v>1.2953367875647714E-3</v>
      </c>
      <c r="BH140" s="11">
        <f t="shared" si="400"/>
        <v>2.3378141437755406E-3</v>
      </c>
      <c r="BI140" s="11">
        <f t="shared" si="401"/>
        <v>1.2618111391513587E-2</v>
      </c>
      <c r="BJ140" s="11">
        <f t="shared" si="402"/>
        <v>5.6423611111111605E-3</v>
      </c>
      <c r="BK140" s="11">
        <f t="shared" si="403"/>
        <v>-7.5220156555773077E-3</v>
      </c>
      <c r="BL140" s="11">
        <f t="shared" si="404"/>
        <v>3.0575539568345356E-2</v>
      </c>
      <c r="BM140" s="11" t="str">
        <f t="shared" si="405"/>
        <v>/</v>
      </c>
      <c r="BN140" s="11">
        <f t="shared" si="406"/>
        <v>-3.7473651338901792E-3</v>
      </c>
      <c r="BO140" s="11">
        <f t="shared" si="407"/>
        <v>2.791840381179278E-2</v>
      </c>
      <c r="BP140" s="11">
        <f t="shared" si="408"/>
        <v>1.8632309217046839E-2</v>
      </c>
      <c r="BQ140" s="11" t="str">
        <f t="shared" si="408"/>
        <v>/</v>
      </c>
      <c r="BR140" s="11">
        <f t="shared" si="342"/>
        <v>5.7535447462000455E-3</v>
      </c>
      <c r="CK140" s="2">
        <f t="shared" si="343"/>
        <v>44085</v>
      </c>
      <c r="CL140" s="29">
        <f t="shared" si="344"/>
        <v>1.4437814800464936</v>
      </c>
      <c r="CM140" s="29">
        <f t="shared" si="345"/>
        <v>1.6887933779051256</v>
      </c>
      <c r="CN140" s="29">
        <f t="shared" si="346"/>
        <v>2.1326000000000001</v>
      </c>
      <c r="CO140" s="29">
        <f t="shared" si="347"/>
        <v>1.2982691851734767</v>
      </c>
      <c r="CP140" s="29">
        <f t="shared" si="348"/>
        <v>1.3266</v>
      </c>
      <c r="CQ140" s="29">
        <f t="shared" si="349"/>
        <v>1.149</v>
      </c>
      <c r="CR140" s="29">
        <f t="shared" si="350"/>
        <v>1.8583000000000001</v>
      </c>
      <c r="CS140" s="29">
        <f t="shared" si="351"/>
        <v>2.8006869825612117</v>
      </c>
      <c r="CT140" s="29">
        <f t="shared" si="352"/>
        <v>1.5347260909935005</v>
      </c>
      <c r="CU140" s="29">
        <f t="shared" si="353"/>
        <v>1.891</v>
      </c>
      <c r="CV140" s="29">
        <f t="shared" si="354"/>
        <v>2.1578582434514635</v>
      </c>
      <c r="CW140" s="29">
        <f t="shared" si="355"/>
        <v>3.4888807874589864</v>
      </c>
      <c r="CX140" s="29">
        <f t="shared" si="356"/>
        <v>1.4097</v>
      </c>
      <c r="CY140" s="29">
        <f t="shared" si="357"/>
        <v>3.2876404494382023</v>
      </c>
      <c r="CZ140" s="29">
        <f t="shared" si="358"/>
        <v>1.4866605335786569</v>
      </c>
      <c r="DA140" s="29">
        <f t="shared" si="359"/>
        <v>1.3331960461285008</v>
      </c>
      <c r="DB140" s="29">
        <f t="shared" si="360"/>
        <v>2.0989729225023344</v>
      </c>
      <c r="DC140" s="29">
        <f t="shared" si="361"/>
        <v>2.3887</v>
      </c>
      <c r="DD140" s="29">
        <f t="shared" si="362"/>
        <v>1.2033914010378057</v>
      </c>
      <c r="DE140" s="29">
        <f t="shared" si="363"/>
        <v>2.8529</v>
      </c>
      <c r="DF140" s="29">
        <f t="shared" si="364"/>
        <v>1.2825</v>
      </c>
      <c r="DG140" s="29">
        <f t="shared" si="365"/>
        <v>1.3129</v>
      </c>
      <c r="DH140" s="29">
        <f t="shared" si="366"/>
        <v>1.546</v>
      </c>
      <c r="DI140" s="29">
        <f t="shared" si="367"/>
        <v>1.7150000000000001</v>
      </c>
      <c r="DJ140" s="29">
        <f t="shared" si="368"/>
        <v>3.4521808723489396</v>
      </c>
      <c r="DK140" s="29">
        <f t="shared" si="369"/>
        <v>1.6168876482903001</v>
      </c>
      <c r="DL140" s="29">
        <f t="shared" si="370"/>
        <v>1.6229</v>
      </c>
      <c r="DM140" s="29">
        <f t="shared" si="371"/>
        <v>1.7190000000000001</v>
      </c>
      <c r="DN140" s="29">
        <f t="shared" si="372"/>
        <v>1</v>
      </c>
      <c r="DO140" s="29">
        <f t="shared" si="373"/>
        <v>1.2761</v>
      </c>
      <c r="DP140" s="29">
        <f t="shared" si="374"/>
        <v>1.3807</v>
      </c>
      <c r="DQ140" s="29">
        <f t="shared" si="375"/>
        <v>1.0278</v>
      </c>
      <c r="DR140" s="29">
        <f t="shared" si="375"/>
        <v>1</v>
      </c>
      <c r="DS140" s="29">
        <f t="shared" ref="DS140" si="417">AI140/AI$2</f>
        <v>2.0624061279567911</v>
      </c>
    </row>
    <row r="141" spans="1:123">
      <c r="A141" s="2">
        <v>44092</v>
      </c>
      <c r="B141" s="3">
        <v>1.8884000000000001</v>
      </c>
      <c r="C141" s="3">
        <v>2.1013999999999999</v>
      </c>
      <c r="D141" s="3">
        <v>2.0929000000000002</v>
      </c>
      <c r="E141" s="3">
        <v>1.6666000000000001</v>
      </c>
      <c r="F141" s="3">
        <v>1.3325</v>
      </c>
      <c r="G141" s="3">
        <v>1.1539999999999999</v>
      </c>
      <c r="H141" s="3">
        <v>1.8751</v>
      </c>
      <c r="I141" s="3">
        <v>3.3365999999999998</v>
      </c>
      <c r="J141" s="3">
        <v>1.6673</v>
      </c>
      <c r="K141" s="3">
        <v>1.899</v>
      </c>
      <c r="L141" s="3">
        <v>2.8997000000000002</v>
      </c>
      <c r="M141" s="3">
        <v>3.871</v>
      </c>
      <c r="N141" s="3">
        <v>1.4282999999999999</v>
      </c>
      <c r="O141" s="3">
        <v>3.05</v>
      </c>
      <c r="P141" s="3">
        <v>1.6559999999999999</v>
      </c>
      <c r="Q141" s="3">
        <v>1.6176999999999999</v>
      </c>
      <c r="R141" s="3">
        <v>2.234</v>
      </c>
      <c r="S141" s="3">
        <v>2.3778999999999999</v>
      </c>
      <c r="T141" s="3">
        <v>1.3247</v>
      </c>
      <c r="U141" s="3">
        <v>2.8384</v>
      </c>
      <c r="V141" s="3">
        <v>1.2842</v>
      </c>
      <c r="W141" s="3">
        <v>1.272</v>
      </c>
      <c r="X141" s="3">
        <v>1.544</v>
      </c>
      <c r="Y141">
        <v>1.7210000000000001</v>
      </c>
      <c r="Z141">
        <v>3.4518</v>
      </c>
      <c r="AA141">
        <v>2.3250000000000002</v>
      </c>
      <c r="AB141">
        <v>1.6651</v>
      </c>
      <c r="AC141">
        <v>1.823</v>
      </c>
      <c r="AD141">
        <v>1</v>
      </c>
      <c r="AE141">
        <v>1.2892999999999999</v>
      </c>
      <c r="AF141">
        <v>1.4313</v>
      </c>
      <c r="AG141">
        <v>1.0345</v>
      </c>
      <c r="AH141">
        <v>1</v>
      </c>
      <c r="AI141" s="3">
        <v>2.0825186479875701</v>
      </c>
      <c r="AK141" s="11">
        <f t="shared" si="377"/>
        <v>1.3525118076427756E-2</v>
      </c>
      <c r="AL141" s="11">
        <f t="shared" si="378"/>
        <v>-9.6144782731643064E-3</v>
      </c>
      <c r="AM141" s="11">
        <f t="shared" si="379"/>
        <v>-1.8615774172371702E-2</v>
      </c>
      <c r="AN141" s="11">
        <f t="shared" si="380"/>
        <v>1.4549217751263166E-2</v>
      </c>
      <c r="AO141" s="11">
        <f t="shared" si="381"/>
        <v>4.4474596713401926E-3</v>
      </c>
      <c r="AP141" s="11">
        <f t="shared" si="382"/>
        <v>4.3516100957352588E-3</v>
      </c>
      <c r="AQ141" s="11">
        <f t="shared" si="383"/>
        <v>9.0405209062045522E-3</v>
      </c>
      <c r="AR141" s="11">
        <f t="shared" si="384"/>
        <v>4.927827919116945E-2</v>
      </c>
      <c r="AS141" s="11">
        <f t="shared" si="385"/>
        <v>8.7119607961763101E-3</v>
      </c>
      <c r="AT141" s="11">
        <f t="shared" si="386"/>
        <v>4.230565838180933E-3</v>
      </c>
      <c r="AU141" s="11">
        <f t="shared" si="387"/>
        <v>3.5274376093398674E-2</v>
      </c>
      <c r="AV141" s="11">
        <f t="shared" si="388"/>
        <v>1.1233019853709614E-2</v>
      </c>
      <c r="AW141" s="11">
        <f t="shared" si="389"/>
        <v>1.3194296658863625E-2</v>
      </c>
      <c r="AX141" s="11">
        <f t="shared" si="390"/>
        <v>4.2378673957621293E-2</v>
      </c>
      <c r="AY141" s="11">
        <f t="shared" si="391"/>
        <v>2.4752475247524552E-2</v>
      </c>
      <c r="AZ141" s="11">
        <f t="shared" si="392"/>
        <v>-4.9428483163427295E-4</v>
      </c>
      <c r="BA141" s="11">
        <f t="shared" si="393"/>
        <v>-6.2277580071175009E-3</v>
      </c>
      <c r="BB141" s="11">
        <f t="shared" si="394"/>
        <v>-4.5212877297274856E-3</v>
      </c>
      <c r="BC141" s="11">
        <f t="shared" si="395"/>
        <v>2.0020020020020013E-2</v>
      </c>
      <c r="BD141" s="11">
        <f t="shared" si="396"/>
        <v>-5.0825475831609568E-3</v>
      </c>
      <c r="BE141" s="11">
        <f t="shared" si="397"/>
        <v>1.3255360623782853E-3</v>
      </c>
      <c r="BF141" s="11">
        <f t="shared" si="398"/>
        <v>-3.1152410693883748E-2</v>
      </c>
      <c r="BG141" s="11">
        <f t="shared" si="399"/>
        <v>-1.2936610608020871E-3</v>
      </c>
      <c r="BH141" s="11">
        <f t="shared" si="400"/>
        <v>3.4985422740525518E-3</v>
      </c>
      <c r="BI141" s="11">
        <f t="shared" si="401"/>
        <v>2.8978787527522698E-4</v>
      </c>
      <c r="BJ141" s="11">
        <f t="shared" si="402"/>
        <v>3.4527406128614935E-3</v>
      </c>
      <c r="BK141" s="11">
        <f t="shared" si="403"/>
        <v>2.6002834432189204E-2</v>
      </c>
      <c r="BL141" s="11">
        <f t="shared" si="404"/>
        <v>6.050029086678288E-2</v>
      </c>
      <c r="BM141" s="11" t="str">
        <f t="shared" si="405"/>
        <v>/</v>
      </c>
      <c r="BN141" s="11">
        <f t="shared" si="406"/>
        <v>1.0344016926573163E-2</v>
      </c>
      <c r="BO141" s="11">
        <f t="shared" si="407"/>
        <v>3.6648077062359619E-2</v>
      </c>
      <c r="BP141" s="11">
        <f t="shared" si="408"/>
        <v>6.5187779723681061E-3</v>
      </c>
      <c r="BQ141" s="11" t="str">
        <f t="shared" si="408"/>
        <v>/</v>
      </c>
      <c r="BR141" s="11">
        <f t="shared" ref="BR141:BR145" si="418">IF(AI141=AI140,"/",AI141/AI140-1)</f>
        <v>9.7519687117610943E-3</v>
      </c>
      <c r="CK141" s="2">
        <f t="shared" si="343"/>
        <v>44092</v>
      </c>
      <c r="CL141" s="29">
        <f t="shared" si="344"/>
        <v>1.463308795040682</v>
      </c>
      <c r="CM141" s="29">
        <f t="shared" si="345"/>
        <v>1.6725565106653932</v>
      </c>
      <c r="CN141" s="29">
        <f t="shared" si="346"/>
        <v>2.0929000000000002</v>
      </c>
      <c r="CO141" s="29">
        <f t="shared" si="347"/>
        <v>1.3171579862483205</v>
      </c>
      <c r="CP141" s="29">
        <f t="shared" si="348"/>
        <v>1.3325</v>
      </c>
      <c r="CQ141" s="29">
        <f t="shared" si="349"/>
        <v>1.1539999999999999</v>
      </c>
      <c r="CR141" s="29">
        <f t="shared" si="350"/>
        <v>1.8751</v>
      </c>
      <c r="CS141" s="29">
        <f t="shared" si="351"/>
        <v>2.9387000176149374</v>
      </c>
      <c r="CT141" s="29">
        <f t="shared" si="352"/>
        <v>1.5480965645311049</v>
      </c>
      <c r="CU141" s="29">
        <f t="shared" si="353"/>
        <v>1.899</v>
      </c>
      <c r="CV141" s="29">
        <f t="shared" si="354"/>
        <v>2.233975346687211</v>
      </c>
      <c r="CW141" s="29">
        <f t="shared" si="355"/>
        <v>3.5280714546117391</v>
      </c>
      <c r="CX141" s="29">
        <f t="shared" si="356"/>
        <v>1.4282999999999999</v>
      </c>
      <c r="CY141" s="29">
        <f t="shared" si="357"/>
        <v>3.4269662921348312</v>
      </c>
      <c r="CZ141" s="29">
        <f t="shared" si="358"/>
        <v>1.5234590616375345</v>
      </c>
      <c r="DA141" s="29">
        <f t="shared" si="359"/>
        <v>1.3325370675453048</v>
      </c>
      <c r="DB141" s="29">
        <f t="shared" si="360"/>
        <v>2.0859010270774978</v>
      </c>
      <c r="DC141" s="29">
        <f t="shared" si="361"/>
        <v>2.3778999999999999</v>
      </c>
      <c r="DD141" s="29">
        <f t="shared" si="362"/>
        <v>1.2274833209785025</v>
      </c>
      <c r="DE141" s="29">
        <f t="shared" si="363"/>
        <v>2.8384</v>
      </c>
      <c r="DF141" s="29">
        <f t="shared" si="364"/>
        <v>1.2842</v>
      </c>
      <c r="DG141" s="29">
        <f t="shared" si="365"/>
        <v>1.272</v>
      </c>
      <c r="DH141" s="29">
        <f t="shared" si="366"/>
        <v>1.544</v>
      </c>
      <c r="DI141" s="29">
        <f t="shared" si="367"/>
        <v>1.7210000000000001</v>
      </c>
      <c r="DJ141" s="29">
        <f t="shared" si="368"/>
        <v>3.4531812725090036</v>
      </c>
      <c r="DK141" s="29">
        <f t="shared" si="369"/>
        <v>1.6224703419399862</v>
      </c>
      <c r="DL141" s="29">
        <f t="shared" si="370"/>
        <v>1.6651</v>
      </c>
      <c r="DM141" s="29">
        <f t="shared" si="371"/>
        <v>1.823</v>
      </c>
      <c r="DN141" s="29">
        <f t="shared" si="372"/>
        <v>1</v>
      </c>
      <c r="DO141" s="29">
        <f t="shared" si="373"/>
        <v>1.2892999999999999</v>
      </c>
      <c r="DP141" s="29">
        <f t="shared" si="374"/>
        <v>1.4313</v>
      </c>
      <c r="DQ141" s="29">
        <f t="shared" si="375"/>
        <v>1.0345</v>
      </c>
      <c r="DR141" s="29">
        <f t="shared" si="375"/>
        <v>1</v>
      </c>
      <c r="DS141" s="29">
        <f t="shared" ref="DS141" si="419">AI141/AI$2</f>
        <v>2.0825186479875701</v>
      </c>
    </row>
    <row r="142" spans="1:123">
      <c r="A142" s="2">
        <v>44099</v>
      </c>
      <c r="B142" s="3">
        <v>1.8544</v>
      </c>
      <c r="C142" s="3">
        <v>2.1107999999999998</v>
      </c>
      <c r="D142" s="3">
        <v>2.0491999999999999</v>
      </c>
      <c r="E142" s="3">
        <v>1.6871</v>
      </c>
      <c r="F142" s="3">
        <v>1.3331</v>
      </c>
      <c r="G142" s="3">
        <v>1.1599999999999999</v>
      </c>
      <c r="H142" s="3">
        <v>1.8492999999999999</v>
      </c>
      <c r="I142" s="3">
        <v>3.2149999999999999</v>
      </c>
      <c r="J142" s="3">
        <v>1.6478999999999999</v>
      </c>
      <c r="K142" s="3">
        <v>1.88</v>
      </c>
      <c r="L142" s="3">
        <v>2.8378000000000001</v>
      </c>
      <c r="M142" s="3">
        <v>3.8140000000000001</v>
      </c>
      <c r="N142" s="3">
        <v>1.4404999999999999</v>
      </c>
      <c r="O142" s="3">
        <v>3.121</v>
      </c>
      <c r="P142" s="3">
        <v>1.5960000000000001</v>
      </c>
      <c r="Q142" s="3">
        <v>1.6146</v>
      </c>
      <c r="R142" s="3">
        <v>2.2829999999999999</v>
      </c>
      <c r="S142" s="3">
        <v>2.3822000000000001</v>
      </c>
      <c r="T142" s="3">
        <v>1.3226</v>
      </c>
      <c r="U142" s="3">
        <v>2.7803</v>
      </c>
      <c r="V142" s="3">
        <v>1.2811999999999999</v>
      </c>
      <c r="W142" s="3">
        <v>1.2787999999999999</v>
      </c>
      <c r="X142" s="3">
        <v>1.5660000000000001</v>
      </c>
      <c r="Y142">
        <v>1.7330000000000001</v>
      </c>
      <c r="Z142">
        <v>3.5057999999999998</v>
      </c>
      <c r="AA142">
        <v>2.33</v>
      </c>
      <c r="AB142">
        <v>1.6449</v>
      </c>
      <c r="AC142">
        <v>1.825</v>
      </c>
      <c r="AD142">
        <v>1</v>
      </c>
      <c r="AE142">
        <v>1.2773000000000001</v>
      </c>
      <c r="AF142">
        <v>1.3779999999999999</v>
      </c>
      <c r="AG142">
        <v>1.0426</v>
      </c>
      <c r="AH142">
        <v>1</v>
      </c>
      <c r="AI142" s="3">
        <v>2.075227848023482</v>
      </c>
      <c r="AK142" s="11">
        <f t="shared" si="377"/>
        <v>-1.8004660029654729E-2</v>
      </c>
      <c r="AL142" s="11">
        <f t="shared" si="378"/>
        <v>4.4732083372989173E-3</v>
      </c>
      <c r="AM142" s="11">
        <f t="shared" si="379"/>
        <v>-2.0880118495867128E-2</v>
      </c>
      <c r="AN142" s="11">
        <f t="shared" si="380"/>
        <v>1.2300492019680753E-2</v>
      </c>
      <c r="AO142" s="11">
        <f t="shared" si="381"/>
        <v>4.5028142589109699E-4</v>
      </c>
      <c r="AP142" s="11">
        <f t="shared" si="382"/>
        <v>5.199306759098743E-3</v>
      </c>
      <c r="AQ142" s="11">
        <f t="shared" si="383"/>
        <v>-1.3759266172470808E-2</v>
      </c>
      <c r="AR142" s="11">
        <f t="shared" si="384"/>
        <v>-3.6444284601090948E-2</v>
      </c>
      <c r="AS142" s="11">
        <f t="shared" si="385"/>
        <v>-1.16355784801776E-2</v>
      </c>
      <c r="AT142" s="11">
        <f t="shared" si="386"/>
        <v>-1.0005265929436624E-2</v>
      </c>
      <c r="AU142" s="11">
        <f t="shared" si="387"/>
        <v>-2.1347035900265543E-2</v>
      </c>
      <c r="AV142" s="11">
        <f t="shared" si="388"/>
        <v>-1.4724877292689231E-2</v>
      </c>
      <c r="AW142" s="11">
        <f t="shared" si="389"/>
        <v>8.5416229083525863E-3</v>
      </c>
      <c r="AX142" s="11">
        <f t="shared" si="390"/>
        <v>2.3278688524590141E-2</v>
      </c>
      <c r="AY142" s="11">
        <f t="shared" si="391"/>
        <v>-3.6231884057970953E-2</v>
      </c>
      <c r="AZ142" s="11">
        <f t="shared" si="392"/>
        <v>-1.9163009210606541E-3</v>
      </c>
      <c r="BA142" s="11">
        <f t="shared" si="393"/>
        <v>2.1933751119068923E-2</v>
      </c>
      <c r="BB142" s="11">
        <f t="shared" si="394"/>
        <v>1.8083182640145079E-3</v>
      </c>
      <c r="BC142" s="11">
        <f t="shared" si="395"/>
        <v>-1.5852645882086236E-3</v>
      </c>
      <c r="BD142" s="11">
        <f t="shared" si="396"/>
        <v>-2.0469278466741847E-2</v>
      </c>
      <c r="BE142" s="11">
        <f t="shared" si="397"/>
        <v>-2.3360847220059711E-3</v>
      </c>
      <c r="BF142" s="11">
        <f t="shared" si="398"/>
        <v>5.3459119496854779E-3</v>
      </c>
      <c r="BG142" s="11">
        <f t="shared" si="399"/>
        <v>1.4248704663212486E-2</v>
      </c>
      <c r="BH142" s="11">
        <f t="shared" si="400"/>
        <v>6.9726902963394011E-3</v>
      </c>
      <c r="BI142" s="11">
        <f t="shared" si="401"/>
        <v>1.5644011819919923E-2</v>
      </c>
      <c r="BJ142" s="11">
        <f t="shared" si="402"/>
        <v>2.1505376344086446E-3</v>
      </c>
      <c r="BK142" s="11">
        <f t="shared" si="403"/>
        <v>-1.2131403519308193E-2</v>
      </c>
      <c r="BL142" s="11">
        <f t="shared" si="404"/>
        <v>1.0970927043334466E-3</v>
      </c>
      <c r="BM142" s="11" t="str">
        <f t="shared" si="405"/>
        <v>/</v>
      </c>
      <c r="BN142" s="11">
        <f t="shared" si="406"/>
        <v>-9.3073760955555418E-3</v>
      </c>
      <c r="BO142" s="11">
        <f t="shared" si="407"/>
        <v>-3.7238873751135437E-2</v>
      </c>
      <c r="BP142" s="11">
        <f t="shared" si="408"/>
        <v>7.8298695021750131E-3</v>
      </c>
      <c r="BQ142" s="11" t="str">
        <f t="shared" si="408"/>
        <v>/</v>
      </c>
      <c r="BR142" s="11">
        <f t="shared" si="418"/>
        <v>-3.5009530268232947E-3</v>
      </c>
      <c r="CK142" s="2">
        <f t="shared" si="343"/>
        <v>44099</v>
      </c>
      <c r="CL142" s="29">
        <f t="shared" si="344"/>
        <v>1.4369624176675708</v>
      </c>
      <c r="CM142" s="29">
        <f t="shared" si="345"/>
        <v>1.6800382043935052</v>
      </c>
      <c r="CN142" s="29">
        <f t="shared" si="346"/>
        <v>2.0491999999999999</v>
      </c>
      <c r="CO142" s="29">
        <f t="shared" si="347"/>
        <v>1.3333596775468268</v>
      </c>
      <c r="CP142" s="29">
        <f t="shared" si="348"/>
        <v>1.3331</v>
      </c>
      <c r="CQ142" s="29">
        <f t="shared" si="349"/>
        <v>1.1599999999999999</v>
      </c>
      <c r="CR142" s="29">
        <f t="shared" si="350"/>
        <v>1.8492999999999999</v>
      </c>
      <c r="CS142" s="29">
        <f t="shared" si="351"/>
        <v>2.8316011978157478</v>
      </c>
      <c r="CT142" s="29">
        <f t="shared" si="352"/>
        <v>1.5300835654596101</v>
      </c>
      <c r="CU142" s="29">
        <f t="shared" si="353"/>
        <v>1.88</v>
      </c>
      <c r="CV142" s="29">
        <f t="shared" si="354"/>
        <v>2.1862865947611709</v>
      </c>
      <c r="CW142" s="29">
        <f t="shared" si="355"/>
        <v>3.4761210353627416</v>
      </c>
      <c r="CX142" s="29">
        <f t="shared" si="356"/>
        <v>1.4404999999999999</v>
      </c>
      <c r="CY142" s="29">
        <f t="shared" si="357"/>
        <v>3.5067415730337079</v>
      </c>
      <c r="CZ142" s="29">
        <f t="shared" si="358"/>
        <v>1.4682612695492181</v>
      </c>
      <c r="DA142" s="29">
        <f t="shared" si="359"/>
        <v>1.3299835255354202</v>
      </c>
      <c r="DB142" s="29">
        <f t="shared" si="360"/>
        <v>2.1316526610644257</v>
      </c>
      <c r="DC142" s="29">
        <f t="shared" si="361"/>
        <v>2.3822000000000001</v>
      </c>
      <c r="DD142" s="29">
        <f t="shared" si="362"/>
        <v>1.2255374351371386</v>
      </c>
      <c r="DE142" s="29">
        <f t="shared" si="363"/>
        <v>2.7803</v>
      </c>
      <c r="DF142" s="29">
        <f t="shared" si="364"/>
        <v>1.2811999999999999</v>
      </c>
      <c r="DG142" s="29">
        <f t="shared" si="365"/>
        <v>1.2787999999999999</v>
      </c>
      <c r="DH142" s="29">
        <f t="shared" si="366"/>
        <v>1.5660000000000001</v>
      </c>
      <c r="DI142" s="29">
        <f t="shared" si="367"/>
        <v>1.7330000000000001</v>
      </c>
      <c r="DJ142" s="29">
        <f t="shared" si="368"/>
        <v>3.5072028811524607</v>
      </c>
      <c r="DK142" s="29">
        <f t="shared" si="369"/>
        <v>1.6259595254710397</v>
      </c>
      <c r="DL142" s="29">
        <f t="shared" si="370"/>
        <v>1.6449</v>
      </c>
      <c r="DM142" s="29">
        <f t="shared" si="371"/>
        <v>1.825</v>
      </c>
      <c r="DN142" s="29">
        <f t="shared" si="372"/>
        <v>1</v>
      </c>
      <c r="DO142" s="29">
        <f t="shared" si="373"/>
        <v>1.2773000000000001</v>
      </c>
      <c r="DP142" s="29">
        <f t="shared" si="374"/>
        <v>1.3779999999999999</v>
      </c>
      <c r="DQ142" s="29">
        <f t="shared" si="375"/>
        <v>1.0426</v>
      </c>
      <c r="DR142" s="29">
        <f t="shared" si="375"/>
        <v>1</v>
      </c>
      <c r="DS142" s="29">
        <f t="shared" ref="DS142:DS143" si="420">AI142/AI$2</f>
        <v>2.075227848023482</v>
      </c>
    </row>
    <row r="143" spans="1:123">
      <c r="A143" s="2">
        <v>44113</v>
      </c>
      <c r="B143" s="3">
        <v>1.8488</v>
      </c>
      <c r="C143" s="3">
        <v>2.0842000000000001</v>
      </c>
      <c r="D143" s="3">
        <v>2.0691000000000002</v>
      </c>
      <c r="E143" s="3">
        <v>1.6859</v>
      </c>
      <c r="F143" s="3">
        <v>1.3179000000000001</v>
      </c>
      <c r="G143" s="3">
        <v>1.165</v>
      </c>
      <c r="H143" s="3">
        <v>1.8217000000000001</v>
      </c>
      <c r="I143" s="3">
        <v>3.4047000000000001</v>
      </c>
      <c r="J143" s="3">
        <v>1.6498999999999999</v>
      </c>
      <c r="K143" s="3">
        <v>1.91</v>
      </c>
      <c r="L143" s="3">
        <v>2.8483000000000001</v>
      </c>
      <c r="M143" s="3">
        <v>3.8809999999999998</v>
      </c>
      <c r="N143" s="3">
        <v>1.42</v>
      </c>
      <c r="O143" s="3">
        <v>3.1309999999999998</v>
      </c>
      <c r="P143" s="3">
        <v>1.6080000000000001</v>
      </c>
      <c r="Q143" s="3">
        <v>1.5801000000000001</v>
      </c>
      <c r="R143" s="3">
        <v>2.2770000000000001</v>
      </c>
      <c r="S143" s="3">
        <v>2.3456999999999999</v>
      </c>
      <c r="T143" s="3">
        <v>1.3160000000000001</v>
      </c>
      <c r="U143" s="3">
        <v>2.8742999999999999</v>
      </c>
      <c r="V143" s="3">
        <v>1.2951999999999999</v>
      </c>
      <c r="W143" s="3">
        <v>1.2663</v>
      </c>
      <c r="X143" s="3">
        <v>1.573</v>
      </c>
      <c r="Y143">
        <v>1.706</v>
      </c>
      <c r="Z143">
        <v>3.5972</v>
      </c>
      <c r="AA143">
        <v>2.327</v>
      </c>
      <c r="AB143">
        <v>1.6141000000000001</v>
      </c>
      <c r="AC143">
        <v>1.83</v>
      </c>
      <c r="AD143">
        <v>1</v>
      </c>
      <c r="AE143">
        <v>1.2761</v>
      </c>
      <c r="AF143">
        <v>1.3875999999999999</v>
      </c>
      <c r="AG143">
        <v>1.024</v>
      </c>
      <c r="AH143">
        <v>1</v>
      </c>
      <c r="AI143" s="3">
        <v>2.0792033240217682</v>
      </c>
      <c r="AK143" s="11">
        <f t="shared" si="377"/>
        <v>-3.0198446937015344E-3</v>
      </c>
      <c r="AL143" s="11">
        <f t="shared" si="378"/>
        <v>-1.260185711578532E-2</v>
      </c>
      <c r="AM143" s="11">
        <f t="shared" si="379"/>
        <v>9.7111067733750556E-3</v>
      </c>
      <c r="AN143" s="11">
        <f t="shared" si="380"/>
        <v>-7.1127971074624874E-4</v>
      </c>
      <c r="AO143" s="11">
        <f t="shared" si="381"/>
        <v>-1.1401995349186067E-2</v>
      </c>
      <c r="AP143" s="11">
        <f t="shared" si="382"/>
        <v>4.3103448275862988E-3</v>
      </c>
      <c r="AQ143" s="11">
        <f t="shared" si="383"/>
        <v>-1.4924566052019639E-2</v>
      </c>
      <c r="AR143" s="11">
        <f t="shared" si="384"/>
        <v>5.9004665629860176E-2</v>
      </c>
      <c r="AS143" s="11">
        <f t="shared" si="385"/>
        <v>1.2136658777839315E-3</v>
      </c>
      <c r="AT143" s="11">
        <f t="shared" si="386"/>
        <v>1.5957446808510634E-2</v>
      </c>
      <c r="AU143" s="11">
        <f t="shared" si="387"/>
        <v>3.7000493339911511E-3</v>
      </c>
      <c r="AV143" s="11">
        <f t="shared" si="388"/>
        <v>1.7566858940744501E-2</v>
      </c>
      <c r="AW143" s="11">
        <f t="shared" si="389"/>
        <v>-1.4231169732731641E-2</v>
      </c>
      <c r="AX143" s="11">
        <f t="shared" si="390"/>
        <v>3.2041012495993559E-3</v>
      </c>
      <c r="AY143" s="11">
        <f t="shared" si="391"/>
        <v>7.5187969924812581E-3</v>
      </c>
      <c r="AZ143" s="11">
        <f t="shared" si="392"/>
        <v>-2.1367521367521403E-2</v>
      </c>
      <c r="BA143" s="11">
        <f t="shared" si="393"/>
        <v>-2.6281208935610145E-3</v>
      </c>
      <c r="BB143" s="11">
        <f t="shared" si="394"/>
        <v>-1.532197128704571E-2</v>
      </c>
      <c r="BC143" s="11">
        <f t="shared" si="395"/>
        <v>-4.9901708755480945E-3</v>
      </c>
      <c r="BD143" s="11">
        <f t="shared" si="396"/>
        <v>3.3809301154551719E-2</v>
      </c>
      <c r="BE143" s="11">
        <f t="shared" si="397"/>
        <v>1.09272556977833E-2</v>
      </c>
      <c r="BF143" s="11">
        <f t="shared" si="398"/>
        <v>-9.774788864560513E-3</v>
      </c>
      <c r="BG143" s="11">
        <f t="shared" si="399"/>
        <v>4.4699872286078079E-3</v>
      </c>
      <c r="BH143" s="11">
        <f t="shared" si="400"/>
        <v>-1.5579919215233828E-2</v>
      </c>
      <c r="BI143" s="11">
        <f t="shared" si="401"/>
        <v>2.6071082206629015E-2</v>
      </c>
      <c r="BJ143" s="11">
        <f t="shared" si="402"/>
        <v>-1.2875536480687622E-3</v>
      </c>
      <c r="BK143" s="11">
        <f t="shared" si="403"/>
        <v>-1.8724542525381471E-2</v>
      </c>
      <c r="BL143" s="11">
        <f t="shared" si="404"/>
        <v>2.73972602739736E-3</v>
      </c>
      <c r="BM143" s="11" t="str">
        <f t="shared" si="405"/>
        <v>/</v>
      </c>
      <c r="BN143" s="11">
        <f t="shared" si="406"/>
        <v>-9.3948171925162249E-4</v>
      </c>
      <c r="BO143" s="11">
        <f t="shared" si="407"/>
        <v>6.9666182873731053E-3</v>
      </c>
      <c r="BP143" s="11">
        <f t="shared" si="408"/>
        <v>-1.7840015346249682E-2</v>
      </c>
      <c r="BQ143" s="11" t="str">
        <f t="shared" si="408"/>
        <v>/</v>
      </c>
      <c r="BR143" s="11">
        <f t="shared" si="418"/>
        <v>1.9156816934933207E-3</v>
      </c>
      <c r="CK143" s="2">
        <f t="shared" si="343"/>
        <v>44113</v>
      </c>
      <c r="CL143" s="29">
        <f t="shared" si="344"/>
        <v>1.432623014335529</v>
      </c>
      <c r="CM143" s="29">
        <f t="shared" si="345"/>
        <v>1.6588666029926775</v>
      </c>
      <c r="CN143" s="29">
        <f t="shared" si="346"/>
        <v>2.0691000000000002</v>
      </c>
      <c r="CO143" s="29">
        <f t="shared" si="347"/>
        <v>1.3324112858610604</v>
      </c>
      <c r="CP143" s="29">
        <f t="shared" si="348"/>
        <v>1.3179000000000001</v>
      </c>
      <c r="CQ143" s="29">
        <f t="shared" si="349"/>
        <v>1.165</v>
      </c>
      <c r="CR143" s="29">
        <f t="shared" si="350"/>
        <v>1.8217000000000001</v>
      </c>
      <c r="CS143" s="29">
        <f t="shared" si="351"/>
        <v>2.9986788796899773</v>
      </c>
      <c r="CT143" s="29">
        <f t="shared" si="352"/>
        <v>1.5319405756731661</v>
      </c>
      <c r="CU143" s="29">
        <f t="shared" si="353"/>
        <v>1.91</v>
      </c>
      <c r="CV143" s="29">
        <f t="shared" si="354"/>
        <v>2.1943759630200308</v>
      </c>
      <c r="CW143" s="29">
        <f t="shared" si="355"/>
        <v>3.537185563251914</v>
      </c>
      <c r="CX143" s="29">
        <f t="shared" si="356"/>
        <v>1.42</v>
      </c>
      <c r="CY143" s="29">
        <f t="shared" si="357"/>
        <v>3.5179775280898875</v>
      </c>
      <c r="CZ143" s="29">
        <f t="shared" si="358"/>
        <v>1.4793008279668816</v>
      </c>
      <c r="DA143" s="29">
        <f t="shared" si="359"/>
        <v>1.3015650741350906</v>
      </c>
      <c r="DB143" s="29">
        <f t="shared" si="360"/>
        <v>2.1260504201680677</v>
      </c>
      <c r="DC143" s="29">
        <f t="shared" si="361"/>
        <v>2.3456999999999999</v>
      </c>
      <c r="DD143" s="29">
        <f t="shared" si="362"/>
        <v>1.2194217939214234</v>
      </c>
      <c r="DE143" s="29">
        <f t="shared" si="363"/>
        <v>2.8742999999999999</v>
      </c>
      <c r="DF143" s="29">
        <f t="shared" si="364"/>
        <v>1.2951999999999999</v>
      </c>
      <c r="DG143" s="29">
        <f t="shared" si="365"/>
        <v>1.2663</v>
      </c>
      <c r="DH143" s="29">
        <f t="shared" si="366"/>
        <v>1.573</v>
      </c>
      <c r="DI143" s="29">
        <f t="shared" si="367"/>
        <v>1.706</v>
      </c>
      <c r="DJ143" s="29">
        <f t="shared" si="368"/>
        <v>3.5986394557823127</v>
      </c>
      <c r="DK143" s="29">
        <f t="shared" si="369"/>
        <v>1.6238660153524074</v>
      </c>
      <c r="DL143" s="29">
        <f t="shared" si="370"/>
        <v>1.6141000000000001</v>
      </c>
      <c r="DM143" s="29">
        <f t="shared" si="371"/>
        <v>1.83</v>
      </c>
      <c r="DN143" s="29">
        <f t="shared" si="372"/>
        <v>1</v>
      </c>
      <c r="DO143" s="29">
        <f t="shared" si="373"/>
        <v>1.2761</v>
      </c>
      <c r="DP143" s="29">
        <f t="shared" si="374"/>
        <v>1.3875999999999999</v>
      </c>
      <c r="DQ143" s="29">
        <f t="shared" si="375"/>
        <v>1.024</v>
      </c>
      <c r="DR143" s="29">
        <f t="shared" si="375"/>
        <v>1</v>
      </c>
      <c r="DS143" s="29">
        <f t="shared" si="420"/>
        <v>2.0792033240217682</v>
      </c>
    </row>
    <row r="144" spans="1:123">
      <c r="A144" s="2">
        <v>44120</v>
      </c>
      <c r="B144" s="3">
        <v>1.8725000000000001</v>
      </c>
      <c r="C144" s="3">
        <v>2.0842000000000001</v>
      </c>
      <c r="D144" s="3">
        <v>2.0531999999999999</v>
      </c>
      <c r="E144" s="3">
        <v>1.6947000000000001</v>
      </c>
      <c r="F144" s="3">
        <v>1.387</v>
      </c>
      <c r="G144" s="3">
        <v>1.163</v>
      </c>
      <c r="H144" s="3">
        <v>1.8315999999999999</v>
      </c>
      <c r="I144" s="3">
        <v>3.4217</v>
      </c>
      <c r="J144" s="3">
        <v>1.6507000000000001</v>
      </c>
      <c r="K144" s="3">
        <v>1.8660000000000001</v>
      </c>
      <c r="L144" s="3">
        <v>2.8721000000000001</v>
      </c>
      <c r="M144" s="3">
        <v>3.8780000000000001</v>
      </c>
      <c r="N144" s="3">
        <v>1.4025000000000001</v>
      </c>
      <c r="O144" s="3">
        <v>3.0139999999999998</v>
      </c>
      <c r="P144" s="3">
        <v>1.6020000000000001</v>
      </c>
      <c r="Q144" s="3">
        <v>1.5872999999999999</v>
      </c>
      <c r="R144" s="3">
        <v>2.3330000000000002</v>
      </c>
      <c r="S144" s="3">
        <v>2.3672</v>
      </c>
      <c r="T144" s="3">
        <v>1.3128</v>
      </c>
      <c r="U144" s="3">
        <v>2.6366000000000001</v>
      </c>
      <c r="V144" s="3">
        <v>1.2921</v>
      </c>
      <c r="W144" s="3">
        <v>1.2605999999999999</v>
      </c>
      <c r="X144" s="3">
        <v>1.5629999999999999</v>
      </c>
      <c r="Y144">
        <v>1.706</v>
      </c>
      <c r="Z144">
        <v>3.8227000000000002</v>
      </c>
      <c r="AA144">
        <v>2.3479999999999999</v>
      </c>
      <c r="AB144">
        <v>1.6291</v>
      </c>
      <c r="AC144">
        <v>1.6319999999999999</v>
      </c>
      <c r="AD144">
        <v>1</v>
      </c>
      <c r="AE144">
        <v>1.3219000000000001</v>
      </c>
      <c r="AF144">
        <v>1.4349000000000001</v>
      </c>
      <c r="AG144">
        <v>1.0268999999999999</v>
      </c>
      <c r="AH144">
        <v>1</v>
      </c>
      <c r="AI144" s="3">
        <v>2.0738687588949141</v>
      </c>
      <c r="AK144" s="11">
        <f t="shared" si="377"/>
        <v>1.2819125919515395E-2</v>
      </c>
      <c r="AL144" s="11" t="str">
        <f t="shared" si="378"/>
        <v>/</v>
      </c>
      <c r="AM144" s="11">
        <f t="shared" si="379"/>
        <v>-7.6845005074671624E-3</v>
      </c>
      <c r="AN144" s="11">
        <f t="shared" si="380"/>
        <v>5.2197639243134475E-3</v>
      </c>
      <c r="AO144" s="11">
        <f t="shared" si="381"/>
        <v>5.2431899233629231E-2</v>
      </c>
      <c r="AP144" s="11">
        <f t="shared" si="382"/>
        <v>-1.7167381974249052E-3</v>
      </c>
      <c r="AQ144" s="11">
        <f t="shared" si="383"/>
        <v>5.4344842729316944E-3</v>
      </c>
      <c r="AR144" s="11">
        <f t="shared" si="384"/>
        <v>4.9930977766028395E-3</v>
      </c>
      <c r="AS144" s="11">
        <f t="shared" si="385"/>
        <v>4.848778713861801E-4</v>
      </c>
      <c r="AT144" s="11">
        <f t="shared" si="386"/>
        <v>-2.3036649214659644E-2</v>
      </c>
      <c r="AU144" s="11">
        <f t="shared" si="387"/>
        <v>8.3558613910050816E-3</v>
      </c>
      <c r="AV144" s="11">
        <f t="shared" si="388"/>
        <v>-7.7299665034780141E-4</v>
      </c>
      <c r="AW144" s="11">
        <f t="shared" si="389"/>
        <v>-1.2323943661971759E-2</v>
      </c>
      <c r="AX144" s="11">
        <f t="shared" si="390"/>
        <v>-3.7368252954327663E-2</v>
      </c>
      <c r="AY144" s="11">
        <f t="shared" si="391"/>
        <v>-3.7313432835820448E-3</v>
      </c>
      <c r="AZ144" s="11">
        <f t="shared" si="392"/>
        <v>4.5566736282514064E-3</v>
      </c>
      <c r="BA144" s="11">
        <f t="shared" si="393"/>
        <v>2.4593763724198636E-2</v>
      </c>
      <c r="BB144" s="11">
        <f t="shared" si="394"/>
        <v>9.1657074647226722E-3</v>
      </c>
      <c r="BC144" s="11">
        <f t="shared" si="395"/>
        <v>-2.4316109422493071E-3</v>
      </c>
      <c r="BD144" s="11">
        <f t="shared" si="396"/>
        <v>-8.2698396131231866E-2</v>
      </c>
      <c r="BE144" s="11">
        <f t="shared" si="397"/>
        <v>-2.3934527486101365E-3</v>
      </c>
      <c r="BF144" s="11">
        <f t="shared" si="398"/>
        <v>-4.5013030087657224E-3</v>
      </c>
      <c r="BG144" s="11">
        <f t="shared" si="399"/>
        <v>-6.357279084551859E-3</v>
      </c>
      <c r="BH144" s="11" t="str">
        <f t="shared" si="400"/>
        <v>/</v>
      </c>
      <c r="BI144" s="11">
        <f t="shared" si="401"/>
        <v>6.2687645946847725E-2</v>
      </c>
      <c r="BJ144" s="11">
        <f t="shared" si="402"/>
        <v>9.0244950580145034E-3</v>
      </c>
      <c r="BK144" s="11">
        <f t="shared" si="403"/>
        <v>9.2931045164488246E-3</v>
      </c>
      <c r="BL144" s="11">
        <f t="shared" si="404"/>
        <v>-0.10819672131147551</v>
      </c>
      <c r="BM144" s="11" t="str">
        <f t="shared" si="405"/>
        <v>/</v>
      </c>
      <c r="BN144" s="11">
        <f t="shared" si="406"/>
        <v>3.5890604184624975E-2</v>
      </c>
      <c r="BO144" s="11">
        <f t="shared" si="407"/>
        <v>3.4087633323724553E-2</v>
      </c>
      <c r="BP144" s="11">
        <f t="shared" si="408"/>
        <v>2.8320312499998668E-3</v>
      </c>
      <c r="BQ144" s="11" t="str">
        <f t="shared" si="408"/>
        <v>/</v>
      </c>
      <c r="BR144" s="11">
        <f t="shared" si="418"/>
        <v>-2.5656774713767039E-3</v>
      </c>
      <c r="CK144" s="2">
        <f t="shared" si="343"/>
        <v>44120</v>
      </c>
      <c r="CL144" s="29">
        <f t="shared" si="344"/>
        <v>1.4509879891514916</v>
      </c>
      <c r="CM144" s="29">
        <f t="shared" si="345"/>
        <v>1.6588666029926775</v>
      </c>
      <c r="CN144" s="29">
        <f t="shared" si="346"/>
        <v>2.0531999999999999</v>
      </c>
      <c r="CO144" s="29">
        <f t="shared" si="347"/>
        <v>1.3393661582233463</v>
      </c>
      <c r="CP144" s="29">
        <f t="shared" si="348"/>
        <v>1.387</v>
      </c>
      <c r="CQ144" s="29">
        <f t="shared" si="349"/>
        <v>1.163</v>
      </c>
      <c r="CR144" s="29">
        <f t="shared" si="350"/>
        <v>1.8315999999999999</v>
      </c>
      <c r="CS144" s="29">
        <f t="shared" si="351"/>
        <v>3.0136515765369034</v>
      </c>
      <c r="CT144" s="29">
        <f t="shared" si="352"/>
        <v>1.5326833797585888</v>
      </c>
      <c r="CU144" s="29">
        <f t="shared" si="353"/>
        <v>1.8660000000000001</v>
      </c>
      <c r="CV144" s="29">
        <f t="shared" si="354"/>
        <v>2.2127118644067796</v>
      </c>
      <c r="CW144" s="29">
        <f t="shared" si="355"/>
        <v>3.5344513306598615</v>
      </c>
      <c r="CX144" s="29">
        <f t="shared" si="356"/>
        <v>1.4025000000000001</v>
      </c>
      <c r="CY144" s="29">
        <f t="shared" si="357"/>
        <v>3.3865168539325841</v>
      </c>
      <c r="CZ144" s="29">
        <f t="shared" si="358"/>
        <v>1.4737810487580498</v>
      </c>
      <c r="DA144" s="29">
        <f t="shared" si="359"/>
        <v>1.3074958813838551</v>
      </c>
      <c r="DB144" s="29">
        <f t="shared" si="360"/>
        <v>2.1783380018674139</v>
      </c>
      <c r="DC144" s="29">
        <f t="shared" si="361"/>
        <v>2.3672</v>
      </c>
      <c r="DD144" s="29">
        <f t="shared" si="362"/>
        <v>1.2164566345441068</v>
      </c>
      <c r="DE144" s="29">
        <f t="shared" si="363"/>
        <v>2.6366000000000001</v>
      </c>
      <c r="DF144" s="29">
        <f t="shared" si="364"/>
        <v>1.2921</v>
      </c>
      <c r="DG144" s="29">
        <f t="shared" si="365"/>
        <v>1.2605999999999999</v>
      </c>
      <c r="DH144" s="29">
        <f t="shared" si="366"/>
        <v>1.5629999999999999</v>
      </c>
      <c r="DI144" s="29">
        <f t="shared" si="367"/>
        <v>1.706</v>
      </c>
      <c r="DJ144" s="29">
        <f t="shared" si="368"/>
        <v>3.8242296918767509</v>
      </c>
      <c r="DK144" s="29">
        <f t="shared" si="369"/>
        <v>1.6385205861828331</v>
      </c>
      <c r="DL144" s="29">
        <f t="shared" si="370"/>
        <v>1.6291</v>
      </c>
      <c r="DM144" s="29">
        <f t="shared" si="371"/>
        <v>1.6319999999999999</v>
      </c>
      <c r="DN144" s="29">
        <f t="shared" si="372"/>
        <v>1</v>
      </c>
      <c r="DO144" s="29">
        <f t="shared" si="373"/>
        <v>1.3219000000000001</v>
      </c>
      <c r="DP144" s="29">
        <f t="shared" si="374"/>
        <v>1.4349000000000001</v>
      </c>
      <c r="DQ144" s="29">
        <f t="shared" si="375"/>
        <v>1.0268999999999999</v>
      </c>
      <c r="DR144" s="29">
        <f t="shared" si="375"/>
        <v>1</v>
      </c>
      <c r="DS144" s="29">
        <f t="shared" ref="DS144" si="421">AI144/AI$2</f>
        <v>2.0738687588949141</v>
      </c>
    </row>
    <row r="145" spans="1:123">
      <c r="A145" s="2">
        <v>44127</v>
      </c>
      <c r="B145" s="3">
        <v>1.8718999999999999</v>
      </c>
      <c r="C145" s="3">
        <v>2.0825999999999998</v>
      </c>
      <c r="D145" s="3">
        <v>2.0590999999999999</v>
      </c>
      <c r="E145" s="3">
        <v>1.6994</v>
      </c>
      <c r="F145" s="3">
        <v>1.3885000000000001</v>
      </c>
      <c r="G145" s="3">
        <v>1.163</v>
      </c>
      <c r="H145" s="3">
        <v>1.8151999999999999</v>
      </c>
      <c r="I145" s="3">
        <v>3.359</v>
      </c>
      <c r="J145" s="3">
        <v>1.6466000000000001</v>
      </c>
      <c r="K145" s="3">
        <v>1.847</v>
      </c>
      <c r="L145" s="3">
        <v>2.8193999999999999</v>
      </c>
      <c r="M145" s="3">
        <v>3.7970000000000002</v>
      </c>
      <c r="N145" s="3">
        <v>1.4027000000000001</v>
      </c>
      <c r="O145" s="3">
        <v>2.887</v>
      </c>
      <c r="P145" s="3">
        <v>1.583</v>
      </c>
      <c r="Q145" s="3">
        <v>1.5879000000000001</v>
      </c>
      <c r="R145" s="3">
        <v>2.2280000000000002</v>
      </c>
      <c r="S145" s="3">
        <v>2.3414000000000001</v>
      </c>
      <c r="T145" s="3">
        <v>1.3073999999999999</v>
      </c>
      <c r="U145" s="3">
        <v>2.5562</v>
      </c>
      <c r="V145" s="3">
        <v>1.2958000000000001</v>
      </c>
      <c r="W145" s="3">
        <v>1.2413000000000001</v>
      </c>
      <c r="X145" s="3">
        <v>1.552</v>
      </c>
      <c r="Y145">
        <v>1.706</v>
      </c>
      <c r="Z145">
        <v>3.8616999999999999</v>
      </c>
      <c r="AA145">
        <v>2.3420000000000001</v>
      </c>
      <c r="AB145">
        <v>1.5980000000000001</v>
      </c>
      <c r="AC145">
        <v>1.6</v>
      </c>
      <c r="AD145">
        <v>1</v>
      </c>
      <c r="AE145">
        <v>1.3434999999999999</v>
      </c>
      <c r="AF145">
        <v>1.4282999999999999</v>
      </c>
      <c r="AG145">
        <v>1.0241</v>
      </c>
      <c r="AH145">
        <v>1</v>
      </c>
      <c r="AI145" s="3">
        <v>2.0548437927716412</v>
      </c>
      <c r="AK145" s="11">
        <f t="shared" si="377"/>
        <v>-3.2042723631520165E-4</v>
      </c>
      <c r="AL145" s="11">
        <f t="shared" si="378"/>
        <v>-7.6768064485188692E-4</v>
      </c>
      <c r="AM145" s="11">
        <f t="shared" si="379"/>
        <v>2.8735632183907178E-3</v>
      </c>
      <c r="AN145" s="11">
        <f t="shared" si="380"/>
        <v>2.7733522157313839E-3</v>
      </c>
      <c r="AO145" s="11">
        <f t="shared" si="381"/>
        <v>1.0814708002884199E-3</v>
      </c>
      <c r="AP145" s="11" t="str">
        <f t="shared" si="382"/>
        <v>/</v>
      </c>
      <c r="AQ145" s="11">
        <f t="shared" si="383"/>
        <v>-8.9539200698842691E-3</v>
      </c>
      <c r="AR145" s="11">
        <f t="shared" si="384"/>
        <v>-1.8324224800537747E-2</v>
      </c>
      <c r="AS145" s="11">
        <f t="shared" si="385"/>
        <v>-2.4837947537408311E-3</v>
      </c>
      <c r="AT145" s="11">
        <f t="shared" si="386"/>
        <v>-1.0182207931404119E-2</v>
      </c>
      <c r="AU145" s="11">
        <f t="shared" si="387"/>
        <v>-1.8348943281919272E-2</v>
      </c>
      <c r="AV145" s="11">
        <f t="shared" si="388"/>
        <v>-2.0887055183084091E-2</v>
      </c>
      <c r="AW145" s="11">
        <f t="shared" si="389"/>
        <v>1.4260249554376436E-4</v>
      </c>
      <c r="AX145" s="11">
        <f t="shared" si="390"/>
        <v>-4.2136695421366888E-2</v>
      </c>
      <c r="AY145" s="11">
        <f t="shared" si="391"/>
        <v>-1.1860174781523125E-2</v>
      </c>
      <c r="AZ145" s="11">
        <f t="shared" si="392"/>
        <v>3.7800037800050923E-4</v>
      </c>
      <c r="BA145" s="11">
        <f t="shared" si="393"/>
        <v>-4.5006429489927169E-2</v>
      </c>
      <c r="BB145" s="11">
        <f t="shared" si="394"/>
        <v>-1.0898952348766366E-2</v>
      </c>
      <c r="BC145" s="11">
        <f t="shared" si="395"/>
        <v>-4.1133455210238257E-3</v>
      </c>
      <c r="BD145" s="11">
        <f t="shared" si="396"/>
        <v>-3.0493817795645972E-2</v>
      </c>
      <c r="BE145" s="11">
        <f t="shared" si="397"/>
        <v>2.8635554523643858E-3</v>
      </c>
      <c r="BF145" s="11">
        <f t="shared" si="398"/>
        <v>-1.5310169760431425E-2</v>
      </c>
      <c r="BG145" s="11">
        <f t="shared" si="399"/>
        <v>-7.0377479206653604E-3</v>
      </c>
      <c r="BH145" s="11" t="str">
        <f t="shared" si="400"/>
        <v>/</v>
      </c>
      <c r="BI145" s="11">
        <f t="shared" si="401"/>
        <v>1.0202213095455992E-2</v>
      </c>
      <c r="BJ145" s="11">
        <f t="shared" si="402"/>
        <v>-2.5553662691651935E-3</v>
      </c>
      <c r="BK145" s="11">
        <f t="shared" si="403"/>
        <v>-1.9090295255048795E-2</v>
      </c>
      <c r="BL145" s="11">
        <f t="shared" si="404"/>
        <v>-1.9607843137254832E-2</v>
      </c>
      <c r="BM145" s="11" t="str">
        <f t="shared" si="405"/>
        <v>/</v>
      </c>
      <c r="BN145" s="11">
        <f t="shared" si="406"/>
        <v>1.6340116498978707E-2</v>
      </c>
      <c r="BO145" s="11">
        <f t="shared" si="407"/>
        <v>-4.5996236671546065E-3</v>
      </c>
      <c r="BP145" s="11">
        <f t="shared" si="408"/>
        <v>-2.7266530334013606E-3</v>
      </c>
      <c r="BQ145" s="11" t="str">
        <f t="shared" si="408"/>
        <v>/</v>
      </c>
      <c r="BR145" s="11">
        <f t="shared" si="418"/>
        <v>-9.1736596357285816E-3</v>
      </c>
      <c r="CK145" s="2">
        <f t="shared" si="343"/>
        <v>44127</v>
      </c>
      <c r="CL145" s="29">
        <f t="shared" si="344"/>
        <v>1.4505230530802014</v>
      </c>
      <c r="CM145" s="29">
        <f t="shared" si="345"/>
        <v>1.657593123209169</v>
      </c>
      <c r="CN145" s="29">
        <f t="shared" si="346"/>
        <v>2.0590999999999999</v>
      </c>
      <c r="CO145" s="29">
        <f t="shared" si="347"/>
        <v>1.3430806923259306</v>
      </c>
      <c r="CP145" s="29">
        <f t="shared" si="348"/>
        <v>1.3885000000000001</v>
      </c>
      <c r="CQ145" s="29">
        <f t="shared" si="349"/>
        <v>1.163</v>
      </c>
      <c r="CR145" s="29">
        <f t="shared" si="350"/>
        <v>1.8151999999999999</v>
      </c>
      <c r="CS145" s="29">
        <f t="shared" si="351"/>
        <v>2.9584287475779463</v>
      </c>
      <c r="CT145" s="29">
        <f t="shared" si="352"/>
        <v>1.5288765088207987</v>
      </c>
      <c r="CU145" s="29">
        <f t="shared" si="353"/>
        <v>1.847</v>
      </c>
      <c r="CV145" s="29">
        <f t="shared" si="354"/>
        <v>2.17211093990755</v>
      </c>
      <c r="CW145" s="29">
        <f t="shared" si="355"/>
        <v>3.4606270506744443</v>
      </c>
      <c r="CX145" s="29">
        <f t="shared" si="356"/>
        <v>1.4027000000000001</v>
      </c>
      <c r="CY145" s="29">
        <f t="shared" si="357"/>
        <v>3.243820224719101</v>
      </c>
      <c r="CZ145" s="29">
        <f t="shared" si="358"/>
        <v>1.4563017479300828</v>
      </c>
      <c r="DA145" s="29">
        <f t="shared" si="359"/>
        <v>1.3079901153212521</v>
      </c>
      <c r="DB145" s="29">
        <f t="shared" si="360"/>
        <v>2.0802987861811393</v>
      </c>
      <c r="DC145" s="29">
        <f t="shared" si="361"/>
        <v>2.3414000000000001</v>
      </c>
      <c r="DD145" s="29">
        <f t="shared" si="362"/>
        <v>1.2114529280948851</v>
      </c>
      <c r="DE145" s="29">
        <f t="shared" si="363"/>
        <v>2.5562</v>
      </c>
      <c r="DF145" s="29">
        <f t="shared" si="364"/>
        <v>1.2958000000000001</v>
      </c>
      <c r="DG145" s="29">
        <f t="shared" si="365"/>
        <v>1.2413000000000001</v>
      </c>
      <c r="DH145" s="29">
        <f t="shared" si="366"/>
        <v>1.552</v>
      </c>
      <c r="DI145" s="29">
        <f t="shared" si="367"/>
        <v>1.706</v>
      </c>
      <c r="DJ145" s="29">
        <f t="shared" si="368"/>
        <v>3.8632452981192476</v>
      </c>
      <c r="DK145" s="29">
        <f t="shared" si="369"/>
        <v>1.6343335659455687</v>
      </c>
      <c r="DL145" s="29">
        <f t="shared" si="370"/>
        <v>1.5980000000000001</v>
      </c>
      <c r="DM145" s="29">
        <f t="shared" si="371"/>
        <v>1.6</v>
      </c>
      <c r="DN145" s="29">
        <f t="shared" si="372"/>
        <v>1</v>
      </c>
      <c r="DO145" s="29">
        <f t="shared" si="373"/>
        <v>1.3434999999999999</v>
      </c>
      <c r="DP145" s="29">
        <f t="shared" si="374"/>
        <v>1.4282999999999999</v>
      </c>
      <c r="DQ145" s="29">
        <f t="shared" si="375"/>
        <v>1.0241</v>
      </c>
      <c r="DR145" s="29">
        <f t="shared" si="375"/>
        <v>1</v>
      </c>
      <c r="DS145" s="29">
        <f t="shared" ref="DS145" si="422">AI145/AI$2</f>
        <v>2.0548437927716412</v>
      </c>
    </row>
    <row r="146" spans="1:123">
      <c r="A146" s="2">
        <v>44134</v>
      </c>
      <c r="B146" s="3">
        <v>1.9235</v>
      </c>
      <c r="C146" s="3">
        <v>2.0638000000000001</v>
      </c>
      <c r="D146" s="3">
        <v>2.1743000000000001</v>
      </c>
      <c r="E146" s="3">
        <v>1.7092000000000001</v>
      </c>
      <c r="F146" s="3">
        <v>1.3977999999999999</v>
      </c>
      <c r="G146" s="3">
        <v>1.167</v>
      </c>
      <c r="H146" s="3">
        <v>1.8654999999999999</v>
      </c>
      <c r="I146" s="3">
        <v>3.2982</v>
      </c>
      <c r="J146" s="3">
        <v>1.6642999999999999</v>
      </c>
      <c r="K146" s="3">
        <v>1.9510000000000001</v>
      </c>
      <c r="L146" s="3">
        <v>2.7469000000000001</v>
      </c>
      <c r="M146" s="3">
        <v>3.859</v>
      </c>
      <c r="N146" s="3">
        <v>1.4234</v>
      </c>
      <c r="O146" s="3">
        <v>2.9910000000000001</v>
      </c>
      <c r="P146" s="3">
        <v>1.5780000000000001</v>
      </c>
      <c r="Q146" s="3">
        <v>1.621</v>
      </c>
      <c r="R146" s="3">
        <v>2.419</v>
      </c>
      <c r="S146" s="3">
        <v>2.3994</v>
      </c>
      <c r="T146" s="3">
        <v>1.3192999999999999</v>
      </c>
      <c r="U146" s="3">
        <v>2.7761999999999998</v>
      </c>
      <c r="V146" s="3">
        <v>1.3133999999999999</v>
      </c>
      <c r="W146" s="3">
        <v>1.3151999999999999</v>
      </c>
      <c r="X146" s="3">
        <v>1.546</v>
      </c>
      <c r="Y146">
        <v>1.708</v>
      </c>
      <c r="Z146">
        <v>3.7244000000000002</v>
      </c>
      <c r="AA146">
        <v>2.359</v>
      </c>
      <c r="AB146">
        <v>1.5692999999999999</v>
      </c>
      <c r="AC146">
        <v>1.7769999999999999</v>
      </c>
      <c r="AD146">
        <v>1</v>
      </c>
      <c r="AE146">
        <v>1.3434999999999999</v>
      </c>
      <c r="AF146">
        <v>1.389</v>
      </c>
      <c r="AG146">
        <v>1.0274000000000001</v>
      </c>
      <c r="AH146">
        <v>1</v>
      </c>
      <c r="AI146" s="3">
        <v>2.0964247154305662</v>
      </c>
      <c r="AK146" s="11">
        <f t="shared" si="377"/>
        <v>2.756557508413926E-2</v>
      </c>
      <c r="AL146" s="11">
        <f t="shared" si="378"/>
        <v>-9.0271775665032861E-3</v>
      </c>
      <c r="AM146" s="11">
        <f t="shared" si="379"/>
        <v>5.5946772861930061E-2</v>
      </c>
      <c r="AN146" s="11">
        <f t="shared" si="380"/>
        <v>5.7667412027775367E-3</v>
      </c>
      <c r="AO146" s="11">
        <f t="shared" si="381"/>
        <v>6.6978754051132405E-3</v>
      </c>
      <c r="AP146" s="11">
        <f t="shared" si="382"/>
        <v>3.4393809114359186E-3</v>
      </c>
      <c r="AQ146" s="11">
        <f t="shared" si="383"/>
        <v>2.7710445130013195E-2</v>
      </c>
      <c r="AR146" s="11">
        <f t="shared" si="384"/>
        <v>-1.8100625186067254E-2</v>
      </c>
      <c r="AS146" s="11">
        <f t="shared" si="385"/>
        <v>1.0749423053564744E-2</v>
      </c>
      <c r="AT146" s="11">
        <f t="shared" si="386"/>
        <v>5.6307525717379514E-2</v>
      </c>
      <c r="AU146" s="11">
        <f t="shared" si="387"/>
        <v>-2.5714691069021689E-2</v>
      </c>
      <c r="AV146" s="11">
        <f t="shared" si="388"/>
        <v>1.6328680537266216E-2</v>
      </c>
      <c r="AW146" s="11">
        <f t="shared" si="389"/>
        <v>1.475725386754112E-2</v>
      </c>
      <c r="AX146" s="11">
        <f t="shared" si="390"/>
        <v>3.6023553862140734E-2</v>
      </c>
      <c r="AY146" s="11">
        <f t="shared" si="391"/>
        <v>-3.1585596967782514E-3</v>
      </c>
      <c r="AZ146" s="11">
        <f t="shared" si="392"/>
        <v>2.0845141381699017E-2</v>
      </c>
      <c r="BA146" s="11">
        <f t="shared" si="393"/>
        <v>8.5727109515260302E-2</v>
      </c>
      <c r="BB146" s="11">
        <f t="shared" si="394"/>
        <v>2.4771504228239483E-2</v>
      </c>
      <c r="BC146" s="11">
        <f t="shared" si="395"/>
        <v>9.1020345724337481E-3</v>
      </c>
      <c r="BD146" s="11">
        <f t="shared" si="396"/>
        <v>8.6065253110085171E-2</v>
      </c>
      <c r="BE146" s="11">
        <f t="shared" si="397"/>
        <v>1.3582342954159499E-2</v>
      </c>
      <c r="BF146" s="11">
        <f t="shared" si="398"/>
        <v>5.9534359139611581E-2</v>
      </c>
      <c r="BG146" s="11">
        <f t="shared" si="399"/>
        <v>-3.8659793814432852E-3</v>
      </c>
      <c r="BH146" s="11">
        <f t="shared" si="400"/>
        <v>1.1723329425556983E-3</v>
      </c>
      <c r="BI146" s="11">
        <f t="shared" si="401"/>
        <v>-3.5554289561592012E-2</v>
      </c>
      <c r="BJ146" s="11">
        <f t="shared" si="402"/>
        <v>7.2587532023911105E-3</v>
      </c>
      <c r="BK146" s="11">
        <f t="shared" si="403"/>
        <v>-1.7959949937421893E-2</v>
      </c>
      <c r="BL146" s="11">
        <f t="shared" si="404"/>
        <v>0.11062499999999997</v>
      </c>
      <c r="BM146" s="11" t="str">
        <f t="shared" si="405"/>
        <v>/</v>
      </c>
      <c r="BN146" s="11" t="str">
        <f t="shared" si="406"/>
        <v>/</v>
      </c>
      <c r="BO146" s="11">
        <f t="shared" si="407"/>
        <v>-2.7515227893299632E-2</v>
      </c>
      <c r="BP146" s="11">
        <f t="shared" si="408"/>
        <v>3.2223415682062218E-3</v>
      </c>
      <c r="BQ146" s="11" t="str">
        <f t="shared" si="408"/>
        <v>/</v>
      </c>
      <c r="BR146" s="11">
        <f t="shared" ref="BR146:BR148" si="423">IF(AI146=AI145,"/",AI146/AI145-1)</f>
        <v>2.0235563795746758E-2</v>
      </c>
      <c r="CK146" s="2">
        <f t="shared" si="343"/>
        <v>44134</v>
      </c>
      <c r="CL146" s="29">
        <f t="shared" si="344"/>
        <v>1.4905075552111584</v>
      </c>
      <c r="CM146" s="29">
        <f t="shared" si="345"/>
        <v>1.6426297357529451</v>
      </c>
      <c r="CN146" s="29">
        <f t="shared" si="346"/>
        <v>2.1743000000000001</v>
      </c>
      <c r="CO146" s="29">
        <f t="shared" si="347"/>
        <v>1.3508258910930213</v>
      </c>
      <c r="CP146" s="29">
        <f t="shared" si="348"/>
        <v>1.3977999999999999</v>
      </c>
      <c r="CQ146" s="29">
        <f t="shared" si="349"/>
        <v>1.167</v>
      </c>
      <c r="CR146" s="29">
        <f t="shared" si="350"/>
        <v>1.8654999999999999</v>
      </c>
      <c r="CS146" s="29">
        <f t="shared" si="351"/>
        <v>2.9048793376783513</v>
      </c>
      <c r="CT146" s="29">
        <f t="shared" si="352"/>
        <v>1.5453110492107707</v>
      </c>
      <c r="CU146" s="29">
        <f t="shared" si="353"/>
        <v>1.9510000000000001</v>
      </c>
      <c r="CV146" s="29">
        <f t="shared" si="354"/>
        <v>2.1162557781201849</v>
      </c>
      <c r="CW146" s="29">
        <f t="shared" si="355"/>
        <v>3.517134524243529</v>
      </c>
      <c r="CX146" s="29">
        <f t="shared" si="356"/>
        <v>1.4234</v>
      </c>
      <c r="CY146" s="29">
        <f t="shared" si="357"/>
        <v>3.3606741573033707</v>
      </c>
      <c r="CZ146" s="29">
        <f t="shared" si="358"/>
        <v>1.4517019319227231</v>
      </c>
      <c r="DA146" s="29">
        <f t="shared" si="359"/>
        <v>1.3352553542009884</v>
      </c>
      <c r="DB146" s="29">
        <f t="shared" si="360"/>
        <v>2.2586367880485527</v>
      </c>
      <c r="DC146" s="29">
        <f t="shared" si="361"/>
        <v>2.3994</v>
      </c>
      <c r="DD146" s="29">
        <f t="shared" si="362"/>
        <v>1.2224796145292809</v>
      </c>
      <c r="DE146" s="29">
        <f t="shared" si="363"/>
        <v>2.7761999999999998</v>
      </c>
      <c r="DF146" s="29">
        <f t="shared" si="364"/>
        <v>1.3133999999999999</v>
      </c>
      <c r="DG146" s="29">
        <f t="shared" si="365"/>
        <v>1.3151999999999999</v>
      </c>
      <c r="DH146" s="29">
        <f t="shared" si="366"/>
        <v>1.546</v>
      </c>
      <c r="DI146" s="29">
        <f t="shared" si="367"/>
        <v>1.708</v>
      </c>
      <c r="DJ146" s="29">
        <f t="shared" si="368"/>
        <v>3.725890356142457</v>
      </c>
      <c r="DK146" s="29">
        <f t="shared" si="369"/>
        <v>1.6461967899511514</v>
      </c>
      <c r="DL146" s="29">
        <f t="shared" si="370"/>
        <v>1.5692999999999999</v>
      </c>
      <c r="DM146" s="29">
        <f t="shared" si="371"/>
        <v>1.7769999999999999</v>
      </c>
      <c r="DN146" s="29">
        <f t="shared" si="372"/>
        <v>1</v>
      </c>
      <c r="DO146" s="29">
        <f t="shared" si="373"/>
        <v>1.3434999999999999</v>
      </c>
      <c r="DP146" s="29">
        <f t="shared" si="374"/>
        <v>1.389</v>
      </c>
      <c r="DQ146" s="29">
        <f t="shared" si="375"/>
        <v>1.0274000000000001</v>
      </c>
      <c r="DR146" s="29">
        <f t="shared" si="375"/>
        <v>1</v>
      </c>
      <c r="DS146" s="29">
        <f t="shared" ref="DS146" si="424">AI146/AI$2</f>
        <v>2.0964247154305662</v>
      </c>
    </row>
    <row r="147" spans="1:123">
      <c r="A147" s="2">
        <v>44141</v>
      </c>
      <c r="B147" s="3">
        <v>1.9599</v>
      </c>
      <c r="C147" s="3">
        <v>2.0575000000000001</v>
      </c>
      <c r="D147" s="3">
        <v>2.1941999999999999</v>
      </c>
      <c r="E147" s="3">
        <v>1.7363</v>
      </c>
      <c r="F147" s="3">
        <v>1.3962000000000001</v>
      </c>
      <c r="G147" s="3">
        <v>1.173</v>
      </c>
      <c r="H147" s="3">
        <v>1.8197000000000001</v>
      </c>
      <c r="I147" s="3">
        <v>3.4316</v>
      </c>
      <c r="J147" s="3">
        <v>1.6789000000000001</v>
      </c>
      <c r="K147" s="3">
        <v>2.0339999999999998</v>
      </c>
      <c r="L147" s="3">
        <v>2.7759</v>
      </c>
      <c r="M147" s="3">
        <v>4.0519999999999996</v>
      </c>
      <c r="N147" s="3">
        <v>1.4454</v>
      </c>
      <c r="O147" s="3">
        <v>3.1139999999999999</v>
      </c>
      <c r="P147" s="3">
        <v>1.613</v>
      </c>
      <c r="Q147" s="3">
        <v>1.6439999999999999</v>
      </c>
      <c r="R147" s="3">
        <v>2.4580000000000002</v>
      </c>
      <c r="S147" s="3">
        <v>2.4186999999999999</v>
      </c>
      <c r="T147" s="3">
        <v>1.3290999999999999</v>
      </c>
      <c r="U147" s="3">
        <v>2.8925000000000001</v>
      </c>
      <c r="V147" s="3">
        <v>1.3338000000000001</v>
      </c>
      <c r="W147" s="3">
        <v>1.3355999999999999</v>
      </c>
      <c r="X147" s="3">
        <v>1.5660000000000001</v>
      </c>
      <c r="Y147">
        <v>1.7255</v>
      </c>
      <c r="Z147">
        <v>3.6916000000000002</v>
      </c>
      <c r="AA147">
        <v>2.379</v>
      </c>
      <c r="AB147">
        <v>1.6133999999999999</v>
      </c>
      <c r="AC147">
        <v>1.853</v>
      </c>
      <c r="AD147">
        <v>1</v>
      </c>
      <c r="AE147">
        <v>1.4060999999999999</v>
      </c>
      <c r="AF147">
        <v>1.4258999999999999</v>
      </c>
      <c r="AG147">
        <v>1.038</v>
      </c>
      <c r="AH147">
        <v>1</v>
      </c>
      <c r="AI147" s="3">
        <v>2.131154801354755</v>
      </c>
      <c r="AK147" s="11">
        <f t="shared" si="377"/>
        <v>1.8923836755913692E-2</v>
      </c>
      <c r="AL147" s="11">
        <f t="shared" si="378"/>
        <v>-3.0526213780405209E-3</v>
      </c>
      <c r="AM147" s="11">
        <f t="shared" si="379"/>
        <v>9.1523708779837065E-3</v>
      </c>
      <c r="AN147" s="11">
        <f t="shared" si="380"/>
        <v>1.5855370933770097E-2</v>
      </c>
      <c r="AO147" s="11">
        <f t="shared" si="381"/>
        <v>-1.1446558878236424E-3</v>
      </c>
      <c r="AP147" s="11">
        <f t="shared" si="382"/>
        <v>5.1413881748072487E-3</v>
      </c>
      <c r="AQ147" s="11">
        <f t="shared" si="383"/>
        <v>-2.4551058697400041E-2</v>
      </c>
      <c r="AR147" s="11">
        <f t="shared" si="384"/>
        <v>4.0446304044630343E-2</v>
      </c>
      <c r="AS147" s="11">
        <f t="shared" si="385"/>
        <v>8.772456888782143E-3</v>
      </c>
      <c r="AT147" s="11">
        <f t="shared" si="386"/>
        <v>4.2542286007175578E-2</v>
      </c>
      <c r="AU147" s="11">
        <f t="shared" si="387"/>
        <v>1.0557355564454474E-2</v>
      </c>
      <c r="AV147" s="11">
        <f t="shared" si="388"/>
        <v>5.0012956724539981E-2</v>
      </c>
      <c r="AW147" s="11">
        <f t="shared" si="389"/>
        <v>1.5455950540958385E-2</v>
      </c>
      <c r="AX147" s="11">
        <f t="shared" si="390"/>
        <v>4.1123370110330848E-2</v>
      </c>
      <c r="AY147" s="11">
        <f t="shared" si="391"/>
        <v>2.217997465145749E-2</v>
      </c>
      <c r="AZ147" s="11">
        <f t="shared" si="392"/>
        <v>1.4188772362738966E-2</v>
      </c>
      <c r="BA147" s="11">
        <f t="shared" si="393"/>
        <v>1.6122364613476714E-2</v>
      </c>
      <c r="BB147" s="11">
        <f t="shared" si="394"/>
        <v>8.0436775860630583E-3</v>
      </c>
      <c r="BC147" s="11">
        <f t="shared" si="395"/>
        <v>7.4281816114607491E-3</v>
      </c>
      <c r="BD147" s="11">
        <f t="shared" si="396"/>
        <v>4.1891794539298477E-2</v>
      </c>
      <c r="BE147" s="11">
        <f t="shared" si="397"/>
        <v>1.5532206486980504E-2</v>
      </c>
      <c r="BF147" s="11">
        <f t="shared" si="398"/>
        <v>1.5510948905109512E-2</v>
      </c>
      <c r="BG147" s="11">
        <f t="shared" si="399"/>
        <v>1.2936610608020649E-2</v>
      </c>
      <c r="BH147" s="11">
        <f t="shared" si="400"/>
        <v>1.0245901639344357E-2</v>
      </c>
      <c r="BI147" s="11">
        <f t="shared" si="401"/>
        <v>-8.8067876704972514E-3</v>
      </c>
      <c r="BJ147" s="11">
        <f t="shared" si="402"/>
        <v>8.4781687155575103E-3</v>
      </c>
      <c r="BK147" s="11">
        <f t="shared" si="403"/>
        <v>2.8101701395526701E-2</v>
      </c>
      <c r="BL147" s="11">
        <f t="shared" si="404"/>
        <v>4.2768711311198748E-2</v>
      </c>
      <c r="BM147" s="11" t="str">
        <f t="shared" si="405"/>
        <v>/</v>
      </c>
      <c r="BN147" s="11">
        <f t="shared" si="406"/>
        <v>4.6594715295869005E-2</v>
      </c>
      <c r="BO147" s="11">
        <f t="shared" si="407"/>
        <v>2.6565874730021477E-2</v>
      </c>
      <c r="BP147" s="11">
        <f t="shared" si="408"/>
        <v>1.0317305820517708E-2</v>
      </c>
      <c r="BQ147" s="11" t="str">
        <f t="shared" si="408"/>
        <v>/</v>
      </c>
      <c r="BR147" s="11">
        <f t="shared" si="423"/>
        <v>1.656634062199358E-2</v>
      </c>
      <c r="CK147" s="2">
        <f t="shared" si="343"/>
        <v>44141</v>
      </c>
      <c r="CL147" s="29">
        <f t="shared" si="344"/>
        <v>1.5187136768694305</v>
      </c>
      <c r="CM147" s="29">
        <f t="shared" si="345"/>
        <v>1.6376154091053805</v>
      </c>
      <c r="CN147" s="29">
        <f t="shared" si="346"/>
        <v>2.1941999999999999</v>
      </c>
      <c r="CO147" s="29">
        <f t="shared" si="347"/>
        <v>1.3722437366632418</v>
      </c>
      <c r="CP147" s="29">
        <f t="shared" si="348"/>
        <v>1.3962000000000001</v>
      </c>
      <c r="CQ147" s="29">
        <f t="shared" si="349"/>
        <v>1.173</v>
      </c>
      <c r="CR147" s="29">
        <f t="shared" si="350"/>
        <v>1.8197000000000001</v>
      </c>
      <c r="CS147" s="29">
        <f t="shared" si="351"/>
        <v>3.0223709705830544</v>
      </c>
      <c r="CT147" s="29">
        <f t="shared" si="352"/>
        <v>1.5588672237697307</v>
      </c>
      <c r="CU147" s="29">
        <f t="shared" si="353"/>
        <v>2.0339999999999998</v>
      </c>
      <c r="CV147" s="29">
        <f t="shared" si="354"/>
        <v>2.1385978428351309</v>
      </c>
      <c r="CW147" s="29">
        <f t="shared" si="355"/>
        <v>3.693036820998906</v>
      </c>
      <c r="CX147" s="29">
        <f t="shared" si="356"/>
        <v>1.4454</v>
      </c>
      <c r="CY147" s="29">
        <f t="shared" si="357"/>
        <v>3.4988764044943816</v>
      </c>
      <c r="CZ147" s="29">
        <f t="shared" si="358"/>
        <v>1.483900643974241</v>
      </c>
      <c r="DA147" s="29">
        <f t="shared" si="359"/>
        <v>1.3542009884678747</v>
      </c>
      <c r="DB147" s="29">
        <f t="shared" si="360"/>
        <v>2.2950513538748836</v>
      </c>
      <c r="DC147" s="29">
        <f t="shared" si="361"/>
        <v>2.4186999999999999</v>
      </c>
      <c r="DD147" s="29">
        <f t="shared" si="362"/>
        <v>1.231560415122313</v>
      </c>
      <c r="DE147" s="29">
        <f t="shared" si="363"/>
        <v>2.8925000000000001</v>
      </c>
      <c r="DF147" s="29">
        <f t="shared" si="364"/>
        <v>1.3338000000000001</v>
      </c>
      <c r="DG147" s="29">
        <f t="shared" si="365"/>
        <v>1.3355999999999999</v>
      </c>
      <c r="DH147" s="29">
        <f t="shared" si="366"/>
        <v>1.5660000000000001</v>
      </c>
      <c r="DI147" s="29">
        <f t="shared" si="367"/>
        <v>1.7255</v>
      </c>
      <c r="DJ147" s="29">
        <f t="shared" si="368"/>
        <v>3.693077230892357</v>
      </c>
      <c r="DK147" s="29">
        <f t="shared" si="369"/>
        <v>1.6601535240753662</v>
      </c>
      <c r="DL147" s="29">
        <f t="shared" si="370"/>
        <v>1.6133999999999999</v>
      </c>
      <c r="DM147" s="29">
        <f t="shared" si="371"/>
        <v>1.853</v>
      </c>
      <c r="DN147" s="29">
        <f t="shared" si="372"/>
        <v>1</v>
      </c>
      <c r="DO147" s="29">
        <f t="shared" si="373"/>
        <v>1.4060999999999999</v>
      </c>
      <c r="DP147" s="29">
        <f t="shared" si="374"/>
        <v>1.4258999999999999</v>
      </c>
      <c r="DQ147" s="29">
        <f t="shared" si="375"/>
        <v>1.038</v>
      </c>
      <c r="DR147" s="29">
        <f t="shared" si="375"/>
        <v>1</v>
      </c>
      <c r="DS147" s="29">
        <f t="shared" ref="DS147:DS148" si="425">AI147/AI$2</f>
        <v>2.131154801354755</v>
      </c>
    </row>
    <row r="148" spans="1:123">
      <c r="A148" s="2">
        <v>44148</v>
      </c>
      <c r="B148" s="3">
        <v>1.9362999999999999</v>
      </c>
      <c r="C148" s="3">
        <v>2.0339999999999998</v>
      </c>
      <c r="D148" s="3">
        <v>2.1743000000000001</v>
      </c>
      <c r="E148" s="3">
        <v>1.7336</v>
      </c>
      <c r="F148" s="3">
        <v>1.3811</v>
      </c>
      <c r="G148" s="3">
        <v>1.175</v>
      </c>
      <c r="H148" s="3">
        <v>1.7844</v>
      </c>
      <c r="I148" s="3">
        <v>3.3974000000000002</v>
      </c>
      <c r="J148" s="3">
        <v>1.6842999999999999</v>
      </c>
      <c r="K148" s="3">
        <v>2.0179999999999998</v>
      </c>
      <c r="L148" s="3">
        <v>2.7231999999999998</v>
      </c>
      <c r="M148" s="3">
        <v>4.1319999999999997</v>
      </c>
      <c r="N148" s="3">
        <v>1.4487000000000001</v>
      </c>
      <c r="O148" s="3">
        <v>3.0179999999999998</v>
      </c>
      <c r="P148" s="3">
        <v>1.637</v>
      </c>
      <c r="Q148" s="3">
        <v>1.6325000000000001</v>
      </c>
      <c r="R148" s="3">
        <v>2.3740000000000001</v>
      </c>
      <c r="S148" s="3">
        <v>2.4552</v>
      </c>
      <c r="T148" s="3">
        <v>1.3290999999999999</v>
      </c>
      <c r="U148" s="3">
        <v>2.9996</v>
      </c>
      <c r="V148" s="3">
        <v>1.3275999999999999</v>
      </c>
      <c r="W148" s="3">
        <v>1.3209</v>
      </c>
      <c r="X148" s="3">
        <v>1.579</v>
      </c>
      <c r="Y148">
        <v>1.7429999999999999</v>
      </c>
      <c r="Z148">
        <v>3.7181999999999999</v>
      </c>
      <c r="AA148">
        <v>2.3849999999999998</v>
      </c>
      <c r="AB148">
        <v>1.5882000000000001</v>
      </c>
      <c r="AC148">
        <v>1.8360000000000001</v>
      </c>
      <c r="AD148">
        <v>0.998</v>
      </c>
      <c r="AE148">
        <v>1.4350000000000001</v>
      </c>
      <c r="AF148">
        <v>1.4289000000000001</v>
      </c>
      <c r="AG148">
        <v>1.0442</v>
      </c>
      <c r="AH148">
        <v>1</v>
      </c>
      <c r="AI148" s="3">
        <v>2.1249616116312287</v>
      </c>
      <c r="AK148" s="11">
        <f t="shared" si="377"/>
        <v>-1.2041430685239107E-2</v>
      </c>
      <c r="AL148" s="11">
        <f t="shared" si="378"/>
        <v>-1.1421628189550614E-2</v>
      </c>
      <c r="AM148" s="11">
        <f t="shared" si="379"/>
        <v>-9.0693646887247681E-3</v>
      </c>
      <c r="AN148" s="11">
        <f t="shared" si="380"/>
        <v>-1.5550308126475176E-3</v>
      </c>
      <c r="AO148" s="11">
        <f t="shared" si="381"/>
        <v>-1.0815069474287453E-2</v>
      </c>
      <c r="AP148" s="11">
        <f t="shared" si="382"/>
        <v>1.7050298380221207E-3</v>
      </c>
      <c r="AQ148" s="11">
        <f t="shared" si="383"/>
        <v>-1.9398802000329729E-2</v>
      </c>
      <c r="AR148" s="11">
        <f t="shared" si="384"/>
        <v>-9.9661965264016272E-3</v>
      </c>
      <c r="AS148" s="11">
        <f t="shared" si="385"/>
        <v>3.2163916850318497E-3</v>
      </c>
      <c r="AT148" s="11">
        <f t="shared" si="386"/>
        <v>-7.8662733529990536E-3</v>
      </c>
      <c r="AU148" s="11">
        <f t="shared" si="387"/>
        <v>-1.8984833747613505E-2</v>
      </c>
      <c r="AV148" s="11">
        <f t="shared" si="388"/>
        <v>1.9743336623889496E-2</v>
      </c>
      <c r="AW148" s="11">
        <f t="shared" si="389"/>
        <v>2.2831050228311334E-3</v>
      </c>
      <c r="AX148" s="11">
        <f t="shared" si="390"/>
        <v>-3.0828516377649384E-2</v>
      </c>
      <c r="AY148" s="11">
        <f t="shared" si="391"/>
        <v>1.4879107253564783E-2</v>
      </c>
      <c r="AZ148" s="11">
        <f t="shared" si="392"/>
        <v>-6.9951338199512048E-3</v>
      </c>
      <c r="BA148" s="11">
        <f t="shared" si="393"/>
        <v>-3.4174125305126202E-2</v>
      </c>
      <c r="BB148" s="11">
        <f t="shared" si="394"/>
        <v>1.5090751229999588E-2</v>
      </c>
      <c r="BC148" s="11" t="str">
        <f t="shared" si="395"/>
        <v>/</v>
      </c>
      <c r="BD148" s="11">
        <f t="shared" si="396"/>
        <v>3.7026793431287786E-2</v>
      </c>
      <c r="BE148" s="11">
        <f t="shared" si="397"/>
        <v>-4.6483730694258929E-3</v>
      </c>
      <c r="BF148" s="11">
        <f t="shared" si="398"/>
        <v>-1.1006289308176043E-2</v>
      </c>
      <c r="BG148" s="11">
        <f t="shared" si="399"/>
        <v>8.3014048531289131E-3</v>
      </c>
      <c r="BH148" s="11">
        <f t="shared" si="400"/>
        <v>1.0141987829614507E-2</v>
      </c>
      <c r="BI148" s="11">
        <f t="shared" si="401"/>
        <v>7.2055477299814985E-3</v>
      </c>
      <c r="BJ148" s="11">
        <f t="shared" si="402"/>
        <v>2.5220680958384367E-3</v>
      </c>
      <c r="BK148" s="11">
        <f t="shared" si="403"/>
        <v>-1.5619189289698743E-2</v>
      </c>
      <c r="BL148" s="11">
        <f t="shared" si="404"/>
        <v>-9.1743119266054496E-3</v>
      </c>
      <c r="BM148" s="11">
        <f t="shared" si="405"/>
        <v>-2.0000000000000018E-3</v>
      </c>
      <c r="BN148" s="11">
        <f t="shared" si="406"/>
        <v>2.055330346348061E-2</v>
      </c>
      <c r="BO148" s="11">
        <f t="shared" si="407"/>
        <v>2.103934357248205E-3</v>
      </c>
      <c r="BP148" s="11">
        <f t="shared" si="408"/>
        <v>5.9730250481695446E-3</v>
      </c>
      <c r="BQ148" s="11" t="str">
        <f t="shared" si="408"/>
        <v>/</v>
      </c>
      <c r="BR148" s="11">
        <f t="shared" si="423"/>
        <v>-2.9060252777458606E-3</v>
      </c>
      <c r="CK148" s="2">
        <f t="shared" si="343"/>
        <v>44148</v>
      </c>
      <c r="CL148" s="29">
        <f t="shared" si="344"/>
        <v>1.5004261913986827</v>
      </c>
      <c r="CM148" s="29">
        <f t="shared" si="345"/>
        <v>1.6189111747851002</v>
      </c>
      <c r="CN148" s="29">
        <f t="shared" si="346"/>
        <v>2.1743000000000001</v>
      </c>
      <c r="CO148" s="29">
        <f t="shared" si="347"/>
        <v>1.3701098553702677</v>
      </c>
      <c r="CP148" s="29">
        <f t="shared" si="348"/>
        <v>1.3811</v>
      </c>
      <c r="CQ148" s="29">
        <f t="shared" si="349"/>
        <v>1.175</v>
      </c>
      <c r="CR148" s="29">
        <f t="shared" si="350"/>
        <v>1.7844</v>
      </c>
      <c r="CS148" s="29">
        <f t="shared" si="351"/>
        <v>2.9922494275145324</v>
      </c>
      <c r="CT148" s="29">
        <f t="shared" si="352"/>
        <v>1.5638811513463324</v>
      </c>
      <c r="CU148" s="29">
        <f t="shared" si="353"/>
        <v>2.0179999999999998</v>
      </c>
      <c r="CV148" s="29">
        <f t="shared" si="354"/>
        <v>2.0979969183359013</v>
      </c>
      <c r="CW148" s="29">
        <f t="shared" si="355"/>
        <v>3.7659496901203062</v>
      </c>
      <c r="CX148" s="29">
        <f t="shared" si="356"/>
        <v>1.4487000000000001</v>
      </c>
      <c r="CY148" s="29">
        <f t="shared" si="357"/>
        <v>3.3910112359550557</v>
      </c>
      <c r="CZ148" s="29">
        <f t="shared" si="358"/>
        <v>1.5059797608095677</v>
      </c>
      <c r="DA148" s="29">
        <f t="shared" si="359"/>
        <v>1.3447281713344317</v>
      </c>
      <c r="DB148" s="29">
        <f t="shared" si="360"/>
        <v>2.2166199813258638</v>
      </c>
      <c r="DC148" s="29">
        <f t="shared" si="361"/>
        <v>2.4552</v>
      </c>
      <c r="DD148" s="29">
        <f t="shared" si="362"/>
        <v>1.231560415122313</v>
      </c>
      <c r="DE148" s="29">
        <f t="shared" si="363"/>
        <v>2.9996</v>
      </c>
      <c r="DF148" s="29">
        <f t="shared" si="364"/>
        <v>1.3275999999999999</v>
      </c>
      <c r="DG148" s="29">
        <f t="shared" si="365"/>
        <v>1.3209</v>
      </c>
      <c r="DH148" s="29">
        <f t="shared" si="366"/>
        <v>1.579</v>
      </c>
      <c r="DI148" s="29">
        <f t="shared" si="367"/>
        <v>1.7429999999999999</v>
      </c>
      <c r="DJ148" s="29">
        <f t="shared" si="368"/>
        <v>3.7196878751500599</v>
      </c>
      <c r="DK148" s="29">
        <f t="shared" si="369"/>
        <v>1.6643405443126307</v>
      </c>
      <c r="DL148" s="29">
        <f t="shared" si="370"/>
        <v>1.5882000000000001</v>
      </c>
      <c r="DM148" s="29">
        <f t="shared" si="371"/>
        <v>1.8360000000000001</v>
      </c>
      <c r="DN148" s="29">
        <f t="shared" si="372"/>
        <v>0.998</v>
      </c>
      <c r="DO148" s="29">
        <f t="shared" si="373"/>
        <v>1.4350000000000001</v>
      </c>
      <c r="DP148" s="29">
        <f t="shared" si="374"/>
        <v>1.4289000000000001</v>
      </c>
      <c r="DQ148" s="29">
        <f t="shared" si="375"/>
        <v>1.0442</v>
      </c>
      <c r="DR148" s="29">
        <f t="shared" si="375"/>
        <v>1</v>
      </c>
      <c r="DS148" s="29">
        <f t="shared" si="425"/>
        <v>2.1249616116312287</v>
      </c>
    </row>
    <row r="149" spans="1:123">
      <c r="A149" s="2">
        <v>44155</v>
      </c>
      <c r="B149" s="3">
        <v>1.9977</v>
      </c>
      <c r="C149" s="3">
        <v>2.0183</v>
      </c>
      <c r="D149" s="3">
        <v>2.1882000000000001</v>
      </c>
      <c r="E149" s="3">
        <v>1.752</v>
      </c>
      <c r="F149" s="3">
        <v>1.4092</v>
      </c>
      <c r="G149" s="3">
        <v>1.1839999999999999</v>
      </c>
      <c r="H149" s="3">
        <v>1.7884</v>
      </c>
      <c r="I149" s="3">
        <v>3.5646</v>
      </c>
      <c r="J149" s="3">
        <v>1.7179</v>
      </c>
      <c r="K149" s="3">
        <v>2.0830000000000002</v>
      </c>
      <c r="L149" s="3">
        <v>2.7982999999999998</v>
      </c>
      <c r="M149" s="3">
        <v>4.3140000000000001</v>
      </c>
      <c r="N149" s="3">
        <v>1.4895</v>
      </c>
      <c r="O149" s="3">
        <v>3.1</v>
      </c>
      <c r="P149" s="3">
        <v>1.669</v>
      </c>
      <c r="Q149" s="3">
        <v>1.6518999999999999</v>
      </c>
      <c r="R149" s="3">
        <v>2.556</v>
      </c>
      <c r="S149" s="3">
        <v>2.4638</v>
      </c>
      <c r="T149" s="3">
        <v>1.3593999999999999</v>
      </c>
      <c r="U149" s="3">
        <v>3.0371999999999999</v>
      </c>
      <c r="V149" s="3">
        <v>1.335</v>
      </c>
      <c r="W149" s="3">
        <v>1.3061</v>
      </c>
      <c r="X149" s="3">
        <v>1.603</v>
      </c>
      <c r="Y149">
        <v>1.7605</v>
      </c>
      <c r="Z149">
        <v>3.6783999999999999</v>
      </c>
      <c r="AA149">
        <v>2.4260000000000002</v>
      </c>
      <c r="AB149">
        <v>1.6325000000000001</v>
      </c>
      <c r="AC149">
        <v>1.885</v>
      </c>
      <c r="AD149">
        <v>0.998</v>
      </c>
      <c r="AE149">
        <v>1.4772000000000001</v>
      </c>
      <c r="AF149">
        <v>1.4482999999999999</v>
      </c>
      <c r="AG149">
        <v>1.0443</v>
      </c>
      <c r="AH149">
        <v>1</v>
      </c>
      <c r="AI149" s="3">
        <v>2.1604185860501928</v>
      </c>
      <c r="AK149" s="11">
        <f t="shared" si="377"/>
        <v>3.170996229923051E-2</v>
      </c>
      <c r="AL149" s="11">
        <f t="shared" si="378"/>
        <v>-7.7187807276302145E-3</v>
      </c>
      <c r="AM149" s="11">
        <f t="shared" si="379"/>
        <v>6.3928620705513417E-3</v>
      </c>
      <c r="AN149" s="11">
        <f t="shared" si="380"/>
        <v>1.0613751730502941E-2</v>
      </c>
      <c r="AO149" s="11">
        <f t="shared" si="381"/>
        <v>2.0346100934037992E-2</v>
      </c>
      <c r="AP149" s="11">
        <f t="shared" si="382"/>
        <v>7.659574468084962E-3</v>
      </c>
      <c r="AQ149" s="11">
        <f t="shared" si="383"/>
        <v>2.2416498542927599E-3</v>
      </c>
      <c r="AR149" s="11">
        <f t="shared" si="384"/>
        <v>4.9214104903749778E-2</v>
      </c>
      <c r="AS149" s="11">
        <f t="shared" si="385"/>
        <v>1.9948940212551225E-2</v>
      </c>
      <c r="AT149" s="11">
        <f t="shared" si="386"/>
        <v>3.2210109018830702E-2</v>
      </c>
      <c r="AU149" s="11">
        <f t="shared" si="387"/>
        <v>2.7577849588719117E-2</v>
      </c>
      <c r="AV149" s="11">
        <f t="shared" si="388"/>
        <v>4.4046466602129852E-2</v>
      </c>
      <c r="AW149" s="11">
        <f t="shared" si="389"/>
        <v>2.8163180782770691E-2</v>
      </c>
      <c r="AX149" s="11">
        <f t="shared" si="390"/>
        <v>2.7170311464546071E-2</v>
      </c>
      <c r="AY149" s="11">
        <f t="shared" si="391"/>
        <v>1.9547953573610277E-2</v>
      </c>
      <c r="AZ149" s="11">
        <f t="shared" si="392"/>
        <v>1.1883614088820771E-2</v>
      </c>
      <c r="BA149" s="11">
        <f t="shared" si="393"/>
        <v>7.6663858466722745E-2</v>
      </c>
      <c r="BB149" s="11">
        <f t="shared" si="394"/>
        <v>3.5027696318019608E-3</v>
      </c>
      <c r="BC149" s="11">
        <f t="shared" si="395"/>
        <v>2.2797381686855855E-2</v>
      </c>
      <c r="BD149" s="11">
        <f t="shared" si="396"/>
        <v>1.2535004667288963E-2</v>
      </c>
      <c r="BE149" s="11">
        <f t="shared" si="397"/>
        <v>5.573968062669632E-3</v>
      </c>
      <c r="BF149" s="11">
        <f t="shared" si="398"/>
        <v>-1.1204481792717047E-2</v>
      </c>
      <c r="BG149" s="11">
        <f t="shared" si="399"/>
        <v>1.5199493350221749E-2</v>
      </c>
      <c r="BH149" s="11">
        <f t="shared" si="400"/>
        <v>1.0040160642570406E-2</v>
      </c>
      <c r="BI149" s="11">
        <f t="shared" si="401"/>
        <v>-1.0704104136410098E-2</v>
      </c>
      <c r="BJ149" s="11">
        <f t="shared" si="402"/>
        <v>1.7190775681341863E-2</v>
      </c>
      <c r="BK149" s="11">
        <f t="shared" si="403"/>
        <v>2.7893212441757909E-2</v>
      </c>
      <c r="BL149" s="11">
        <f t="shared" si="404"/>
        <v>2.6688453159041448E-2</v>
      </c>
      <c r="BM149" s="11" t="str">
        <f t="shared" si="405"/>
        <v>/</v>
      </c>
      <c r="BN149" s="11">
        <f t="shared" si="406"/>
        <v>2.9407665505226444E-2</v>
      </c>
      <c r="BO149" s="11">
        <f t="shared" si="407"/>
        <v>1.3576877318216773E-2</v>
      </c>
      <c r="BP149" s="11">
        <f t="shared" si="408"/>
        <v>9.5767094426379984E-5</v>
      </c>
      <c r="BQ149" s="11" t="str">
        <f t="shared" si="408"/>
        <v>/</v>
      </c>
      <c r="BR149" s="11">
        <f t="shared" ref="BR149:BR151" si="426">IF(AI149=AI148,"/",AI149/AI148-1)</f>
        <v>1.6685936454045258E-2</v>
      </c>
      <c r="CK149" s="2">
        <f t="shared" si="343"/>
        <v>44155</v>
      </c>
      <c r="CL149" s="29">
        <f t="shared" si="344"/>
        <v>1.5480046493607129</v>
      </c>
      <c r="CM149" s="29">
        <f t="shared" si="345"/>
        <v>1.6064151544094238</v>
      </c>
      <c r="CN149" s="29">
        <f t="shared" si="346"/>
        <v>2.1882000000000001</v>
      </c>
      <c r="CO149" s="29">
        <f t="shared" si="347"/>
        <v>1.3846518612186831</v>
      </c>
      <c r="CP149" s="29">
        <f t="shared" si="348"/>
        <v>1.4092</v>
      </c>
      <c r="CQ149" s="29">
        <f t="shared" si="349"/>
        <v>1.1839999999999999</v>
      </c>
      <c r="CR149" s="29">
        <f t="shared" si="350"/>
        <v>1.7884</v>
      </c>
      <c r="CS149" s="29">
        <f t="shared" si="351"/>
        <v>3.1395103047384181</v>
      </c>
      <c r="CT149" s="29">
        <f t="shared" si="352"/>
        <v>1.5950789229340763</v>
      </c>
      <c r="CU149" s="29">
        <f t="shared" si="353"/>
        <v>2.0830000000000002</v>
      </c>
      <c r="CV149" s="29">
        <f t="shared" si="354"/>
        <v>2.1558551617873651</v>
      </c>
      <c r="CW149" s="29">
        <f t="shared" si="355"/>
        <v>3.9318264673714913</v>
      </c>
      <c r="CX149" s="29">
        <f t="shared" si="356"/>
        <v>1.4895</v>
      </c>
      <c r="CY149" s="29">
        <f t="shared" si="357"/>
        <v>3.4831460674157304</v>
      </c>
      <c r="CZ149" s="29">
        <f t="shared" si="358"/>
        <v>1.5354185832566698</v>
      </c>
      <c r="DA149" s="29">
        <f t="shared" si="359"/>
        <v>1.3607084019769358</v>
      </c>
      <c r="DB149" s="29">
        <f t="shared" si="360"/>
        <v>2.3865546218487395</v>
      </c>
      <c r="DC149" s="29">
        <f t="shared" si="361"/>
        <v>2.4638</v>
      </c>
      <c r="DD149" s="29">
        <f t="shared" si="362"/>
        <v>1.2596367679762788</v>
      </c>
      <c r="DE149" s="29">
        <f t="shared" si="363"/>
        <v>3.0371999999999999</v>
      </c>
      <c r="DF149" s="29">
        <f t="shared" si="364"/>
        <v>1.335</v>
      </c>
      <c r="DG149" s="29">
        <f t="shared" si="365"/>
        <v>1.3061</v>
      </c>
      <c r="DH149" s="29">
        <f t="shared" si="366"/>
        <v>1.603</v>
      </c>
      <c r="DI149" s="29">
        <f t="shared" si="367"/>
        <v>1.7605</v>
      </c>
      <c r="DJ149" s="29">
        <f t="shared" si="368"/>
        <v>3.6798719487795117</v>
      </c>
      <c r="DK149" s="29">
        <f t="shared" si="369"/>
        <v>1.6929518492672715</v>
      </c>
      <c r="DL149" s="29">
        <f t="shared" si="370"/>
        <v>1.6325000000000001</v>
      </c>
      <c r="DM149" s="29">
        <f t="shared" si="371"/>
        <v>1.885</v>
      </c>
      <c r="DN149" s="29">
        <f t="shared" si="372"/>
        <v>0.998</v>
      </c>
      <c r="DO149" s="29">
        <f t="shared" si="373"/>
        <v>1.4772000000000001</v>
      </c>
      <c r="DP149" s="29">
        <f t="shared" si="374"/>
        <v>1.4482999999999999</v>
      </c>
      <c r="DQ149" s="29">
        <f t="shared" si="375"/>
        <v>1.0443</v>
      </c>
      <c r="DR149" s="29">
        <f t="shared" si="375"/>
        <v>1</v>
      </c>
      <c r="DS149" s="29">
        <f t="shared" ref="DS149" si="427">AI149/AI$2</f>
        <v>2.1604185860501928</v>
      </c>
    </row>
    <row r="150" spans="1:123">
      <c r="A150" s="2">
        <v>44162</v>
      </c>
      <c r="B150" s="3">
        <v>1.9882</v>
      </c>
      <c r="C150" s="3">
        <v>2.0230000000000001</v>
      </c>
      <c r="D150" s="3">
        <v>2.1762999999999999</v>
      </c>
      <c r="E150" s="3">
        <v>1.7508999999999999</v>
      </c>
      <c r="F150" s="3">
        <v>1.4545999999999999</v>
      </c>
      <c r="G150" s="3">
        <v>1.19</v>
      </c>
      <c r="H150" s="3">
        <v>1.7806</v>
      </c>
      <c r="I150" s="3">
        <v>3.4885999999999999</v>
      </c>
      <c r="J150" s="3">
        <v>1.7176</v>
      </c>
      <c r="K150" s="3">
        <v>2.0710000000000002</v>
      </c>
      <c r="L150" s="3">
        <v>2.8024</v>
      </c>
      <c r="M150" s="3">
        <v>4.2670000000000003</v>
      </c>
      <c r="N150" s="3">
        <v>1.5058</v>
      </c>
      <c r="O150" s="3">
        <v>3.03</v>
      </c>
      <c r="P150" s="3">
        <v>1.649</v>
      </c>
      <c r="Q150" s="3">
        <v>1.6494</v>
      </c>
      <c r="R150" s="3">
        <v>2.5979999999999999</v>
      </c>
      <c r="S150" s="3">
        <v>2.5175000000000001</v>
      </c>
      <c r="T150" s="3">
        <v>1.3681000000000001</v>
      </c>
      <c r="U150" s="3">
        <v>2.9516</v>
      </c>
      <c r="V150" s="3">
        <v>1.3335999999999999</v>
      </c>
      <c r="W150" s="3">
        <v>1.3253999999999999</v>
      </c>
      <c r="X150" s="3">
        <v>1.59</v>
      </c>
      <c r="Y150">
        <v>1.778</v>
      </c>
      <c r="Z150">
        <v>3.7524999999999999</v>
      </c>
      <c r="AA150">
        <v>2.4390000000000001</v>
      </c>
      <c r="AB150">
        <v>1.6657</v>
      </c>
      <c r="AC150">
        <v>1.87</v>
      </c>
      <c r="AD150">
        <v>0.997</v>
      </c>
      <c r="AE150">
        <v>1.5447</v>
      </c>
      <c r="AF150">
        <v>1.4654</v>
      </c>
      <c r="AG150">
        <v>1.0404</v>
      </c>
      <c r="AH150">
        <v>1</v>
      </c>
      <c r="AI150" s="3">
        <v>2.1627647273366875</v>
      </c>
      <c r="AK150" s="11">
        <f t="shared" si="377"/>
        <v>-4.7554687891074865E-3</v>
      </c>
      <c r="AL150" s="11">
        <f t="shared" si="378"/>
        <v>2.3286924639549511E-3</v>
      </c>
      <c r="AM150" s="11">
        <f t="shared" si="379"/>
        <v>-5.43825975687795E-3</v>
      </c>
      <c r="AN150" s="11">
        <f t="shared" si="380"/>
        <v>-6.2785388127861719E-4</v>
      </c>
      <c r="AO150" s="11">
        <f t="shared" si="381"/>
        <v>3.2216860630144728E-2</v>
      </c>
      <c r="AP150" s="11">
        <f t="shared" si="382"/>
        <v>5.0675675675675436E-3</v>
      </c>
      <c r="AQ150" s="11">
        <f t="shared" si="383"/>
        <v>-4.3614403936479418E-3</v>
      </c>
      <c r="AR150" s="11">
        <f t="shared" si="384"/>
        <v>-2.1320765303259881E-2</v>
      </c>
      <c r="AS150" s="11">
        <f t="shared" si="385"/>
        <v>-1.746318179172146E-4</v>
      </c>
      <c r="AT150" s="11">
        <f t="shared" si="386"/>
        <v>-5.7609217474795527E-3</v>
      </c>
      <c r="AU150" s="11">
        <f t="shared" si="387"/>
        <v>1.4651752849945687E-3</v>
      </c>
      <c r="AV150" s="11">
        <f t="shared" si="388"/>
        <v>-1.0894761242466355E-2</v>
      </c>
      <c r="AW150" s="11">
        <f t="shared" si="389"/>
        <v>1.0943269553541413E-2</v>
      </c>
      <c r="AX150" s="11">
        <f t="shared" si="390"/>
        <v>-2.2580645161290436E-2</v>
      </c>
      <c r="AY150" s="11">
        <f t="shared" si="391"/>
        <v>-1.1983223487118E-2</v>
      </c>
      <c r="AZ150" s="11">
        <f t="shared" si="392"/>
        <v>-1.5134088019855829E-3</v>
      </c>
      <c r="BA150" s="11">
        <f t="shared" si="393"/>
        <v>1.6431924882629012E-2</v>
      </c>
      <c r="BB150" s="11">
        <f t="shared" si="394"/>
        <v>2.1795600292231487E-2</v>
      </c>
      <c r="BC150" s="11">
        <f t="shared" si="395"/>
        <v>6.3998823010151806E-3</v>
      </c>
      <c r="BD150" s="11">
        <f t="shared" si="396"/>
        <v>-2.8183853549321736E-2</v>
      </c>
      <c r="BE150" s="11">
        <f t="shared" si="397"/>
        <v>-1.0486891385768082E-3</v>
      </c>
      <c r="BF150" s="11">
        <f t="shared" si="398"/>
        <v>1.4776816476533172E-2</v>
      </c>
      <c r="BG150" s="11">
        <f t="shared" si="399"/>
        <v>-8.1097941359949965E-3</v>
      </c>
      <c r="BH150" s="11">
        <f t="shared" si="400"/>
        <v>9.9403578528827197E-3</v>
      </c>
      <c r="BI150" s="11">
        <f t="shared" si="401"/>
        <v>2.0144628099173501E-2</v>
      </c>
      <c r="BJ150" s="11">
        <f t="shared" si="402"/>
        <v>5.3586150041220471E-3</v>
      </c>
      <c r="BK150" s="11">
        <f t="shared" si="403"/>
        <v>2.033690658499232E-2</v>
      </c>
      <c r="BL150" s="11">
        <f t="shared" si="404"/>
        <v>-7.9575596816975347E-3</v>
      </c>
      <c r="BM150" s="11">
        <f t="shared" si="405"/>
        <v>-1.0020040080159776E-3</v>
      </c>
      <c r="BN150" s="11">
        <f t="shared" si="406"/>
        <v>4.5694557270511638E-2</v>
      </c>
      <c r="BO150" s="11">
        <f t="shared" si="407"/>
        <v>1.1806946074708335E-2</v>
      </c>
      <c r="BP150" s="11">
        <f t="shared" si="408"/>
        <v>-3.7345590347601654E-3</v>
      </c>
      <c r="BQ150" s="11" t="str">
        <f t="shared" si="408"/>
        <v>/</v>
      </c>
      <c r="BR150" s="11">
        <f t="shared" si="426"/>
        <v>1.0859660723361308E-3</v>
      </c>
      <c r="CK150" s="2">
        <f t="shared" si="343"/>
        <v>44162</v>
      </c>
      <c r="CL150" s="29">
        <f t="shared" si="344"/>
        <v>1.5406431615652847</v>
      </c>
      <c r="CM150" s="29">
        <f t="shared" si="345"/>
        <v>1.6101560012734799</v>
      </c>
      <c r="CN150" s="29">
        <f t="shared" si="346"/>
        <v>2.1762999999999999</v>
      </c>
      <c r="CO150" s="29">
        <f t="shared" si="347"/>
        <v>1.3837825021733974</v>
      </c>
      <c r="CP150" s="29">
        <f t="shared" si="348"/>
        <v>1.4545999999999999</v>
      </c>
      <c r="CQ150" s="29">
        <f t="shared" si="349"/>
        <v>1.19</v>
      </c>
      <c r="CR150" s="29">
        <f t="shared" si="350"/>
        <v>1.7806</v>
      </c>
      <c r="CS150" s="29">
        <f t="shared" si="351"/>
        <v>3.0725735423639247</v>
      </c>
      <c r="CT150" s="29">
        <f t="shared" si="352"/>
        <v>1.5948003714020429</v>
      </c>
      <c r="CU150" s="29">
        <f t="shared" si="353"/>
        <v>2.0710000000000002</v>
      </c>
      <c r="CV150" s="29">
        <f t="shared" si="354"/>
        <v>2.1590138674884436</v>
      </c>
      <c r="CW150" s="29">
        <f t="shared" si="355"/>
        <v>3.8889901567626692</v>
      </c>
      <c r="CX150" s="29">
        <f t="shared" si="356"/>
        <v>1.5058</v>
      </c>
      <c r="CY150" s="29">
        <f t="shared" si="357"/>
        <v>3.4044943820224716</v>
      </c>
      <c r="CZ150" s="29">
        <f t="shared" si="358"/>
        <v>1.517019319227231</v>
      </c>
      <c r="DA150" s="29">
        <f t="shared" si="359"/>
        <v>1.3586490939044482</v>
      </c>
      <c r="DB150" s="29">
        <f t="shared" si="360"/>
        <v>2.4257703081232491</v>
      </c>
      <c r="DC150" s="29">
        <f t="shared" si="361"/>
        <v>2.5175000000000001</v>
      </c>
      <c r="DD150" s="29">
        <f t="shared" si="362"/>
        <v>1.2676982950333582</v>
      </c>
      <c r="DE150" s="29">
        <f t="shared" si="363"/>
        <v>2.9516</v>
      </c>
      <c r="DF150" s="29">
        <f t="shared" si="364"/>
        <v>1.3335999999999999</v>
      </c>
      <c r="DG150" s="29">
        <f t="shared" si="365"/>
        <v>1.3253999999999999</v>
      </c>
      <c r="DH150" s="29">
        <f t="shared" si="366"/>
        <v>1.59</v>
      </c>
      <c r="DI150" s="29">
        <f t="shared" si="367"/>
        <v>1.778</v>
      </c>
      <c r="DJ150" s="29">
        <f t="shared" si="368"/>
        <v>3.7540016006402559</v>
      </c>
      <c r="DK150" s="29">
        <f t="shared" si="369"/>
        <v>1.7020237264480111</v>
      </c>
      <c r="DL150" s="29">
        <f t="shared" si="370"/>
        <v>1.6657</v>
      </c>
      <c r="DM150" s="29">
        <f t="shared" si="371"/>
        <v>1.87</v>
      </c>
      <c r="DN150" s="29">
        <f t="shared" si="372"/>
        <v>0.997</v>
      </c>
      <c r="DO150" s="29">
        <f t="shared" si="373"/>
        <v>1.5447</v>
      </c>
      <c r="DP150" s="29">
        <f t="shared" si="374"/>
        <v>1.4654</v>
      </c>
      <c r="DQ150" s="29">
        <f t="shared" si="375"/>
        <v>1.0404</v>
      </c>
      <c r="DR150" s="29">
        <f t="shared" si="375"/>
        <v>1</v>
      </c>
      <c r="DS150" s="29">
        <f t="shared" ref="DS150:DS151" si="428">AI150/AI$2</f>
        <v>2.1627647273366875</v>
      </c>
    </row>
    <row r="151" spans="1:123">
      <c r="A151" s="2">
        <v>44169</v>
      </c>
      <c r="B151" s="3">
        <v>2.0379999999999998</v>
      </c>
      <c r="C151" s="3">
        <v>2.0339999999999998</v>
      </c>
      <c r="D151" s="3">
        <v>2.214</v>
      </c>
      <c r="E151" s="3">
        <v>1.7736000000000001</v>
      </c>
      <c r="F151" s="3">
        <v>1.4672000000000001</v>
      </c>
      <c r="G151" s="3">
        <v>1.204</v>
      </c>
      <c r="H151" s="3">
        <v>1.7951999999999999</v>
      </c>
      <c r="I151" s="3">
        <v>3.5684</v>
      </c>
      <c r="J151" s="3">
        <v>1.7301</v>
      </c>
      <c r="K151" s="3">
        <v>2.1419999999999999</v>
      </c>
      <c r="L151" s="3">
        <v>2.8273999999999999</v>
      </c>
      <c r="M151" s="3">
        <v>4.4710000000000001</v>
      </c>
      <c r="N151" s="3">
        <v>1.5308999999999999</v>
      </c>
      <c r="O151" s="3">
        <v>3.0859999999999999</v>
      </c>
      <c r="P151" s="3">
        <v>1.651</v>
      </c>
      <c r="Q151" s="3">
        <v>1.6549</v>
      </c>
      <c r="R151" s="3">
        <v>2.609</v>
      </c>
      <c r="S151" s="3">
        <v>2.5905999999999998</v>
      </c>
      <c r="T151" s="3">
        <v>1.3875999999999999</v>
      </c>
      <c r="U151" s="3">
        <v>2.9925000000000002</v>
      </c>
      <c r="V151" s="3">
        <v>1.349</v>
      </c>
      <c r="W151" s="3">
        <v>1.33</v>
      </c>
      <c r="X151" s="3">
        <v>1.6</v>
      </c>
      <c r="Y151">
        <v>1.8028</v>
      </c>
      <c r="Z151">
        <v>3.7078000000000002</v>
      </c>
      <c r="AA151">
        <v>2.4430000000000001</v>
      </c>
      <c r="AB151">
        <v>1.6980999999999999</v>
      </c>
      <c r="AC151">
        <v>1.966</v>
      </c>
      <c r="AD151">
        <v>0.996</v>
      </c>
      <c r="AE151">
        <v>1.5255000000000001</v>
      </c>
      <c r="AF151">
        <v>1.4639</v>
      </c>
      <c r="AG151">
        <v>1.0527</v>
      </c>
      <c r="AH151">
        <v>1</v>
      </c>
      <c r="AI151" s="3">
        <v>2.193074179988737</v>
      </c>
      <c r="AK151" s="11">
        <f t="shared" si="377"/>
        <v>2.5047781913288381E-2</v>
      </c>
      <c r="AL151" s="11">
        <f t="shared" si="378"/>
        <v>5.4374691052889723E-3</v>
      </c>
      <c r="AM151" s="11">
        <f t="shared" si="379"/>
        <v>1.7322979368653346E-2</v>
      </c>
      <c r="AN151" s="11">
        <f t="shared" si="380"/>
        <v>1.296476098006738E-2</v>
      </c>
      <c r="AO151" s="11">
        <f t="shared" si="381"/>
        <v>8.6621751684312631E-3</v>
      </c>
      <c r="AP151" s="11">
        <f t="shared" si="382"/>
        <v>1.1764705882352899E-2</v>
      </c>
      <c r="AQ151" s="11">
        <f t="shared" si="383"/>
        <v>8.1994833202290174E-3</v>
      </c>
      <c r="AR151" s="11">
        <f t="shared" si="384"/>
        <v>2.2874505532305189E-2</v>
      </c>
      <c r="AS151" s="11">
        <f t="shared" si="385"/>
        <v>7.2775966464835307E-3</v>
      </c>
      <c r="AT151" s="11">
        <f t="shared" si="386"/>
        <v>3.4282955094157241E-2</v>
      </c>
      <c r="AU151" s="11">
        <f t="shared" si="387"/>
        <v>8.9209249214958763E-3</v>
      </c>
      <c r="AV151" s="11">
        <f t="shared" si="388"/>
        <v>4.7808764940239001E-2</v>
      </c>
      <c r="AW151" s="11">
        <f t="shared" si="389"/>
        <v>1.6668880329392843E-2</v>
      </c>
      <c r="AX151" s="11">
        <f t="shared" si="390"/>
        <v>1.8481848184818572E-2</v>
      </c>
      <c r="AY151" s="11">
        <f t="shared" si="391"/>
        <v>1.2128562765312267E-3</v>
      </c>
      <c r="AZ151" s="11">
        <f t="shared" si="392"/>
        <v>3.3345458954772145E-3</v>
      </c>
      <c r="BA151" s="11">
        <f t="shared" si="393"/>
        <v>4.2340261739799434E-3</v>
      </c>
      <c r="BB151" s="11">
        <f t="shared" si="394"/>
        <v>2.9036742800397031E-2</v>
      </c>
      <c r="BC151" s="11">
        <f t="shared" si="395"/>
        <v>1.4253344053797079E-2</v>
      </c>
      <c r="BD151" s="11">
        <f t="shared" si="396"/>
        <v>1.3856891177666419E-2</v>
      </c>
      <c r="BE151" s="11">
        <f t="shared" si="397"/>
        <v>1.1547690461907623E-2</v>
      </c>
      <c r="BF151" s="11">
        <f t="shared" si="398"/>
        <v>3.4706503696997348E-3</v>
      </c>
      <c r="BG151" s="11">
        <f t="shared" si="399"/>
        <v>6.2893081761006275E-3</v>
      </c>
      <c r="BH151" s="11">
        <f t="shared" si="400"/>
        <v>1.39482564679414E-2</v>
      </c>
      <c r="BI151" s="11">
        <f t="shared" si="401"/>
        <v>-1.191205862758149E-2</v>
      </c>
      <c r="BJ151" s="11">
        <f t="shared" si="402"/>
        <v>1.6400164001639794E-3</v>
      </c>
      <c r="BK151" s="11">
        <f t="shared" si="403"/>
        <v>1.9451281743411153E-2</v>
      </c>
      <c r="BL151" s="11">
        <f t="shared" si="404"/>
        <v>5.1336898395721864E-2</v>
      </c>
      <c r="BM151" s="11">
        <f t="shared" si="405"/>
        <v>-1.0030090270812808E-3</v>
      </c>
      <c r="BN151" s="11">
        <f t="shared" si="406"/>
        <v>-1.2429597980190277E-2</v>
      </c>
      <c r="BO151" s="11">
        <f t="shared" si="407"/>
        <v>-1.0236113006687475E-3</v>
      </c>
      <c r="BP151" s="11">
        <f t="shared" si="408"/>
        <v>1.1822376009227309E-2</v>
      </c>
      <c r="BQ151" s="11" t="str">
        <f t="shared" si="408"/>
        <v>/</v>
      </c>
      <c r="BR151" s="11">
        <f t="shared" si="426"/>
        <v>1.4014216280183955E-2</v>
      </c>
      <c r="CK151" s="2">
        <f t="shared" si="343"/>
        <v>44169</v>
      </c>
      <c r="CL151" s="29">
        <f t="shared" si="344"/>
        <v>1.5792328554823711</v>
      </c>
      <c r="CM151" s="29">
        <f t="shared" si="345"/>
        <v>1.6189111747851002</v>
      </c>
      <c r="CN151" s="29">
        <f t="shared" si="346"/>
        <v>2.214</v>
      </c>
      <c r="CO151" s="29">
        <f t="shared" si="347"/>
        <v>1.4017229115624752</v>
      </c>
      <c r="CP151" s="29">
        <f t="shared" si="348"/>
        <v>1.4672000000000001</v>
      </c>
      <c r="CQ151" s="29">
        <f t="shared" si="349"/>
        <v>1.204</v>
      </c>
      <c r="CR151" s="29">
        <f t="shared" si="350"/>
        <v>1.7951999999999999</v>
      </c>
      <c r="CS151" s="29">
        <f t="shared" si="351"/>
        <v>3.1428571428571428</v>
      </c>
      <c r="CT151" s="29">
        <f t="shared" si="352"/>
        <v>1.6064066852367689</v>
      </c>
      <c r="CU151" s="29">
        <f t="shared" si="353"/>
        <v>2.1419999999999999</v>
      </c>
      <c r="CV151" s="29">
        <f t="shared" si="354"/>
        <v>2.1782742681047766</v>
      </c>
      <c r="CW151" s="29">
        <f t="shared" si="355"/>
        <v>4.0749179730222389</v>
      </c>
      <c r="CX151" s="29">
        <f t="shared" si="356"/>
        <v>1.5308999999999999</v>
      </c>
      <c r="CY151" s="29">
        <f t="shared" si="357"/>
        <v>3.4674157303370783</v>
      </c>
      <c r="CZ151" s="29">
        <f t="shared" si="358"/>
        <v>1.5188592456301748</v>
      </c>
      <c r="DA151" s="29">
        <f t="shared" si="359"/>
        <v>1.363179571663921</v>
      </c>
      <c r="DB151" s="29">
        <f t="shared" si="360"/>
        <v>2.4360410830999069</v>
      </c>
      <c r="DC151" s="29">
        <f t="shared" si="361"/>
        <v>2.5905999999999998</v>
      </c>
      <c r="DD151" s="29">
        <f t="shared" si="362"/>
        <v>1.2857672349888807</v>
      </c>
      <c r="DE151" s="29">
        <f t="shared" si="363"/>
        <v>2.9925000000000002</v>
      </c>
      <c r="DF151" s="29">
        <f t="shared" si="364"/>
        <v>1.349</v>
      </c>
      <c r="DG151" s="29">
        <f t="shared" si="365"/>
        <v>1.33</v>
      </c>
      <c r="DH151" s="29">
        <f t="shared" si="366"/>
        <v>1.6</v>
      </c>
      <c r="DI151" s="29">
        <f t="shared" si="367"/>
        <v>1.8028</v>
      </c>
      <c r="DJ151" s="29">
        <f t="shared" si="368"/>
        <v>3.709283713485394</v>
      </c>
      <c r="DK151" s="29">
        <f t="shared" si="369"/>
        <v>1.7048150732728542</v>
      </c>
      <c r="DL151" s="29">
        <f t="shared" si="370"/>
        <v>1.6980999999999999</v>
      </c>
      <c r="DM151" s="29">
        <f t="shared" si="371"/>
        <v>1.966</v>
      </c>
      <c r="DN151" s="29">
        <f t="shared" si="372"/>
        <v>0.996</v>
      </c>
      <c r="DO151" s="29">
        <f t="shared" si="373"/>
        <v>1.5255000000000001</v>
      </c>
      <c r="DP151" s="29">
        <f t="shared" si="374"/>
        <v>1.4639</v>
      </c>
      <c r="DQ151" s="29">
        <f t="shared" si="375"/>
        <v>1.0527</v>
      </c>
      <c r="DR151" s="29">
        <f t="shared" si="375"/>
        <v>1</v>
      </c>
      <c r="DS151" s="29">
        <f t="shared" si="428"/>
        <v>2.193074179988737</v>
      </c>
    </row>
    <row r="152" spans="1:123">
      <c r="A152" s="2">
        <v>44176</v>
      </c>
      <c r="B152" s="3">
        <v>2.0733000000000001</v>
      </c>
      <c r="C152" s="3">
        <v>2.0324</v>
      </c>
      <c r="D152" s="3">
        <v>2.3132999999999999</v>
      </c>
      <c r="E152" s="3">
        <v>1.7695000000000001</v>
      </c>
      <c r="F152" s="3">
        <v>1.4944999999999999</v>
      </c>
      <c r="G152" s="3">
        <v>1.24</v>
      </c>
      <c r="H152" s="3">
        <v>1.8273999999999999</v>
      </c>
      <c r="I152" s="3">
        <v>3.5788000000000002</v>
      </c>
      <c r="J152" s="3">
        <v>1.7493000000000001</v>
      </c>
      <c r="K152" s="3">
        <v>2.2349999999999999</v>
      </c>
      <c r="L152" s="3">
        <v>2.8761999999999999</v>
      </c>
      <c r="M152" s="3">
        <v>4.5170000000000003</v>
      </c>
      <c r="N152" s="3">
        <v>1.6006</v>
      </c>
      <c r="O152" s="3">
        <v>3.3340000000000001</v>
      </c>
      <c r="P152" s="3">
        <v>1.65</v>
      </c>
      <c r="Q152" s="3">
        <v>1.7166999999999999</v>
      </c>
      <c r="R152" s="3">
        <v>2.952</v>
      </c>
      <c r="S152" s="3">
        <v>2.6507000000000001</v>
      </c>
      <c r="T152" s="3">
        <v>1.4200999999999999</v>
      </c>
      <c r="U152" s="3">
        <v>3.4272999999999998</v>
      </c>
      <c r="V152" s="3">
        <v>1.3666</v>
      </c>
      <c r="W152" s="3">
        <v>1.3402000000000001</v>
      </c>
      <c r="X152" s="3">
        <v>1.639</v>
      </c>
      <c r="Y152">
        <v>1.8275999999999999</v>
      </c>
      <c r="Z152">
        <v>3.7408000000000001</v>
      </c>
      <c r="AA152">
        <v>2.5169999999999999</v>
      </c>
      <c r="AB152">
        <v>1.7826</v>
      </c>
      <c r="AC152">
        <v>2.032</v>
      </c>
      <c r="AD152">
        <v>1.028</v>
      </c>
      <c r="AE152">
        <v>1.4885999999999999</v>
      </c>
      <c r="AF152">
        <v>1.446</v>
      </c>
      <c r="AG152">
        <v>1.0669</v>
      </c>
      <c r="AH152">
        <v>1</v>
      </c>
      <c r="AI152" s="3">
        <v>2.2445094474122338</v>
      </c>
      <c r="AK152" s="11">
        <f t="shared" si="377"/>
        <v>1.7320902845927577E-2</v>
      </c>
      <c r="AL152" s="11">
        <f t="shared" si="378"/>
        <v>-7.8662733529977213E-4</v>
      </c>
      <c r="AM152" s="11">
        <f t="shared" si="379"/>
        <v>4.4850948509485011E-2</v>
      </c>
      <c r="AN152" s="11">
        <f t="shared" si="380"/>
        <v>-2.3116824537663394E-3</v>
      </c>
      <c r="AO152" s="11">
        <f t="shared" si="381"/>
        <v>1.8606870229007644E-2</v>
      </c>
      <c r="AP152" s="11">
        <f t="shared" si="382"/>
        <v>2.9900332225913706E-2</v>
      </c>
      <c r="AQ152" s="11">
        <f t="shared" si="383"/>
        <v>1.7936720142602391E-2</v>
      </c>
      <c r="AR152" s="11">
        <f t="shared" si="384"/>
        <v>2.9144714718081222E-3</v>
      </c>
      <c r="AS152" s="11">
        <f t="shared" si="385"/>
        <v>1.1097624414773799E-2</v>
      </c>
      <c r="AT152" s="11">
        <f t="shared" si="386"/>
        <v>4.3417366946778779E-2</v>
      </c>
      <c r="AU152" s="11">
        <f t="shared" si="387"/>
        <v>1.7259673197991043E-2</v>
      </c>
      <c r="AV152" s="11">
        <f t="shared" si="388"/>
        <v>1.0288526056810632E-2</v>
      </c>
      <c r="AW152" s="11">
        <f t="shared" si="389"/>
        <v>4.5528773923835697E-2</v>
      </c>
      <c r="AX152" s="11">
        <f t="shared" si="390"/>
        <v>8.0362929358392732E-2</v>
      </c>
      <c r="AY152" s="11">
        <f t="shared" si="391"/>
        <v>-6.0569351907946434E-4</v>
      </c>
      <c r="AZ152" s="11">
        <f t="shared" si="392"/>
        <v>3.7343646141760667E-2</v>
      </c>
      <c r="BA152" s="11">
        <f t="shared" si="393"/>
        <v>0.13146799540053666</v>
      </c>
      <c r="BB152" s="11">
        <f t="shared" si="394"/>
        <v>2.3199258858951799E-2</v>
      </c>
      <c r="BC152" s="11">
        <f t="shared" si="395"/>
        <v>2.3421735370423802E-2</v>
      </c>
      <c r="BD152" s="11">
        <f t="shared" si="396"/>
        <v>0.14529657477025881</v>
      </c>
      <c r="BE152" s="11">
        <f t="shared" si="397"/>
        <v>1.3046701260192695E-2</v>
      </c>
      <c r="BF152" s="11">
        <f t="shared" si="398"/>
        <v>7.6691729323308255E-3</v>
      </c>
      <c r="BG152" s="11">
        <f t="shared" si="399"/>
        <v>2.4375000000000036E-2</v>
      </c>
      <c r="BH152" s="11">
        <f t="shared" si="400"/>
        <v>1.3756378966052862E-2</v>
      </c>
      <c r="BI152" s="11">
        <f t="shared" si="401"/>
        <v>8.9001564269917122E-3</v>
      </c>
      <c r="BJ152" s="11">
        <f t="shared" si="402"/>
        <v>3.0290626279164901E-2</v>
      </c>
      <c r="BK152" s="11">
        <f t="shared" si="403"/>
        <v>4.976149814498565E-2</v>
      </c>
      <c r="BL152" s="11">
        <f t="shared" si="404"/>
        <v>3.3570701932858604E-2</v>
      </c>
      <c r="BM152" s="11">
        <f t="shared" si="405"/>
        <v>3.2128514056224855E-2</v>
      </c>
      <c r="BN152" s="11">
        <f t="shared" si="406"/>
        <v>-2.4188790560472073E-2</v>
      </c>
      <c r="BO152" s="11">
        <f t="shared" si="407"/>
        <v>-1.2227611175626762E-2</v>
      </c>
      <c r="BP152" s="11">
        <f t="shared" si="408"/>
        <v>1.3489123206991582E-2</v>
      </c>
      <c r="BQ152" s="11" t="str">
        <f t="shared" si="408"/>
        <v>/</v>
      </c>
      <c r="BR152" s="11">
        <f t="shared" ref="BR152:BR153" si="429">IF(AI152=AI151,"/",AI152/AI151-1)</f>
        <v>2.345350097722676E-2</v>
      </c>
      <c r="CK152" s="2">
        <f t="shared" si="343"/>
        <v>44176</v>
      </c>
      <c r="CL152" s="29">
        <f t="shared" si="344"/>
        <v>1.606586594343278</v>
      </c>
      <c r="CM152" s="29">
        <f t="shared" si="345"/>
        <v>1.6176376950015918</v>
      </c>
      <c r="CN152" s="29">
        <f t="shared" si="346"/>
        <v>2.3132999999999999</v>
      </c>
      <c r="CO152" s="29">
        <f t="shared" si="347"/>
        <v>1.3984825733027739</v>
      </c>
      <c r="CP152" s="29">
        <f t="shared" si="348"/>
        <v>1.4944999999999999</v>
      </c>
      <c r="CQ152" s="29">
        <f t="shared" si="349"/>
        <v>1.24</v>
      </c>
      <c r="CR152" s="29">
        <f t="shared" si="350"/>
        <v>1.8273999999999999</v>
      </c>
      <c r="CS152" s="29">
        <f t="shared" si="351"/>
        <v>3.1520169103399684</v>
      </c>
      <c r="CT152" s="29">
        <f t="shared" si="352"/>
        <v>1.6242339832869082</v>
      </c>
      <c r="CU152" s="29">
        <f t="shared" si="353"/>
        <v>2.2349999999999999</v>
      </c>
      <c r="CV152" s="29">
        <f t="shared" si="354"/>
        <v>2.215870570107858</v>
      </c>
      <c r="CW152" s="29">
        <f t="shared" si="355"/>
        <v>4.1168428727670436</v>
      </c>
      <c r="CX152" s="29">
        <f t="shared" si="356"/>
        <v>1.6006</v>
      </c>
      <c r="CY152" s="29">
        <f t="shared" si="357"/>
        <v>3.7460674157303373</v>
      </c>
      <c r="CZ152" s="29">
        <f t="shared" si="358"/>
        <v>1.5179392824287028</v>
      </c>
      <c r="DA152" s="29">
        <f t="shared" si="359"/>
        <v>1.4140856672158155</v>
      </c>
      <c r="DB152" s="29">
        <f t="shared" si="360"/>
        <v>2.7563025210084033</v>
      </c>
      <c r="DC152" s="29">
        <f t="shared" si="361"/>
        <v>2.6507000000000001</v>
      </c>
      <c r="DD152" s="29">
        <f t="shared" si="362"/>
        <v>1.3158821349147516</v>
      </c>
      <c r="DE152" s="29">
        <f t="shared" si="363"/>
        <v>3.4272999999999998</v>
      </c>
      <c r="DF152" s="29">
        <f t="shared" si="364"/>
        <v>1.3666</v>
      </c>
      <c r="DG152" s="29">
        <f t="shared" si="365"/>
        <v>1.3402000000000001</v>
      </c>
      <c r="DH152" s="29">
        <f t="shared" si="366"/>
        <v>1.639</v>
      </c>
      <c r="DI152" s="29">
        <f t="shared" si="367"/>
        <v>1.8275999999999999</v>
      </c>
      <c r="DJ152" s="29">
        <f t="shared" si="368"/>
        <v>3.742296918767507</v>
      </c>
      <c r="DK152" s="29">
        <f t="shared" si="369"/>
        <v>1.7564549895324493</v>
      </c>
      <c r="DL152" s="29">
        <f t="shared" si="370"/>
        <v>1.7826</v>
      </c>
      <c r="DM152" s="29">
        <f t="shared" si="371"/>
        <v>2.032</v>
      </c>
      <c r="DN152" s="29">
        <f t="shared" si="372"/>
        <v>1.028</v>
      </c>
      <c r="DO152" s="29">
        <f t="shared" si="373"/>
        <v>1.4885999999999999</v>
      </c>
      <c r="DP152" s="29">
        <f t="shared" si="374"/>
        <v>1.446</v>
      </c>
      <c r="DQ152" s="29">
        <f t="shared" si="375"/>
        <v>1.0669</v>
      </c>
      <c r="DR152" s="29">
        <f t="shared" si="375"/>
        <v>1</v>
      </c>
      <c r="DS152" s="29">
        <f t="shared" ref="DS152" si="430">AI152/AI$2</f>
        <v>2.2445094474122338</v>
      </c>
    </row>
    <row r="153" spans="1:123">
      <c r="A153" s="2">
        <v>44183</v>
      </c>
      <c r="B153" s="3">
        <v>2.0794000000000001</v>
      </c>
      <c r="C153" s="3">
        <v>2.0339999999999998</v>
      </c>
      <c r="D153" s="3">
        <v>2.2675999999999998</v>
      </c>
      <c r="E153" s="3">
        <v>1.7636000000000001</v>
      </c>
      <c r="F153" s="3">
        <v>1.5149999999999999</v>
      </c>
      <c r="G153" s="3">
        <v>1.262</v>
      </c>
      <c r="H153" s="3">
        <v>1.8185</v>
      </c>
      <c r="I153" s="3">
        <v>3.8349000000000002</v>
      </c>
      <c r="J153" s="3">
        <v>1.7627999999999999</v>
      </c>
      <c r="K153" s="3">
        <v>2.2170000000000001</v>
      </c>
      <c r="L153" s="3">
        <v>2.8010999999999999</v>
      </c>
      <c r="M153" s="3">
        <v>4.5190000000000001</v>
      </c>
      <c r="N153" s="3">
        <v>1.5915999999999999</v>
      </c>
      <c r="O153" s="3">
        <v>3.26</v>
      </c>
      <c r="P153" s="3">
        <v>1.6579999999999999</v>
      </c>
      <c r="Q153" s="3">
        <v>1.7405999999999999</v>
      </c>
      <c r="R153" s="3">
        <v>3.0030000000000001</v>
      </c>
      <c r="S153" s="3">
        <v>2.6850999999999998</v>
      </c>
      <c r="T153" s="3">
        <v>1.4255</v>
      </c>
      <c r="U153" s="3">
        <v>3.2423999999999999</v>
      </c>
      <c r="V153" s="3">
        <v>1.3764000000000001</v>
      </c>
      <c r="W153" s="3">
        <v>1.3481000000000001</v>
      </c>
      <c r="X153" s="3">
        <v>1.625</v>
      </c>
      <c r="Y153">
        <v>1.8523999999999998</v>
      </c>
      <c r="Z153">
        <v>3.8237000000000001</v>
      </c>
      <c r="AA153">
        <v>2.5249999999999999</v>
      </c>
      <c r="AB153">
        <v>1.7798</v>
      </c>
      <c r="AC153">
        <v>1.895</v>
      </c>
      <c r="AD153">
        <v>1.034</v>
      </c>
      <c r="AE153">
        <v>1.5093000000000001</v>
      </c>
      <c r="AF153">
        <v>1.4648000000000001</v>
      </c>
      <c r="AG153">
        <v>1.0680000000000001</v>
      </c>
      <c r="AH153">
        <v>1.0289999999999999</v>
      </c>
      <c r="AI153" s="3">
        <v>2.2458581904686548</v>
      </c>
      <c r="AK153" s="11">
        <f t="shared" si="377"/>
        <v>2.9421694882554306E-3</v>
      </c>
      <c r="AL153" s="11">
        <f t="shared" si="378"/>
        <v>7.8724660499895904E-4</v>
      </c>
      <c r="AM153" s="11">
        <f t="shared" si="379"/>
        <v>-1.9755327886568974E-2</v>
      </c>
      <c r="AN153" s="11">
        <f t="shared" si="380"/>
        <v>-3.3342752189884362E-3</v>
      </c>
      <c r="AO153" s="11">
        <f t="shared" si="381"/>
        <v>1.3716962194713966E-2</v>
      </c>
      <c r="AP153" s="11">
        <f t="shared" si="382"/>
        <v>1.7741935483871041E-2</v>
      </c>
      <c r="AQ153" s="11">
        <f t="shared" si="383"/>
        <v>-4.8703075407682261E-3</v>
      </c>
      <c r="AR153" s="11">
        <f t="shared" si="384"/>
        <v>7.156029954174592E-2</v>
      </c>
      <c r="AS153" s="11">
        <f t="shared" si="385"/>
        <v>7.7173726633510409E-3</v>
      </c>
      <c r="AT153" s="11">
        <f t="shared" si="386"/>
        <v>-8.0536912751676404E-3</v>
      </c>
      <c r="AU153" s="11">
        <f t="shared" si="387"/>
        <v>-2.6110840692580517E-2</v>
      </c>
      <c r="AV153" s="11">
        <f t="shared" si="388"/>
        <v>4.4277175116214096E-4</v>
      </c>
      <c r="AW153" s="11">
        <f t="shared" si="389"/>
        <v>-5.6228914157191445E-3</v>
      </c>
      <c r="AX153" s="11">
        <f t="shared" si="390"/>
        <v>-2.2195560887822485E-2</v>
      </c>
      <c r="AY153" s="11">
        <f t="shared" si="391"/>
        <v>4.8484848484848797E-3</v>
      </c>
      <c r="AZ153" s="11">
        <f t="shared" si="392"/>
        <v>1.3922059765829831E-2</v>
      </c>
      <c r="BA153" s="11">
        <f t="shared" si="393"/>
        <v>1.7276422764227695E-2</v>
      </c>
      <c r="BB153" s="11">
        <f t="shared" si="394"/>
        <v>1.2977704002716139E-2</v>
      </c>
      <c r="BC153" s="11">
        <f t="shared" si="395"/>
        <v>3.8025491162594349E-3</v>
      </c>
      <c r="BD153" s="11">
        <f t="shared" si="396"/>
        <v>-5.3949172818253399E-2</v>
      </c>
      <c r="BE153" s="11">
        <f t="shared" si="397"/>
        <v>7.171081516171629E-3</v>
      </c>
      <c r="BF153" s="11">
        <f t="shared" si="398"/>
        <v>5.8946425906580835E-3</v>
      </c>
      <c r="BG153" s="11">
        <f t="shared" si="399"/>
        <v>-8.5417937766930629E-3</v>
      </c>
      <c r="BH153" s="11">
        <f t="shared" si="400"/>
        <v>1.3569708907857247E-2</v>
      </c>
      <c r="BI153" s="11">
        <f t="shared" si="401"/>
        <v>2.2161035072711721E-2</v>
      </c>
      <c r="BJ153" s="11">
        <f t="shared" si="402"/>
        <v>3.1783869686135002E-3</v>
      </c>
      <c r="BK153" s="11">
        <f t="shared" si="403"/>
        <v>-1.5707393694602834E-3</v>
      </c>
      <c r="BL153" s="11">
        <f t="shared" si="404"/>
        <v>-6.7421259842519676E-2</v>
      </c>
      <c r="BM153" s="11">
        <f t="shared" si="405"/>
        <v>5.8365758754863606E-3</v>
      </c>
      <c r="BN153" s="11">
        <f t="shared" si="406"/>
        <v>1.3905683192261264E-2</v>
      </c>
      <c r="BO153" s="11">
        <f t="shared" si="407"/>
        <v>1.300138312586463E-2</v>
      </c>
      <c r="BP153" s="11">
        <f t="shared" si="408"/>
        <v>1.0310244633986443E-3</v>
      </c>
      <c r="BQ153" s="11">
        <f t="shared" si="408"/>
        <v>2.8999999999999915E-2</v>
      </c>
      <c r="BR153" s="11">
        <f t="shared" si="429"/>
        <v>6.0090772082777022E-4</v>
      </c>
      <c r="CK153" s="2">
        <f t="shared" si="343"/>
        <v>44183</v>
      </c>
      <c r="CL153" s="29">
        <f t="shared" si="344"/>
        <v>1.611313444401395</v>
      </c>
      <c r="CM153" s="29">
        <f t="shared" si="345"/>
        <v>1.6189111747851002</v>
      </c>
      <c r="CN153" s="29">
        <f t="shared" si="346"/>
        <v>2.2675999999999998</v>
      </c>
      <c r="CO153" s="29">
        <f t="shared" si="347"/>
        <v>1.3938196475144233</v>
      </c>
      <c r="CP153" s="29">
        <f t="shared" si="348"/>
        <v>1.5149999999999999</v>
      </c>
      <c r="CQ153" s="29">
        <f t="shared" si="349"/>
        <v>1.262</v>
      </c>
      <c r="CR153" s="29">
        <f t="shared" si="350"/>
        <v>1.8185</v>
      </c>
      <c r="CS153" s="29">
        <f t="shared" si="351"/>
        <v>3.3775761846045449</v>
      </c>
      <c r="CT153" s="29">
        <f t="shared" si="352"/>
        <v>1.6367688022284121</v>
      </c>
      <c r="CU153" s="29">
        <f t="shared" si="353"/>
        <v>2.2170000000000001</v>
      </c>
      <c r="CV153" s="29">
        <f t="shared" si="354"/>
        <v>2.1580123266563942</v>
      </c>
      <c r="CW153" s="29">
        <f t="shared" si="355"/>
        <v>4.1186656944950784</v>
      </c>
      <c r="CX153" s="29">
        <f t="shared" si="356"/>
        <v>1.5915999999999999</v>
      </c>
      <c r="CY153" s="29">
        <f t="shared" si="357"/>
        <v>3.6629213483146064</v>
      </c>
      <c r="CZ153" s="29">
        <f t="shared" si="358"/>
        <v>1.5252989880404784</v>
      </c>
      <c r="DA153" s="29">
        <f t="shared" si="359"/>
        <v>1.4337726523887973</v>
      </c>
      <c r="DB153" s="29">
        <f t="shared" si="360"/>
        <v>2.8039215686274512</v>
      </c>
      <c r="DC153" s="29">
        <f t="shared" si="361"/>
        <v>2.6850999999999998</v>
      </c>
      <c r="DD153" s="29">
        <f t="shared" si="362"/>
        <v>1.3208858413639735</v>
      </c>
      <c r="DE153" s="29">
        <f t="shared" si="363"/>
        <v>3.2423999999999999</v>
      </c>
      <c r="DF153" s="29">
        <f t="shared" si="364"/>
        <v>1.3764000000000001</v>
      </c>
      <c r="DG153" s="29">
        <f t="shared" si="365"/>
        <v>1.3481000000000001</v>
      </c>
      <c r="DH153" s="29">
        <f t="shared" si="366"/>
        <v>1.625</v>
      </c>
      <c r="DI153" s="29">
        <f t="shared" si="367"/>
        <v>1.8523999999999998</v>
      </c>
      <c r="DJ153" s="29">
        <f t="shared" si="368"/>
        <v>3.8252300920368145</v>
      </c>
      <c r="DK153" s="29">
        <f t="shared" si="369"/>
        <v>1.7620376831821352</v>
      </c>
      <c r="DL153" s="29">
        <f t="shared" si="370"/>
        <v>1.7798</v>
      </c>
      <c r="DM153" s="29">
        <f t="shared" si="371"/>
        <v>1.895</v>
      </c>
      <c r="DN153" s="29">
        <f t="shared" si="372"/>
        <v>1.034</v>
      </c>
      <c r="DO153" s="29">
        <f t="shared" si="373"/>
        <v>1.5093000000000001</v>
      </c>
      <c r="DP153" s="29">
        <f t="shared" si="374"/>
        <v>1.4648000000000001</v>
      </c>
      <c r="DQ153" s="29">
        <f t="shared" si="375"/>
        <v>1.0680000000000001</v>
      </c>
      <c r="DR153" s="29">
        <f t="shared" si="375"/>
        <v>1.0289999999999999</v>
      </c>
      <c r="DS153" s="29">
        <f t="shared" ref="DS153" si="431">AI153/AI$2</f>
        <v>2.2458581904686548</v>
      </c>
    </row>
    <row r="154" spans="1:123">
      <c r="A154" s="2">
        <v>44190</v>
      </c>
      <c r="B154" s="3">
        <v>2.0884</v>
      </c>
      <c r="C154" s="3">
        <v>2.1030000000000002</v>
      </c>
      <c r="D154" s="3">
        <v>2.2993999999999999</v>
      </c>
      <c r="E154" s="3">
        <v>1.7682</v>
      </c>
      <c r="F154" s="3">
        <v>1.5138</v>
      </c>
      <c r="G154" s="3">
        <v>1.2989999999999999</v>
      </c>
      <c r="H154" s="3">
        <v>1.8366</v>
      </c>
      <c r="I154" s="3">
        <v>3.9432</v>
      </c>
      <c r="J154" s="3">
        <v>1.7665999999999999</v>
      </c>
      <c r="K154" s="3">
        <v>2.177</v>
      </c>
      <c r="L154" s="3">
        <v>2.8222</v>
      </c>
      <c r="M154" s="3">
        <v>4.4859999999999998</v>
      </c>
      <c r="N154" s="3">
        <v>1.5469999999999999</v>
      </c>
      <c r="O154" s="3">
        <v>3.274</v>
      </c>
      <c r="P154" s="3">
        <v>1.645</v>
      </c>
      <c r="Q154" s="3">
        <v>1.7252000000000001</v>
      </c>
      <c r="R154" s="3">
        <v>3.0059999999999998</v>
      </c>
      <c r="S154" s="3">
        <v>2.7345000000000002</v>
      </c>
      <c r="T154" s="3">
        <v>1.4212</v>
      </c>
      <c r="U154" s="3">
        <v>3.2793000000000001</v>
      </c>
      <c r="V154" s="3">
        <v>1.3817999999999999</v>
      </c>
      <c r="W154" s="3">
        <v>1.3993</v>
      </c>
      <c r="X154" s="3">
        <v>1.63</v>
      </c>
      <c r="Y154">
        <v>1.8771999999999998</v>
      </c>
      <c r="Z154">
        <v>3.9820000000000002</v>
      </c>
      <c r="AA154">
        <v>2.524</v>
      </c>
      <c r="AB154">
        <v>1.7607999999999999</v>
      </c>
      <c r="AC154">
        <v>1.9730000000000001</v>
      </c>
      <c r="AD154">
        <v>1.0189999999999999</v>
      </c>
      <c r="AE154">
        <v>1.4709000000000001</v>
      </c>
      <c r="AF154">
        <v>1.4698</v>
      </c>
      <c r="AG154">
        <v>1.0746</v>
      </c>
      <c r="AH154">
        <v>1.046</v>
      </c>
      <c r="AI154" s="3">
        <v>2.2595728965530779</v>
      </c>
      <c r="AK154" s="11">
        <f t="shared" si="377"/>
        <v>4.3281715879579519E-3</v>
      </c>
      <c r="AL154" s="11">
        <f t="shared" si="378"/>
        <v>3.3923303834808349E-2</v>
      </c>
      <c r="AM154" s="11">
        <f t="shared" si="379"/>
        <v>1.4023637325807137E-2</v>
      </c>
      <c r="AN154" s="11">
        <f t="shared" si="380"/>
        <v>2.6083012020865493E-3</v>
      </c>
      <c r="AO154" s="11">
        <f t="shared" si="381"/>
        <v>-7.9207920792068176E-4</v>
      </c>
      <c r="AP154" s="11">
        <f t="shared" si="382"/>
        <v>2.9318541996830261E-2</v>
      </c>
      <c r="AQ154" s="11">
        <f t="shared" si="383"/>
        <v>9.9532581798185138E-3</v>
      </c>
      <c r="AR154" s="11">
        <f t="shared" si="384"/>
        <v>2.82406320894939E-2</v>
      </c>
      <c r="AS154" s="11">
        <f t="shared" si="385"/>
        <v>2.155661447696966E-3</v>
      </c>
      <c r="AT154" s="11">
        <f t="shared" si="386"/>
        <v>-1.8042399639151996E-2</v>
      </c>
      <c r="AU154" s="11">
        <f t="shared" si="387"/>
        <v>7.5327549891115453E-3</v>
      </c>
      <c r="AV154" s="11">
        <f t="shared" si="388"/>
        <v>-7.3025005532197929E-3</v>
      </c>
      <c r="AW154" s="11">
        <f t="shared" si="389"/>
        <v>-2.8022116109575279E-2</v>
      </c>
      <c r="AX154" s="11">
        <f t="shared" si="390"/>
        <v>4.2944785276073372E-3</v>
      </c>
      <c r="AY154" s="11">
        <f t="shared" si="391"/>
        <v>-7.8407720144751947E-3</v>
      </c>
      <c r="AZ154" s="11">
        <f t="shared" si="392"/>
        <v>-8.8475238423531E-3</v>
      </c>
      <c r="BA154" s="11">
        <f t="shared" si="393"/>
        <v>9.9900099900085415E-4</v>
      </c>
      <c r="BB154" s="11">
        <f t="shared" si="394"/>
        <v>1.8397825034449422E-2</v>
      </c>
      <c r="BC154" s="11">
        <f t="shared" si="395"/>
        <v>-3.0164854437039201E-3</v>
      </c>
      <c r="BD154" s="11">
        <f t="shared" si="396"/>
        <v>1.1380458919319159E-2</v>
      </c>
      <c r="BE154" s="11">
        <f t="shared" si="397"/>
        <v>3.9232781168263564E-3</v>
      </c>
      <c r="BF154" s="11">
        <f t="shared" si="398"/>
        <v>3.7979378384392692E-2</v>
      </c>
      <c r="BG154" s="11">
        <f t="shared" si="399"/>
        <v>3.0769230769229772E-3</v>
      </c>
      <c r="BH154" s="11">
        <f t="shared" si="400"/>
        <v>1.3388037141006226E-2</v>
      </c>
      <c r="BI154" s="11">
        <f t="shared" si="401"/>
        <v>4.1399691398383842E-2</v>
      </c>
      <c r="BJ154" s="11">
        <f t="shared" si="402"/>
        <v>-3.9603960396039639E-4</v>
      </c>
      <c r="BK154" s="11">
        <f t="shared" si="403"/>
        <v>-1.0675356781660983E-2</v>
      </c>
      <c r="BL154" s="11">
        <f t="shared" si="404"/>
        <v>4.1160949868073837E-2</v>
      </c>
      <c r="BM154" s="11">
        <f t="shared" si="405"/>
        <v>-1.4506769825918919E-2</v>
      </c>
      <c r="BN154" s="11">
        <f t="shared" si="406"/>
        <v>-2.5442258000397566E-2</v>
      </c>
      <c r="BO154" s="11">
        <f t="shared" si="407"/>
        <v>3.4134352812669189E-3</v>
      </c>
      <c r="BP154" s="11">
        <f t="shared" si="408"/>
        <v>6.1797752808987472E-3</v>
      </c>
      <c r="BQ154" s="11">
        <f t="shared" si="408"/>
        <v>1.6520894071914594E-2</v>
      </c>
      <c r="BR154" s="11">
        <f t="shared" ref="BR154" si="432">IF(AI154=AI153,"/",AI154/AI153-1)</f>
        <v>6.1066661032418423E-3</v>
      </c>
      <c r="CK154" s="2">
        <f t="shared" si="343"/>
        <v>44190</v>
      </c>
      <c r="CL154" s="29">
        <f t="shared" si="344"/>
        <v>1.6182874854707479</v>
      </c>
      <c r="CM154" s="29">
        <f t="shared" si="345"/>
        <v>1.6738299904489018</v>
      </c>
      <c r="CN154" s="29">
        <f t="shared" si="346"/>
        <v>2.2993999999999999</v>
      </c>
      <c r="CO154" s="29">
        <f t="shared" si="347"/>
        <v>1.3974551489765272</v>
      </c>
      <c r="CP154" s="29">
        <f t="shared" si="348"/>
        <v>1.5138</v>
      </c>
      <c r="CQ154" s="29">
        <f t="shared" si="349"/>
        <v>1.2989999999999999</v>
      </c>
      <c r="CR154" s="29">
        <f t="shared" si="350"/>
        <v>1.8366</v>
      </c>
      <c r="CS154" s="29">
        <f t="shared" si="351"/>
        <v>3.4729610709881982</v>
      </c>
      <c r="CT154" s="29">
        <f t="shared" si="352"/>
        <v>1.6402971216341691</v>
      </c>
      <c r="CU154" s="29">
        <f t="shared" si="353"/>
        <v>2.177</v>
      </c>
      <c r="CV154" s="29">
        <f t="shared" si="354"/>
        <v>2.1742681047765795</v>
      </c>
      <c r="CW154" s="29">
        <f t="shared" si="355"/>
        <v>4.0885891359825006</v>
      </c>
      <c r="CX154" s="29">
        <f t="shared" si="356"/>
        <v>1.5469999999999999</v>
      </c>
      <c r="CY154" s="29">
        <f t="shared" si="357"/>
        <v>3.6786516853932585</v>
      </c>
      <c r="CZ154" s="29">
        <f t="shared" si="358"/>
        <v>1.5133394664213433</v>
      </c>
      <c r="DA154" s="29">
        <f t="shared" si="359"/>
        <v>1.4210873146622736</v>
      </c>
      <c r="DB154" s="29">
        <f t="shared" si="360"/>
        <v>2.8067226890756301</v>
      </c>
      <c r="DC154" s="29">
        <f t="shared" si="361"/>
        <v>2.7345000000000002</v>
      </c>
      <c r="DD154" s="29">
        <f t="shared" si="362"/>
        <v>1.3169014084507042</v>
      </c>
      <c r="DE154" s="29">
        <f t="shared" si="363"/>
        <v>3.2793000000000001</v>
      </c>
      <c r="DF154" s="29">
        <f t="shared" si="364"/>
        <v>1.3817999999999999</v>
      </c>
      <c r="DG154" s="29">
        <f t="shared" si="365"/>
        <v>1.3993</v>
      </c>
      <c r="DH154" s="29">
        <f t="shared" si="366"/>
        <v>1.63</v>
      </c>
      <c r="DI154" s="29">
        <f t="shared" si="367"/>
        <v>1.8771999999999998</v>
      </c>
      <c r="DJ154" s="29">
        <f t="shared" si="368"/>
        <v>3.98359343737495</v>
      </c>
      <c r="DK154" s="29">
        <f t="shared" si="369"/>
        <v>1.7613398464759247</v>
      </c>
      <c r="DL154" s="29">
        <f t="shared" si="370"/>
        <v>1.7607999999999999</v>
      </c>
      <c r="DM154" s="29">
        <f t="shared" si="371"/>
        <v>1.9730000000000001</v>
      </c>
      <c r="DN154" s="29">
        <f t="shared" si="372"/>
        <v>1.0189999999999999</v>
      </c>
      <c r="DO154" s="29">
        <f t="shared" si="373"/>
        <v>1.4709000000000001</v>
      </c>
      <c r="DP154" s="29">
        <f t="shared" si="374"/>
        <v>1.4698</v>
      </c>
      <c r="DQ154" s="29">
        <f t="shared" si="375"/>
        <v>1.0746</v>
      </c>
      <c r="DR154" s="29">
        <f t="shared" si="375"/>
        <v>1.046</v>
      </c>
      <c r="DS154" s="29">
        <f t="shared" ref="DS154" si="433">AI154/AI$2</f>
        <v>2.2595728965530779</v>
      </c>
    </row>
    <row r="155" spans="1:123">
      <c r="A155" s="2">
        <v>44196</v>
      </c>
      <c r="B155" s="3">
        <v>2.1230000000000002</v>
      </c>
      <c r="C155" s="3">
        <v>2.1187</v>
      </c>
      <c r="D155" s="3">
        <v>2.2776000000000001</v>
      </c>
      <c r="E155" s="3">
        <v>1.7658</v>
      </c>
      <c r="F155" s="3">
        <v>1.5132000000000001</v>
      </c>
      <c r="G155" s="3">
        <v>1.292</v>
      </c>
      <c r="H155" s="3">
        <v>1.8472999999999999</v>
      </c>
      <c r="I155" s="3">
        <v>3.9984999999999999</v>
      </c>
      <c r="J155" s="3">
        <v>1.7659</v>
      </c>
      <c r="K155" s="3">
        <v>2.1560000000000001</v>
      </c>
      <c r="L155" s="3">
        <v>2.7616000000000001</v>
      </c>
      <c r="M155" s="3">
        <v>4.5439999999999996</v>
      </c>
      <c r="N155" s="3">
        <v>1.5482</v>
      </c>
      <c r="O155" s="3">
        <v>3.26</v>
      </c>
      <c r="P155" s="3">
        <v>1.6539999999999999</v>
      </c>
      <c r="Q155" s="3">
        <v>1.7233000000000001</v>
      </c>
      <c r="R155" s="3">
        <v>3.0750000000000002</v>
      </c>
      <c r="S155" s="3">
        <v>2.7321</v>
      </c>
      <c r="T155" s="3">
        <v>1.4222999999999999</v>
      </c>
      <c r="U155" s="3">
        <v>3.1541000000000001</v>
      </c>
      <c r="V155" s="3">
        <v>1.3689</v>
      </c>
      <c r="W155" s="3">
        <v>1.3696999999999999</v>
      </c>
      <c r="X155" s="3">
        <v>1.621</v>
      </c>
      <c r="Y155">
        <v>1.9019999999999999</v>
      </c>
      <c r="Z155">
        <v>4.0735000000000001</v>
      </c>
      <c r="AA155">
        <v>2.5129999999999999</v>
      </c>
      <c r="AB155">
        <v>1.8413999999999999</v>
      </c>
      <c r="AC155">
        <v>1.95</v>
      </c>
      <c r="AD155">
        <v>1.0209999999999999</v>
      </c>
      <c r="AE155">
        <v>1.4812000000000001</v>
      </c>
      <c r="AF155">
        <v>1.5004</v>
      </c>
      <c r="AG155">
        <v>1.0758000000000001</v>
      </c>
      <c r="AH155">
        <v>1.048</v>
      </c>
      <c r="AI155" s="3">
        <v>2.2620673460539193</v>
      </c>
      <c r="AK155" s="11">
        <f t="shared" si="377"/>
        <v>1.6567707335759518E-2</v>
      </c>
      <c r="AL155" s="11">
        <f t="shared" si="378"/>
        <v>7.4655254398476867E-3</v>
      </c>
      <c r="AM155" s="11">
        <f t="shared" si="379"/>
        <v>-9.4807341045489713E-3</v>
      </c>
      <c r="AN155" s="11">
        <f t="shared" si="380"/>
        <v>-1.3573125212079651E-3</v>
      </c>
      <c r="AO155" s="11">
        <f t="shared" si="381"/>
        <v>-3.9635354736422546E-4</v>
      </c>
      <c r="AP155" s="11">
        <f t="shared" si="382"/>
        <v>-5.388760585065322E-3</v>
      </c>
      <c r="AQ155" s="11">
        <f t="shared" si="383"/>
        <v>5.8259827942936937E-3</v>
      </c>
      <c r="AR155" s="11">
        <f t="shared" si="384"/>
        <v>1.402414282815978E-2</v>
      </c>
      <c r="AS155" s="11">
        <f t="shared" si="385"/>
        <v>-3.9624136759874862E-4</v>
      </c>
      <c r="AT155" s="11">
        <f t="shared" si="386"/>
        <v>-9.6463022508037621E-3</v>
      </c>
      <c r="AU155" s="11">
        <f t="shared" si="387"/>
        <v>-2.1472610020551341E-2</v>
      </c>
      <c r="AV155" s="11">
        <f t="shared" si="388"/>
        <v>1.292911279536324E-2</v>
      </c>
      <c r="AW155" s="11">
        <f t="shared" si="389"/>
        <v>7.7569489334194941E-4</v>
      </c>
      <c r="AX155" s="11">
        <f t="shared" si="390"/>
        <v>-4.2761148442272967E-3</v>
      </c>
      <c r="AY155" s="11">
        <f t="shared" si="391"/>
        <v>5.4711246200607189E-3</v>
      </c>
      <c r="AZ155" s="11">
        <f t="shared" si="392"/>
        <v>-1.1013215859030367E-3</v>
      </c>
      <c r="BA155" s="11">
        <f t="shared" si="393"/>
        <v>2.2954091816367317E-2</v>
      </c>
      <c r="BB155" s="11">
        <f t="shared" si="394"/>
        <v>-8.7767416346684612E-4</v>
      </c>
      <c r="BC155" s="11">
        <f t="shared" si="395"/>
        <v>7.7399380804954454E-4</v>
      </c>
      <c r="BD155" s="11">
        <f t="shared" si="396"/>
        <v>-3.8178879638947283E-2</v>
      </c>
      <c r="BE155" s="11">
        <f t="shared" si="397"/>
        <v>-9.3356491532782249E-3</v>
      </c>
      <c r="BF155" s="11">
        <f t="shared" si="398"/>
        <v>-2.1153433859787074E-2</v>
      </c>
      <c r="BG155" s="11">
        <f t="shared" si="399"/>
        <v>-5.5214723926380049E-3</v>
      </c>
      <c r="BH155" s="11">
        <f t="shared" si="400"/>
        <v>1.3211165565736316E-2</v>
      </c>
      <c r="BI155" s="11">
        <f t="shared" si="401"/>
        <v>2.2978402812656951E-2</v>
      </c>
      <c r="BJ155" s="11">
        <f t="shared" si="402"/>
        <v>-4.3581616481775942E-3</v>
      </c>
      <c r="BK155" s="11">
        <f t="shared" si="403"/>
        <v>4.5774647887323994E-2</v>
      </c>
      <c r="BL155" s="11">
        <f t="shared" si="404"/>
        <v>-1.1657374556512945E-2</v>
      </c>
      <c r="BM155" s="11">
        <f t="shared" si="405"/>
        <v>1.9627085377822429E-3</v>
      </c>
      <c r="BN155" s="11">
        <f t="shared" si="406"/>
        <v>7.0025154667210376E-3</v>
      </c>
      <c r="BO155" s="11">
        <f t="shared" si="407"/>
        <v>2.0819159069261017E-2</v>
      </c>
      <c r="BP155" s="11">
        <f t="shared" si="408"/>
        <v>1.116694584031297E-3</v>
      </c>
      <c r="BQ155" s="11">
        <f t="shared" si="408"/>
        <v>1.9120458891013214E-3</v>
      </c>
      <c r="BR155" s="11">
        <f t="shared" ref="BR155" si="434">IF(AI155=AI154,"/",AI155/AI154-1)</f>
        <v>1.1039473453795523E-3</v>
      </c>
      <c r="CK155" s="2">
        <f t="shared" si="343"/>
        <v>44196</v>
      </c>
      <c r="CL155" s="29">
        <f t="shared" si="344"/>
        <v>1.6450987989151493</v>
      </c>
      <c r="CM155" s="29">
        <f t="shared" si="345"/>
        <v>1.6863260108245783</v>
      </c>
      <c r="CN155" s="29">
        <f t="shared" si="346"/>
        <v>2.2776000000000001</v>
      </c>
      <c r="CO155" s="29">
        <f t="shared" si="347"/>
        <v>1.3955583656049948</v>
      </c>
      <c r="CP155" s="29">
        <f t="shared" si="348"/>
        <v>1.5132000000000001</v>
      </c>
      <c r="CQ155" s="29">
        <f t="shared" si="349"/>
        <v>1.292</v>
      </c>
      <c r="CR155" s="29">
        <f t="shared" si="350"/>
        <v>1.8472999999999999</v>
      </c>
      <c r="CS155" s="29">
        <f t="shared" si="351"/>
        <v>3.5216663730843756</v>
      </c>
      <c r="CT155" s="29">
        <f t="shared" si="352"/>
        <v>1.6396471680594245</v>
      </c>
      <c r="CU155" s="29">
        <f t="shared" si="353"/>
        <v>2.1560000000000001</v>
      </c>
      <c r="CV155" s="29">
        <f t="shared" si="354"/>
        <v>2.1275808936825884</v>
      </c>
      <c r="CW155" s="29">
        <f t="shared" si="355"/>
        <v>4.1414509660955154</v>
      </c>
      <c r="CX155" s="29">
        <f t="shared" si="356"/>
        <v>1.5482</v>
      </c>
      <c r="CY155" s="29">
        <f t="shared" si="357"/>
        <v>3.6629213483146064</v>
      </c>
      <c r="CZ155" s="29">
        <f t="shared" si="358"/>
        <v>1.5216191352345907</v>
      </c>
      <c r="DA155" s="29">
        <f t="shared" si="359"/>
        <v>1.419522240527183</v>
      </c>
      <c r="DB155" s="29">
        <f t="shared" si="360"/>
        <v>2.871148459383754</v>
      </c>
      <c r="DC155" s="29">
        <f t="shared" si="361"/>
        <v>2.7321</v>
      </c>
      <c r="DD155" s="29">
        <f t="shared" si="362"/>
        <v>1.3179206819866567</v>
      </c>
      <c r="DE155" s="29">
        <f t="shared" si="363"/>
        <v>3.1541000000000001</v>
      </c>
      <c r="DF155" s="29">
        <f t="shared" si="364"/>
        <v>1.3689</v>
      </c>
      <c r="DG155" s="29">
        <f t="shared" si="365"/>
        <v>1.3696999999999999</v>
      </c>
      <c r="DH155" s="29">
        <f t="shared" si="366"/>
        <v>1.621</v>
      </c>
      <c r="DI155" s="29">
        <f t="shared" si="367"/>
        <v>1.9019999999999999</v>
      </c>
      <c r="DJ155" s="29">
        <f t="shared" si="368"/>
        <v>4.0751300520208087</v>
      </c>
      <c r="DK155" s="29">
        <f t="shared" si="369"/>
        <v>1.7536636427076062</v>
      </c>
      <c r="DL155" s="29">
        <f t="shared" si="370"/>
        <v>1.8413999999999999</v>
      </c>
      <c r="DM155" s="29">
        <f t="shared" si="371"/>
        <v>1.95</v>
      </c>
      <c r="DN155" s="29">
        <f t="shared" si="372"/>
        <v>1.0209999999999999</v>
      </c>
      <c r="DO155" s="29">
        <f t="shared" si="373"/>
        <v>1.4812000000000001</v>
      </c>
      <c r="DP155" s="29">
        <f t="shared" si="374"/>
        <v>1.5004</v>
      </c>
      <c r="DQ155" s="29">
        <f t="shared" si="375"/>
        <v>1.0758000000000001</v>
      </c>
      <c r="DR155" s="29">
        <f t="shared" si="375"/>
        <v>1.048</v>
      </c>
      <c r="DS155" s="29">
        <f t="shared" ref="DS155" si="435">AI155/AI$2</f>
        <v>2.2620673460539193</v>
      </c>
    </row>
    <row r="156" spans="1:123">
      <c r="A156" s="2">
        <v>44204</v>
      </c>
      <c r="B156" s="3">
        <v>2.2484999999999999</v>
      </c>
      <c r="C156" s="3">
        <v>2.1093000000000002</v>
      </c>
      <c r="D156" s="3">
        <v>2.2517999999999998</v>
      </c>
      <c r="E156" s="3">
        <v>1.7639</v>
      </c>
      <c r="F156" s="3">
        <v>1.5405</v>
      </c>
      <c r="G156" s="3">
        <v>1.327</v>
      </c>
      <c r="H156" s="3">
        <v>1.8752</v>
      </c>
      <c r="I156" s="3">
        <v>4.2382999999999997</v>
      </c>
      <c r="J156" s="3">
        <v>1.7930999999999999</v>
      </c>
      <c r="K156" s="3">
        <v>2.1419999999999999</v>
      </c>
      <c r="L156" s="3">
        <v>2.7563</v>
      </c>
      <c r="M156" s="3">
        <v>4.6639999999999997</v>
      </c>
      <c r="N156" s="3">
        <v>1.5588</v>
      </c>
      <c r="O156" s="3">
        <v>3.3460000000000001</v>
      </c>
      <c r="P156" s="3">
        <v>1.643</v>
      </c>
      <c r="Q156" s="3">
        <v>1.7485999999999999</v>
      </c>
      <c r="R156" s="3">
        <v>3.2930000000000001</v>
      </c>
      <c r="S156" s="3">
        <v>2.7759</v>
      </c>
      <c r="T156" s="3">
        <v>1.4635</v>
      </c>
      <c r="U156" s="3">
        <v>3.1623999999999999</v>
      </c>
      <c r="V156" s="3">
        <v>1.3933</v>
      </c>
      <c r="W156" s="3">
        <v>1.3674999999999999</v>
      </c>
      <c r="X156" s="3">
        <v>1.6080000000000001</v>
      </c>
      <c r="Y156">
        <v>1.9015</v>
      </c>
      <c r="Z156">
        <v>4.0693000000000001</v>
      </c>
      <c r="AA156">
        <v>2.544</v>
      </c>
      <c r="AB156">
        <v>1.9811000000000001</v>
      </c>
      <c r="AC156">
        <v>1.9850000000000001</v>
      </c>
      <c r="AD156">
        <v>1.0409999999999999</v>
      </c>
      <c r="AE156">
        <v>1.5210999999999999</v>
      </c>
      <c r="AF156">
        <v>1.5470999999999999</v>
      </c>
      <c r="AG156">
        <v>1.0799000000000001</v>
      </c>
      <c r="AH156">
        <v>1.087</v>
      </c>
      <c r="AI156" s="3">
        <v>2.3009178452718562</v>
      </c>
      <c r="AK156" s="11">
        <f t="shared" si="377"/>
        <v>5.9114460668864721E-2</v>
      </c>
      <c r="AL156" s="11">
        <f t="shared" si="378"/>
        <v>-4.4366828715721729E-3</v>
      </c>
      <c r="AM156" s="11">
        <f t="shared" si="379"/>
        <v>-1.1327713382508042E-2</v>
      </c>
      <c r="AN156" s="11">
        <f t="shared" si="380"/>
        <v>-1.0759995469475925E-3</v>
      </c>
      <c r="AO156" s="11">
        <f t="shared" si="381"/>
        <v>1.8041237113401998E-2</v>
      </c>
      <c r="AP156" s="11">
        <f t="shared" si="382"/>
        <v>2.7089783281733615E-2</v>
      </c>
      <c r="AQ156" s="11">
        <f t="shared" si="383"/>
        <v>1.5103123477507641E-2</v>
      </c>
      <c r="AR156" s="11">
        <f t="shared" si="384"/>
        <v>5.9972489683631336E-2</v>
      </c>
      <c r="AS156" s="11">
        <f t="shared" si="385"/>
        <v>1.5402910697094985E-2</v>
      </c>
      <c r="AT156" s="11">
        <f t="shared" si="386"/>
        <v>-6.4935064935065512E-3</v>
      </c>
      <c r="AU156" s="11">
        <f t="shared" si="387"/>
        <v>-1.9191772885284175E-3</v>
      </c>
      <c r="AV156" s="11">
        <f t="shared" si="388"/>
        <v>2.6408450704225483E-2</v>
      </c>
      <c r="AW156" s="11">
        <f t="shared" si="389"/>
        <v>6.8466606381603068E-3</v>
      </c>
      <c r="AX156" s="11">
        <f t="shared" si="390"/>
        <v>2.6380368098159579E-2</v>
      </c>
      <c r="AY156" s="11">
        <f t="shared" si="391"/>
        <v>-6.6505441354292039E-3</v>
      </c>
      <c r="AZ156" s="11">
        <f t="shared" si="392"/>
        <v>1.4681135031625381E-2</v>
      </c>
      <c r="BA156" s="11">
        <f t="shared" si="393"/>
        <v>7.0894308943089346E-2</v>
      </c>
      <c r="BB156" s="11">
        <f t="shared" si="394"/>
        <v>1.6031624025474978E-2</v>
      </c>
      <c r="BC156" s="11">
        <f t="shared" si="395"/>
        <v>2.8967165858117205E-2</v>
      </c>
      <c r="BD156" s="11">
        <f t="shared" si="396"/>
        <v>2.6314955137756169E-3</v>
      </c>
      <c r="BE156" s="11">
        <f t="shared" si="397"/>
        <v>1.7824530645043524E-2</v>
      </c>
      <c r="BF156" s="11">
        <f t="shared" si="398"/>
        <v>-1.6061911367452053E-3</v>
      </c>
      <c r="BG156" s="11">
        <f t="shared" si="399"/>
        <v>-8.0197409006785847E-3</v>
      </c>
      <c r="BH156" s="11">
        <f t="shared" si="400"/>
        <v>-2.628811777076745E-4</v>
      </c>
      <c r="BI156" s="11">
        <f t="shared" si="401"/>
        <v>-1.0310543758438317E-3</v>
      </c>
      <c r="BJ156" s="11">
        <f t="shared" si="402"/>
        <v>1.233585356148037E-2</v>
      </c>
      <c r="BK156" s="11">
        <f t="shared" si="403"/>
        <v>7.5866188769414755E-2</v>
      </c>
      <c r="BL156" s="11">
        <f t="shared" si="404"/>
        <v>1.7948717948718107E-2</v>
      </c>
      <c r="BM156" s="11">
        <f t="shared" si="405"/>
        <v>1.9588638589618013E-2</v>
      </c>
      <c r="BN156" s="11">
        <f t="shared" si="406"/>
        <v>2.6937618147447884E-2</v>
      </c>
      <c r="BO156" s="11">
        <f t="shared" si="407"/>
        <v>3.1125033324446827E-2</v>
      </c>
      <c r="BP156" s="11">
        <f t="shared" si="408"/>
        <v>3.8111173080497274E-3</v>
      </c>
      <c r="BQ156" s="11">
        <f t="shared" si="408"/>
        <v>3.7213740458015288E-2</v>
      </c>
      <c r="BR156" s="11">
        <f t="shared" ref="BR156:BR159" si="436">IF(AI156=AI155,"/",AI156/AI155-1)</f>
        <v>1.7174775669570597E-2</v>
      </c>
      <c r="CK156" s="2">
        <f t="shared" si="343"/>
        <v>44204</v>
      </c>
      <c r="CL156" s="29">
        <f t="shared" si="344"/>
        <v>1.7423479271600155</v>
      </c>
      <c r="CM156" s="29">
        <f t="shared" si="345"/>
        <v>1.6788443170964662</v>
      </c>
      <c r="CN156" s="29">
        <f t="shared" si="346"/>
        <v>2.2517999999999998</v>
      </c>
      <c r="CO156" s="29">
        <f t="shared" si="347"/>
        <v>1.394056745435865</v>
      </c>
      <c r="CP156" s="29">
        <f t="shared" si="348"/>
        <v>1.5405</v>
      </c>
      <c r="CQ156" s="29">
        <f t="shared" si="349"/>
        <v>1.327</v>
      </c>
      <c r="CR156" s="29">
        <f t="shared" si="350"/>
        <v>1.8752</v>
      </c>
      <c r="CS156" s="29">
        <f t="shared" si="351"/>
        <v>3.7328694733133698</v>
      </c>
      <c r="CT156" s="29">
        <f t="shared" si="352"/>
        <v>1.6649025069637884</v>
      </c>
      <c r="CU156" s="29">
        <f t="shared" si="353"/>
        <v>2.1419999999999999</v>
      </c>
      <c r="CV156" s="29">
        <f t="shared" si="354"/>
        <v>2.1234976887519261</v>
      </c>
      <c r="CW156" s="29">
        <f t="shared" si="355"/>
        <v>4.2508202697776154</v>
      </c>
      <c r="CX156" s="29">
        <f t="shared" si="356"/>
        <v>1.5588</v>
      </c>
      <c r="CY156" s="29">
        <f t="shared" si="357"/>
        <v>3.7595505617977527</v>
      </c>
      <c r="CZ156" s="29">
        <f t="shared" si="358"/>
        <v>1.5114995400183993</v>
      </c>
      <c r="DA156" s="29">
        <f t="shared" si="359"/>
        <v>1.4403624382207578</v>
      </c>
      <c r="DB156" s="29">
        <f t="shared" si="360"/>
        <v>3.0746965452847808</v>
      </c>
      <c r="DC156" s="29">
        <f t="shared" si="361"/>
        <v>2.7759</v>
      </c>
      <c r="DD156" s="29">
        <f t="shared" si="362"/>
        <v>1.3560971089696072</v>
      </c>
      <c r="DE156" s="29">
        <f t="shared" si="363"/>
        <v>3.1623999999999999</v>
      </c>
      <c r="DF156" s="29">
        <f t="shared" si="364"/>
        <v>1.3933</v>
      </c>
      <c r="DG156" s="29">
        <f t="shared" si="365"/>
        <v>1.3674999999999999</v>
      </c>
      <c r="DH156" s="29">
        <f t="shared" si="366"/>
        <v>1.6080000000000001</v>
      </c>
      <c r="DI156" s="29">
        <f t="shared" si="367"/>
        <v>1.9015</v>
      </c>
      <c r="DJ156" s="29">
        <f t="shared" si="368"/>
        <v>4.0709283713485398</v>
      </c>
      <c r="DK156" s="29">
        <f t="shared" si="369"/>
        <v>1.7752965806001395</v>
      </c>
      <c r="DL156" s="29">
        <f t="shared" si="370"/>
        <v>1.9811000000000001</v>
      </c>
      <c r="DM156" s="29">
        <f t="shared" si="371"/>
        <v>1.9850000000000001</v>
      </c>
      <c r="DN156" s="29">
        <f t="shared" si="372"/>
        <v>1.0409999999999999</v>
      </c>
      <c r="DO156" s="29">
        <f t="shared" si="373"/>
        <v>1.5210999999999999</v>
      </c>
      <c r="DP156" s="29">
        <f t="shared" si="374"/>
        <v>1.5470999999999999</v>
      </c>
      <c r="DQ156" s="29">
        <f t="shared" si="375"/>
        <v>1.0799000000000001</v>
      </c>
      <c r="DR156" s="29">
        <f t="shared" si="375"/>
        <v>1.087</v>
      </c>
      <c r="DS156" s="29">
        <f t="shared" ref="DS156:DS159" si="437">AI156/AI$2</f>
        <v>2.3009178452718562</v>
      </c>
    </row>
    <row r="157" spans="1:123">
      <c r="A157" s="2">
        <v>44211</v>
      </c>
      <c r="B157" s="3">
        <v>2.1974</v>
      </c>
      <c r="C157" s="3">
        <v>2.1029</v>
      </c>
      <c r="D157" s="3">
        <v>2.2000999999999999</v>
      </c>
      <c r="E157" s="3">
        <v>1.776</v>
      </c>
      <c r="F157" s="3">
        <v>1.5391999999999999</v>
      </c>
      <c r="G157" s="3">
        <v>1.2889999999999999</v>
      </c>
      <c r="H157" s="3">
        <v>1.8591</v>
      </c>
      <c r="I157" s="3">
        <v>4.1356000000000002</v>
      </c>
      <c r="J157" s="3">
        <v>1.7794000000000001</v>
      </c>
      <c r="K157" s="3">
        <v>2.12</v>
      </c>
      <c r="L157" s="3">
        <v>2.7391999999999999</v>
      </c>
      <c r="M157" s="3">
        <v>4.5750000000000002</v>
      </c>
      <c r="N157" s="3">
        <v>1.5580000000000001</v>
      </c>
      <c r="O157" s="3">
        <v>3.2559999999999998</v>
      </c>
      <c r="P157" s="3">
        <v>1.6220000000000001</v>
      </c>
      <c r="Q157" s="3">
        <v>1.7235</v>
      </c>
      <c r="R157" s="3">
        <v>3.3239999999999998</v>
      </c>
      <c r="S157" s="3">
        <v>2.7467000000000001</v>
      </c>
      <c r="T157" s="3">
        <v>1.4482999999999999</v>
      </c>
      <c r="U157" s="3">
        <v>3.1313</v>
      </c>
      <c r="V157" s="3">
        <v>1.3806</v>
      </c>
      <c r="W157" s="3">
        <v>1.3606</v>
      </c>
      <c r="X157" s="3">
        <v>1.629</v>
      </c>
      <c r="Y157">
        <v>1.901</v>
      </c>
      <c r="Z157">
        <v>4.1436000000000002</v>
      </c>
      <c r="AA157">
        <v>2.5219999999999998</v>
      </c>
      <c r="AB157">
        <v>1.9801</v>
      </c>
      <c r="AC157">
        <v>1.9430000000000001</v>
      </c>
      <c r="AD157">
        <v>1.034</v>
      </c>
      <c r="AE157">
        <v>1.5432999999999999</v>
      </c>
      <c r="AF157">
        <v>1.5423</v>
      </c>
      <c r="AG157">
        <v>1.0814999999999999</v>
      </c>
      <c r="AH157">
        <v>1.1013999999999999</v>
      </c>
      <c r="AI157" s="3">
        <v>2.2833715671381216</v>
      </c>
      <c r="AK157" s="11">
        <f t="shared" si="377"/>
        <v>-2.2726261952412674E-2</v>
      </c>
      <c r="AL157" s="11">
        <f t="shared" si="378"/>
        <v>-3.03418195609928E-3</v>
      </c>
      <c r="AM157" s="11">
        <f t="shared" si="379"/>
        <v>-2.2959410249578038E-2</v>
      </c>
      <c r="AN157" s="11">
        <f t="shared" si="380"/>
        <v>6.8597993083507891E-3</v>
      </c>
      <c r="AO157" s="11">
        <f t="shared" si="381"/>
        <v>-8.438818565401629E-4</v>
      </c>
      <c r="AP157" s="11">
        <f t="shared" si="382"/>
        <v>-2.8636021100226117E-2</v>
      </c>
      <c r="AQ157" s="11">
        <f t="shared" si="383"/>
        <v>-8.5857508532423132E-3</v>
      </c>
      <c r="AR157" s="11">
        <f t="shared" si="384"/>
        <v>-2.4231413538446933E-2</v>
      </c>
      <c r="AS157" s="11">
        <f t="shared" si="385"/>
        <v>-7.6403993084600552E-3</v>
      </c>
      <c r="AT157" s="11">
        <f t="shared" si="386"/>
        <v>-1.0270774976657182E-2</v>
      </c>
      <c r="AU157" s="11">
        <f t="shared" si="387"/>
        <v>-6.2039690889961197E-3</v>
      </c>
      <c r="AV157" s="11">
        <f t="shared" si="388"/>
        <v>-1.9082332761577891E-2</v>
      </c>
      <c r="AW157" s="11">
        <f t="shared" si="389"/>
        <v>-5.1321529381564979E-4</v>
      </c>
      <c r="AX157" s="11">
        <f t="shared" si="390"/>
        <v>-2.6897788404064649E-2</v>
      </c>
      <c r="AY157" s="11">
        <f t="shared" si="391"/>
        <v>-1.2781497261107666E-2</v>
      </c>
      <c r="AZ157" s="11">
        <f t="shared" si="392"/>
        <v>-1.4354340615349348E-2</v>
      </c>
      <c r="BA157" s="11">
        <f t="shared" si="393"/>
        <v>9.4139082903126337E-3</v>
      </c>
      <c r="BB157" s="11">
        <f t="shared" si="394"/>
        <v>-1.0519110918981167E-2</v>
      </c>
      <c r="BC157" s="11">
        <f t="shared" si="395"/>
        <v>-1.0386060813119324E-2</v>
      </c>
      <c r="BD157" s="11">
        <f t="shared" si="396"/>
        <v>-9.8343030609663318E-3</v>
      </c>
      <c r="BE157" s="11">
        <f t="shared" si="397"/>
        <v>-9.1150505992966258E-3</v>
      </c>
      <c r="BF157" s="11">
        <f t="shared" si="398"/>
        <v>-5.0457038391223952E-3</v>
      </c>
      <c r="BG157" s="11">
        <f t="shared" si="399"/>
        <v>1.3059701492537323E-2</v>
      </c>
      <c r="BH157" s="11">
        <f t="shared" si="400"/>
        <v>-2.6295030239287254E-4</v>
      </c>
      <c r="BI157" s="11">
        <f t="shared" si="401"/>
        <v>1.8258668567075365E-2</v>
      </c>
      <c r="BJ157" s="11">
        <f t="shared" si="402"/>
        <v>-8.6477987421385016E-3</v>
      </c>
      <c r="BK157" s="11">
        <f t="shared" si="403"/>
        <v>-5.0477007722993239E-4</v>
      </c>
      <c r="BL157" s="11">
        <f t="shared" si="404"/>
        <v>-2.1158690176322437E-2</v>
      </c>
      <c r="BM157" s="11">
        <f t="shared" si="405"/>
        <v>-6.7243035542746687E-3</v>
      </c>
      <c r="BN157" s="11">
        <f t="shared" si="406"/>
        <v>1.459470120307671E-2</v>
      </c>
      <c r="BO157" s="11">
        <f t="shared" si="407"/>
        <v>-3.1025790188092817E-3</v>
      </c>
      <c r="BP157" s="11">
        <f t="shared" si="408"/>
        <v>1.4816186683950239E-3</v>
      </c>
      <c r="BQ157" s="11">
        <f t="shared" si="408"/>
        <v>1.3247470101195979E-2</v>
      </c>
      <c r="BR157" s="11">
        <f t="shared" si="436"/>
        <v>-7.6257734146355505E-3</v>
      </c>
      <c r="CK157" s="2">
        <f t="shared" si="343"/>
        <v>44211</v>
      </c>
      <c r="CL157" s="29">
        <f t="shared" si="344"/>
        <v>1.7027508717551336</v>
      </c>
      <c r="CM157" s="29">
        <f t="shared" si="345"/>
        <v>1.6737503979624324</v>
      </c>
      <c r="CN157" s="29">
        <f t="shared" si="346"/>
        <v>2.2000999999999999</v>
      </c>
      <c r="CO157" s="29">
        <f t="shared" si="347"/>
        <v>1.4036196949340076</v>
      </c>
      <c r="CP157" s="29">
        <f t="shared" si="348"/>
        <v>1.5391999999999999</v>
      </c>
      <c r="CQ157" s="29">
        <f t="shared" si="349"/>
        <v>1.2889999999999999</v>
      </c>
      <c r="CR157" s="29">
        <f t="shared" si="350"/>
        <v>1.8591</v>
      </c>
      <c r="CS157" s="29">
        <f t="shared" si="351"/>
        <v>3.642416769420469</v>
      </c>
      <c r="CT157" s="29">
        <f t="shared" si="352"/>
        <v>1.6521819870009287</v>
      </c>
      <c r="CU157" s="29">
        <f t="shared" si="353"/>
        <v>2.12</v>
      </c>
      <c r="CV157" s="29">
        <f t="shared" si="354"/>
        <v>2.1103235747303541</v>
      </c>
      <c r="CW157" s="29">
        <f t="shared" si="355"/>
        <v>4.1697047028800585</v>
      </c>
      <c r="CX157" s="29">
        <f t="shared" si="356"/>
        <v>1.5580000000000001</v>
      </c>
      <c r="CY157" s="29">
        <f t="shared" si="357"/>
        <v>3.6584269662921347</v>
      </c>
      <c r="CZ157" s="29">
        <f t="shared" si="358"/>
        <v>1.4921803127874886</v>
      </c>
      <c r="DA157" s="29">
        <f t="shared" si="359"/>
        <v>1.4196869851729819</v>
      </c>
      <c r="DB157" s="29">
        <f t="shared" si="360"/>
        <v>3.1036414565826331</v>
      </c>
      <c r="DC157" s="29">
        <f t="shared" si="361"/>
        <v>2.7467000000000001</v>
      </c>
      <c r="DD157" s="29">
        <f t="shared" si="362"/>
        <v>1.3420126019273535</v>
      </c>
      <c r="DE157" s="29">
        <f t="shared" si="363"/>
        <v>3.1313</v>
      </c>
      <c r="DF157" s="29">
        <f t="shared" si="364"/>
        <v>1.3806</v>
      </c>
      <c r="DG157" s="29">
        <f t="shared" si="365"/>
        <v>1.3606</v>
      </c>
      <c r="DH157" s="29">
        <f t="shared" si="366"/>
        <v>1.629</v>
      </c>
      <c r="DI157" s="29">
        <f t="shared" si="367"/>
        <v>1.901</v>
      </c>
      <c r="DJ157" s="29">
        <f t="shared" si="368"/>
        <v>4.1452581032412965</v>
      </c>
      <c r="DK157" s="29">
        <f t="shared" si="369"/>
        <v>1.759944173063503</v>
      </c>
      <c r="DL157" s="29">
        <f t="shared" si="370"/>
        <v>1.9801</v>
      </c>
      <c r="DM157" s="29">
        <f t="shared" si="371"/>
        <v>1.9430000000000001</v>
      </c>
      <c r="DN157" s="29">
        <f t="shared" si="372"/>
        <v>1.034</v>
      </c>
      <c r="DO157" s="29">
        <f t="shared" si="373"/>
        <v>1.5432999999999999</v>
      </c>
      <c r="DP157" s="29">
        <f t="shared" si="374"/>
        <v>1.5423</v>
      </c>
      <c r="DQ157" s="29">
        <f t="shared" si="375"/>
        <v>1.0814999999999999</v>
      </c>
      <c r="DR157" s="29">
        <f t="shared" si="375"/>
        <v>1.1013999999999999</v>
      </c>
      <c r="DS157" s="29">
        <f t="shared" si="437"/>
        <v>2.2833715671381216</v>
      </c>
    </row>
    <row r="158" spans="1:123">
      <c r="A158" s="2">
        <v>44218</v>
      </c>
      <c r="B158" s="3">
        <v>2.1718000000000002</v>
      </c>
      <c r="C158" s="3">
        <v>2.1217000000000001</v>
      </c>
      <c r="D158" s="3">
        <v>2.1762999999999999</v>
      </c>
      <c r="E158" s="3">
        <v>1.8086</v>
      </c>
      <c r="F158" s="3">
        <v>1.5179</v>
      </c>
      <c r="G158" s="3">
        <v>1.246</v>
      </c>
      <c r="H158" s="3">
        <v>1.8297000000000001</v>
      </c>
      <c r="I158" s="3">
        <v>4.0884</v>
      </c>
      <c r="J158" s="3">
        <v>1.7705</v>
      </c>
      <c r="K158" s="3">
        <v>2.0870000000000002</v>
      </c>
      <c r="L158" s="3">
        <v>2.7221000000000002</v>
      </c>
      <c r="M158" s="3">
        <v>4.3090000000000002</v>
      </c>
      <c r="N158" s="3">
        <v>1.5294000000000001</v>
      </c>
      <c r="O158" s="3">
        <v>3.1339999999999999</v>
      </c>
      <c r="P158" s="3">
        <v>1.625</v>
      </c>
      <c r="Q158" s="3">
        <v>1.6942999999999999</v>
      </c>
      <c r="R158" s="3">
        <v>3.1419999999999999</v>
      </c>
      <c r="S158" s="3">
        <v>2.7271999999999998</v>
      </c>
      <c r="T158" s="3">
        <v>1.419</v>
      </c>
      <c r="U158" s="3">
        <v>3.0289999999999999</v>
      </c>
      <c r="V158" s="3">
        <v>1.3674999999999999</v>
      </c>
      <c r="W158" s="3">
        <v>1.3333999999999999</v>
      </c>
      <c r="X158" s="3">
        <v>1.593</v>
      </c>
      <c r="Y158">
        <v>1.9005000000000001</v>
      </c>
      <c r="Z158">
        <v>4.1261999999999999</v>
      </c>
      <c r="AA158">
        <v>2.4990000000000001</v>
      </c>
      <c r="AB158">
        <v>1.9467000000000001</v>
      </c>
      <c r="AC158">
        <v>1.802</v>
      </c>
      <c r="AD158">
        <v>1.0389999999999999</v>
      </c>
      <c r="AE158">
        <v>1.5093000000000001</v>
      </c>
      <c r="AF158">
        <v>1.5438000000000001</v>
      </c>
      <c r="AG158">
        <v>1.073</v>
      </c>
      <c r="AH158">
        <v>1.0795999999999999</v>
      </c>
      <c r="AI158" s="3">
        <v>2.2444009642438583</v>
      </c>
      <c r="AK158" s="11">
        <f t="shared" si="377"/>
        <v>-1.1650131974151212E-2</v>
      </c>
      <c r="AL158" s="11">
        <f t="shared" si="378"/>
        <v>8.9400351895003727E-3</v>
      </c>
      <c r="AM158" s="11">
        <f t="shared" si="379"/>
        <v>-1.0817690104995226E-2</v>
      </c>
      <c r="AN158" s="11">
        <f t="shared" si="380"/>
        <v>1.8355855855855863E-2</v>
      </c>
      <c r="AO158" s="11">
        <f t="shared" si="381"/>
        <v>-1.3838357588357497E-2</v>
      </c>
      <c r="AP158" s="11">
        <f t="shared" si="382"/>
        <v>-3.3359193173002288E-2</v>
      </c>
      <c r="AQ158" s="11">
        <f t="shared" si="383"/>
        <v>-1.5814103598515317E-2</v>
      </c>
      <c r="AR158" s="11">
        <f t="shared" si="384"/>
        <v>-1.1413096044104898E-2</v>
      </c>
      <c r="AS158" s="11">
        <f t="shared" si="385"/>
        <v>-5.0016859615601428E-3</v>
      </c>
      <c r="AT158" s="11">
        <f t="shared" si="386"/>
        <v>-1.556603773584897E-2</v>
      </c>
      <c r="AU158" s="11">
        <f t="shared" si="387"/>
        <v>-6.2426985981307581E-3</v>
      </c>
      <c r="AV158" s="11">
        <f t="shared" si="388"/>
        <v>-5.8142076502732287E-2</v>
      </c>
      <c r="AW158" s="11">
        <f t="shared" si="389"/>
        <v>-1.8356867779204089E-2</v>
      </c>
      <c r="AX158" s="11">
        <f t="shared" si="390"/>
        <v>-3.746928746928746E-2</v>
      </c>
      <c r="AY158" s="11">
        <f t="shared" si="391"/>
        <v>1.8495684340320562E-3</v>
      </c>
      <c r="AZ158" s="11">
        <f t="shared" si="392"/>
        <v>-1.6942268639396629E-2</v>
      </c>
      <c r="BA158" s="11">
        <f t="shared" si="393"/>
        <v>-5.4753309265944683E-2</v>
      </c>
      <c r="BB158" s="11">
        <f t="shared" si="394"/>
        <v>-7.0994284049952228E-3</v>
      </c>
      <c r="BC158" s="11">
        <f t="shared" si="395"/>
        <v>-2.0230615204032243E-2</v>
      </c>
      <c r="BD158" s="11">
        <f t="shared" si="396"/>
        <v>-3.2670137003800392E-2</v>
      </c>
      <c r="BE158" s="11">
        <f t="shared" si="397"/>
        <v>-9.4886281326960198E-3</v>
      </c>
      <c r="BF158" s="11">
        <f t="shared" si="398"/>
        <v>-1.9991180361605299E-2</v>
      </c>
      <c r="BG158" s="11">
        <f t="shared" si="399"/>
        <v>-2.2099447513812209E-2</v>
      </c>
      <c r="BH158" s="11">
        <f t="shared" si="400"/>
        <v>-2.6301946344031712E-4</v>
      </c>
      <c r="BI158" s="11">
        <f t="shared" si="401"/>
        <v>-4.1992470315668218E-3</v>
      </c>
      <c r="BJ158" s="11">
        <f t="shared" si="402"/>
        <v>-9.1197462331481516E-3</v>
      </c>
      <c r="BK158" s="11">
        <f t="shared" si="403"/>
        <v>-1.6867834957830397E-2</v>
      </c>
      <c r="BL158" s="11">
        <f t="shared" si="404"/>
        <v>-7.2568193515182733E-2</v>
      </c>
      <c r="BM158" s="11">
        <f t="shared" si="405"/>
        <v>4.835589941972751E-3</v>
      </c>
      <c r="BN158" s="11">
        <f t="shared" si="406"/>
        <v>-2.2030713406336999E-2</v>
      </c>
      <c r="BO158" s="11">
        <f t="shared" si="407"/>
        <v>9.7257342929402135E-4</v>
      </c>
      <c r="BP158" s="11">
        <f t="shared" si="408"/>
        <v>-7.8594544613961315E-3</v>
      </c>
      <c r="BQ158" s="11">
        <f t="shared" si="408"/>
        <v>-1.979299073905938E-2</v>
      </c>
      <c r="BR158" s="11">
        <f t="shared" si="436"/>
        <v>-1.7067131541410707E-2</v>
      </c>
      <c r="CK158" s="2">
        <f t="shared" si="343"/>
        <v>44218</v>
      </c>
      <c r="CL158" s="29">
        <f t="shared" si="344"/>
        <v>1.6829135993800854</v>
      </c>
      <c r="CM158" s="29">
        <f t="shared" si="345"/>
        <v>1.6887137854186567</v>
      </c>
      <c r="CN158" s="29">
        <f t="shared" si="346"/>
        <v>2.1762999999999999</v>
      </c>
      <c r="CO158" s="29">
        <f t="shared" si="347"/>
        <v>1.4293843357306566</v>
      </c>
      <c r="CP158" s="29">
        <f t="shared" si="348"/>
        <v>1.5179</v>
      </c>
      <c r="CQ158" s="29">
        <f t="shared" si="349"/>
        <v>1.246</v>
      </c>
      <c r="CR158" s="29">
        <f t="shared" si="350"/>
        <v>1.8297000000000001</v>
      </c>
      <c r="CS158" s="29">
        <f t="shared" si="351"/>
        <v>3.6008455169984148</v>
      </c>
      <c r="CT158" s="29">
        <f t="shared" si="352"/>
        <v>1.6439182915506036</v>
      </c>
      <c r="CU158" s="29">
        <f t="shared" si="353"/>
        <v>2.0870000000000002</v>
      </c>
      <c r="CV158" s="29">
        <f t="shared" si="354"/>
        <v>2.0971494607087826</v>
      </c>
      <c r="CW158" s="29">
        <f t="shared" si="355"/>
        <v>3.9272694130514041</v>
      </c>
      <c r="CX158" s="29">
        <f t="shared" si="356"/>
        <v>1.5294000000000001</v>
      </c>
      <c r="CY158" s="29">
        <f t="shared" si="357"/>
        <v>3.5213483146067412</v>
      </c>
      <c r="CZ158" s="29">
        <f t="shared" si="358"/>
        <v>1.4949402023919043</v>
      </c>
      <c r="DA158" s="29">
        <f t="shared" si="359"/>
        <v>1.3956342668863262</v>
      </c>
      <c r="DB158" s="29">
        <f t="shared" si="360"/>
        <v>2.9337068160597575</v>
      </c>
      <c r="DC158" s="29">
        <f t="shared" si="361"/>
        <v>2.7271999999999998</v>
      </c>
      <c r="DD158" s="29">
        <f t="shared" si="362"/>
        <v>1.3148628613787992</v>
      </c>
      <c r="DE158" s="29">
        <f t="shared" si="363"/>
        <v>3.0289999999999999</v>
      </c>
      <c r="DF158" s="29">
        <f t="shared" si="364"/>
        <v>1.3674999999999999</v>
      </c>
      <c r="DG158" s="29">
        <f t="shared" si="365"/>
        <v>1.3333999999999999</v>
      </c>
      <c r="DH158" s="29">
        <f t="shared" si="366"/>
        <v>1.593</v>
      </c>
      <c r="DI158" s="29">
        <f t="shared" si="367"/>
        <v>1.9005000000000001</v>
      </c>
      <c r="DJ158" s="29">
        <f t="shared" si="368"/>
        <v>4.1278511404561824</v>
      </c>
      <c r="DK158" s="29">
        <f t="shared" si="369"/>
        <v>1.7438939288206561</v>
      </c>
      <c r="DL158" s="29">
        <f t="shared" si="370"/>
        <v>1.9467000000000001</v>
      </c>
      <c r="DM158" s="29">
        <f t="shared" si="371"/>
        <v>1.802</v>
      </c>
      <c r="DN158" s="29">
        <f t="shared" si="372"/>
        <v>1.0389999999999999</v>
      </c>
      <c r="DO158" s="29">
        <f t="shared" si="373"/>
        <v>1.5093000000000001</v>
      </c>
      <c r="DP158" s="29">
        <f t="shared" si="374"/>
        <v>1.5438000000000001</v>
      </c>
      <c r="DQ158" s="29">
        <f t="shared" si="375"/>
        <v>1.073</v>
      </c>
      <c r="DR158" s="29">
        <f t="shared" si="375"/>
        <v>1.0795999999999999</v>
      </c>
      <c r="DS158" s="29">
        <f t="shared" si="437"/>
        <v>2.2444009642438583</v>
      </c>
    </row>
    <row r="159" spans="1:123">
      <c r="A159" s="2">
        <v>44225</v>
      </c>
      <c r="B159" s="3">
        <v>2.1364999999999998</v>
      </c>
      <c r="C159" s="3">
        <v>2.0920000000000001</v>
      </c>
      <c r="D159" s="3">
        <v>2.1663999999999999</v>
      </c>
      <c r="E159" s="3">
        <v>1.8051999999999999</v>
      </c>
      <c r="F159" s="3">
        <v>1.5104</v>
      </c>
      <c r="G159" s="3">
        <v>1.232</v>
      </c>
      <c r="H159" s="3">
        <v>1.8281000000000001</v>
      </c>
      <c r="I159" s="3">
        <v>3.8689</v>
      </c>
      <c r="J159" s="3">
        <v>1.7363999999999999</v>
      </c>
      <c r="K159" s="3">
        <v>2.0710000000000002</v>
      </c>
      <c r="L159" s="3">
        <v>2.7484999999999999</v>
      </c>
      <c r="M159" s="3">
        <v>4.4829999999999997</v>
      </c>
      <c r="N159" s="3">
        <v>1.5364</v>
      </c>
      <c r="O159" s="3">
        <v>2.9569999999999999</v>
      </c>
      <c r="P159" s="3">
        <v>1.621</v>
      </c>
      <c r="Q159" s="3">
        <v>1.6788000000000001</v>
      </c>
      <c r="R159" s="3">
        <v>3.1539999999999999</v>
      </c>
      <c r="S159" s="3">
        <v>2.7223000000000002</v>
      </c>
      <c r="T159" s="3">
        <v>1.4059999999999999</v>
      </c>
      <c r="U159" s="3">
        <v>2.8087</v>
      </c>
      <c r="V159" s="3">
        <v>1.3633999999999999</v>
      </c>
      <c r="W159" s="3">
        <v>1.3253999999999999</v>
      </c>
      <c r="X159" s="3">
        <v>1.587</v>
      </c>
      <c r="Y159">
        <v>1.9</v>
      </c>
      <c r="Z159">
        <v>4.0922000000000001</v>
      </c>
      <c r="AA159">
        <v>2.4980000000000002</v>
      </c>
      <c r="AB159">
        <v>1.9177999999999999</v>
      </c>
      <c r="AC159">
        <v>1.7230000000000001</v>
      </c>
      <c r="AD159">
        <v>1.0429999999999999</v>
      </c>
      <c r="AE159">
        <v>1.5063</v>
      </c>
      <c r="AF159">
        <v>1.5461</v>
      </c>
      <c r="AG159">
        <v>1.0831</v>
      </c>
      <c r="AH159">
        <v>1.0676000000000001</v>
      </c>
      <c r="AI159" s="3">
        <v>2.2263367215433165</v>
      </c>
      <c r="AK159" s="11">
        <f t="shared" si="377"/>
        <v>-1.6253798692329124E-2</v>
      </c>
      <c r="AL159" s="11">
        <f t="shared" si="378"/>
        <v>-1.3998208983362459E-2</v>
      </c>
      <c r="AM159" s="11">
        <f t="shared" si="379"/>
        <v>-4.5490051922988384E-3</v>
      </c>
      <c r="AN159" s="11">
        <f t="shared" si="380"/>
        <v>-1.8799071104722564E-3</v>
      </c>
      <c r="AO159" s="11">
        <f t="shared" si="381"/>
        <v>-4.9410369589565351E-3</v>
      </c>
      <c r="AP159" s="11">
        <f t="shared" si="382"/>
        <v>-1.1235955056179803E-2</v>
      </c>
      <c r="AQ159" s="11">
        <f t="shared" si="383"/>
        <v>-8.7446029403726033E-4</v>
      </c>
      <c r="AR159" s="11">
        <f t="shared" si="384"/>
        <v>-5.368848449271113E-2</v>
      </c>
      <c r="AS159" s="11">
        <f t="shared" si="385"/>
        <v>-1.9260096018073991E-2</v>
      </c>
      <c r="AT159" s="11">
        <f t="shared" si="386"/>
        <v>-7.6665069477719339E-3</v>
      </c>
      <c r="AU159" s="11">
        <f t="shared" si="387"/>
        <v>9.6983946217992223E-3</v>
      </c>
      <c r="AV159" s="11">
        <f t="shared" si="388"/>
        <v>4.0380598746808882E-2</v>
      </c>
      <c r="AW159" s="11">
        <f t="shared" si="389"/>
        <v>4.5769582842944967E-3</v>
      </c>
      <c r="AX159" s="11">
        <f t="shared" si="390"/>
        <v>-5.6477345245692367E-2</v>
      </c>
      <c r="AY159" s="11">
        <f t="shared" si="391"/>
        <v>-2.461538461538515E-3</v>
      </c>
      <c r="AZ159" s="11">
        <f t="shared" si="392"/>
        <v>-9.1483208404650185E-3</v>
      </c>
      <c r="BA159" s="11">
        <f t="shared" si="393"/>
        <v>3.8192234245704171E-3</v>
      </c>
      <c r="BB159" s="11">
        <f t="shared" si="394"/>
        <v>-1.7967145790552808E-3</v>
      </c>
      <c r="BC159" s="11">
        <f t="shared" si="395"/>
        <v>-9.161381254404577E-3</v>
      </c>
      <c r="BD159" s="11">
        <f t="shared" si="396"/>
        <v>-7.2730274017827612E-2</v>
      </c>
      <c r="BE159" s="11">
        <f t="shared" si="397"/>
        <v>-2.9981718464351381E-3</v>
      </c>
      <c r="BF159" s="11">
        <f t="shared" si="398"/>
        <v>-5.9997000149992763E-3</v>
      </c>
      <c r="BG159" s="11">
        <f t="shared" si="399"/>
        <v>-3.7664783427495685E-3</v>
      </c>
      <c r="BH159" s="11">
        <f t="shared" si="400"/>
        <v>-2.6308866087876304E-4</v>
      </c>
      <c r="BI159" s="11">
        <f t="shared" si="401"/>
        <v>-8.2400271436188222E-3</v>
      </c>
      <c r="BJ159" s="11">
        <f t="shared" si="402"/>
        <v>-4.0016006402554538E-4</v>
      </c>
      <c r="BK159" s="11">
        <f t="shared" si="403"/>
        <v>-1.4845636204859569E-2</v>
      </c>
      <c r="BL159" s="11">
        <f t="shared" si="404"/>
        <v>-4.38401775804661E-2</v>
      </c>
      <c r="BM159" s="11">
        <f t="shared" si="405"/>
        <v>3.8498556304138454E-3</v>
      </c>
      <c r="BN159" s="11">
        <f t="shared" si="406"/>
        <v>-1.9876764062811692E-3</v>
      </c>
      <c r="BO159" s="11">
        <f t="shared" si="407"/>
        <v>1.4898302888974868E-3</v>
      </c>
      <c r="BP159" s="11">
        <f t="shared" si="408"/>
        <v>9.4128611369990178E-3</v>
      </c>
      <c r="BQ159" s="11">
        <f t="shared" si="408"/>
        <v>-1.1115227862171007E-2</v>
      </c>
      <c r="BR159" s="11">
        <f t="shared" si="436"/>
        <v>-8.0485808856474161E-3</v>
      </c>
      <c r="CK159" s="2">
        <f t="shared" si="343"/>
        <v>44225</v>
      </c>
      <c r="CL159" s="29">
        <f t="shared" si="344"/>
        <v>1.6555598605191786</v>
      </c>
      <c r="CM159" s="29">
        <f t="shared" si="345"/>
        <v>1.6650748169372813</v>
      </c>
      <c r="CN159" s="29">
        <f t="shared" si="346"/>
        <v>2.1663999999999999</v>
      </c>
      <c r="CO159" s="29">
        <f t="shared" si="347"/>
        <v>1.4266972259543189</v>
      </c>
      <c r="CP159" s="29">
        <f t="shared" si="348"/>
        <v>1.5104</v>
      </c>
      <c r="CQ159" s="29">
        <f t="shared" si="349"/>
        <v>1.232</v>
      </c>
      <c r="CR159" s="29">
        <f t="shared" si="350"/>
        <v>1.8281000000000001</v>
      </c>
      <c r="CS159" s="29">
        <f t="shared" si="351"/>
        <v>3.4075215782983972</v>
      </c>
      <c r="CT159" s="29">
        <f t="shared" si="352"/>
        <v>1.6122562674094707</v>
      </c>
      <c r="CU159" s="29">
        <f t="shared" si="353"/>
        <v>2.0710000000000002</v>
      </c>
      <c r="CV159" s="29">
        <f t="shared" si="354"/>
        <v>2.1174884437596302</v>
      </c>
      <c r="CW159" s="29">
        <f t="shared" si="355"/>
        <v>4.0858549033904481</v>
      </c>
      <c r="CX159" s="29">
        <f t="shared" si="356"/>
        <v>1.5364</v>
      </c>
      <c r="CY159" s="29">
        <f t="shared" si="357"/>
        <v>3.3224719101123594</v>
      </c>
      <c r="CZ159" s="29">
        <f t="shared" si="358"/>
        <v>1.4912603495860166</v>
      </c>
      <c r="DA159" s="29">
        <f t="shared" si="359"/>
        <v>1.382866556836903</v>
      </c>
      <c r="DB159" s="29">
        <f t="shared" si="360"/>
        <v>2.9449112978524745</v>
      </c>
      <c r="DC159" s="29">
        <f t="shared" si="361"/>
        <v>2.7223000000000002</v>
      </c>
      <c r="DD159" s="29">
        <f t="shared" si="362"/>
        <v>1.3028169014084507</v>
      </c>
      <c r="DE159" s="29">
        <f t="shared" si="363"/>
        <v>2.8087</v>
      </c>
      <c r="DF159" s="29">
        <f t="shared" si="364"/>
        <v>1.3633999999999999</v>
      </c>
      <c r="DG159" s="29">
        <f t="shared" si="365"/>
        <v>1.3253999999999999</v>
      </c>
      <c r="DH159" s="29">
        <f t="shared" si="366"/>
        <v>1.587</v>
      </c>
      <c r="DI159" s="29">
        <f t="shared" si="367"/>
        <v>1.9</v>
      </c>
      <c r="DJ159" s="29">
        <f t="shared" si="368"/>
        <v>4.0938375350140053</v>
      </c>
      <c r="DK159" s="29">
        <f t="shared" si="369"/>
        <v>1.7431960921144454</v>
      </c>
      <c r="DL159" s="29">
        <f t="shared" si="370"/>
        <v>1.9177999999999999</v>
      </c>
      <c r="DM159" s="29">
        <f t="shared" si="371"/>
        <v>1.7230000000000001</v>
      </c>
      <c r="DN159" s="29">
        <f t="shared" si="372"/>
        <v>1.0429999999999999</v>
      </c>
      <c r="DO159" s="29">
        <f t="shared" si="373"/>
        <v>1.5063</v>
      </c>
      <c r="DP159" s="29">
        <f t="shared" si="374"/>
        <v>1.5461</v>
      </c>
      <c r="DQ159" s="29">
        <f t="shared" si="375"/>
        <v>1.0831</v>
      </c>
      <c r="DR159" s="29">
        <f t="shared" si="375"/>
        <v>1.0676000000000001</v>
      </c>
      <c r="DS159" s="29">
        <f t="shared" si="437"/>
        <v>2.2263367215433165</v>
      </c>
    </row>
    <row r="160" spans="1:123">
      <c r="A160" s="2">
        <v>44232</v>
      </c>
      <c r="B160" s="3">
        <v>2.0958999999999999</v>
      </c>
      <c r="C160" s="3">
        <v>2.0840999999999998</v>
      </c>
      <c r="D160" s="3">
        <v>2.1545000000000001</v>
      </c>
      <c r="E160" s="3">
        <v>1.8169</v>
      </c>
      <c r="F160" s="3">
        <v>1.5093000000000001</v>
      </c>
      <c r="G160" s="3">
        <v>1.1919999999999999</v>
      </c>
      <c r="H160" s="3">
        <v>1.8117000000000001</v>
      </c>
      <c r="I160" s="3">
        <v>3.8841000000000001</v>
      </c>
      <c r="J160" s="3">
        <v>1.7318</v>
      </c>
      <c r="K160" s="3">
        <v>2.0270000000000001</v>
      </c>
      <c r="L160" s="3">
        <v>2.7629000000000001</v>
      </c>
      <c r="M160" s="3">
        <v>4.335</v>
      </c>
      <c r="N160" s="3">
        <v>1.5170999999999999</v>
      </c>
      <c r="O160" s="3">
        <v>2.7210000000000001</v>
      </c>
      <c r="P160" s="3">
        <v>1.621</v>
      </c>
      <c r="Q160" s="3">
        <v>1.6557999999999999</v>
      </c>
      <c r="R160" s="3">
        <v>3.1749999999999998</v>
      </c>
      <c r="S160" s="3">
        <v>2.7490999999999999</v>
      </c>
      <c r="T160" s="3">
        <v>1.3897999999999999</v>
      </c>
      <c r="U160" s="3">
        <v>2.6339000000000001</v>
      </c>
      <c r="V160" s="3">
        <v>1.3474999999999999</v>
      </c>
      <c r="W160" s="3">
        <v>1.3322000000000001</v>
      </c>
      <c r="X160" s="3">
        <v>1.5609999999999999</v>
      </c>
      <c r="Y160">
        <v>1.9</v>
      </c>
      <c r="Z160">
        <v>4.1303999999999998</v>
      </c>
      <c r="AA160">
        <v>2.484</v>
      </c>
      <c r="AB160">
        <v>1.9417</v>
      </c>
      <c r="AC160">
        <v>1.655</v>
      </c>
      <c r="AD160">
        <v>1.0469999999999999</v>
      </c>
      <c r="AE160">
        <v>1.4664999999999999</v>
      </c>
      <c r="AF160">
        <v>1.5414000000000001</v>
      </c>
      <c r="AG160">
        <v>1.0823</v>
      </c>
      <c r="AH160">
        <v>1.1123000000000001</v>
      </c>
      <c r="AI160" s="3">
        <v>2.1999430402942282</v>
      </c>
      <c r="AK160" s="11">
        <f t="shared" si="377"/>
        <v>-1.9003042358998301E-2</v>
      </c>
      <c r="AL160" s="11">
        <f t="shared" si="378"/>
        <v>-3.7762906309752875E-3</v>
      </c>
      <c r="AM160" s="11">
        <f t="shared" si="379"/>
        <v>-5.4929837518462588E-3</v>
      </c>
      <c r="AN160" s="11">
        <f t="shared" si="380"/>
        <v>6.4812763128738737E-3</v>
      </c>
      <c r="AO160" s="11">
        <f t="shared" si="381"/>
        <v>-7.282838983050377E-4</v>
      </c>
      <c r="AP160" s="11">
        <f t="shared" si="382"/>
        <v>-3.2467532467532534E-2</v>
      </c>
      <c r="AQ160" s="11">
        <f t="shared" si="383"/>
        <v>-8.9710628521415536E-3</v>
      </c>
      <c r="AR160" s="11">
        <f t="shared" si="384"/>
        <v>3.9287652821216046E-3</v>
      </c>
      <c r="AS160" s="11">
        <f t="shared" si="385"/>
        <v>-2.6491591799123748E-3</v>
      </c>
      <c r="AT160" s="11">
        <f t="shared" si="386"/>
        <v>-2.1245774987928567E-2</v>
      </c>
      <c r="AU160" s="11">
        <f t="shared" si="387"/>
        <v>5.2392213934875365E-3</v>
      </c>
      <c r="AV160" s="11">
        <f t="shared" si="388"/>
        <v>-3.3013606959625186E-2</v>
      </c>
      <c r="AW160" s="11">
        <f t="shared" si="389"/>
        <v>-1.2561832856027189E-2</v>
      </c>
      <c r="AX160" s="11">
        <f t="shared" si="390"/>
        <v>-7.9810618870476802E-2</v>
      </c>
      <c r="AY160" s="11" t="str">
        <f t="shared" si="391"/>
        <v>/</v>
      </c>
      <c r="AZ160" s="11">
        <f t="shared" si="392"/>
        <v>-1.3700262091970505E-2</v>
      </c>
      <c r="BA160" s="11">
        <f t="shared" si="393"/>
        <v>6.6582117945466202E-3</v>
      </c>
      <c r="BB160" s="11">
        <f t="shared" si="394"/>
        <v>9.8446166844210481E-3</v>
      </c>
      <c r="BC160" s="11">
        <f t="shared" si="395"/>
        <v>-1.1522048364153603E-2</v>
      </c>
      <c r="BD160" s="11">
        <f t="shared" si="396"/>
        <v>-6.223519777833153E-2</v>
      </c>
      <c r="BE160" s="11">
        <f t="shared" si="397"/>
        <v>-1.1662021417045643E-2</v>
      </c>
      <c r="BF160" s="11">
        <f t="shared" si="398"/>
        <v>5.1305266334693567E-3</v>
      </c>
      <c r="BG160" s="11">
        <f t="shared" si="399"/>
        <v>-1.6383112791430343E-2</v>
      </c>
      <c r="BH160" s="11" t="str">
        <f t="shared" si="400"/>
        <v>/</v>
      </c>
      <c r="BI160" s="11">
        <f t="shared" si="401"/>
        <v>9.3348321196422557E-3</v>
      </c>
      <c r="BJ160" s="11">
        <f t="shared" si="402"/>
        <v>-5.6044835868696019E-3</v>
      </c>
      <c r="BK160" s="11">
        <f t="shared" si="403"/>
        <v>1.2462196266555425E-2</v>
      </c>
      <c r="BL160" s="11">
        <f t="shared" si="404"/>
        <v>-3.9466047591410369E-2</v>
      </c>
      <c r="BM160" s="11">
        <f t="shared" si="405"/>
        <v>3.835091083413289E-3</v>
      </c>
      <c r="BN160" s="11">
        <f t="shared" si="406"/>
        <v>-2.6422359423753594E-2</v>
      </c>
      <c r="BO160" s="11">
        <f t="shared" si="407"/>
        <v>-3.0399068624279435E-3</v>
      </c>
      <c r="BP160" s="11">
        <f t="shared" si="408"/>
        <v>-7.3862062598084588E-4</v>
      </c>
      <c r="BQ160" s="11">
        <f t="shared" si="408"/>
        <v>4.1869614087673312E-2</v>
      </c>
      <c r="BR160" s="11">
        <f t="shared" ref="BR160" si="438">IF(AI160=AI159,"/",AI160/AI159-1)</f>
        <v>-1.1855206354765557E-2</v>
      </c>
      <c r="CK160" s="2">
        <f t="shared" si="343"/>
        <v>44232</v>
      </c>
      <c r="CL160" s="29">
        <f t="shared" si="344"/>
        <v>1.6240991863618752</v>
      </c>
      <c r="CM160" s="29">
        <f t="shared" si="345"/>
        <v>1.6587870105062081</v>
      </c>
      <c r="CN160" s="29">
        <f t="shared" si="346"/>
        <v>2.1545000000000001</v>
      </c>
      <c r="CO160" s="29">
        <f t="shared" si="347"/>
        <v>1.4359440448905396</v>
      </c>
      <c r="CP160" s="29">
        <f t="shared" si="348"/>
        <v>1.5093000000000001</v>
      </c>
      <c r="CQ160" s="29">
        <f t="shared" si="349"/>
        <v>1.1919999999999999</v>
      </c>
      <c r="CR160" s="29">
        <f t="shared" si="350"/>
        <v>1.8117000000000001</v>
      </c>
      <c r="CS160" s="29">
        <f t="shared" si="351"/>
        <v>3.4209089307732961</v>
      </c>
      <c r="CT160" s="29">
        <f t="shared" si="352"/>
        <v>1.6079851439182917</v>
      </c>
      <c r="CU160" s="29">
        <f t="shared" si="353"/>
        <v>2.0270000000000001</v>
      </c>
      <c r="CV160" s="29">
        <f t="shared" si="354"/>
        <v>2.1285824345146378</v>
      </c>
      <c r="CW160" s="29">
        <f t="shared" si="355"/>
        <v>3.9509660955158585</v>
      </c>
      <c r="CX160" s="29">
        <f t="shared" si="356"/>
        <v>1.5170999999999999</v>
      </c>
      <c r="CY160" s="29">
        <f t="shared" si="357"/>
        <v>3.0573033707865167</v>
      </c>
      <c r="CZ160" s="29">
        <f t="shared" si="358"/>
        <v>1.4912603495860166</v>
      </c>
      <c r="DA160" s="29">
        <f t="shared" si="359"/>
        <v>1.3639209225700164</v>
      </c>
      <c r="DB160" s="29">
        <f t="shared" si="360"/>
        <v>2.9645191409897294</v>
      </c>
      <c r="DC160" s="29">
        <f t="shared" si="361"/>
        <v>2.7490999999999999</v>
      </c>
      <c r="DD160" s="29">
        <f t="shared" si="362"/>
        <v>1.2878057820607858</v>
      </c>
      <c r="DE160" s="29">
        <f t="shared" si="363"/>
        <v>2.6339000000000001</v>
      </c>
      <c r="DF160" s="29">
        <f t="shared" si="364"/>
        <v>1.3474999999999999</v>
      </c>
      <c r="DG160" s="29">
        <f t="shared" si="365"/>
        <v>1.3322000000000001</v>
      </c>
      <c r="DH160" s="29">
        <f t="shared" si="366"/>
        <v>1.5609999999999999</v>
      </c>
      <c r="DI160" s="29">
        <f t="shared" si="367"/>
        <v>1.9</v>
      </c>
      <c r="DJ160" s="29">
        <f t="shared" si="368"/>
        <v>4.1320528211284513</v>
      </c>
      <c r="DK160" s="29">
        <f t="shared" si="369"/>
        <v>1.7334263782274948</v>
      </c>
      <c r="DL160" s="29">
        <f t="shared" si="370"/>
        <v>1.9417</v>
      </c>
      <c r="DM160" s="29">
        <f t="shared" si="371"/>
        <v>1.655</v>
      </c>
      <c r="DN160" s="29">
        <f t="shared" si="372"/>
        <v>1.0469999999999999</v>
      </c>
      <c r="DO160" s="29">
        <f t="shared" si="373"/>
        <v>1.4664999999999999</v>
      </c>
      <c r="DP160" s="29">
        <f t="shared" si="374"/>
        <v>1.5414000000000001</v>
      </c>
      <c r="DQ160" s="29">
        <f t="shared" si="375"/>
        <v>1.0823</v>
      </c>
      <c r="DR160" s="29">
        <f t="shared" si="375"/>
        <v>1.1123000000000001</v>
      </c>
      <c r="DS160" s="29">
        <f t="shared" ref="DS160" si="439">AI160/AI$2</f>
        <v>2.1999430402942282</v>
      </c>
    </row>
    <row r="161" spans="1:123">
      <c r="A161" s="2">
        <v>44246</v>
      </c>
      <c r="B161" s="3">
        <v>2.1960999999999999</v>
      </c>
      <c r="C161" s="3">
        <v>2.0794000000000001</v>
      </c>
      <c r="D161" s="3">
        <v>2.1783000000000001</v>
      </c>
      <c r="E161" s="3">
        <v>1.8241000000000001</v>
      </c>
      <c r="F161" s="3">
        <v>1.5597000000000001</v>
      </c>
      <c r="G161" s="3">
        <v>1.19</v>
      </c>
      <c r="H161" s="3">
        <v>1.8342000000000001</v>
      </c>
      <c r="I161" s="3">
        <v>4.4814999999999996</v>
      </c>
      <c r="J161" s="3">
        <v>1.7647999999999999</v>
      </c>
      <c r="K161" s="3">
        <v>2.0550000000000002</v>
      </c>
      <c r="L161" s="3">
        <v>2.7563</v>
      </c>
      <c r="M161" s="3">
        <v>4.5780000000000003</v>
      </c>
      <c r="N161" s="3">
        <v>1.5598000000000001</v>
      </c>
      <c r="O161" s="3">
        <v>2.7970000000000002</v>
      </c>
      <c r="P161" s="3">
        <v>1.66</v>
      </c>
      <c r="Q161" s="3">
        <v>1.7047000000000001</v>
      </c>
      <c r="R161" s="3">
        <v>3.3</v>
      </c>
      <c r="S161" s="3">
        <v>2.7490999999999999</v>
      </c>
      <c r="T161" s="3">
        <v>1.4525999999999999</v>
      </c>
      <c r="U161" s="3">
        <v>2.8361999999999998</v>
      </c>
      <c r="V161" s="3">
        <v>1.3534999999999999</v>
      </c>
      <c r="W161" s="3">
        <v>1.3617999999999999</v>
      </c>
      <c r="X161" s="3">
        <v>1.611</v>
      </c>
      <c r="Y161">
        <v>1.9</v>
      </c>
      <c r="Z161">
        <v>4.1611000000000002</v>
      </c>
      <c r="AA161">
        <v>2.5409999999999999</v>
      </c>
      <c r="AB161">
        <v>2.0169999999999999</v>
      </c>
      <c r="AC161">
        <v>1.6830000000000001</v>
      </c>
      <c r="AD161">
        <v>1.026</v>
      </c>
      <c r="AE161">
        <v>1.5196000000000001</v>
      </c>
      <c r="AF161">
        <v>1.5577000000000001</v>
      </c>
      <c r="AG161">
        <v>1.0882000000000001</v>
      </c>
      <c r="AH161">
        <v>1.1069</v>
      </c>
      <c r="AI161" s="3">
        <v>2.2609915793126705</v>
      </c>
      <c r="AK161" s="11">
        <f t="shared" si="377"/>
        <v>4.7807624409561544E-2</v>
      </c>
      <c r="AL161" s="11">
        <f t="shared" si="378"/>
        <v>-2.2551700974040578E-3</v>
      </c>
      <c r="AM161" s="11">
        <f t="shared" si="379"/>
        <v>1.1046646553724893E-2</v>
      </c>
      <c r="AN161" s="11">
        <f t="shared" si="380"/>
        <v>3.9627937696076199E-3</v>
      </c>
      <c r="AO161" s="11">
        <f t="shared" si="381"/>
        <v>3.3392963625521688E-2</v>
      </c>
      <c r="AP161" s="11">
        <f t="shared" si="382"/>
        <v>-1.6778523489933139E-3</v>
      </c>
      <c r="AQ161" s="11">
        <f t="shared" si="383"/>
        <v>1.2419274714356554E-2</v>
      </c>
      <c r="AR161" s="11">
        <f t="shared" si="384"/>
        <v>0.15380654463067356</v>
      </c>
      <c r="AS161" s="11">
        <f t="shared" si="385"/>
        <v>1.9055318166069979E-2</v>
      </c>
      <c r="AT161" s="11">
        <f t="shared" si="386"/>
        <v>1.3813517513566964E-2</v>
      </c>
      <c r="AU161" s="11">
        <f t="shared" si="387"/>
        <v>-2.388794382713888E-3</v>
      </c>
      <c r="AV161" s="11">
        <f t="shared" si="388"/>
        <v>5.6055363321799279E-2</v>
      </c>
      <c r="AW161" s="11">
        <f t="shared" si="389"/>
        <v>2.8145804495419036E-2</v>
      </c>
      <c r="AX161" s="11">
        <f t="shared" si="390"/>
        <v>2.7930907754502021E-2</v>
      </c>
      <c r="AY161" s="11">
        <f t="shared" si="391"/>
        <v>2.4059222702035754E-2</v>
      </c>
      <c r="AZ161" s="11">
        <f t="shared" si="392"/>
        <v>2.9532552240608911E-2</v>
      </c>
      <c r="BA161" s="11">
        <f t="shared" si="393"/>
        <v>3.937007874015741E-2</v>
      </c>
      <c r="BB161" s="11" t="str">
        <f t="shared" si="394"/>
        <v>/</v>
      </c>
      <c r="BC161" s="11">
        <f t="shared" si="395"/>
        <v>4.5186357749316342E-2</v>
      </c>
      <c r="BD161" s="11">
        <f t="shared" si="396"/>
        <v>7.6806256881430501E-2</v>
      </c>
      <c r="BE161" s="11">
        <f t="shared" si="397"/>
        <v>4.4526901669759145E-3</v>
      </c>
      <c r="BF161" s="11">
        <f t="shared" si="398"/>
        <v>2.2218886053145148E-2</v>
      </c>
      <c r="BG161" s="11">
        <f t="shared" si="399"/>
        <v>3.2030749519538881E-2</v>
      </c>
      <c r="BH161" s="11" t="str">
        <f t="shared" si="400"/>
        <v>/</v>
      </c>
      <c r="BI161" s="11">
        <f t="shared" si="401"/>
        <v>7.4326941700562088E-3</v>
      </c>
      <c r="BJ161" s="11">
        <f t="shared" si="402"/>
        <v>2.2946859903381522E-2</v>
      </c>
      <c r="BK161" s="11">
        <f t="shared" si="403"/>
        <v>3.8780450121027821E-2</v>
      </c>
      <c r="BL161" s="11">
        <f t="shared" si="404"/>
        <v>1.6918429003021096E-2</v>
      </c>
      <c r="BM161" s="11">
        <f t="shared" si="405"/>
        <v>-2.005730659025784E-2</v>
      </c>
      <c r="BN161" s="11">
        <f t="shared" si="406"/>
        <v>3.620866007500867E-2</v>
      </c>
      <c r="BO161" s="11">
        <f t="shared" si="407"/>
        <v>1.0574802127935712E-2</v>
      </c>
      <c r="BP161" s="11">
        <f t="shared" si="408"/>
        <v>5.4513535988174322E-3</v>
      </c>
      <c r="BQ161" s="11">
        <f t="shared" si="408"/>
        <v>-4.8548053582667672E-3</v>
      </c>
      <c r="BR161" s="11">
        <f t="shared" ref="BR161:BR163" si="440">IF(AI161=AI160,"/",AI161/AI160-1)</f>
        <v>2.7750054387897904E-2</v>
      </c>
      <c r="CK161" s="2">
        <f t="shared" si="343"/>
        <v>44246</v>
      </c>
      <c r="CL161" s="29">
        <f t="shared" si="344"/>
        <v>1.7017435102673382</v>
      </c>
      <c r="CM161" s="29">
        <f t="shared" si="345"/>
        <v>1.6550461636421523</v>
      </c>
      <c r="CN161" s="29">
        <f t="shared" si="346"/>
        <v>2.1783000000000001</v>
      </c>
      <c r="CO161" s="29">
        <f t="shared" si="347"/>
        <v>1.4416343950051371</v>
      </c>
      <c r="CP161" s="29">
        <f t="shared" si="348"/>
        <v>1.5597000000000001</v>
      </c>
      <c r="CQ161" s="29">
        <f t="shared" si="349"/>
        <v>1.19</v>
      </c>
      <c r="CR161" s="29">
        <f t="shared" si="350"/>
        <v>1.8342000000000001</v>
      </c>
      <c r="CS161" s="29">
        <f t="shared" si="351"/>
        <v>3.9470671129117489</v>
      </c>
      <c r="CT161" s="29">
        <f t="shared" si="352"/>
        <v>1.6386258124419684</v>
      </c>
      <c r="CU161" s="29">
        <f t="shared" si="353"/>
        <v>2.0550000000000002</v>
      </c>
      <c r="CV161" s="29">
        <f t="shared" si="354"/>
        <v>2.1234976887519261</v>
      </c>
      <c r="CW161" s="29">
        <f t="shared" si="355"/>
        <v>4.172438935472111</v>
      </c>
      <c r="CX161" s="29">
        <f t="shared" si="356"/>
        <v>1.5598000000000001</v>
      </c>
      <c r="CY161" s="29">
        <f t="shared" si="357"/>
        <v>3.1426966292134835</v>
      </c>
      <c r="CZ161" s="29">
        <f t="shared" si="358"/>
        <v>1.5271389144434222</v>
      </c>
      <c r="DA161" s="29">
        <f t="shared" si="359"/>
        <v>1.404200988467875</v>
      </c>
      <c r="DB161" s="29">
        <f t="shared" si="360"/>
        <v>3.081232492997199</v>
      </c>
      <c r="DC161" s="29">
        <f t="shared" si="361"/>
        <v>2.7490999999999999</v>
      </c>
      <c r="DD161" s="29">
        <f t="shared" si="362"/>
        <v>1.3459970348406227</v>
      </c>
      <c r="DE161" s="29">
        <f t="shared" si="363"/>
        <v>2.8361999999999998</v>
      </c>
      <c r="DF161" s="29">
        <f t="shared" si="364"/>
        <v>1.3534999999999999</v>
      </c>
      <c r="DG161" s="29">
        <f t="shared" si="365"/>
        <v>1.3617999999999999</v>
      </c>
      <c r="DH161" s="29">
        <f t="shared" si="366"/>
        <v>1.611</v>
      </c>
      <c r="DI161" s="29">
        <f t="shared" si="367"/>
        <v>1.9</v>
      </c>
      <c r="DJ161" s="29">
        <f t="shared" si="368"/>
        <v>4.1627651060424169</v>
      </c>
      <c r="DK161" s="29">
        <f t="shared" si="369"/>
        <v>1.7732030704815072</v>
      </c>
      <c r="DL161" s="29">
        <f t="shared" si="370"/>
        <v>2.0169999999999999</v>
      </c>
      <c r="DM161" s="29">
        <f t="shared" si="371"/>
        <v>1.6830000000000001</v>
      </c>
      <c r="DN161" s="29">
        <f t="shared" si="372"/>
        <v>1.026</v>
      </c>
      <c r="DO161" s="29">
        <f t="shared" si="373"/>
        <v>1.5196000000000001</v>
      </c>
      <c r="DP161" s="29">
        <f t="shared" si="374"/>
        <v>1.5577000000000001</v>
      </c>
      <c r="DQ161" s="29">
        <f t="shared" si="375"/>
        <v>1.0882000000000001</v>
      </c>
      <c r="DR161" s="29">
        <f t="shared" si="375"/>
        <v>1.1069</v>
      </c>
      <c r="DS161" s="29">
        <f t="shared" ref="DS161:DS163" si="441">AI161/AI$2</f>
        <v>2.2609915793126705</v>
      </c>
    </row>
    <row r="162" spans="1:123">
      <c r="A162" s="2">
        <v>44253</v>
      </c>
      <c r="B162" s="3">
        <v>2.2786</v>
      </c>
      <c r="C162" s="3">
        <v>2.0684999999999998</v>
      </c>
      <c r="D162" s="3">
        <v>2.1882000000000001</v>
      </c>
      <c r="E162" s="3">
        <v>1.8912</v>
      </c>
      <c r="F162" s="3">
        <v>1.611</v>
      </c>
      <c r="G162" s="3">
        <v>1.218</v>
      </c>
      <c r="H162" s="3">
        <v>1.9085000000000001</v>
      </c>
      <c r="I162" s="3">
        <v>4.5975000000000001</v>
      </c>
      <c r="J162" s="3">
        <v>1.7774000000000001</v>
      </c>
      <c r="K162" s="3">
        <v>2.0489999999999999</v>
      </c>
      <c r="L162" s="3">
        <v>2.7945000000000002</v>
      </c>
      <c r="M162" s="3">
        <v>4.82</v>
      </c>
      <c r="N162" s="3">
        <v>1.6021000000000001</v>
      </c>
      <c r="O162" s="3">
        <v>2.6760000000000002</v>
      </c>
      <c r="P162" s="3">
        <v>1.667</v>
      </c>
      <c r="Q162" s="3">
        <v>1.7827</v>
      </c>
      <c r="R162" s="3">
        <v>3.8639999999999999</v>
      </c>
      <c r="S162" s="3">
        <v>2.8563000000000001</v>
      </c>
      <c r="T162" s="3">
        <v>1.5036</v>
      </c>
      <c r="U162" s="3">
        <v>2.8616000000000001</v>
      </c>
      <c r="V162" s="3">
        <v>1.3585</v>
      </c>
      <c r="W162" s="3">
        <v>1.4037999999999999</v>
      </c>
      <c r="X162" s="3">
        <v>1.623</v>
      </c>
      <c r="Y162">
        <v>1.98</v>
      </c>
      <c r="Z162">
        <v>4.3883000000000001</v>
      </c>
      <c r="AA162">
        <v>2.5910000000000002</v>
      </c>
      <c r="AB162">
        <v>2.0323000000000002</v>
      </c>
      <c r="AC162">
        <v>1.706</v>
      </c>
      <c r="AD162">
        <v>1.0580000000000001</v>
      </c>
      <c r="AE162">
        <v>1.4753000000000001</v>
      </c>
      <c r="AF162">
        <v>1.5149999999999999</v>
      </c>
      <c r="AG162">
        <v>1.0900000000000001</v>
      </c>
      <c r="AH162">
        <v>1.109</v>
      </c>
      <c r="AI162" s="3">
        <v>2.3165263544679533</v>
      </c>
      <c r="AK162" s="11">
        <f t="shared" si="377"/>
        <v>3.7566595328081709E-2</v>
      </c>
      <c r="AL162" s="11">
        <f t="shared" si="378"/>
        <v>-5.2418967009716377E-3</v>
      </c>
      <c r="AM162" s="11">
        <f t="shared" si="379"/>
        <v>4.5448285360143448E-3</v>
      </c>
      <c r="AN162" s="11">
        <f t="shared" si="380"/>
        <v>3.6785263965791293E-2</v>
      </c>
      <c r="AO162" s="11">
        <f t="shared" si="381"/>
        <v>3.2890940565493354E-2</v>
      </c>
      <c r="AP162" s="11">
        <f t="shared" si="382"/>
        <v>2.3529411764705799E-2</v>
      </c>
      <c r="AQ162" s="11">
        <f t="shared" si="383"/>
        <v>4.0508123432559273E-2</v>
      </c>
      <c r="AR162" s="11">
        <f t="shared" si="384"/>
        <v>2.5884190561196174E-2</v>
      </c>
      <c r="AS162" s="11">
        <f t="shared" si="385"/>
        <v>7.1396192203083686E-3</v>
      </c>
      <c r="AT162" s="11">
        <f t="shared" si="386"/>
        <v>-2.9197080291971655E-3</v>
      </c>
      <c r="AU162" s="11">
        <f t="shared" si="387"/>
        <v>1.3859159017523659E-2</v>
      </c>
      <c r="AV162" s="11">
        <f t="shared" si="388"/>
        <v>5.2861511577107834E-2</v>
      </c>
      <c r="AW162" s="11">
        <f t="shared" si="389"/>
        <v>2.7118861392486204E-2</v>
      </c>
      <c r="AX162" s="11">
        <f t="shared" si="390"/>
        <v>-4.3260636396138752E-2</v>
      </c>
      <c r="AY162" s="11">
        <f t="shared" si="391"/>
        <v>4.2168674698794817E-3</v>
      </c>
      <c r="AZ162" s="11">
        <f t="shared" si="392"/>
        <v>4.5755851469466702E-2</v>
      </c>
      <c r="BA162" s="11">
        <f t="shared" si="393"/>
        <v>0.1709090909090909</v>
      </c>
      <c r="BB162" s="11">
        <f t="shared" si="394"/>
        <v>3.899458004437828E-2</v>
      </c>
      <c r="BC162" s="11">
        <f t="shared" si="395"/>
        <v>3.5109458901280588E-2</v>
      </c>
      <c r="BD162" s="11">
        <f t="shared" si="396"/>
        <v>8.9556448769481101E-3</v>
      </c>
      <c r="BE162" s="11">
        <f t="shared" si="397"/>
        <v>3.6941263391208068E-3</v>
      </c>
      <c r="BF162" s="11">
        <f t="shared" si="398"/>
        <v>3.0841533264796661E-2</v>
      </c>
      <c r="BG162" s="11">
        <f t="shared" si="399"/>
        <v>7.4487895716945918E-3</v>
      </c>
      <c r="BH162" s="11">
        <f t="shared" si="400"/>
        <v>4.2105263157894868E-2</v>
      </c>
      <c r="BI162" s="11">
        <f t="shared" si="401"/>
        <v>5.4600946865011712E-2</v>
      </c>
      <c r="BJ162" s="11">
        <f t="shared" si="402"/>
        <v>1.9677292404565172E-2</v>
      </c>
      <c r="BK162" s="11">
        <f t="shared" si="403"/>
        <v>7.5855230540406993E-3</v>
      </c>
      <c r="BL162" s="11">
        <f t="shared" si="404"/>
        <v>1.3666072489601833E-2</v>
      </c>
      <c r="BM162" s="11">
        <f t="shared" si="405"/>
        <v>3.1189083820662766E-2</v>
      </c>
      <c r="BN162" s="11">
        <f t="shared" si="406"/>
        <v>-2.9152408528560159E-2</v>
      </c>
      <c r="BO162" s="11">
        <f t="shared" si="407"/>
        <v>-2.7412210310072682E-2</v>
      </c>
      <c r="BP162" s="11">
        <f t="shared" si="408"/>
        <v>1.6541077007903304E-3</v>
      </c>
      <c r="BQ162" s="11">
        <f t="shared" si="408"/>
        <v>1.8971903514319877E-3</v>
      </c>
      <c r="BR162" s="11">
        <f t="shared" si="440"/>
        <v>2.4562132678161097E-2</v>
      </c>
      <c r="CK162" s="2">
        <f t="shared" ref="CK162:CK169" si="442">A162</f>
        <v>44253</v>
      </c>
      <c r="CL162" s="29">
        <f t="shared" si="344"/>
        <v>1.7656722200697403</v>
      </c>
      <c r="CM162" s="29">
        <f t="shared" si="345"/>
        <v>1.6463705826170008</v>
      </c>
      <c r="CN162" s="29">
        <f t="shared" si="346"/>
        <v>2.1882000000000001</v>
      </c>
      <c r="CO162" s="29">
        <f t="shared" si="347"/>
        <v>1.4946652967675649</v>
      </c>
      <c r="CP162" s="29">
        <f t="shared" si="348"/>
        <v>1.611</v>
      </c>
      <c r="CQ162" s="29">
        <f t="shared" si="349"/>
        <v>1.218</v>
      </c>
      <c r="CR162" s="29">
        <f t="shared" si="350"/>
        <v>1.9085000000000001</v>
      </c>
      <c r="CS162" s="29">
        <f t="shared" si="351"/>
        <v>4.0492337502201874</v>
      </c>
      <c r="CT162" s="29">
        <f t="shared" si="352"/>
        <v>1.6503249767873724</v>
      </c>
      <c r="CU162" s="29">
        <f t="shared" si="353"/>
        <v>2.0489999999999999</v>
      </c>
      <c r="CV162" s="29">
        <f t="shared" si="354"/>
        <v>2.1529275808936825</v>
      </c>
      <c r="CW162" s="29">
        <f t="shared" si="355"/>
        <v>4.3930003645643456</v>
      </c>
      <c r="CX162" s="29">
        <f t="shared" si="356"/>
        <v>1.6021000000000001</v>
      </c>
      <c r="CY162" s="29">
        <f t="shared" si="357"/>
        <v>3.0067415730337079</v>
      </c>
      <c r="CZ162" s="29">
        <f t="shared" si="358"/>
        <v>1.533578656853726</v>
      </c>
      <c r="DA162" s="29">
        <f t="shared" si="359"/>
        <v>1.4684514003294893</v>
      </c>
      <c r="DB162" s="29">
        <f t="shared" si="360"/>
        <v>3.607843137254902</v>
      </c>
      <c r="DC162" s="29">
        <f t="shared" si="361"/>
        <v>2.8563000000000001</v>
      </c>
      <c r="DD162" s="29">
        <f t="shared" si="362"/>
        <v>1.3932542624166051</v>
      </c>
      <c r="DE162" s="29">
        <f t="shared" si="363"/>
        <v>2.8616000000000001</v>
      </c>
      <c r="DF162" s="29">
        <f t="shared" si="364"/>
        <v>1.3585</v>
      </c>
      <c r="DG162" s="29">
        <f t="shared" si="365"/>
        <v>1.4037999999999999</v>
      </c>
      <c r="DH162" s="29">
        <f t="shared" si="366"/>
        <v>1.623</v>
      </c>
      <c r="DI162" s="29">
        <f t="shared" si="367"/>
        <v>1.98</v>
      </c>
      <c r="DJ162" s="29">
        <f t="shared" si="368"/>
        <v>4.3900560224089631</v>
      </c>
      <c r="DK162" s="29">
        <f t="shared" si="369"/>
        <v>1.8080949057920448</v>
      </c>
      <c r="DL162" s="29">
        <f t="shared" si="370"/>
        <v>2.0323000000000002</v>
      </c>
      <c r="DM162" s="29">
        <f t="shared" si="371"/>
        <v>1.706</v>
      </c>
      <c r="DN162" s="29">
        <f t="shared" si="372"/>
        <v>1.0580000000000001</v>
      </c>
      <c r="DO162" s="29">
        <f t="shared" si="373"/>
        <v>1.4753000000000001</v>
      </c>
      <c r="DP162" s="29">
        <f t="shared" si="374"/>
        <v>1.5149999999999999</v>
      </c>
      <c r="DQ162" s="29">
        <f t="shared" si="375"/>
        <v>1.0900000000000001</v>
      </c>
      <c r="DR162" s="29">
        <f t="shared" si="375"/>
        <v>1.109</v>
      </c>
      <c r="DS162" s="29">
        <f t="shared" si="441"/>
        <v>2.3165263544679533</v>
      </c>
    </row>
    <row r="163" spans="1:123">
      <c r="A163" s="2">
        <v>44260</v>
      </c>
      <c r="B163" s="3">
        <v>2.2212999999999998</v>
      </c>
      <c r="C163" s="3">
        <v>2.0966</v>
      </c>
      <c r="D163" s="3">
        <v>2.2517999999999998</v>
      </c>
      <c r="E163" s="3">
        <v>1.8747</v>
      </c>
      <c r="F163" s="3">
        <v>1.6075999999999999</v>
      </c>
      <c r="G163" s="3">
        <v>1.1970000000000001</v>
      </c>
      <c r="H163" s="3">
        <v>1.8661000000000001</v>
      </c>
      <c r="I163" s="3">
        <v>4.4457000000000004</v>
      </c>
      <c r="J163" s="3">
        <v>1.7897000000000001</v>
      </c>
      <c r="K163" s="3">
        <v>2.073</v>
      </c>
      <c r="L163" s="3">
        <v>2.78</v>
      </c>
      <c r="M163" s="3">
        <v>5.024</v>
      </c>
      <c r="N163" s="3">
        <v>1.5872999999999999</v>
      </c>
      <c r="O163" s="3">
        <v>2.8809999999999998</v>
      </c>
      <c r="P163" s="3">
        <v>1.673</v>
      </c>
      <c r="Q163" s="3">
        <v>1.7502</v>
      </c>
      <c r="R163" s="3">
        <v>3.5579999999999998</v>
      </c>
      <c r="S163" s="3">
        <v>2.8464999999999998</v>
      </c>
      <c r="T163" s="3">
        <v>1.5036</v>
      </c>
      <c r="U163" s="3">
        <v>2.8651</v>
      </c>
      <c r="V163" s="3">
        <v>1.3471</v>
      </c>
      <c r="W163" s="3">
        <v>1.3947000000000001</v>
      </c>
      <c r="X163" s="3">
        <v>1.6319999999999999</v>
      </c>
      <c r="Y163">
        <v>1.9825999999999999</v>
      </c>
      <c r="Z163">
        <v>4.2752999999999997</v>
      </c>
      <c r="AA163">
        <v>2.5840000000000001</v>
      </c>
      <c r="AB163">
        <v>1.9579</v>
      </c>
      <c r="AC163">
        <v>1.841</v>
      </c>
      <c r="AD163">
        <v>1.0449999999999999</v>
      </c>
      <c r="AE163">
        <v>1.4782999999999999</v>
      </c>
      <c r="AF163">
        <v>1.4944999999999999</v>
      </c>
      <c r="AG163">
        <v>1.1012999999999999</v>
      </c>
      <c r="AH163">
        <v>1.1123000000000001</v>
      </c>
      <c r="AI163" s="3">
        <v>2.3132136710920479</v>
      </c>
      <c r="AK163" s="11">
        <f t="shared" si="377"/>
        <v>-2.5147020100061535E-2</v>
      </c>
      <c r="AL163" s="11">
        <f t="shared" si="378"/>
        <v>1.3584723229393303E-2</v>
      </c>
      <c r="AM163" s="11">
        <f t="shared" si="379"/>
        <v>2.9064984919111359E-2</v>
      </c>
      <c r="AN163" s="11">
        <f t="shared" si="380"/>
        <v>-8.7246192893400965E-3</v>
      </c>
      <c r="AO163" s="11">
        <f t="shared" si="381"/>
        <v>-2.1104903786468565E-3</v>
      </c>
      <c r="AP163" s="11">
        <f t="shared" si="382"/>
        <v>-1.7241379310344751E-2</v>
      </c>
      <c r="AQ163" s="11">
        <f t="shared" si="383"/>
        <v>-2.2216400314382989E-2</v>
      </c>
      <c r="AR163" s="11">
        <f t="shared" si="384"/>
        <v>-3.301794453507334E-2</v>
      </c>
      <c r="AS163" s="11">
        <f t="shared" si="385"/>
        <v>6.9202205468661404E-3</v>
      </c>
      <c r="AT163" s="11">
        <f t="shared" si="386"/>
        <v>1.171303074670571E-2</v>
      </c>
      <c r="AU163" s="11">
        <f t="shared" si="387"/>
        <v>-5.1887636428700201E-3</v>
      </c>
      <c r="AV163" s="11">
        <f t="shared" si="388"/>
        <v>4.2323651452282007E-2</v>
      </c>
      <c r="AW163" s="11">
        <f t="shared" si="389"/>
        <v>-9.2378752886836946E-3</v>
      </c>
      <c r="AX163" s="11">
        <f t="shared" si="390"/>
        <v>7.660687593422999E-2</v>
      </c>
      <c r="AY163" s="11">
        <f t="shared" si="391"/>
        <v>3.5992801439712618E-3</v>
      </c>
      <c r="AZ163" s="11">
        <f t="shared" si="392"/>
        <v>-1.8230773545745205E-2</v>
      </c>
      <c r="BA163" s="11">
        <f t="shared" si="393"/>
        <v>-7.9192546583850998E-2</v>
      </c>
      <c r="BB163" s="11">
        <f t="shared" si="394"/>
        <v>-3.4310121485838785E-3</v>
      </c>
      <c r="BC163" s="11" t="str">
        <f t="shared" si="395"/>
        <v>/</v>
      </c>
      <c r="BD163" s="11">
        <f t="shared" si="396"/>
        <v>1.2230919765165993E-3</v>
      </c>
      <c r="BE163" s="11">
        <f t="shared" si="397"/>
        <v>-8.3916083916084627E-3</v>
      </c>
      <c r="BF163" s="11">
        <f t="shared" si="398"/>
        <v>-6.4824049009829521E-3</v>
      </c>
      <c r="BG163" s="11">
        <f t="shared" si="399"/>
        <v>5.5452865064693491E-3</v>
      </c>
      <c r="BH163" s="11">
        <f t="shared" si="400"/>
        <v>1.3131313131313771E-3</v>
      </c>
      <c r="BI163" s="11">
        <f t="shared" si="401"/>
        <v>-2.5750290545313748E-2</v>
      </c>
      <c r="BJ163" s="11">
        <f t="shared" si="402"/>
        <v>-2.7016595908916363E-3</v>
      </c>
      <c r="BK163" s="11">
        <f t="shared" si="403"/>
        <v>-3.6608768390493651E-2</v>
      </c>
      <c r="BL163" s="11">
        <f t="shared" si="404"/>
        <v>7.9132473622508748E-2</v>
      </c>
      <c r="BM163" s="11">
        <f t="shared" si="405"/>
        <v>-1.2287334593572896E-2</v>
      </c>
      <c r="BN163" s="11">
        <f t="shared" si="406"/>
        <v>2.0334847149732216E-3</v>
      </c>
      <c r="BO163" s="11">
        <f t="shared" si="407"/>
        <v>-1.3531353135313506E-2</v>
      </c>
      <c r="BP163" s="11">
        <f t="shared" si="408"/>
        <v>1.0366972477064085E-2</v>
      </c>
      <c r="BQ163" s="11">
        <f t="shared" si="408"/>
        <v>2.9756537421101736E-3</v>
      </c>
      <c r="BR163" s="11">
        <f t="shared" si="440"/>
        <v>-1.4300218814761179E-3</v>
      </c>
      <c r="CK163" s="2">
        <f t="shared" si="442"/>
        <v>44260</v>
      </c>
      <c r="CL163" s="29">
        <f t="shared" ref="CL163:CL169" si="443">B163/B$2</f>
        <v>1.7212708252615265</v>
      </c>
      <c r="CM163" s="29">
        <f t="shared" ref="CM163:CM169" si="444">C163/C$2</f>
        <v>1.668736071314868</v>
      </c>
      <c r="CN163" s="29">
        <f t="shared" ref="CN163:CN169" si="445">D163/D$2</f>
        <v>2.2517999999999998</v>
      </c>
      <c r="CO163" s="29">
        <f t="shared" ref="CO163:CO169" si="446">E163/E$2</f>
        <v>1.4816249110882793</v>
      </c>
      <c r="CP163" s="29">
        <f t="shared" ref="CP163:CP169" si="447">F163/F$2</f>
        <v>1.6075999999999999</v>
      </c>
      <c r="CQ163" s="29">
        <f t="shared" ref="CQ163:CQ169" si="448">G163/G$2</f>
        <v>1.1970000000000001</v>
      </c>
      <c r="CR163" s="29">
        <f t="shared" ref="CR163:CR169" si="449">H163/H$2</f>
        <v>1.8661000000000001</v>
      </c>
      <c r="CS163" s="29">
        <f t="shared" ref="CS163:CS169" si="450">I163/I$2</f>
        <v>3.9155363748458698</v>
      </c>
      <c r="CT163" s="29">
        <f t="shared" ref="CT163:CT169" si="451">J163/J$2</f>
        <v>1.6617455896007429</v>
      </c>
      <c r="CU163" s="29">
        <f t="shared" ref="CU163:CU169" si="452">K163/K$2</f>
        <v>2.073</v>
      </c>
      <c r="CV163" s="29">
        <f t="shared" ref="CV163:CV169" si="453">L163/L$2</f>
        <v>2.1417565485362093</v>
      </c>
      <c r="CW163" s="29">
        <f t="shared" ref="CW163:CW169" si="454">M163/M$2</f>
        <v>4.5789281808239153</v>
      </c>
      <c r="CX163" s="29">
        <f t="shared" ref="CX163:CX169" si="455">N163/N$2</f>
        <v>1.5872999999999999</v>
      </c>
      <c r="CY163" s="29">
        <f t="shared" ref="CY163:CY169" si="456">O163/O$2</f>
        <v>3.2370786516853931</v>
      </c>
      <c r="CZ163" s="29">
        <f t="shared" ref="CZ163:CZ169" si="457">P163/P$2</f>
        <v>1.5390984360625577</v>
      </c>
      <c r="DA163" s="29">
        <f t="shared" ref="DA163:DA169" si="458">Q163/Q$2</f>
        <v>1.44168039538715</v>
      </c>
      <c r="DB163" s="29">
        <f t="shared" ref="DB163:DB169" si="459">R163/R$2</f>
        <v>3.3221288515406164</v>
      </c>
      <c r="DC163" s="29">
        <f t="shared" ref="DC163:DC169" si="460">S163/S$2</f>
        <v>2.8464999999999998</v>
      </c>
      <c r="DD163" s="29">
        <f t="shared" ref="DD163:DD169" si="461">T163/T$2</f>
        <v>1.3932542624166051</v>
      </c>
      <c r="DE163" s="29">
        <f t="shared" ref="DE163:DE169" si="462">U163/U$2</f>
        <v>2.8651</v>
      </c>
      <c r="DF163" s="29">
        <f t="shared" ref="DF163:DF169" si="463">V163/V$2</f>
        <v>1.3471</v>
      </c>
      <c r="DG163" s="29">
        <f t="shared" ref="DG163:DG169" si="464">W163/W$2</f>
        <v>1.3947000000000001</v>
      </c>
      <c r="DH163" s="29">
        <f t="shared" ref="DH163:DH169" si="465">X163/X$2</f>
        <v>1.6319999999999999</v>
      </c>
      <c r="DI163" s="29">
        <f t="shared" ref="DI163:DI169" si="466">Y163/Y$2</f>
        <v>1.9825999999999999</v>
      </c>
      <c r="DJ163" s="29">
        <f t="shared" ref="DJ163:DJ169" si="467">Z163/Z$2</f>
        <v>4.2770108043217281</v>
      </c>
      <c r="DK163" s="29">
        <f t="shared" ref="DK163:DK169" si="468">AA163/AA$2</f>
        <v>1.8032100488485694</v>
      </c>
      <c r="DL163" s="29">
        <f t="shared" ref="DL163:DL169" si="469">AB163/AB$2</f>
        <v>1.9579</v>
      </c>
      <c r="DM163" s="29">
        <f t="shared" ref="DM163:DM169" si="470">AC163/AC$2</f>
        <v>1.841</v>
      </c>
      <c r="DN163" s="29">
        <f t="shared" ref="DN163:DN169" si="471">AD163/AD$2</f>
        <v>1.0449999999999999</v>
      </c>
      <c r="DO163" s="29">
        <f t="shared" ref="DO163:DO169" si="472">AE163/AE$2</f>
        <v>1.4782999999999999</v>
      </c>
      <c r="DP163" s="29">
        <f t="shared" ref="DP163:DP169" si="473">AF163/AF$2</f>
        <v>1.4944999999999999</v>
      </c>
      <c r="DQ163" s="29">
        <f t="shared" si="375"/>
        <v>1.1012999999999999</v>
      </c>
      <c r="DR163" s="29">
        <f t="shared" si="375"/>
        <v>1.1123000000000001</v>
      </c>
      <c r="DS163" s="29">
        <f t="shared" si="441"/>
        <v>2.3132136710920479</v>
      </c>
    </row>
    <row r="164" spans="1:123">
      <c r="A164" s="2">
        <v>44267</v>
      </c>
      <c r="B164" s="3">
        <v>2.1821000000000002</v>
      </c>
      <c r="C164" s="3">
        <v>2.1295000000000002</v>
      </c>
      <c r="D164" s="3">
        <v>2.1962000000000002</v>
      </c>
      <c r="E164" s="3">
        <v>1.9164000000000001</v>
      </c>
      <c r="F164" s="3">
        <v>1.6067</v>
      </c>
      <c r="G164" s="3">
        <v>1.194</v>
      </c>
      <c r="H164" s="3">
        <v>1.8523000000000001</v>
      </c>
      <c r="I164" s="3">
        <v>4.5575000000000001</v>
      </c>
      <c r="J164" s="3">
        <v>1.7950999999999999</v>
      </c>
      <c r="K164" s="3">
        <v>2.08</v>
      </c>
      <c r="L164" s="3">
        <v>2.8551000000000002</v>
      </c>
      <c r="M164" s="3">
        <v>5.4210000000000003</v>
      </c>
      <c r="N164" s="3">
        <v>1.6036999999999999</v>
      </c>
      <c r="O164" s="3">
        <v>2.9609999999999999</v>
      </c>
      <c r="P164" s="3">
        <v>1.6679999999999999</v>
      </c>
      <c r="Q164" s="3">
        <v>1.7615000000000001</v>
      </c>
      <c r="R164" s="3">
        <v>3.395</v>
      </c>
      <c r="S164" s="3">
        <v>2.8391999999999999</v>
      </c>
      <c r="T164" s="3">
        <v>1.5014000000000001</v>
      </c>
      <c r="U164" s="3">
        <v>3.0179</v>
      </c>
      <c r="V164" s="3">
        <v>1.3504</v>
      </c>
      <c r="W164" s="3">
        <v>1.3766</v>
      </c>
      <c r="X164" s="3">
        <v>1.6319999999999999</v>
      </c>
      <c r="Y164">
        <v>1.9852000000000001</v>
      </c>
      <c r="Z164">
        <v>4.2325999999999997</v>
      </c>
      <c r="AA164">
        <v>2.5819999999999999</v>
      </c>
      <c r="AB164">
        <v>2.0219999999999998</v>
      </c>
      <c r="AC164">
        <v>1.85</v>
      </c>
      <c r="AD164">
        <v>1.069</v>
      </c>
      <c r="AE164">
        <v>1.4473</v>
      </c>
      <c r="AF164">
        <v>1.4815</v>
      </c>
      <c r="AG164">
        <v>1.0962000000000001</v>
      </c>
      <c r="AH164">
        <v>1.0981000000000001</v>
      </c>
      <c r="AI164" s="3">
        <v>2.3248205197441503</v>
      </c>
      <c r="AK164" s="11">
        <f t="shared" ref="AK164:AK169" si="474">IF(B164=B163,"/",B164/B163-1)</f>
        <v>-1.7647323639310208E-2</v>
      </c>
      <c r="AL164" s="11">
        <f t="shared" ref="AL164:AL169" si="475">IF(C164=C163,"/",C164/C163-1)</f>
        <v>1.569207287990082E-2</v>
      </c>
      <c r="AM164" s="11">
        <f t="shared" ref="AM164:AM169" si="476">IF(D164=D163,"/",D164/D163-1)</f>
        <v>-2.4691358024691246E-2</v>
      </c>
      <c r="AN164" s="11">
        <f t="shared" ref="AN164:AN169" si="477">IF(E164=E163,"/",E164/E163-1)</f>
        <v>2.2243558969435195E-2</v>
      </c>
      <c r="AO164" s="11">
        <f t="shared" ref="AO164:AO169" si="478">IF(F164=F163,"/",F164/F163-1)</f>
        <v>-5.5984075640702624E-4</v>
      </c>
      <c r="AP164" s="11">
        <f t="shared" ref="AP164:AP169" si="479">IF(G164=G163,"/",G164/G163-1)</f>
        <v>-2.5062656641604564E-3</v>
      </c>
      <c r="AQ164" s="11">
        <f t="shared" ref="AQ164:AQ169" si="480">IF(H164=H163,"/",H164/H163-1)</f>
        <v>-7.3951020845614002E-3</v>
      </c>
      <c r="AR164" s="11">
        <f t="shared" ref="AR164:AR169" si="481">IF(I164=I163,"/",I164/I163-1)</f>
        <v>2.5147895719459079E-2</v>
      </c>
      <c r="AS164" s="11">
        <f t="shared" ref="AS164:AS169" si="482">IF(J164=J163,"/",J164/J163-1)</f>
        <v>3.0172654634854634E-3</v>
      </c>
      <c r="AT164" s="11">
        <f t="shared" ref="AT164:AT169" si="483">IF(K164=K163,"/",K164/K163-1)</f>
        <v>3.3767486734201935E-3</v>
      </c>
      <c r="AU164" s="11">
        <f t="shared" ref="AU164:AU169" si="484">IF(L164=L163,"/",L164/L163-1)</f>
        <v>2.7014388489208674E-2</v>
      </c>
      <c r="AV164" s="11">
        <f t="shared" ref="AV164:AV169" si="485">IF(M164=M163,"/",M164/M163-1)</f>
        <v>7.9020700636942776E-2</v>
      </c>
      <c r="AW164" s="11">
        <f t="shared" ref="AW164:AW169" si="486">IF(N164=N163,"/",N164/N163-1)</f>
        <v>1.0332010332010366E-2</v>
      </c>
      <c r="AX164" s="11">
        <f t="shared" ref="AX164:AX169" si="487">IF(O164=O163,"/",O164/O163-1)</f>
        <v>2.7768136063866633E-2</v>
      </c>
      <c r="AY164" s="11">
        <f t="shared" ref="AY164:AY169" si="488">IF(P164=P163,"/",P164/P163-1)</f>
        <v>-2.9886431560072202E-3</v>
      </c>
      <c r="AZ164" s="11">
        <f t="shared" ref="AZ164:AZ169" si="489">IF(Q164=Q163,"/",Q164/Q163-1)</f>
        <v>6.4564049822877223E-3</v>
      </c>
      <c r="BA164" s="11">
        <f t="shared" ref="BA164:BA169" si="490">IF(R164=R163,"/",R164/R163-1)</f>
        <v>-4.5812254075323189E-2</v>
      </c>
      <c r="BB164" s="11">
        <f t="shared" ref="BB164:BB169" si="491">IF(S164=S163,"/",S164/S163-1)</f>
        <v>-2.5645529597750905E-3</v>
      </c>
      <c r="BC164" s="11">
        <f t="shared" ref="BC164:BC169" si="492">IF(T164=T163,"/",T164/T163-1)</f>
        <v>-1.4631550944399496E-3</v>
      </c>
      <c r="BD164" s="11">
        <f t="shared" ref="BD164:BD169" si="493">IF(U164=U163,"/",U164/U163-1)</f>
        <v>5.3331471850895262E-2</v>
      </c>
      <c r="BE164" s="11">
        <f t="shared" ref="BE164:BE169" si="494">IF(V164=V163,"/",V164/V163-1)</f>
        <v>2.4497067775222092E-3</v>
      </c>
      <c r="BF164" s="11">
        <f t="shared" ref="BF164:BF169" si="495">IF(W164=W163,"/",W164/W163-1)</f>
        <v>-1.2977701297770095E-2</v>
      </c>
      <c r="BG164" s="11" t="str">
        <f t="shared" ref="BG164:BG169" si="496">IF(X164=X163,"/",X164/X163-1)</f>
        <v>/</v>
      </c>
      <c r="BH164" s="11">
        <f t="shared" ref="BH164:BH169" si="497">IF(Y164=Y163,"/",Y164/Y163-1)</f>
        <v>1.3114092605670535E-3</v>
      </c>
      <c r="BI164" s="11">
        <f t="shared" ref="BI164:BI169" si="498">IF(Z164=Z163,"/",Z164/Z163-1)</f>
        <v>-9.9876032091315015E-3</v>
      </c>
      <c r="BJ164" s="11">
        <f t="shared" ref="BJ164:BJ169" si="499">IF(AA164=AA163,"/",AA164/AA163-1)</f>
        <v>-7.7399380804965556E-4</v>
      </c>
      <c r="BK164" s="11">
        <f t="shared" ref="BK164:BK169" si="500">IF(AB164=AB163,"/",AB164/AB163-1)</f>
        <v>3.2739159303335041E-2</v>
      </c>
      <c r="BL164" s="11">
        <f t="shared" ref="BL164:BL169" si="501">IF(AC164=AC163,"/",AC164/AC163-1)</f>
        <v>4.8886474741989261E-3</v>
      </c>
      <c r="BM164" s="11">
        <f t="shared" ref="BM164:BM169" si="502">IF(AD164=AD163,"/",AD164/AD163-1)</f>
        <v>2.2966507177033524E-2</v>
      </c>
      <c r="BN164" s="11">
        <f t="shared" ref="BN164:BN169" si="503">IF(AE164=AE163,"/",AE164/AE163-1)</f>
        <v>-2.0970033146181399E-2</v>
      </c>
      <c r="BO164" s="11">
        <f t="shared" ref="BO164:BO169" si="504">IF(AF164=AF163,"/",AF164/AF163-1)</f>
        <v>-8.6985613917697213E-3</v>
      </c>
      <c r="BP164" s="11">
        <f t="shared" si="408"/>
        <v>-4.6308907654588616E-3</v>
      </c>
      <c r="BQ164" s="11">
        <f t="shared" si="408"/>
        <v>-1.2766340016182709E-2</v>
      </c>
      <c r="BR164" s="11">
        <f t="shared" ref="BR164" si="505">IF(AI164=AI163,"/",AI164/AI163-1)</f>
        <v>5.0176292822197155E-3</v>
      </c>
      <c r="CK164" s="2">
        <f t="shared" si="442"/>
        <v>44267</v>
      </c>
      <c r="CL164" s="29">
        <f t="shared" si="443"/>
        <v>1.6908950019372337</v>
      </c>
      <c r="CM164" s="29">
        <f t="shared" si="444"/>
        <v>1.6949219993632603</v>
      </c>
      <c r="CN164" s="29">
        <f t="shared" si="445"/>
        <v>2.1962000000000002</v>
      </c>
      <c r="CO164" s="29">
        <f t="shared" si="446"/>
        <v>1.5145815221686556</v>
      </c>
      <c r="CP164" s="29">
        <f t="shared" si="447"/>
        <v>1.6067</v>
      </c>
      <c r="CQ164" s="29">
        <f t="shared" si="448"/>
        <v>1.194</v>
      </c>
      <c r="CR164" s="29">
        <f t="shared" si="449"/>
        <v>1.8523000000000001</v>
      </c>
      <c r="CS164" s="29">
        <f t="shared" si="450"/>
        <v>4.0140038752862433</v>
      </c>
      <c r="CT164" s="29">
        <f t="shared" si="451"/>
        <v>1.6667595171773444</v>
      </c>
      <c r="CU164" s="29">
        <f t="shared" si="452"/>
        <v>2.08</v>
      </c>
      <c r="CV164" s="29">
        <f t="shared" si="453"/>
        <v>2.1996147919876736</v>
      </c>
      <c r="CW164" s="29">
        <f t="shared" si="454"/>
        <v>4.9407582938388632</v>
      </c>
      <c r="CX164" s="29">
        <f t="shared" si="455"/>
        <v>1.6036999999999999</v>
      </c>
      <c r="CY164" s="29">
        <f t="shared" si="456"/>
        <v>3.3269662921348311</v>
      </c>
      <c r="CZ164" s="29">
        <f t="shared" si="457"/>
        <v>1.5344986200551978</v>
      </c>
      <c r="DA164" s="29">
        <f t="shared" si="458"/>
        <v>1.4509884678747942</v>
      </c>
      <c r="DB164" s="29">
        <f t="shared" si="459"/>
        <v>3.1699346405228761</v>
      </c>
      <c r="DC164" s="29">
        <f t="shared" si="460"/>
        <v>2.8391999999999999</v>
      </c>
      <c r="DD164" s="29">
        <f t="shared" si="461"/>
        <v>1.3912157153447</v>
      </c>
      <c r="DE164" s="29">
        <f t="shared" si="462"/>
        <v>3.0179</v>
      </c>
      <c r="DF164" s="29">
        <f t="shared" si="463"/>
        <v>1.3504</v>
      </c>
      <c r="DG164" s="29">
        <f t="shared" si="464"/>
        <v>1.3766</v>
      </c>
      <c r="DH164" s="29">
        <f t="shared" si="465"/>
        <v>1.6319999999999999</v>
      </c>
      <c r="DI164" s="29">
        <f t="shared" si="466"/>
        <v>1.9852000000000001</v>
      </c>
      <c r="DJ164" s="29">
        <f t="shared" si="467"/>
        <v>4.2342937174869943</v>
      </c>
      <c r="DK164" s="29">
        <f t="shared" si="468"/>
        <v>1.8018143754361478</v>
      </c>
      <c r="DL164" s="29">
        <f t="shared" si="469"/>
        <v>2.0219999999999998</v>
      </c>
      <c r="DM164" s="29">
        <f t="shared" si="470"/>
        <v>1.85</v>
      </c>
      <c r="DN164" s="29">
        <f t="shared" si="471"/>
        <v>1.069</v>
      </c>
      <c r="DO164" s="29">
        <f t="shared" si="472"/>
        <v>1.4473</v>
      </c>
      <c r="DP164" s="29">
        <f t="shared" si="473"/>
        <v>1.4815</v>
      </c>
      <c r="DQ164" s="29">
        <f t="shared" si="375"/>
        <v>1.0962000000000001</v>
      </c>
      <c r="DR164" s="29">
        <f t="shared" si="375"/>
        <v>1.0981000000000001</v>
      </c>
      <c r="DS164" s="29">
        <f t="shared" ref="DS164" si="506">AI164/AI$2</f>
        <v>2.3248205197441503</v>
      </c>
    </row>
    <row r="165" spans="1:123">
      <c r="A165" s="2">
        <v>44274</v>
      </c>
      <c r="B165" s="3">
        <v>2.1629</v>
      </c>
      <c r="C165" s="3">
        <v>2.1467000000000001</v>
      </c>
      <c r="D165" s="3">
        <v>2.2120000000000002</v>
      </c>
      <c r="E165" s="3">
        <v>1.8793</v>
      </c>
      <c r="F165" s="3">
        <v>1.59</v>
      </c>
      <c r="G165" s="3">
        <v>1.1819999999999999</v>
      </c>
      <c r="H165" s="3">
        <v>1.8239000000000001</v>
      </c>
      <c r="I165" s="3">
        <v>4.2436999999999996</v>
      </c>
      <c r="J165" s="3">
        <v>1.7786999999999999</v>
      </c>
      <c r="K165" s="3">
        <v>2.09</v>
      </c>
      <c r="L165" s="3">
        <v>2.8458999999999999</v>
      </c>
      <c r="M165" s="3">
        <v>5.3860000000000001</v>
      </c>
      <c r="N165" s="3">
        <v>1.595</v>
      </c>
      <c r="O165" s="3">
        <v>2.9590000000000001</v>
      </c>
      <c r="P165" s="3">
        <v>1.659</v>
      </c>
      <c r="Q165" s="3">
        <v>1.7444999999999999</v>
      </c>
      <c r="R165" s="3">
        <v>3.339</v>
      </c>
      <c r="S165" s="3">
        <v>2.7881</v>
      </c>
      <c r="T165" s="3">
        <v>1.4938</v>
      </c>
      <c r="U165" s="3">
        <v>2.8323999999999998</v>
      </c>
      <c r="V165" s="3">
        <v>1.3421000000000001</v>
      </c>
      <c r="W165" s="3">
        <v>1.3629</v>
      </c>
      <c r="X165" s="3">
        <v>1.625</v>
      </c>
      <c r="Y165">
        <v>1.9878</v>
      </c>
      <c r="Z165">
        <v>4.2222</v>
      </c>
      <c r="AA165">
        <v>2.5569999999999999</v>
      </c>
      <c r="AB165">
        <v>1.9725999999999999</v>
      </c>
      <c r="AC165">
        <v>1.8240000000000001</v>
      </c>
      <c r="AD165">
        <v>1.07</v>
      </c>
      <c r="AE165">
        <v>1.4532</v>
      </c>
      <c r="AF165">
        <v>1.4661999999999999</v>
      </c>
      <c r="AG165">
        <v>1.0939000000000001</v>
      </c>
      <c r="AH165">
        <v>1.0927</v>
      </c>
      <c r="AI165" s="3">
        <v>2.3001691500973545</v>
      </c>
      <c r="AK165" s="11">
        <f t="shared" si="474"/>
        <v>-8.7988634801338117E-3</v>
      </c>
      <c r="AL165" s="11">
        <f t="shared" si="475"/>
        <v>8.0770133834233704E-3</v>
      </c>
      <c r="AM165" s="11">
        <f t="shared" si="476"/>
        <v>7.194244604316502E-3</v>
      </c>
      <c r="AN165" s="11">
        <f t="shared" si="477"/>
        <v>-1.9359215195157709E-2</v>
      </c>
      <c r="AO165" s="11">
        <f t="shared" si="478"/>
        <v>-1.0393975228729646E-2</v>
      </c>
      <c r="AP165" s="11">
        <f t="shared" si="479"/>
        <v>-1.0050251256281451E-2</v>
      </c>
      <c r="AQ165" s="11">
        <f t="shared" si="480"/>
        <v>-1.5332289585920145E-2</v>
      </c>
      <c r="AR165" s="11">
        <f t="shared" si="481"/>
        <v>-6.8853538123971547E-2</v>
      </c>
      <c r="AS165" s="11">
        <f t="shared" si="482"/>
        <v>-9.1359812823798014E-3</v>
      </c>
      <c r="AT165" s="11">
        <f t="shared" si="483"/>
        <v>4.8076923076922906E-3</v>
      </c>
      <c r="AU165" s="11">
        <f t="shared" si="484"/>
        <v>-3.2223039473224802E-3</v>
      </c>
      <c r="AV165" s="11">
        <f t="shared" si="485"/>
        <v>-6.4563733628482112E-3</v>
      </c>
      <c r="AW165" s="11">
        <f t="shared" si="486"/>
        <v>-5.4249547920433017E-3</v>
      </c>
      <c r="AX165" s="11">
        <f t="shared" si="487"/>
        <v>-6.7544748395809151E-4</v>
      </c>
      <c r="AY165" s="11">
        <f t="shared" si="488"/>
        <v>-5.3956834532373765E-3</v>
      </c>
      <c r="AZ165" s="11">
        <f t="shared" si="489"/>
        <v>-9.6508657394267505E-3</v>
      </c>
      <c r="BA165" s="11">
        <f t="shared" si="490"/>
        <v>-1.6494845360824795E-2</v>
      </c>
      <c r="BB165" s="11">
        <f t="shared" si="491"/>
        <v>-1.7998027613412182E-2</v>
      </c>
      <c r="BC165" s="11">
        <f t="shared" si="492"/>
        <v>-5.0619421872919457E-3</v>
      </c>
      <c r="BD165" s="11">
        <f t="shared" si="493"/>
        <v>-6.1466582723085694E-2</v>
      </c>
      <c r="BE165" s="11">
        <f t="shared" si="494"/>
        <v>-6.1463270142180226E-3</v>
      </c>
      <c r="BF165" s="11">
        <f t="shared" si="495"/>
        <v>-9.952055789626657E-3</v>
      </c>
      <c r="BG165" s="11">
        <f t="shared" si="496"/>
        <v>-4.2892156862744946E-3</v>
      </c>
      <c r="BH165" s="11">
        <f t="shared" si="497"/>
        <v>1.3096917187185309E-3</v>
      </c>
      <c r="BI165" s="11">
        <f t="shared" si="498"/>
        <v>-2.4571185559703057E-3</v>
      </c>
      <c r="BJ165" s="11">
        <f t="shared" si="499"/>
        <v>-9.6824167312160592E-3</v>
      </c>
      <c r="BK165" s="11">
        <f t="shared" si="500"/>
        <v>-2.4431256181997929E-2</v>
      </c>
      <c r="BL165" s="11">
        <f t="shared" si="501"/>
        <v>-1.4054054054054022E-2</v>
      </c>
      <c r="BM165" s="11">
        <f t="shared" si="502"/>
        <v>9.3545369504210996E-4</v>
      </c>
      <c r="BN165" s="11">
        <f t="shared" si="503"/>
        <v>4.0765563463001087E-3</v>
      </c>
      <c r="BO165" s="11">
        <f t="shared" si="504"/>
        <v>-1.0327370907863731E-2</v>
      </c>
      <c r="BP165" s="11">
        <f t="shared" si="408"/>
        <v>-2.0981572705710549E-3</v>
      </c>
      <c r="BQ165" s="11">
        <f t="shared" si="408"/>
        <v>-4.9175849194063037E-3</v>
      </c>
      <c r="BR165" s="11">
        <f t="shared" ref="BR165" si="507">IF(AI165=AI164,"/",AI165/AI164-1)</f>
        <v>-1.0603558183282402E-2</v>
      </c>
      <c r="CK165" s="2">
        <f t="shared" si="442"/>
        <v>44274</v>
      </c>
      <c r="CL165" s="29">
        <f t="shared" si="443"/>
        <v>1.6760170476559473</v>
      </c>
      <c r="CM165" s="29">
        <f t="shared" si="444"/>
        <v>1.708611907035976</v>
      </c>
      <c r="CN165" s="29">
        <f t="shared" si="445"/>
        <v>2.2120000000000002</v>
      </c>
      <c r="CO165" s="29">
        <f t="shared" si="446"/>
        <v>1.4852604125503832</v>
      </c>
      <c r="CP165" s="29">
        <f t="shared" si="447"/>
        <v>1.59</v>
      </c>
      <c r="CQ165" s="29">
        <f t="shared" si="448"/>
        <v>1.1819999999999999</v>
      </c>
      <c r="CR165" s="29">
        <f t="shared" si="449"/>
        <v>1.8239000000000001</v>
      </c>
      <c r="CS165" s="29">
        <f t="shared" si="450"/>
        <v>3.7376255064294521</v>
      </c>
      <c r="CT165" s="29">
        <f t="shared" si="451"/>
        <v>1.6515320334261838</v>
      </c>
      <c r="CU165" s="29">
        <f t="shared" si="452"/>
        <v>2.09</v>
      </c>
      <c r="CV165" s="29">
        <f t="shared" si="453"/>
        <v>2.1925269645608627</v>
      </c>
      <c r="CW165" s="29">
        <f t="shared" si="454"/>
        <v>4.9088589135982508</v>
      </c>
      <c r="CX165" s="29">
        <f t="shared" si="455"/>
        <v>1.595</v>
      </c>
      <c r="CY165" s="29">
        <f t="shared" si="456"/>
        <v>3.3247191011235957</v>
      </c>
      <c r="CZ165" s="29">
        <f t="shared" si="457"/>
        <v>1.5262189512419504</v>
      </c>
      <c r="DA165" s="29">
        <f t="shared" si="458"/>
        <v>1.4369851729818781</v>
      </c>
      <c r="DB165" s="29">
        <f t="shared" si="459"/>
        <v>3.1176470588235294</v>
      </c>
      <c r="DC165" s="29">
        <f t="shared" si="460"/>
        <v>2.7881</v>
      </c>
      <c r="DD165" s="29">
        <f t="shared" si="461"/>
        <v>1.384173461823573</v>
      </c>
      <c r="DE165" s="29">
        <f t="shared" si="462"/>
        <v>2.8323999999999998</v>
      </c>
      <c r="DF165" s="29">
        <f t="shared" si="463"/>
        <v>1.3421000000000001</v>
      </c>
      <c r="DG165" s="29">
        <f t="shared" si="464"/>
        <v>1.3629</v>
      </c>
      <c r="DH165" s="29">
        <f t="shared" si="465"/>
        <v>1.625</v>
      </c>
      <c r="DI165" s="29">
        <f t="shared" si="466"/>
        <v>1.9878</v>
      </c>
      <c r="DJ165" s="29">
        <f t="shared" si="467"/>
        <v>4.2238895558223284</v>
      </c>
      <c r="DK165" s="29">
        <f t="shared" si="468"/>
        <v>1.7843684577808792</v>
      </c>
      <c r="DL165" s="29">
        <f t="shared" si="469"/>
        <v>1.9725999999999999</v>
      </c>
      <c r="DM165" s="29">
        <f t="shared" si="470"/>
        <v>1.8240000000000001</v>
      </c>
      <c r="DN165" s="29">
        <f t="shared" si="471"/>
        <v>1.07</v>
      </c>
      <c r="DO165" s="29">
        <f t="shared" si="472"/>
        <v>1.4532</v>
      </c>
      <c r="DP165" s="29">
        <f t="shared" si="473"/>
        <v>1.4661999999999999</v>
      </c>
      <c r="DQ165" s="29">
        <f t="shared" si="375"/>
        <v>1.0939000000000001</v>
      </c>
      <c r="DR165" s="29">
        <f t="shared" si="375"/>
        <v>1.0927</v>
      </c>
      <c r="DS165" s="29">
        <f t="shared" ref="DS165" si="508">AI165/AI$2</f>
        <v>2.3001691500973545</v>
      </c>
    </row>
    <row r="166" spans="1:123">
      <c r="A166" s="2">
        <v>44281</v>
      </c>
      <c r="B166" s="3">
        <v>2.1652999999999998</v>
      </c>
      <c r="C166" s="3">
        <v>2.1560999999999999</v>
      </c>
      <c r="D166" s="3">
        <v>2.2576999999999998</v>
      </c>
      <c r="E166" s="3">
        <v>1.8435999999999999</v>
      </c>
      <c r="F166" s="3">
        <v>1.5842000000000001</v>
      </c>
      <c r="G166" s="3">
        <v>1.1859999999999999</v>
      </c>
      <c r="H166" s="3">
        <v>1.8041</v>
      </c>
      <c r="I166" s="3">
        <v>4.2499000000000002</v>
      </c>
      <c r="J166" s="3">
        <v>1.778</v>
      </c>
      <c r="K166" s="3">
        <v>2.097</v>
      </c>
      <c r="L166" s="3">
        <v>2.8868</v>
      </c>
      <c r="M166" s="3">
        <v>5.2770000000000001</v>
      </c>
      <c r="N166" s="3">
        <v>1.6079000000000001</v>
      </c>
      <c r="O166" s="3">
        <v>3.0550000000000002</v>
      </c>
      <c r="P166" s="3">
        <v>1.6579999999999999</v>
      </c>
      <c r="Q166" s="3">
        <v>1.7332000000000001</v>
      </c>
      <c r="R166" s="3">
        <v>3.33</v>
      </c>
      <c r="S166" s="3">
        <v>2.7808000000000002</v>
      </c>
      <c r="T166" s="3">
        <v>1.4938</v>
      </c>
      <c r="U166" s="3">
        <v>2.8761000000000001</v>
      </c>
      <c r="V166" s="3">
        <v>1.3425</v>
      </c>
      <c r="W166" s="3">
        <v>1.3425</v>
      </c>
      <c r="X166" s="3">
        <v>1.625</v>
      </c>
      <c r="Y166">
        <v>1.9904000000000002</v>
      </c>
      <c r="Z166">
        <v>4.1818</v>
      </c>
      <c r="AA166">
        <v>2.5779999999999998</v>
      </c>
      <c r="AB166">
        <v>1.9713000000000001</v>
      </c>
      <c r="AC166">
        <v>1.8620000000000001</v>
      </c>
      <c r="AD166">
        <v>1.097</v>
      </c>
      <c r="AE166">
        <v>1.4280999999999999</v>
      </c>
      <c r="AF166">
        <v>1.4694</v>
      </c>
      <c r="AG166">
        <v>1.0899000000000001</v>
      </c>
      <c r="AH166">
        <v>1.0795999999999999</v>
      </c>
      <c r="AI166" s="3">
        <v>2.3037698294490641</v>
      </c>
      <c r="AK166" s="11">
        <f t="shared" si="474"/>
        <v>1.1096213417169931E-3</v>
      </c>
      <c r="AL166" s="11">
        <f t="shared" si="475"/>
        <v>4.3788139935714288E-3</v>
      </c>
      <c r="AM166" s="11">
        <f t="shared" si="476"/>
        <v>2.0660036166365137E-2</v>
      </c>
      <c r="AN166" s="11">
        <f t="shared" si="477"/>
        <v>-1.899643484276059E-2</v>
      </c>
      <c r="AO166" s="11">
        <f t="shared" si="478"/>
        <v>-3.6477987421383862E-3</v>
      </c>
      <c r="AP166" s="11">
        <f t="shared" si="479"/>
        <v>3.3840947546530664E-3</v>
      </c>
      <c r="AQ166" s="11">
        <f t="shared" si="480"/>
        <v>-1.0855858325566126E-2</v>
      </c>
      <c r="AR166" s="11">
        <f t="shared" si="481"/>
        <v>1.4609892310957218E-3</v>
      </c>
      <c r="AS166" s="11">
        <f t="shared" si="482"/>
        <v>-3.9354584809125903E-4</v>
      </c>
      <c r="AT166" s="11">
        <f t="shared" si="483"/>
        <v>3.3492822966507685E-3</v>
      </c>
      <c r="AU166" s="11">
        <f t="shared" si="484"/>
        <v>1.4371552057345749E-2</v>
      </c>
      <c r="AV166" s="11">
        <f t="shared" si="485"/>
        <v>-2.0237653174897896E-2</v>
      </c>
      <c r="AW166" s="11">
        <f t="shared" si="486"/>
        <v>8.0877742946710018E-3</v>
      </c>
      <c r="AX166" s="11">
        <f t="shared" si="487"/>
        <v>3.2443393038188661E-2</v>
      </c>
      <c r="AY166" s="11">
        <f t="shared" si="488"/>
        <v>-6.0277275467157665E-4</v>
      </c>
      <c r="AZ166" s="11">
        <f t="shared" si="489"/>
        <v>-6.4775007165376319E-3</v>
      </c>
      <c r="BA166" s="11">
        <f t="shared" si="490"/>
        <v>-2.6954177897573484E-3</v>
      </c>
      <c r="BB166" s="11">
        <f t="shared" si="491"/>
        <v>-2.6182705067967493E-3</v>
      </c>
      <c r="BC166" s="11" t="str">
        <f t="shared" si="492"/>
        <v>/</v>
      </c>
      <c r="BD166" s="11">
        <f t="shared" si="493"/>
        <v>1.5428611777997592E-2</v>
      </c>
      <c r="BE166" s="11">
        <f t="shared" si="494"/>
        <v>2.9804038447212022E-4</v>
      </c>
      <c r="BF166" s="11">
        <f t="shared" si="495"/>
        <v>-1.4968082764692969E-2</v>
      </c>
      <c r="BG166" s="11" t="str">
        <f t="shared" si="496"/>
        <v>/</v>
      </c>
      <c r="BH166" s="11">
        <f t="shared" si="497"/>
        <v>1.3079786698864115E-3</v>
      </c>
      <c r="BI166" s="11">
        <f t="shared" si="498"/>
        <v>-9.5684714130074289E-3</v>
      </c>
      <c r="BJ166" s="11">
        <f t="shared" si="499"/>
        <v>8.2127493156041176E-3</v>
      </c>
      <c r="BK166" s="11">
        <f t="shared" si="500"/>
        <v>-6.5902869309530931E-4</v>
      </c>
      <c r="BL166" s="11">
        <f t="shared" si="501"/>
        <v>2.0833333333333259E-2</v>
      </c>
      <c r="BM166" s="11">
        <f t="shared" si="502"/>
        <v>2.5233644859812943E-2</v>
      </c>
      <c r="BN166" s="11">
        <f t="shared" si="503"/>
        <v>-1.7272226809799118E-2</v>
      </c>
      <c r="BO166" s="11">
        <f t="shared" si="504"/>
        <v>2.1825126176511223E-3</v>
      </c>
      <c r="BP166" s="11">
        <f t="shared" si="408"/>
        <v>-3.6566413748971849E-3</v>
      </c>
      <c r="BQ166" s="11">
        <f t="shared" si="408"/>
        <v>-1.1988651963027452E-2</v>
      </c>
      <c r="BR166" s="11">
        <f t="shared" ref="BR166" si="509">IF(AI166=AI165,"/",AI166/AI165-1)</f>
        <v>1.5653976367595579E-3</v>
      </c>
      <c r="CK166" s="2">
        <f t="shared" si="442"/>
        <v>44281</v>
      </c>
      <c r="CL166" s="29">
        <f t="shared" si="443"/>
        <v>1.6778767919411079</v>
      </c>
      <c r="CM166" s="29">
        <f t="shared" si="444"/>
        <v>1.7160936007640879</v>
      </c>
      <c r="CN166" s="29">
        <f t="shared" si="445"/>
        <v>2.2576999999999998</v>
      </c>
      <c r="CO166" s="29">
        <f t="shared" si="446"/>
        <v>1.457045759898838</v>
      </c>
      <c r="CP166" s="29">
        <f t="shared" si="447"/>
        <v>1.5842000000000001</v>
      </c>
      <c r="CQ166" s="29">
        <f t="shared" si="448"/>
        <v>1.1859999999999999</v>
      </c>
      <c r="CR166" s="29">
        <f t="shared" si="449"/>
        <v>1.8041</v>
      </c>
      <c r="CS166" s="29">
        <f t="shared" si="450"/>
        <v>3.7430861370442137</v>
      </c>
      <c r="CT166" s="29">
        <f t="shared" si="451"/>
        <v>1.6508820798514392</v>
      </c>
      <c r="CU166" s="29">
        <f t="shared" si="452"/>
        <v>2.097</v>
      </c>
      <c r="CV166" s="29">
        <f t="shared" si="453"/>
        <v>2.2240369799691835</v>
      </c>
      <c r="CW166" s="29">
        <f t="shared" si="454"/>
        <v>4.8095151294203431</v>
      </c>
      <c r="CX166" s="29">
        <f t="shared" si="455"/>
        <v>1.6079000000000001</v>
      </c>
      <c r="CY166" s="29">
        <f t="shared" si="456"/>
        <v>3.4325842696629216</v>
      </c>
      <c r="CZ166" s="29">
        <f t="shared" si="457"/>
        <v>1.5252989880404784</v>
      </c>
      <c r="DA166" s="29">
        <f t="shared" si="458"/>
        <v>1.4276771004942341</v>
      </c>
      <c r="DB166" s="29">
        <f t="shared" si="459"/>
        <v>3.1092436974789917</v>
      </c>
      <c r="DC166" s="29">
        <f t="shared" si="460"/>
        <v>2.7808000000000002</v>
      </c>
      <c r="DD166" s="29">
        <f t="shared" si="461"/>
        <v>1.384173461823573</v>
      </c>
      <c r="DE166" s="29">
        <f t="shared" si="462"/>
        <v>2.8761000000000001</v>
      </c>
      <c r="DF166" s="29">
        <f t="shared" si="463"/>
        <v>1.3425</v>
      </c>
      <c r="DG166" s="29">
        <f t="shared" si="464"/>
        <v>1.3425</v>
      </c>
      <c r="DH166" s="29">
        <f t="shared" si="465"/>
        <v>1.625</v>
      </c>
      <c r="DI166" s="29">
        <f t="shared" si="466"/>
        <v>1.9904000000000002</v>
      </c>
      <c r="DJ166" s="29">
        <f t="shared" si="467"/>
        <v>4.1834733893557416</v>
      </c>
      <c r="DK166" s="29">
        <f t="shared" si="468"/>
        <v>1.7990230286113047</v>
      </c>
      <c r="DL166" s="29">
        <f t="shared" si="469"/>
        <v>1.9713000000000001</v>
      </c>
      <c r="DM166" s="29">
        <f t="shared" si="470"/>
        <v>1.8620000000000001</v>
      </c>
      <c r="DN166" s="29">
        <f t="shared" si="471"/>
        <v>1.097</v>
      </c>
      <c r="DO166" s="29">
        <f t="shared" si="472"/>
        <v>1.4280999999999999</v>
      </c>
      <c r="DP166" s="29">
        <f t="shared" si="473"/>
        <v>1.4694</v>
      </c>
      <c r="DQ166" s="29">
        <f t="shared" si="375"/>
        <v>1.0899000000000001</v>
      </c>
      <c r="DR166" s="29">
        <f t="shared" si="375"/>
        <v>1.0795999999999999</v>
      </c>
      <c r="DS166" s="29">
        <f t="shared" ref="DS166" si="510">AI166/AI$2</f>
        <v>2.3037698294490641</v>
      </c>
    </row>
    <row r="167" spans="1:123">
      <c r="A167" s="2">
        <v>44288</v>
      </c>
      <c r="B167" s="3">
        <v>2.1507000000000001</v>
      </c>
      <c r="C167" s="3">
        <v>2.1671</v>
      </c>
      <c r="D167" s="3">
        <v>2.2835000000000001</v>
      </c>
      <c r="E167" s="3">
        <v>1.8682000000000001</v>
      </c>
      <c r="F167" s="3">
        <v>1.5804</v>
      </c>
      <c r="G167" s="3">
        <v>1.1990000000000001</v>
      </c>
      <c r="H167" s="3">
        <v>1.8070999999999999</v>
      </c>
      <c r="I167" s="3">
        <v>4.5481999999999996</v>
      </c>
      <c r="J167" s="3">
        <v>1.7754000000000001</v>
      </c>
      <c r="K167" s="3">
        <v>2.073</v>
      </c>
      <c r="L167" s="3">
        <v>2.9432999999999998</v>
      </c>
      <c r="M167" s="3">
        <v>5.14</v>
      </c>
      <c r="N167" s="3">
        <v>1.6039000000000001</v>
      </c>
      <c r="O167" s="3">
        <v>2.9940000000000002</v>
      </c>
      <c r="P167" s="3">
        <v>1.655</v>
      </c>
      <c r="Q167" s="3">
        <v>1.7316</v>
      </c>
      <c r="R167" s="3">
        <v>3.2309999999999999</v>
      </c>
      <c r="S167" s="3">
        <v>2.7637</v>
      </c>
      <c r="T167" s="3">
        <v>1.4917</v>
      </c>
      <c r="U167" s="3">
        <v>2.9527000000000001</v>
      </c>
      <c r="V167" s="3">
        <v>1.3347</v>
      </c>
      <c r="W167" s="3">
        <v>1.3447</v>
      </c>
      <c r="X167" s="3">
        <v>1.619</v>
      </c>
      <c r="Y167">
        <v>1.9930000000000001</v>
      </c>
      <c r="Z167">
        <v>4.0728999999999997</v>
      </c>
      <c r="AA167">
        <v>2.5790000000000002</v>
      </c>
      <c r="AB167">
        <v>2.0049000000000001</v>
      </c>
      <c r="AC167">
        <v>1.881</v>
      </c>
      <c r="AD167">
        <v>1.077</v>
      </c>
      <c r="AE167">
        <v>1.4161999999999999</v>
      </c>
      <c r="AF167">
        <v>1.4668000000000001</v>
      </c>
      <c r="AG167">
        <v>1.0828</v>
      </c>
      <c r="AH167">
        <v>1.1123000000000001</v>
      </c>
      <c r="AI167" s="3">
        <v>2.3043888880556223</v>
      </c>
      <c r="AK167" s="11">
        <f t="shared" si="474"/>
        <v>-6.7427146353852274E-3</v>
      </c>
      <c r="AL167" s="11">
        <f t="shared" si="475"/>
        <v>5.1018041834793859E-3</v>
      </c>
      <c r="AM167" s="11">
        <f t="shared" si="476"/>
        <v>1.1427559020241951E-2</v>
      </c>
      <c r="AN167" s="11">
        <f t="shared" si="477"/>
        <v>1.334345845085716E-2</v>
      </c>
      <c r="AO167" s="11">
        <f t="shared" si="478"/>
        <v>-2.3986870344653299E-3</v>
      </c>
      <c r="AP167" s="11">
        <f t="shared" si="479"/>
        <v>1.0961214165261524E-2</v>
      </c>
      <c r="AQ167" s="11">
        <f t="shared" si="480"/>
        <v>1.6628789978381242E-3</v>
      </c>
      <c r="AR167" s="11">
        <f t="shared" si="481"/>
        <v>7.0189886820866132E-2</v>
      </c>
      <c r="AS167" s="11">
        <f t="shared" si="482"/>
        <v>-1.4623172103486182E-3</v>
      </c>
      <c r="AT167" s="11">
        <f t="shared" si="483"/>
        <v>-1.1444921316165924E-2</v>
      </c>
      <c r="AU167" s="11">
        <f t="shared" si="484"/>
        <v>1.9571844256616178E-2</v>
      </c>
      <c r="AV167" s="11">
        <f t="shared" si="485"/>
        <v>-2.5961720674625766E-2</v>
      </c>
      <c r="AW167" s="11">
        <f t="shared" si="486"/>
        <v>-2.4877168978170161E-3</v>
      </c>
      <c r="AX167" s="11">
        <f t="shared" si="487"/>
        <v>-1.9967266775777426E-2</v>
      </c>
      <c r="AY167" s="11">
        <f t="shared" si="488"/>
        <v>-1.8094089264173441E-3</v>
      </c>
      <c r="AZ167" s="11">
        <f t="shared" si="489"/>
        <v>-9.231479344564697E-4</v>
      </c>
      <c r="BA167" s="11">
        <f t="shared" si="490"/>
        <v>-2.9729729729729759E-2</v>
      </c>
      <c r="BB167" s="11">
        <f t="shared" si="491"/>
        <v>-6.1493095512082929E-3</v>
      </c>
      <c r="BC167" s="11">
        <f t="shared" si="492"/>
        <v>-1.405810684161235E-3</v>
      </c>
      <c r="BD167" s="11">
        <f t="shared" si="493"/>
        <v>2.6633288133236066E-2</v>
      </c>
      <c r="BE167" s="11">
        <f t="shared" si="494"/>
        <v>-5.8100558659217594E-3</v>
      </c>
      <c r="BF167" s="11">
        <f t="shared" si="495"/>
        <v>1.6387337057728324E-3</v>
      </c>
      <c r="BG167" s="11">
        <f t="shared" si="496"/>
        <v>-3.6923076923076614E-3</v>
      </c>
      <c r="BH167" s="11">
        <f t="shared" si="497"/>
        <v>1.3062700964630025E-3</v>
      </c>
      <c r="BI167" s="11">
        <f t="shared" si="498"/>
        <v>-2.6041417571380787E-2</v>
      </c>
      <c r="BJ167" s="11">
        <f t="shared" si="499"/>
        <v>3.8789759503510268E-4</v>
      </c>
      <c r="BK167" s="11">
        <f t="shared" si="500"/>
        <v>1.704458986455637E-2</v>
      </c>
      <c r="BL167" s="11">
        <f t="shared" si="501"/>
        <v>1.0204081632652962E-2</v>
      </c>
      <c r="BM167" s="11">
        <f t="shared" si="502"/>
        <v>-1.8231540565177728E-2</v>
      </c>
      <c r="BN167" s="11">
        <f t="shared" si="503"/>
        <v>-8.3327498074364792E-3</v>
      </c>
      <c r="BO167" s="11">
        <f t="shared" si="504"/>
        <v>-1.7694296991969116E-3</v>
      </c>
      <c r="BP167" s="11">
        <f t="shared" ref="BP167:BQ170" si="511">IF(AG167=AG166,"/",AG167/AG166-1)</f>
        <v>-6.5143591155152336E-3</v>
      </c>
      <c r="BQ167" s="11">
        <f t="shared" si="511"/>
        <v>3.0288995924416584E-2</v>
      </c>
      <c r="BR167" s="11">
        <f t="shared" ref="BR167" si="512">IF(AI167=AI166,"/",AI167/AI166-1)</f>
        <v>2.6871547610562985E-4</v>
      </c>
      <c r="CK167" s="2">
        <f t="shared" si="442"/>
        <v>44288</v>
      </c>
      <c r="CL167" s="29">
        <f t="shared" si="443"/>
        <v>1.6665633475397135</v>
      </c>
      <c r="CM167" s="29">
        <f t="shared" si="444"/>
        <v>1.7248487742757084</v>
      </c>
      <c r="CN167" s="29">
        <f t="shared" si="445"/>
        <v>2.2835000000000001</v>
      </c>
      <c r="CO167" s="29">
        <f t="shared" si="446"/>
        <v>1.4764877894570456</v>
      </c>
      <c r="CP167" s="29">
        <f t="shared" si="447"/>
        <v>1.5804</v>
      </c>
      <c r="CQ167" s="29">
        <f t="shared" si="448"/>
        <v>1.1990000000000001</v>
      </c>
      <c r="CR167" s="29">
        <f t="shared" si="449"/>
        <v>1.8070999999999999</v>
      </c>
      <c r="CS167" s="29">
        <f t="shared" si="450"/>
        <v>4.0058129293641009</v>
      </c>
      <c r="CT167" s="29">
        <f t="shared" si="451"/>
        <v>1.6484679665738162</v>
      </c>
      <c r="CU167" s="29">
        <f t="shared" si="452"/>
        <v>2.073</v>
      </c>
      <c r="CV167" s="29">
        <f t="shared" si="453"/>
        <v>2.2675654853620952</v>
      </c>
      <c r="CW167" s="29">
        <f t="shared" si="454"/>
        <v>4.6846518410499449</v>
      </c>
      <c r="CX167" s="29">
        <f t="shared" si="455"/>
        <v>1.6039000000000001</v>
      </c>
      <c r="CY167" s="29">
        <f t="shared" si="456"/>
        <v>3.3640449438202249</v>
      </c>
      <c r="CZ167" s="29">
        <f t="shared" si="457"/>
        <v>1.5225390984360627</v>
      </c>
      <c r="DA167" s="29">
        <f t="shared" si="458"/>
        <v>1.426359143327842</v>
      </c>
      <c r="DB167" s="29">
        <f t="shared" si="459"/>
        <v>3.0168067226890756</v>
      </c>
      <c r="DC167" s="29">
        <f t="shared" si="460"/>
        <v>2.7637</v>
      </c>
      <c r="DD167" s="29">
        <f t="shared" si="461"/>
        <v>1.3822275759822091</v>
      </c>
      <c r="DE167" s="29">
        <f t="shared" si="462"/>
        <v>2.9527000000000001</v>
      </c>
      <c r="DF167" s="29">
        <f t="shared" si="463"/>
        <v>1.3347</v>
      </c>
      <c r="DG167" s="29">
        <f t="shared" si="464"/>
        <v>1.3447</v>
      </c>
      <c r="DH167" s="29">
        <f t="shared" si="465"/>
        <v>1.619</v>
      </c>
      <c r="DI167" s="29">
        <f t="shared" si="466"/>
        <v>1.9930000000000001</v>
      </c>
      <c r="DJ167" s="29">
        <f t="shared" si="467"/>
        <v>4.0745298119247693</v>
      </c>
      <c r="DK167" s="29">
        <f t="shared" si="468"/>
        <v>1.7997208653175158</v>
      </c>
      <c r="DL167" s="29">
        <f t="shared" si="469"/>
        <v>2.0049000000000001</v>
      </c>
      <c r="DM167" s="29">
        <f t="shared" si="470"/>
        <v>1.881</v>
      </c>
      <c r="DN167" s="29">
        <f t="shared" si="471"/>
        <v>1.077</v>
      </c>
      <c r="DO167" s="29">
        <f t="shared" si="472"/>
        <v>1.4161999999999999</v>
      </c>
      <c r="DP167" s="29">
        <f t="shared" si="473"/>
        <v>1.4668000000000001</v>
      </c>
      <c r="DQ167" s="29">
        <f t="shared" ref="DQ167:DR170" si="513">AG167/AG$2</f>
        <v>1.0828</v>
      </c>
      <c r="DR167" s="29">
        <f t="shared" si="513"/>
        <v>1.1123000000000001</v>
      </c>
      <c r="DS167" s="29">
        <f t="shared" ref="DS167" si="514">AI167/AI$2</f>
        <v>2.3043888880556223</v>
      </c>
    </row>
    <row r="168" spans="1:123">
      <c r="A168" s="2">
        <v>44295</v>
      </c>
      <c r="B168" s="3">
        <v>2.1229</v>
      </c>
      <c r="C168" s="3">
        <v>2.1842999999999999</v>
      </c>
      <c r="D168" s="3">
        <v>2.2934999999999999</v>
      </c>
      <c r="E168" s="3">
        <v>1.8534999999999999</v>
      </c>
      <c r="F168" s="3">
        <v>1.5768</v>
      </c>
      <c r="G168" s="3">
        <v>1.1919999999999999</v>
      </c>
      <c r="H168" s="3">
        <v>1.7955000000000001</v>
      </c>
      <c r="I168" s="3">
        <v>4.4168000000000003</v>
      </c>
      <c r="J168" s="3">
        <v>1.7696000000000001</v>
      </c>
      <c r="K168" s="3">
        <v>2.0499999999999998</v>
      </c>
      <c r="L168" s="3">
        <v>2.9683999999999999</v>
      </c>
      <c r="M168" s="3">
        <v>5.165</v>
      </c>
      <c r="N168" s="3">
        <v>1.6073</v>
      </c>
      <c r="O168" s="3">
        <v>2.9729999999999999</v>
      </c>
      <c r="P168" s="3">
        <v>1.659</v>
      </c>
      <c r="Q168" s="3">
        <v>1.7222999999999999</v>
      </c>
      <c r="R168" s="3">
        <v>3.1139999999999999</v>
      </c>
      <c r="S168" s="3">
        <v>2.7467000000000001</v>
      </c>
      <c r="T168" s="3">
        <v>1.4841</v>
      </c>
      <c r="U168" s="3">
        <v>2.8769999999999998</v>
      </c>
      <c r="V168" s="3">
        <v>1.3264</v>
      </c>
      <c r="W168" s="3">
        <v>1.3187</v>
      </c>
      <c r="X168" s="3">
        <v>1.621</v>
      </c>
      <c r="Y168">
        <v>1.9930000000000001</v>
      </c>
      <c r="Z168">
        <v>4.0532000000000004</v>
      </c>
      <c r="AA168">
        <v>2.5659999999999998</v>
      </c>
      <c r="AB168">
        <v>1.9631000000000001</v>
      </c>
      <c r="AC168">
        <v>1.893</v>
      </c>
      <c r="AD168">
        <v>1.0629999999999999</v>
      </c>
      <c r="AE168">
        <v>1.3940999999999999</v>
      </c>
      <c r="AF168">
        <v>1.4492</v>
      </c>
      <c r="AG168">
        <v>1.0784</v>
      </c>
      <c r="AH168">
        <v>1.1112</v>
      </c>
      <c r="AI168" s="3">
        <v>2.2875036790356491</v>
      </c>
      <c r="AK168" s="11">
        <f t="shared" si="474"/>
        <v>-1.292602408518162E-2</v>
      </c>
      <c r="AL168" s="11">
        <f t="shared" si="475"/>
        <v>7.9368741636287599E-3</v>
      </c>
      <c r="AM168" s="11">
        <f t="shared" si="476"/>
        <v>4.3792423910662404E-3</v>
      </c>
      <c r="AN168" s="11">
        <f t="shared" si="477"/>
        <v>-7.8685365592550127E-3</v>
      </c>
      <c r="AO168" s="11">
        <f t="shared" si="478"/>
        <v>-2.277904328018221E-3</v>
      </c>
      <c r="AP168" s="11">
        <f t="shared" si="479"/>
        <v>-5.8381984987490032E-3</v>
      </c>
      <c r="AQ168" s="11">
        <f t="shared" si="480"/>
        <v>-6.4191245642187811E-3</v>
      </c>
      <c r="AR168" s="11">
        <f t="shared" si="481"/>
        <v>-2.889055010773478E-2</v>
      </c>
      <c r="AS168" s="11">
        <f t="shared" si="482"/>
        <v>-3.2668694378731322E-3</v>
      </c>
      <c r="AT168" s="11">
        <f t="shared" si="483"/>
        <v>-1.1095031355523477E-2</v>
      </c>
      <c r="AU168" s="11">
        <f t="shared" si="484"/>
        <v>8.5278428974280285E-3</v>
      </c>
      <c r="AV168" s="11">
        <f t="shared" si="485"/>
        <v>4.8638132295719672E-3</v>
      </c>
      <c r="AW168" s="11">
        <f t="shared" si="486"/>
        <v>2.1198329072884547E-3</v>
      </c>
      <c r="AX168" s="11">
        <f t="shared" si="487"/>
        <v>-7.014028056112287E-3</v>
      </c>
      <c r="AY168" s="11">
        <f t="shared" si="488"/>
        <v>2.4169184290030454E-3</v>
      </c>
      <c r="AZ168" s="11">
        <f t="shared" si="489"/>
        <v>-5.3707553707553757E-3</v>
      </c>
      <c r="BA168" s="11">
        <f t="shared" si="490"/>
        <v>-3.6211699164345412E-2</v>
      </c>
      <c r="BB168" s="11">
        <f t="shared" si="491"/>
        <v>-6.1511741505951845E-3</v>
      </c>
      <c r="BC168" s="11">
        <f t="shared" si="492"/>
        <v>-5.0948582154588529E-3</v>
      </c>
      <c r="BD168" s="11">
        <f t="shared" si="493"/>
        <v>-2.5637552070985947E-2</v>
      </c>
      <c r="BE168" s="11">
        <f t="shared" si="494"/>
        <v>-6.2186259084437978E-3</v>
      </c>
      <c r="BF168" s="11">
        <f t="shared" si="495"/>
        <v>-1.9335167695396782E-2</v>
      </c>
      <c r="BG168" s="11">
        <f t="shared" si="496"/>
        <v>1.2353304508956331E-3</v>
      </c>
      <c r="BH168" s="11" t="str">
        <f t="shared" si="497"/>
        <v>/</v>
      </c>
      <c r="BI168" s="11">
        <f t="shared" si="498"/>
        <v>-4.8368484372313114E-3</v>
      </c>
      <c r="BJ168" s="11">
        <f t="shared" si="499"/>
        <v>-5.0407134548275945E-3</v>
      </c>
      <c r="BK168" s="11">
        <f t="shared" si="500"/>
        <v>-2.0848920145643213E-2</v>
      </c>
      <c r="BL168" s="11">
        <f t="shared" si="501"/>
        <v>6.3795853269537073E-3</v>
      </c>
      <c r="BM168" s="11">
        <f t="shared" si="502"/>
        <v>-1.2999071494893211E-2</v>
      </c>
      <c r="BN168" s="11">
        <f t="shared" si="503"/>
        <v>-1.5605140516876115E-2</v>
      </c>
      <c r="BO168" s="11">
        <f t="shared" si="504"/>
        <v>-1.1998909190073626E-2</v>
      </c>
      <c r="BP168" s="11">
        <f t="shared" ref="BP168" si="515">IF(AG168=AG167,"/",AG168/AG167-1)</f>
        <v>-4.0635389730327987E-3</v>
      </c>
      <c r="BQ168" s="11">
        <f t="shared" si="511"/>
        <v>-9.889418322396315E-4</v>
      </c>
      <c r="BR168" s="11">
        <f t="shared" ref="BR168" si="516">IF(AI168=AI167,"/",AI168/AI167-1)</f>
        <v>-7.3274129672706856E-3</v>
      </c>
      <c r="CK168" s="2">
        <f t="shared" si="442"/>
        <v>44295</v>
      </c>
      <c r="CL168" s="29">
        <f t="shared" si="443"/>
        <v>1.6450213095699342</v>
      </c>
      <c r="CM168" s="29">
        <f t="shared" si="444"/>
        <v>1.7385386819484241</v>
      </c>
      <c r="CN168" s="29">
        <f t="shared" si="445"/>
        <v>2.2934999999999999</v>
      </c>
      <c r="CO168" s="29">
        <f t="shared" si="446"/>
        <v>1.4648699913064094</v>
      </c>
      <c r="CP168" s="29">
        <f t="shared" si="447"/>
        <v>1.5768</v>
      </c>
      <c r="CQ168" s="29">
        <f t="shared" si="448"/>
        <v>1.1919999999999999</v>
      </c>
      <c r="CR168" s="29">
        <f t="shared" si="449"/>
        <v>1.7955000000000001</v>
      </c>
      <c r="CS168" s="29">
        <f t="shared" si="450"/>
        <v>3.8900827902060953</v>
      </c>
      <c r="CT168" s="29">
        <f t="shared" si="451"/>
        <v>1.6430826369545033</v>
      </c>
      <c r="CU168" s="29">
        <f t="shared" si="452"/>
        <v>2.0499999999999998</v>
      </c>
      <c r="CV168" s="29">
        <f t="shared" si="453"/>
        <v>2.2869029275808934</v>
      </c>
      <c r="CW168" s="29">
        <f t="shared" si="454"/>
        <v>4.7074371126503829</v>
      </c>
      <c r="CX168" s="29">
        <f t="shared" si="455"/>
        <v>1.6073</v>
      </c>
      <c r="CY168" s="29">
        <f t="shared" si="456"/>
        <v>3.3404494382022469</v>
      </c>
      <c r="CZ168" s="29">
        <f t="shared" si="457"/>
        <v>1.5262189512419504</v>
      </c>
      <c r="DA168" s="29">
        <f t="shared" si="458"/>
        <v>1.4186985172981879</v>
      </c>
      <c r="DB168" s="29">
        <f t="shared" si="459"/>
        <v>2.9075630252100839</v>
      </c>
      <c r="DC168" s="29">
        <f t="shared" si="460"/>
        <v>2.7467000000000001</v>
      </c>
      <c r="DD168" s="29">
        <f t="shared" si="461"/>
        <v>1.3751853224610824</v>
      </c>
      <c r="DE168" s="29">
        <f t="shared" si="462"/>
        <v>2.8769999999999998</v>
      </c>
      <c r="DF168" s="29">
        <f t="shared" si="463"/>
        <v>1.3264</v>
      </c>
      <c r="DG168" s="29">
        <f t="shared" si="464"/>
        <v>1.3187</v>
      </c>
      <c r="DH168" s="29">
        <f t="shared" si="465"/>
        <v>1.621</v>
      </c>
      <c r="DI168" s="29">
        <f t="shared" si="466"/>
        <v>1.9930000000000001</v>
      </c>
      <c r="DJ168" s="29">
        <f t="shared" si="467"/>
        <v>4.054821928771509</v>
      </c>
      <c r="DK168" s="29">
        <f t="shared" si="468"/>
        <v>1.7906489881367758</v>
      </c>
      <c r="DL168" s="29">
        <f t="shared" si="469"/>
        <v>1.9631000000000001</v>
      </c>
      <c r="DM168" s="29">
        <f t="shared" si="470"/>
        <v>1.893</v>
      </c>
      <c r="DN168" s="29">
        <f t="shared" si="471"/>
        <v>1.0629999999999999</v>
      </c>
      <c r="DO168" s="29">
        <f t="shared" si="472"/>
        <v>1.3940999999999999</v>
      </c>
      <c r="DP168" s="29">
        <f t="shared" si="473"/>
        <v>1.4492</v>
      </c>
      <c r="DQ168" s="29">
        <f t="shared" ref="DQ168" si="517">AG168/AG$2</f>
        <v>1.0784</v>
      </c>
      <c r="DR168" s="29">
        <f t="shared" si="513"/>
        <v>1.1112</v>
      </c>
      <c r="DS168" s="29">
        <f t="shared" ref="DS168" si="518">AI168/AI$2</f>
        <v>2.2875036790356491</v>
      </c>
    </row>
    <row r="169" spans="1:123">
      <c r="A169" s="2">
        <v>44302</v>
      </c>
      <c r="B169" s="3">
        <v>2.1172</v>
      </c>
      <c r="C169" s="3">
        <v>2.1608000000000001</v>
      </c>
      <c r="D169" s="3">
        <v>2.3014000000000001</v>
      </c>
      <c r="E169" s="3">
        <v>1.8627</v>
      </c>
      <c r="F169" s="3">
        <v>1.5705</v>
      </c>
      <c r="G169" s="3">
        <v>1.1970000000000001</v>
      </c>
      <c r="H169" s="3">
        <v>1.7692000000000001</v>
      </c>
      <c r="I169" s="3">
        <v>4.4634999999999998</v>
      </c>
      <c r="J169" s="3">
        <v>1.7745</v>
      </c>
      <c r="K169" s="3">
        <v>2.0550000000000002</v>
      </c>
      <c r="L169" s="3">
        <v>3.0026000000000002</v>
      </c>
      <c r="M169" s="3">
        <v>5.2080000000000002</v>
      </c>
      <c r="N169" s="3">
        <v>1.5892999999999999</v>
      </c>
      <c r="O169" s="3">
        <v>3.202</v>
      </c>
      <c r="P169" s="3">
        <v>1.6639999999999999</v>
      </c>
      <c r="Q169" s="3">
        <v>1.7351000000000001</v>
      </c>
      <c r="R169" s="3">
        <v>3.024</v>
      </c>
      <c r="S169" s="3">
        <v>2.7467000000000001</v>
      </c>
      <c r="T169" s="3">
        <v>1.4776</v>
      </c>
      <c r="U169" s="3">
        <v>2.8511000000000002</v>
      </c>
      <c r="V169" s="3">
        <v>1.3342000000000001</v>
      </c>
      <c r="W169" s="3">
        <v>1.3057000000000001</v>
      </c>
      <c r="X169" s="3">
        <v>1.597</v>
      </c>
      <c r="Y169">
        <v>1.9930000000000001</v>
      </c>
      <c r="Z169">
        <v>4.0549999999999997</v>
      </c>
      <c r="AA169">
        <v>2.573</v>
      </c>
      <c r="AB169">
        <v>1.9363999999999999</v>
      </c>
      <c r="AC169">
        <v>1.839</v>
      </c>
      <c r="AD169">
        <v>1.0569999999999999</v>
      </c>
      <c r="AE169">
        <v>1.4636</v>
      </c>
      <c r="AF169">
        <v>1.4474</v>
      </c>
      <c r="AG169">
        <v>1.0724</v>
      </c>
      <c r="AH169">
        <v>1.1101000000000001</v>
      </c>
      <c r="AI169" s="3">
        <v>2.2897024702793742</v>
      </c>
      <c r="AK169" s="11">
        <f t="shared" si="474"/>
        <v>-2.685006359225639E-3</v>
      </c>
      <c r="AL169" s="11">
        <f t="shared" si="475"/>
        <v>-1.0758595431030415E-2</v>
      </c>
      <c r="AM169" s="11">
        <f t="shared" si="476"/>
        <v>3.4445171135819574E-3</v>
      </c>
      <c r="AN169" s="11">
        <f t="shared" si="477"/>
        <v>4.963582411653622E-3</v>
      </c>
      <c r="AO169" s="11">
        <f t="shared" si="478"/>
        <v>-3.9954337899543724E-3</v>
      </c>
      <c r="AP169" s="11">
        <f t="shared" si="479"/>
        <v>4.1946308724833958E-3</v>
      </c>
      <c r="AQ169" s="11">
        <f t="shared" si="480"/>
        <v>-1.4647730437204132E-2</v>
      </c>
      <c r="AR169" s="11">
        <f t="shared" si="481"/>
        <v>1.0573265712733093E-2</v>
      </c>
      <c r="AS169" s="11">
        <f t="shared" si="482"/>
        <v>2.7689873417720001E-3</v>
      </c>
      <c r="AT169" s="11">
        <f t="shared" si="483"/>
        <v>2.4390243902441266E-3</v>
      </c>
      <c r="AU169" s="11">
        <f t="shared" si="484"/>
        <v>1.152135830750578E-2</v>
      </c>
      <c r="AV169" s="11">
        <f t="shared" si="485"/>
        <v>8.3252662149080336E-3</v>
      </c>
      <c r="AW169" s="11">
        <f t="shared" si="486"/>
        <v>-1.1198904995955994E-2</v>
      </c>
      <c r="AX169" s="11">
        <f t="shared" si="487"/>
        <v>7.7026572485704659E-2</v>
      </c>
      <c r="AY169" s="11">
        <f t="shared" si="488"/>
        <v>3.0138637733574392E-3</v>
      </c>
      <c r="AZ169" s="11">
        <f t="shared" si="489"/>
        <v>7.4319224293097896E-3</v>
      </c>
      <c r="BA169" s="11">
        <f t="shared" si="490"/>
        <v>-2.8901734104046173E-2</v>
      </c>
      <c r="BB169" s="11" t="str">
        <f t="shared" si="491"/>
        <v>/</v>
      </c>
      <c r="BC169" s="11">
        <f t="shared" si="492"/>
        <v>-4.3797587763627632E-3</v>
      </c>
      <c r="BD169" s="11">
        <f t="shared" si="493"/>
        <v>-9.0024330900242422E-3</v>
      </c>
      <c r="BE169" s="11">
        <f t="shared" si="494"/>
        <v>5.8805790108564793E-3</v>
      </c>
      <c r="BF169" s="11">
        <f t="shared" si="495"/>
        <v>-9.8581936755894883E-3</v>
      </c>
      <c r="BG169" s="11">
        <f t="shared" si="496"/>
        <v>-1.4805675508945071E-2</v>
      </c>
      <c r="BH169" s="11" t="str">
        <f t="shared" si="497"/>
        <v>/</v>
      </c>
      <c r="BI169" s="11">
        <f t="shared" si="498"/>
        <v>4.4409355570884657E-4</v>
      </c>
      <c r="BJ169" s="11">
        <f t="shared" si="499"/>
        <v>2.7279812938425518E-3</v>
      </c>
      <c r="BK169" s="11">
        <f t="shared" si="500"/>
        <v>-1.3600937293057003E-2</v>
      </c>
      <c r="BL169" s="11">
        <f t="shared" si="501"/>
        <v>-2.8526148969889142E-2</v>
      </c>
      <c r="BM169" s="11">
        <f t="shared" si="502"/>
        <v>-5.6444026340545239E-3</v>
      </c>
      <c r="BN169" s="11">
        <f t="shared" si="503"/>
        <v>4.9852951725127381E-2</v>
      </c>
      <c r="BO169" s="11">
        <f t="shared" si="504"/>
        <v>-1.2420645873585379E-3</v>
      </c>
      <c r="BP169" s="11">
        <f t="shared" ref="BP169" si="519">IF(AG169=AG168,"/",AG169/AG168-1)</f>
        <v>-5.5637982195845259E-3</v>
      </c>
      <c r="BQ169" s="11">
        <f t="shared" si="511"/>
        <v>-9.8992080633542034E-4</v>
      </c>
      <c r="BR169" s="11">
        <f t="shared" ref="BR169" si="520">IF(AI169=AI168,"/",AI169/AI168-1)</f>
        <v>9.612186698872982E-4</v>
      </c>
      <c r="CK169" s="2">
        <f t="shared" si="442"/>
        <v>44302</v>
      </c>
      <c r="CL169" s="29">
        <f t="shared" si="443"/>
        <v>1.6406044168926772</v>
      </c>
      <c r="CM169" s="29">
        <f t="shared" si="444"/>
        <v>1.719834447628144</v>
      </c>
      <c r="CN169" s="29">
        <f t="shared" si="445"/>
        <v>2.3014000000000001</v>
      </c>
      <c r="CO169" s="29">
        <f t="shared" si="446"/>
        <v>1.4721409942306172</v>
      </c>
      <c r="CP169" s="29">
        <f t="shared" si="447"/>
        <v>1.5705</v>
      </c>
      <c r="CQ169" s="29">
        <f t="shared" si="448"/>
        <v>1.1970000000000001</v>
      </c>
      <c r="CR169" s="29">
        <f t="shared" si="449"/>
        <v>1.7692000000000001</v>
      </c>
      <c r="CS169" s="29">
        <f t="shared" si="450"/>
        <v>3.9312136691914743</v>
      </c>
      <c r="CT169" s="29">
        <f t="shared" si="451"/>
        <v>1.6476323119777159</v>
      </c>
      <c r="CU169" s="29">
        <f t="shared" si="452"/>
        <v>2.0550000000000002</v>
      </c>
      <c r="CV169" s="29">
        <f t="shared" si="453"/>
        <v>2.3132511556240369</v>
      </c>
      <c r="CW169" s="29">
        <f t="shared" si="454"/>
        <v>4.746627779803136</v>
      </c>
      <c r="CX169" s="29">
        <f t="shared" si="455"/>
        <v>1.5892999999999999</v>
      </c>
      <c r="CY169" s="29">
        <f t="shared" si="456"/>
        <v>3.5977528089887638</v>
      </c>
      <c r="CZ169" s="29">
        <f t="shared" si="457"/>
        <v>1.5308187672493101</v>
      </c>
      <c r="DA169" s="29">
        <f t="shared" si="458"/>
        <v>1.4292421746293247</v>
      </c>
      <c r="DB169" s="29">
        <f t="shared" si="459"/>
        <v>2.8235294117647061</v>
      </c>
      <c r="DC169" s="29">
        <f t="shared" si="460"/>
        <v>2.7467000000000001</v>
      </c>
      <c r="DD169" s="29">
        <f t="shared" si="461"/>
        <v>1.3691623424759083</v>
      </c>
      <c r="DE169" s="29">
        <f t="shared" si="462"/>
        <v>2.8511000000000002</v>
      </c>
      <c r="DF169" s="29">
        <f t="shared" si="463"/>
        <v>1.3342000000000001</v>
      </c>
      <c r="DG169" s="29">
        <f t="shared" si="464"/>
        <v>1.3057000000000001</v>
      </c>
      <c r="DH169" s="29">
        <f t="shared" si="465"/>
        <v>1.597</v>
      </c>
      <c r="DI169" s="29">
        <f t="shared" si="466"/>
        <v>1.9930000000000001</v>
      </c>
      <c r="DJ169" s="29">
        <f t="shared" si="467"/>
        <v>4.0566226490596238</v>
      </c>
      <c r="DK169" s="29">
        <f t="shared" si="468"/>
        <v>1.7955338450802512</v>
      </c>
      <c r="DL169" s="29">
        <f t="shared" si="469"/>
        <v>1.9363999999999999</v>
      </c>
      <c r="DM169" s="29">
        <f t="shared" si="470"/>
        <v>1.839</v>
      </c>
      <c r="DN169" s="29">
        <f t="shared" si="471"/>
        <v>1.0569999999999999</v>
      </c>
      <c r="DO169" s="29">
        <f t="shared" si="472"/>
        <v>1.4636</v>
      </c>
      <c r="DP169" s="29">
        <f t="shared" si="473"/>
        <v>1.4474</v>
      </c>
      <c r="DQ169" s="29">
        <f t="shared" ref="DQ169" si="521">AG169/AG$2</f>
        <v>1.0724</v>
      </c>
      <c r="DR169" s="29">
        <f t="shared" si="513"/>
        <v>1.1101000000000001</v>
      </c>
      <c r="DS169" s="29">
        <f t="shared" ref="DS169" si="522">AI169/AI$2</f>
        <v>2.2897024702793742</v>
      </c>
    </row>
    <row r="170" spans="1:123">
      <c r="A170" s="2">
        <v>44309</v>
      </c>
      <c r="B170" s="3">
        <v>2.1486000000000001</v>
      </c>
      <c r="C170" s="3">
        <v>2.1764999999999999</v>
      </c>
      <c r="D170" s="3">
        <v>2.3292999999999999</v>
      </c>
      <c r="E170" s="3">
        <v>1.8902000000000001</v>
      </c>
      <c r="F170" s="3">
        <v>1.581</v>
      </c>
      <c r="G170" s="3">
        <v>1.242</v>
      </c>
      <c r="H170" s="3">
        <v>1.7808999999999999</v>
      </c>
      <c r="I170" s="3">
        <v>4.6871</v>
      </c>
      <c r="J170" s="3">
        <v>1.7985</v>
      </c>
      <c r="K170" s="3">
        <v>2.077</v>
      </c>
      <c r="L170" s="3">
        <v>2.9882</v>
      </c>
      <c r="M170" s="3">
        <v>5.3129999999999997</v>
      </c>
      <c r="N170" s="3">
        <v>1.6120000000000001</v>
      </c>
      <c r="O170" s="3">
        <v>3.5390000000000001</v>
      </c>
      <c r="P170" s="3">
        <v>1.681</v>
      </c>
      <c r="Q170" s="3">
        <v>1.7612000000000001</v>
      </c>
      <c r="R170" s="3">
        <v>3.1179999999999999</v>
      </c>
      <c r="S170" s="3">
        <v>2.7223999999999999</v>
      </c>
      <c r="T170" s="3">
        <v>1.4939</v>
      </c>
      <c r="U170" s="3">
        <v>2.9744999999999999</v>
      </c>
      <c r="V170" s="3">
        <v>1.3363</v>
      </c>
      <c r="W170" s="3">
        <v>1.3279000000000001</v>
      </c>
      <c r="X170" s="3">
        <v>1.5880000000000001</v>
      </c>
      <c r="Y170">
        <v>1.9930000000000001</v>
      </c>
      <c r="Z170">
        <v>4.0377000000000001</v>
      </c>
      <c r="AA170">
        <v>2.593</v>
      </c>
      <c r="AB170">
        <v>1.9625999999999999</v>
      </c>
      <c r="AC170">
        <v>1.871</v>
      </c>
      <c r="AD170">
        <v>1.046</v>
      </c>
      <c r="AE170">
        <v>1.3956</v>
      </c>
      <c r="AF170">
        <v>1.4633</v>
      </c>
      <c r="AG170">
        <v>1.0744</v>
      </c>
      <c r="AH170">
        <v>1.1155999999999999</v>
      </c>
      <c r="AI170" s="3">
        <v>2.3203008409004013</v>
      </c>
      <c r="AK170" s="11">
        <f t="shared" ref="AK170" si="523">IF(B170=B169,"/",B170/B169-1)</f>
        <v>1.4830908747402338E-2</v>
      </c>
      <c r="AL170" s="11">
        <f t="shared" ref="AL170" si="524">IF(C170=C169,"/",C170/C169-1)</f>
        <v>7.2658274713068849E-3</v>
      </c>
      <c r="AM170" s="11">
        <f t="shared" ref="AM170" si="525">IF(D170=D169,"/",D170/D169-1)</f>
        <v>1.2123055531415572E-2</v>
      </c>
      <c r="AN170" s="11">
        <f t="shared" ref="AN170" si="526">IF(E170=E169,"/",E170/E169-1)</f>
        <v>1.4763515327213206E-2</v>
      </c>
      <c r="AO170" s="11">
        <f t="shared" ref="AO170" si="527">IF(F170=F169,"/",F170/F169-1)</f>
        <v>6.6857688634192058E-3</v>
      </c>
      <c r="AP170" s="11">
        <f t="shared" ref="AP170" si="528">IF(G170=G169,"/",G170/G169-1)</f>
        <v>3.7593984962405846E-2</v>
      </c>
      <c r="AQ170" s="11">
        <f t="shared" ref="AQ170" si="529">IF(H170=H169,"/",H170/H169-1)</f>
        <v>6.6131584897126672E-3</v>
      </c>
      <c r="AR170" s="11">
        <f t="shared" ref="AR170" si="530">IF(I170=I169,"/",I170/I169-1)</f>
        <v>5.009521675814943E-2</v>
      </c>
      <c r="AS170" s="11">
        <f t="shared" ref="AS170" si="531">IF(J170=J169,"/",J170/J169-1)</f>
        <v>1.3524936601859716E-2</v>
      </c>
      <c r="AT170" s="11">
        <f t="shared" ref="AT170" si="532">IF(K170=K169,"/",K170/K169-1)</f>
        <v>1.0705596107055904E-2</v>
      </c>
      <c r="AU170" s="11">
        <f t="shared" ref="AU170" si="533">IF(L170=L169,"/",L170/L169-1)</f>
        <v>-4.7958436022115247E-3</v>
      </c>
      <c r="AV170" s="11">
        <f t="shared" ref="AV170" si="534">IF(M170=M169,"/",M170/M169-1)</f>
        <v>2.0161290322580516E-2</v>
      </c>
      <c r="AW170" s="11">
        <f t="shared" ref="AW170" si="535">IF(N170=N169,"/",N170/N169-1)</f>
        <v>1.4283017680740029E-2</v>
      </c>
      <c r="AX170" s="11">
        <f t="shared" ref="AX170" si="536">IF(O170=O169,"/",O170/O169-1)</f>
        <v>0.10524672079950048</v>
      </c>
      <c r="AY170" s="11">
        <f t="shared" ref="AY170" si="537">IF(P170=P169,"/",P170/P169-1)</f>
        <v>1.0216346153846256E-2</v>
      </c>
      <c r="AZ170" s="11">
        <f t="shared" ref="AZ170" si="538">IF(Q170=Q169,"/",Q170/Q169-1)</f>
        <v>1.5042360670854737E-2</v>
      </c>
      <c r="BA170" s="11">
        <f t="shared" ref="BA170" si="539">IF(R170=R169,"/",R170/R169-1)</f>
        <v>3.1084656084656048E-2</v>
      </c>
      <c r="BB170" s="11">
        <f t="shared" ref="BB170" si="540">IF(S170=S169,"/",S170/S169-1)</f>
        <v>-8.8469800123786024E-3</v>
      </c>
      <c r="BC170" s="11">
        <f t="shared" ref="BC170" si="541">IF(T170=T169,"/",T170/T169-1)</f>
        <v>1.1031402273957713E-2</v>
      </c>
      <c r="BD170" s="11">
        <f t="shared" ref="BD170" si="542">IF(U170=U169,"/",U170/U169-1)</f>
        <v>4.3281540458068646E-2</v>
      </c>
      <c r="BE170" s="11">
        <f t="shared" ref="BE170" si="543">IF(V170=V169,"/",V170/V169-1)</f>
        <v>1.5739769150051597E-3</v>
      </c>
      <c r="BF170" s="11">
        <f t="shared" ref="BF170" si="544">IF(W170=W169,"/",W170/W169-1)</f>
        <v>1.7002374205407067E-2</v>
      </c>
      <c r="BG170" s="11">
        <f t="shared" ref="BG170" si="545">IF(X170=X169,"/",X170/X169-1)</f>
        <v>-5.635566687539062E-3</v>
      </c>
      <c r="BH170" s="11" t="str">
        <f t="shared" ref="BH170" si="546">IF(Y170=Y169,"/",Y170/Y169-1)</f>
        <v>/</v>
      </c>
      <c r="BI170" s="11">
        <f t="shared" ref="BI170" si="547">IF(Z170=Z169,"/",Z170/Z169-1)</f>
        <v>-4.2663378545004793E-3</v>
      </c>
      <c r="BJ170" s="11">
        <f t="shared" ref="BJ170" si="548">IF(AA170=AA169,"/",AA170/AA169-1)</f>
        <v>7.7730275942480276E-3</v>
      </c>
      <c r="BK170" s="11">
        <f t="shared" ref="BK170" si="549">IF(AB170=AB169,"/",AB170/AB169-1)</f>
        <v>1.3530262342491328E-2</v>
      </c>
      <c r="BL170" s="11">
        <f t="shared" ref="BL170" si="550">IF(AC170=AC169,"/",AC170/AC169-1)</f>
        <v>1.7400761283306254E-2</v>
      </c>
      <c r="BM170" s="11">
        <f t="shared" ref="BM170" si="551">IF(AD170=AD169,"/",AD170/AD169-1)</f>
        <v>-1.0406811731314969E-2</v>
      </c>
      <c r="BN170" s="11">
        <f t="shared" ref="BN170" si="552">IF(AE170=AE169,"/",AE170/AE169-1)</f>
        <v>-4.646078163432632E-2</v>
      </c>
      <c r="BO170" s="11">
        <f t="shared" ref="BO170" si="553">IF(AF170=AF169,"/",AF170/AF169-1)</f>
        <v>1.0985214868039161E-2</v>
      </c>
      <c r="BP170" s="11">
        <f t="shared" ref="BP170" si="554">IF(AG170=AG169,"/",AG170/AG169-1)</f>
        <v>1.8649757553150792E-3</v>
      </c>
      <c r="BQ170" s="11">
        <f t="shared" si="511"/>
        <v>4.9545086028284224E-3</v>
      </c>
      <c r="BR170" s="11">
        <f t="shared" ref="BR170" si="555">IF(AI170=AI169,"/",AI170/AI169-1)</f>
        <v>1.3363470153086698E-2</v>
      </c>
      <c r="CK170" s="2">
        <f t="shared" ref="CK170" si="556">A170</f>
        <v>44309</v>
      </c>
      <c r="CL170" s="29">
        <f t="shared" ref="CL170" si="557">B170/B$2</f>
        <v>1.6649360712901977</v>
      </c>
      <c r="CM170" s="29">
        <f t="shared" ref="CM170" si="558">C170/C$2</f>
        <v>1.7323304680038203</v>
      </c>
      <c r="CN170" s="29">
        <f t="shared" ref="CN170" si="559">D170/D$2</f>
        <v>2.3292999999999999</v>
      </c>
      <c r="CO170" s="29">
        <f t="shared" ref="CO170" si="560">E170/E$2</f>
        <v>1.4938749703627598</v>
      </c>
      <c r="CP170" s="29">
        <f t="shared" ref="CP170" si="561">F170/F$2</f>
        <v>1.581</v>
      </c>
      <c r="CQ170" s="29">
        <f t="shared" ref="CQ170" si="562">G170/G$2</f>
        <v>1.242</v>
      </c>
      <c r="CR170" s="29">
        <f t="shared" ref="CR170" si="563">H170/H$2</f>
        <v>1.7808999999999999</v>
      </c>
      <c r="CS170" s="29">
        <f t="shared" ref="CS170" si="564">I170/I$2</f>
        <v>4.1281486700722212</v>
      </c>
      <c r="CT170" s="29">
        <f t="shared" ref="CT170" si="565">J170/J$2</f>
        <v>1.6699164345403901</v>
      </c>
      <c r="CU170" s="29">
        <f t="shared" ref="CU170" si="566">K170/K$2</f>
        <v>2.077</v>
      </c>
      <c r="CV170" s="29">
        <f t="shared" ref="CV170" si="567">L170/L$2</f>
        <v>2.3021571648690293</v>
      </c>
      <c r="CW170" s="29">
        <f t="shared" ref="CW170" si="568">M170/M$2</f>
        <v>4.8423259205249725</v>
      </c>
      <c r="CX170" s="29">
        <f t="shared" ref="CX170" si="569">N170/N$2</f>
        <v>1.6120000000000001</v>
      </c>
      <c r="CY170" s="29">
        <f t="shared" ref="CY170" si="570">O170/O$2</f>
        <v>3.9764044943820225</v>
      </c>
      <c r="CZ170" s="29">
        <f t="shared" ref="CZ170" si="571">P170/P$2</f>
        <v>1.546458141674333</v>
      </c>
      <c r="DA170" s="29">
        <f t="shared" ref="DA170" si="572">Q170/Q$2</f>
        <v>1.4507413509060956</v>
      </c>
      <c r="DB170" s="29">
        <f t="shared" ref="DB170" si="573">R170/R$2</f>
        <v>2.9112978524743229</v>
      </c>
      <c r="DC170" s="29">
        <f t="shared" ref="DC170" si="574">S170/S$2</f>
        <v>2.7223999999999999</v>
      </c>
      <c r="DD170" s="29">
        <f t="shared" ref="DD170" si="575">T170/T$2</f>
        <v>1.3842661230541142</v>
      </c>
      <c r="DE170" s="29">
        <f t="shared" ref="DE170" si="576">U170/U$2</f>
        <v>2.9744999999999999</v>
      </c>
      <c r="DF170" s="29">
        <f t="shared" ref="DF170" si="577">V170/V$2</f>
        <v>1.3363</v>
      </c>
      <c r="DG170" s="29">
        <f t="shared" ref="DG170" si="578">W170/W$2</f>
        <v>1.3279000000000001</v>
      </c>
      <c r="DH170" s="29">
        <f t="shared" ref="DH170" si="579">X170/X$2</f>
        <v>1.5880000000000001</v>
      </c>
      <c r="DI170" s="29">
        <f t="shared" ref="DI170" si="580">Y170/Y$2</f>
        <v>1.9930000000000001</v>
      </c>
      <c r="DJ170" s="29">
        <f t="shared" ref="DJ170" si="581">Z170/Z$2</f>
        <v>4.0393157262905159</v>
      </c>
      <c r="DK170" s="29">
        <f t="shared" ref="DK170" si="582">AA170/AA$2</f>
        <v>1.809490579204466</v>
      </c>
      <c r="DL170" s="29">
        <f t="shared" ref="DL170" si="583">AB170/AB$2</f>
        <v>1.9625999999999999</v>
      </c>
      <c r="DM170" s="29">
        <f t="shared" ref="DM170" si="584">AC170/AC$2</f>
        <v>1.871</v>
      </c>
      <c r="DN170" s="29">
        <f t="shared" ref="DN170" si="585">AD170/AD$2</f>
        <v>1.046</v>
      </c>
      <c r="DO170" s="29">
        <f t="shared" ref="DO170" si="586">AE170/AE$2</f>
        <v>1.3956</v>
      </c>
      <c r="DP170" s="29">
        <f t="shared" ref="DP170" si="587">AF170/AF$2</f>
        <v>1.4633</v>
      </c>
      <c r="DQ170" s="29">
        <f t="shared" ref="DQ170" si="588">AG170/AG$2</f>
        <v>1.0744</v>
      </c>
      <c r="DR170" s="29">
        <f t="shared" si="513"/>
        <v>1.1155999999999999</v>
      </c>
      <c r="DS170" s="29">
        <f t="shared" ref="DS170" si="589">AI170/AI$2</f>
        <v>2.3203008409004013</v>
      </c>
    </row>
    <row r="171" spans="1:123">
      <c r="A171" s="2">
        <v>44316</v>
      </c>
      <c r="B171" s="3">
        <v>2.1431</v>
      </c>
      <c r="C171" s="3">
        <v>2.1869999999999998</v>
      </c>
      <c r="D171" s="3">
        <v>2.3391999999999999</v>
      </c>
      <c r="E171" s="3">
        <v>1.9175</v>
      </c>
      <c r="F171" s="3">
        <v>1.5764</v>
      </c>
      <c r="G171" s="3">
        <v>1.2669999999999999</v>
      </c>
      <c r="H171" s="3">
        <v>1.7709999999999999</v>
      </c>
      <c r="I171" s="3">
        <v>4.7869999999999999</v>
      </c>
      <c r="J171" s="3">
        <v>1.7930999999999999</v>
      </c>
      <c r="K171" s="3">
        <v>2.0630000000000002</v>
      </c>
      <c r="L171" s="3">
        <v>3.0381999999999998</v>
      </c>
      <c r="M171" s="3">
        <v>5.181</v>
      </c>
      <c r="N171" s="3">
        <v>1.6120000000000001</v>
      </c>
      <c r="O171" s="3">
        <v>3.452</v>
      </c>
      <c r="P171" s="3">
        <v>1.6779999999999999</v>
      </c>
      <c r="Q171" s="3">
        <v>1.7675000000000001</v>
      </c>
      <c r="R171" s="3">
        <v>3.093</v>
      </c>
      <c r="S171" s="3">
        <v>2.7101999999999999</v>
      </c>
      <c r="T171" s="3">
        <v>1.4950000000000001</v>
      </c>
      <c r="U171" s="3">
        <v>3.1141000000000001</v>
      </c>
      <c r="V171" s="3">
        <v>1.3435999999999999</v>
      </c>
      <c r="W171" s="3">
        <v>1.3134999999999999</v>
      </c>
      <c r="X171" s="3">
        <v>1.5860000000000001</v>
      </c>
      <c r="Y171">
        <v>1.9930000000000001</v>
      </c>
      <c r="Z171">
        <v>3.9813999999999998</v>
      </c>
      <c r="AA171">
        <v>2.5920000000000001</v>
      </c>
      <c r="AB171">
        <v>1.9619</v>
      </c>
      <c r="AC171">
        <v>1.885</v>
      </c>
      <c r="AD171">
        <v>1.0580000000000001</v>
      </c>
      <c r="AE171">
        <v>1.4370000000000001</v>
      </c>
      <c r="AF171">
        <v>1.4455</v>
      </c>
      <c r="AG171">
        <v>1.0690999999999999</v>
      </c>
      <c r="AH171">
        <v>1.1297999999999999</v>
      </c>
      <c r="AI171" s="3">
        <v>2.3256434565888635</v>
      </c>
      <c r="AK171" s="11">
        <f t="shared" ref="AK171:AK172" si="590">IF(B171=B170,"/",B171/B170-1)</f>
        <v>-2.5598063855534203E-3</v>
      </c>
      <c r="AL171" s="11">
        <f t="shared" ref="AL171:AL172" si="591">IF(C171=C170,"/",C171/C170-1)</f>
        <v>4.8242591316334238E-3</v>
      </c>
      <c r="AM171" s="11">
        <f t="shared" ref="AM171:AM172" si="592">IF(D171=D170,"/",D171/D170-1)</f>
        <v>4.2502039239256106E-3</v>
      </c>
      <c r="AN171" s="11">
        <f t="shared" ref="AN171:AN172" si="593">IF(E171=E170,"/",E171/E170-1)</f>
        <v>1.4442916093535096E-2</v>
      </c>
      <c r="AO171" s="11">
        <f t="shared" ref="AO171:AO172" si="594">IF(F171=F170,"/",F171/F170-1)</f>
        <v>-2.9095509171409573E-3</v>
      </c>
      <c r="AP171" s="11">
        <f t="shared" ref="AP171:AP172" si="595">IF(G171=G170,"/",G171/G170-1)</f>
        <v>2.0128824476650431E-2</v>
      </c>
      <c r="AQ171" s="11">
        <f t="shared" ref="AQ171:AQ172" si="596">IF(H171=H170,"/",H171/H170-1)</f>
        <v>-5.5589870290302379E-3</v>
      </c>
      <c r="AR171" s="11">
        <f t="shared" ref="AR171:AR172" si="597">IF(I171=I170,"/",I171/I170-1)</f>
        <v>2.1313818779202576E-2</v>
      </c>
      <c r="AS171" s="11">
        <f t="shared" ref="AS171:AS172" si="598">IF(J171=J170,"/",J171/J170-1)</f>
        <v>-3.0025020850709128E-3</v>
      </c>
      <c r="AT171" s="11">
        <f t="shared" ref="AT171:AT172" si="599">IF(K171=K170,"/",K171/K170-1)</f>
        <v>-6.7404910929224071E-3</v>
      </c>
      <c r="AU171" s="11">
        <f t="shared" ref="AU171:AU172" si="600">IF(L171=L170,"/",L171/L170-1)</f>
        <v>1.6732481092296414E-2</v>
      </c>
      <c r="AV171" s="11">
        <f t="shared" ref="AV171:AV172" si="601">IF(M171=M170,"/",M171/M170-1)</f>
        <v>-2.4844720496894346E-2</v>
      </c>
      <c r="AW171" s="11" t="str">
        <f t="shared" ref="AW171:AW172" si="602">IF(N171=N170,"/",N171/N170-1)</f>
        <v>/</v>
      </c>
      <c r="AX171" s="11">
        <f t="shared" ref="AX171:AX172" si="603">IF(O171=O170,"/",O171/O170-1)</f>
        <v>-2.4583215597626551E-2</v>
      </c>
      <c r="AY171" s="11">
        <f t="shared" ref="AY171:AY172" si="604">IF(P171=P170,"/",P171/P170-1)</f>
        <v>-1.7846519928614857E-3</v>
      </c>
      <c r="AZ171" s="11">
        <f t="shared" ref="AZ171:AZ172" si="605">IF(Q171=Q170,"/",Q171/Q170-1)</f>
        <v>3.5771065182830242E-3</v>
      </c>
      <c r="BA171" s="11">
        <f t="shared" ref="BA171:BA172" si="606">IF(R171=R170,"/",R171/R170-1)</f>
        <v>-8.0179602309172759E-3</v>
      </c>
      <c r="BB171" s="11">
        <f t="shared" ref="BB171:BB172" si="607">IF(S171=S170,"/",S171/S170-1)</f>
        <v>-4.4813399941228127E-3</v>
      </c>
      <c r="BC171" s="11">
        <f t="shared" ref="BC171:BC172" si="608">IF(T171=T170,"/",T171/T170-1)</f>
        <v>7.3632773278009545E-4</v>
      </c>
      <c r="BD171" s="11">
        <f t="shared" ref="BD171:BD172" si="609">IF(U171=U170,"/",U171/U170-1)</f>
        <v>4.6932257522272813E-2</v>
      </c>
      <c r="BE171" s="11">
        <f t="shared" ref="BE171:BE172" si="610">IF(V171=V170,"/",V171/V170-1)</f>
        <v>5.4628451694977986E-3</v>
      </c>
      <c r="BF171" s="11">
        <f t="shared" ref="BF171:BF172" si="611">IF(W171=W170,"/",W171/W170-1)</f>
        <v>-1.084419007455395E-2</v>
      </c>
      <c r="BG171" s="11">
        <f t="shared" ref="BG171:BG172" si="612">IF(X171=X170,"/",X171/X170-1)</f>
        <v>-1.2594458438287548E-3</v>
      </c>
      <c r="BH171" s="11" t="str">
        <f t="shared" ref="BH171:BH172" si="613">IF(Y171=Y170,"/",Y171/Y170-1)</f>
        <v>/</v>
      </c>
      <c r="BI171" s="11">
        <f t="shared" ref="BI171:BI172" si="614">IF(Z171=Z170,"/",Z171/Z170-1)</f>
        <v>-1.394358174208099E-2</v>
      </c>
      <c r="BJ171" s="11">
        <f t="shared" ref="BJ171:BJ172" si="615">IF(AA171=AA170,"/",AA171/AA170-1)</f>
        <v>-3.8565368299259273E-4</v>
      </c>
      <c r="BK171" s="11">
        <f t="shared" ref="BK171:BK172" si="616">IF(AB171=AB170,"/",AB171/AB170-1)</f>
        <v>-3.5666972383563422E-4</v>
      </c>
      <c r="BL171" s="11">
        <f t="shared" ref="BL171:BL172" si="617">IF(AC171=AC170,"/",AC171/AC170-1)</f>
        <v>7.4826296098342571E-3</v>
      </c>
      <c r="BM171" s="11">
        <f t="shared" ref="BM171:BM172" si="618">IF(AD171=AD170,"/",AD171/AD170-1)</f>
        <v>1.1472275334608151E-2</v>
      </c>
      <c r="BN171" s="11">
        <f t="shared" ref="BN171:BN172" si="619">IF(AE171=AE170,"/",AE171/AE170-1)</f>
        <v>2.966466036113502E-2</v>
      </c>
      <c r="BO171" s="11">
        <f t="shared" ref="BO171:BO172" si="620">IF(AF171=AF170,"/",AF171/AF170-1)</f>
        <v>-1.2164286202419161E-2</v>
      </c>
      <c r="BP171" s="11">
        <f t="shared" ref="BP171:BP172" si="621">IF(AG171=AG170,"/",AG171/AG170-1)</f>
        <v>-4.9329858525689607E-3</v>
      </c>
      <c r="BQ171" s="11">
        <f t="shared" ref="BQ171:BQ172" si="622">IF(AH171=AH170,"/",AH171/AH170-1)</f>
        <v>1.2728576550735005E-2</v>
      </c>
      <c r="BR171" s="11">
        <f t="shared" ref="BR171:BR172" si="623">IF(AI171=AI170,"/",AI171/AI170-1)</f>
        <v>2.3025530113538473E-3</v>
      </c>
      <c r="CK171" s="2">
        <f t="shared" ref="CK171:CK172" si="624">A171</f>
        <v>44316</v>
      </c>
      <c r="CL171" s="29">
        <f t="shared" ref="CL171:CL172" si="625">B171/B$2</f>
        <v>1.6606741573033708</v>
      </c>
      <c r="CM171" s="29">
        <f t="shared" ref="CM171:CM172" si="626">C171/C$2</f>
        <v>1.7406876790830945</v>
      </c>
      <c r="CN171" s="29">
        <f t="shared" ref="CN171:CN172" si="627">D171/D$2</f>
        <v>2.3391999999999999</v>
      </c>
      <c r="CO171" s="29">
        <f t="shared" ref="CO171:CO172" si="628">E171/E$2</f>
        <v>1.5154508812139413</v>
      </c>
      <c r="CP171" s="29">
        <f t="shared" ref="CP171:CP172" si="629">F171/F$2</f>
        <v>1.5764</v>
      </c>
      <c r="CQ171" s="29">
        <f t="shared" ref="CQ171:CQ172" si="630">G171/G$2</f>
        <v>1.2669999999999999</v>
      </c>
      <c r="CR171" s="29">
        <f t="shared" ref="CR171:CR172" si="631">H171/H$2</f>
        <v>1.7709999999999999</v>
      </c>
      <c r="CS171" s="29">
        <f t="shared" ref="CS171:CS172" si="632">I171/I$2</f>
        <v>4.2161352827197467</v>
      </c>
      <c r="CT171" s="29">
        <f t="shared" ref="CT171:CT172" si="633">J171/J$2</f>
        <v>1.6649025069637884</v>
      </c>
      <c r="CU171" s="29">
        <f t="shared" ref="CU171:CU172" si="634">K171/K$2</f>
        <v>2.0630000000000002</v>
      </c>
      <c r="CV171" s="29">
        <f t="shared" ref="CV171:CV172" si="635">L171/L$2</f>
        <v>2.3406779661016945</v>
      </c>
      <c r="CW171" s="29">
        <f t="shared" ref="CW171:CW172" si="636">M171/M$2</f>
        <v>4.7220196864746633</v>
      </c>
      <c r="CX171" s="29">
        <f t="shared" ref="CX171:CX172" si="637">N171/N$2</f>
        <v>1.6120000000000001</v>
      </c>
      <c r="CY171" s="29">
        <f t="shared" ref="CY171:CY172" si="638">O171/O$2</f>
        <v>3.8786516853932582</v>
      </c>
      <c r="CZ171" s="29">
        <f t="shared" ref="CZ171:CZ172" si="639">P171/P$2</f>
        <v>1.5436982520699172</v>
      </c>
      <c r="DA171" s="29">
        <f t="shared" ref="DA171:DA172" si="640">Q171/Q$2</f>
        <v>1.4559308072487644</v>
      </c>
      <c r="DB171" s="29">
        <f t="shared" ref="DB171:DB172" si="641">R171/R$2</f>
        <v>2.8879551820728291</v>
      </c>
      <c r="DC171" s="29">
        <f t="shared" ref="DC171:DC172" si="642">S171/S$2</f>
        <v>2.7101999999999999</v>
      </c>
      <c r="DD171" s="29">
        <f t="shared" ref="DD171:DD172" si="643">T171/T$2</f>
        <v>1.3852853965900669</v>
      </c>
      <c r="DE171" s="29">
        <f t="shared" ref="DE171:DE172" si="644">U171/U$2</f>
        <v>3.1141000000000001</v>
      </c>
      <c r="DF171" s="29">
        <f t="shared" ref="DF171:DF172" si="645">V171/V$2</f>
        <v>1.3435999999999999</v>
      </c>
      <c r="DG171" s="29">
        <f t="shared" ref="DG171:DG172" si="646">W171/W$2</f>
        <v>1.3134999999999999</v>
      </c>
      <c r="DH171" s="29">
        <f t="shared" ref="DH171:DH172" si="647">X171/X$2</f>
        <v>1.5860000000000001</v>
      </c>
      <c r="DI171" s="29">
        <f t="shared" ref="DI171:DI172" si="648">Y171/Y$2</f>
        <v>1.9930000000000001</v>
      </c>
      <c r="DJ171" s="29">
        <f t="shared" ref="DJ171:DJ172" si="649">Z171/Z$2</f>
        <v>3.9829931972789114</v>
      </c>
      <c r="DK171" s="29">
        <f t="shared" ref="DK171:DK172" si="650">AA171/AA$2</f>
        <v>1.8087927424982555</v>
      </c>
      <c r="DL171" s="29">
        <f t="shared" ref="DL171:DL172" si="651">AB171/AB$2</f>
        <v>1.9619</v>
      </c>
      <c r="DM171" s="29">
        <f t="shared" ref="DM171:DM172" si="652">AC171/AC$2</f>
        <v>1.885</v>
      </c>
      <c r="DN171" s="29">
        <f t="shared" ref="DN171:DN172" si="653">AD171/AD$2</f>
        <v>1.0580000000000001</v>
      </c>
      <c r="DO171" s="29">
        <f t="shared" ref="DO171:DO172" si="654">AE171/AE$2</f>
        <v>1.4370000000000001</v>
      </c>
      <c r="DP171" s="29">
        <f t="shared" ref="DP171:DP172" si="655">AF171/AF$2</f>
        <v>1.4455</v>
      </c>
      <c r="DQ171" s="29">
        <f t="shared" ref="DQ171:DQ172" si="656">AG171/AG$2</f>
        <v>1.0690999999999999</v>
      </c>
      <c r="DR171" s="29">
        <f t="shared" ref="DR171:DR172" si="657">AH171/AH$2</f>
        <v>1.1297999999999999</v>
      </c>
      <c r="DS171" s="29">
        <f t="shared" ref="DS171:DS172" si="658">AI171/AI$2</f>
        <v>2.3256434565888635</v>
      </c>
    </row>
    <row r="172" spans="1:123">
      <c r="A172" s="2">
        <v>44323</v>
      </c>
      <c r="B172" s="3">
        <v>2.2406999999999999</v>
      </c>
      <c r="C172" s="3">
        <v>2.1835</v>
      </c>
      <c r="D172" s="3">
        <v>2.371</v>
      </c>
      <c r="E172" s="3">
        <v>1.9182999999999999</v>
      </c>
      <c r="F172" s="3">
        <v>1.5973999999999999</v>
      </c>
      <c r="G172" s="3">
        <v>1.3129999999999999</v>
      </c>
      <c r="H172" s="3">
        <v>1.7837000000000001</v>
      </c>
      <c r="I172" s="3">
        <v>4.8291000000000004</v>
      </c>
      <c r="J172" s="3">
        <v>1.8303</v>
      </c>
      <c r="K172" s="3">
        <v>2.1040000000000001</v>
      </c>
      <c r="L172" s="3">
        <v>3.1158999999999999</v>
      </c>
      <c r="M172" s="3">
        <v>5.5220000000000002</v>
      </c>
      <c r="N172" s="3">
        <v>1.6769000000000001</v>
      </c>
      <c r="O172" s="3">
        <v>3.794</v>
      </c>
      <c r="P172" s="3">
        <v>1.7</v>
      </c>
      <c r="Q172" s="3">
        <v>1.8528</v>
      </c>
      <c r="R172" s="3">
        <v>3.17</v>
      </c>
      <c r="S172" s="3">
        <v>2.7271999999999998</v>
      </c>
      <c r="T172" s="3">
        <v>1.5405</v>
      </c>
      <c r="U172" s="3">
        <v>3.4165999999999999</v>
      </c>
      <c r="V172" s="3">
        <v>1.3619000000000001</v>
      </c>
      <c r="W172" s="3">
        <v>1.3357000000000001</v>
      </c>
      <c r="X172" s="3">
        <v>1.637</v>
      </c>
      <c r="Y172">
        <v>1.9930000000000001</v>
      </c>
      <c r="Z172">
        <v>3.8898999999999999</v>
      </c>
      <c r="AA172">
        <v>2.661</v>
      </c>
      <c r="AB172">
        <v>1.9937</v>
      </c>
      <c r="AC172">
        <v>2</v>
      </c>
      <c r="AD172">
        <v>1.1379999999999999</v>
      </c>
      <c r="AE172">
        <v>1.3498000000000001</v>
      </c>
      <c r="AF172">
        <v>1.4516</v>
      </c>
      <c r="AG172">
        <v>1.0840000000000001</v>
      </c>
      <c r="AH172">
        <v>1.1593</v>
      </c>
      <c r="AI172" s="3">
        <v>2.3850736186896464</v>
      </c>
      <c r="AK172" s="11">
        <f t="shared" si="590"/>
        <v>4.5541505296066376E-2</v>
      </c>
      <c r="AL172" s="11">
        <f t="shared" si="591"/>
        <v>-1.6003657978965746E-3</v>
      </c>
      <c r="AM172" s="11">
        <f t="shared" si="592"/>
        <v>1.3594391244870163E-2</v>
      </c>
      <c r="AN172" s="11">
        <f t="shared" si="593"/>
        <v>4.1720990873539421E-4</v>
      </c>
      <c r="AO172" s="11">
        <f t="shared" si="594"/>
        <v>1.3321492007104752E-2</v>
      </c>
      <c r="AP172" s="11">
        <f t="shared" si="595"/>
        <v>3.630623520126286E-2</v>
      </c>
      <c r="AQ172" s="11">
        <f t="shared" si="596"/>
        <v>7.1710897797854223E-3</v>
      </c>
      <c r="AR172" s="11">
        <f t="shared" si="597"/>
        <v>8.7946521829957991E-3</v>
      </c>
      <c r="AS172" s="11">
        <f t="shared" si="598"/>
        <v>2.0746193742680274E-2</v>
      </c>
      <c r="AT172" s="11">
        <f t="shared" si="599"/>
        <v>1.9873969946679448E-2</v>
      </c>
      <c r="AU172" s="11">
        <f t="shared" si="600"/>
        <v>2.5574353235468417E-2</v>
      </c>
      <c r="AV172" s="11">
        <f t="shared" si="601"/>
        <v>6.5817409766454338E-2</v>
      </c>
      <c r="AW172" s="11">
        <f t="shared" si="602"/>
        <v>4.0260545905707268E-2</v>
      </c>
      <c r="AX172" s="11">
        <f t="shared" si="603"/>
        <v>9.9073001158748619E-2</v>
      </c>
      <c r="AY172" s="11">
        <f t="shared" si="604"/>
        <v>1.3110846245530494E-2</v>
      </c>
      <c r="AZ172" s="11">
        <f t="shared" si="605"/>
        <v>4.8260254596888208E-2</v>
      </c>
      <c r="BA172" s="11">
        <f t="shared" si="606"/>
        <v>2.4894924021985121E-2</v>
      </c>
      <c r="BB172" s="11">
        <f t="shared" si="607"/>
        <v>6.2725998081321066E-3</v>
      </c>
      <c r="BC172" s="11">
        <f t="shared" si="608"/>
        <v>3.0434782608695476E-2</v>
      </c>
      <c r="BD172" s="11">
        <f t="shared" si="609"/>
        <v>9.7138820204874632E-2</v>
      </c>
      <c r="BE172" s="11">
        <f t="shared" si="610"/>
        <v>1.362012503721366E-2</v>
      </c>
      <c r="BF172" s="11">
        <f t="shared" si="611"/>
        <v>1.6901408450704425E-2</v>
      </c>
      <c r="BG172" s="11">
        <f t="shared" si="612"/>
        <v>3.21563682219419E-2</v>
      </c>
      <c r="BH172" s="11" t="str">
        <f t="shared" si="613"/>
        <v>/</v>
      </c>
      <c r="BI172" s="11">
        <f t="shared" si="614"/>
        <v>-2.2981865675390512E-2</v>
      </c>
      <c r="BJ172" s="11">
        <f t="shared" si="615"/>
        <v>2.6620370370370461E-2</v>
      </c>
      <c r="BK172" s="11">
        <f t="shared" si="616"/>
        <v>1.6208777205769964E-2</v>
      </c>
      <c r="BL172" s="11">
        <f t="shared" si="617"/>
        <v>6.1007957559681802E-2</v>
      </c>
      <c r="BM172" s="11">
        <f t="shared" si="618"/>
        <v>7.5614366729678473E-2</v>
      </c>
      <c r="BN172" s="11">
        <f t="shared" si="619"/>
        <v>-6.0681976339596377E-2</v>
      </c>
      <c r="BO172" s="11">
        <f t="shared" si="620"/>
        <v>4.2199930819786236E-3</v>
      </c>
      <c r="BP172" s="11">
        <f t="shared" si="621"/>
        <v>1.3936956318398863E-2</v>
      </c>
      <c r="BQ172" s="11">
        <f t="shared" si="622"/>
        <v>2.6110816073641407E-2</v>
      </c>
      <c r="BR172" s="11">
        <f t="shared" si="623"/>
        <v>2.5554287753098759E-2</v>
      </c>
      <c r="CK172" s="2">
        <f t="shared" si="624"/>
        <v>44323</v>
      </c>
      <c r="CL172" s="29">
        <f t="shared" si="625"/>
        <v>1.7363037582332428</v>
      </c>
      <c r="CM172" s="29">
        <f t="shared" si="626"/>
        <v>1.7379019420566699</v>
      </c>
      <c r="CN172" s="29">
        <f t="shared" si="627"/>
        <v>2.371</v>
      </c>
      <c r="CO172" s="29">
        <f t="shared" si="628"/>
        <v>1.5160831423377854</v>
      </c>
      <c r="CP172" s="29">
        <f t="shared" si="629"/>
        <v>1.5973999999999999</v>
      </c>
      <c r="CQ172" s="29">
        <f t="shared" si="630"/>
        <v>1.3129999999999999</v>
      </c>
      <c r="CR172" s="29">
        <f t="shared" si="631"/>
        <v>1.7837000000000001</v>
      </c>
      <c r="CS172" s="29">
        <f t="shared" si="632"/>
        <v>4.2532147260877231</v>
      </c>
      <c r="CT172" s="29">
        <f t="shared" si="633"/>
        <v>1.6994428969359332</v>
      </c>
      <c r="CU172" s="29">
        <f t="shared" si="634"/>
        <v>2.1040000000000001</v>
      </c>
      <c r="CV172" s="29">
        <f t="shared" si="635"/>
        <v>2.4005392912172572</v>
      </c>
      <c r="CW172" s="29">
        <f t="shared" si="636"/>
        <v>5.0328107911046303</v>
      </c>
      <c r="CX172" s="29">
        <f t="shared" si="637"/>
        <v>1.6769000000000001</v>
      </c>
      <c r="CY172" s="29">
        <f t="shared" si="638"/>
        <v>4.2629213483146069</v>
      </c>
      <c r="CZ172" s="29">
        <f t="shared" si="639"/>
        <v>1.5639374425022998</v>
      </c>
      <c r="DA172" s="29">
        <f t="shared" si="640"/>
        <v>1.526194398682043</v>
      </c>
      <c r="DB172" s="29">
        <f t="shared" si="641"/>
        <v>2.9598506069094306</v>
      </c>
      <c r="DC172" s="29">
        <f t="shared" si="642"/>
        <v>2.7271999999999998</v>
      </c>
      <c r="DD172" s="29">
        <f t="shared" si="643"/>
        <v>1.4274462564862862</v>
      </c>
      <c r="DE172" s="29">
        <f t="shared" si="644"/>
        <v>3.4165999999999999</v>
      </c>
      <c r="DF172" s="29">
        <f t="shared" si="645"/>
        <v>1.3619000000000001</v>
      </c>
      <c r="DG172" s="29">
        <f t="shared" si="646"/>
        <v>1.3357000000000001</v>
      </c>
      <c r="DH172" s="29">
        <f t="shared" si="647"/>
        <v>1.637</v>
      </c>
      <c r="DI172" s="29">
        <f t="shared" si="648"/>
        <v>1.9930000000000001</v>
      </c>
      <c r="DJ172" s="29">
        <f t="shared" si="649"/>
        <v>3.8914565826330532</v>
      </c>
      <c r="DK172" s="29">
        <f t="shared" si="650"/>
        <v>1.8569434752267968</v>
      </c>
      <c r="DL172" s="29">
        <f t="shared" si="651"/>
        <v>1.9937</v>
      </c>
      <c r="DM172" s="29">
        <f t="shared" si="652"/>
        <v>2</v>
      </c>
      <c r="DN172" s="29">
        <f t="shared" si="653"/>
        <v>1.1379999999999999</v>
      </c>
      <c r="DO172" s="29">
        <f t="shared" si="654"/>
        <v>1.3498000000000001</v>
      </c>
      <c r="DP172" s="29">
        <f t="shared" si="655"/>
        <v>1.4516</v>
      </c>
      <c r="DQ172" s="29">
        <f t="shared" si="656"/>
        <v>1.0840000000000001</v>
      </c>
      <c r="DR172" s="29">
        <f t="shared" si="657"/>
        <v>1.1593</v>
      </c>
      <c r="DS172" s="29">
        <f t="shared" si="658"/>
        <v>2.3850736186896464</v>
      </c>
    </row>
    <row r="173" spans="1:123">
      <c r="A173" s="2">
        <v>44330</v>
      </c>
      <c r="B173" s="3">
        <v>2.2362000000000002</v>
      </c>
      <c r="C173" s="3">
        <v>2.1905000000000001</v>
      </c>
      <c r="D173" s="3">
        <v>2.4087000000000001</v>
      </c>
      <c r="E173" s="3">
        <v>1.9196</v>
      </c>
      <c r="F173" s="3">
        <v>1.5854999999999999</v>
      </c>
      <c r="G173" s="3">
        <v>1.3660000000000001</v>
      </c>
      <c r="H173" s="3">
        <v>1.7908999999999999</v>
      </c>
      <c r="I173" s="3">
        <v>4.9396000000000004</v>
      </c>
      <c r="J173" s="3">
        <v>1.8414999999999999</v>
      </c>
      <c r="K173" s="3">
        <v>2.1349999999999998</v>
      </c>
      <c r="L173" s="3">
        <v>3.1936</v>
      </c>
      <c r="M173" s="3">
        <v>5.4660000000000002</v>
      </c>
      <c r="N173" s="3">
        <v>1.6853</v>
      </c>
      <c r="O173" s="3">
        <v>4.0789999999999997</v>
      </c>
      <c r="P173" s="3">
        <v>1.7010000000000001</v>
      </c>
      <c r="Q173" s="3">
        <v>1.8609</v>
      </c>
      <c r="R173" s="3">
        <v>3.2050000000000001</v>
      </c>
      <c r="S173" s="3">
        <v>2.8075999999999999</v>
      </c>
      <c r="T173" s="3">
        <v>1.5481</v>
      </c>
      <c r="U173" s="3">
        <v>3.6385000000000001</v>
      </c>
      <c r="V173" s="3">
        <v>1.3832</v>
      </c>
      <c r="W173" s="3">
        <v>1.3747</v>
      </c>
      <c r="X173" s="3">
        <v>1.6579999999999999</v>
      </c>
      <c r="Y173">
        <v>1.9930000000000001</v>
      </c>
      <c r="Z173">
        <v>3.7702</v>
      </c>
      <c r="AA173">
        <v>2.7040000000000002</v>
      </c>
      <c r="AB173">
        <v>1.9758</v>
      </c>
      <c r="AC173">
        <v>2.085</v>
      </c>
      <c r="AD173">
        <v>1.1439999999999999</v>
      </c>
      <c r="AE173">
        <v>1.3498000000000001</v>
      </c>
      <c r="AF173">
        <v>1.4713000000000001</v>
      </c>
      <c r="AG173">
        <v>1.0860000000000001</v>
      </c>
      <c r="AH173">
        <v>1.1669</v>
      </c>
      <c r="AI173" s="3">
        <v>2.4168158174983128</v>
      </c>
      <c r="AK173" s="11">
        <f t="shared" ref="AK173" si="659">IF(B173=B172,"/",B173/B172-1)</f>
        <v>-2.0083009773730343E-3</v>
      </c>
      <c r="AL173" s="11">
        <f t="shared" ref="AL173" si="660">IF(C173=C172,"/",C173/C172-1)</f>
        <v>3.2058621479276184E-3</v>
      </c>
      <c r="AM173" s="11">
        <f t="shared" ref="AM173" si="661">IF(D173=D172,"/",D173/D172-1)</f>
        <v>1.5900463939266141E-2</v>
      </c>
      <c r="AN173" s="11">
        <f t="shared" ref="AN173" si="662">IF(E173=E172,"/",E173/E172-1)</f>
        <v>6.7768336547979757E-4</v>
      </c>
      <c r="AO173" s="11">
        <f t="shared" ref="AO173" si="663">IF(F173=F172,"/",F173/F172-1)</f>
        <v>-7.4496056091147844E-3</v>
      </c>
      <c r="AP173" s="11">
        <f t="shared" ref="AP173" si="664">IF(G173=G172,"/",G173/G172-1)</f>
        <v>4.0365575019040589E-2</v>
      </c>
      <c r="AQ173" s="11">
        <f t="shared" ref="AQ173" si="665">IF(H173=H172,"/",H173/H172-1)</f>
        <v>4.0365532320456587E-3</v>
      </c>
      <c r="AR173" s="11">
        <f t="shared" ref="AR173" si="666">IF(I173=I172,"/",I173/I172-1)</f>
        <v>2.2882110538195555E-2</v>
      </c>
      <c r="AS173" s="11">
        <f t="shared" ref="AS173" si="667">IF(J173=J172,"/",J173/J172-1)</f>
        <v>6.1192154291644929E-3</v>
      </c>
      <c r="AT173" s="11">
        <f t="shared" ref="AT173" si="668">IF(K173=K172,"/",K173/K172-1)</f>
        <v>1.4733840304182344E-2</v>
      </c>
      <c r="AU173" s="11">
        <f t="shared" ref="AU173" si="669">IF(L173=L172,"/",L173/L172-1)</f>
        <v>2.4936615424115072E-2</v>
      </c>
      <c r="AV173" s="11">
        <f t="shared" ref="AV173" si="670">IF(M173=M172,"/",M173/M172-1)</f>
        <v>-1.0141253169141606E-2</v>
      </c>
      <c r="AW173" s="11">
        <f t="shared" ref="AW173" si="671">IF(N173=N172,"/",N173/N172-1)</f>
        <v>5.0092432464665659E-3</v>
      </c>
      <c r="AX173" s="11">
        <f t="shared" ref="AX173" si="672">IF(O173=O172,"/",O173/O172-1)</f>
        <v>7.5118608328940351E-2</v>
      </c>
      <c r="AY173" s="11">
        <f t="shared" ref="AY173" si="673">IF(P173=P172,"/",P173/P172-1)</f>
        <v>5.882352941177782E-4</v>
      </c>
      <c r="AZ173" s="11">
        <f t="shared" ref="AZ173" si="674">IF(Q173=Q172,"/",Q173/Q172-1)</f>
        <v>4.3717616580309926E-3</v>
      </c>
      <c r="BA173" s="11">
        <f t="shared" ref="BA173" si="675">IF(R173=R172,"/",R173/R172-1)</f>
        <v>1.1041009463722551E-2</v>
      </c>
      <c r="BB173" s="11">
        <f t="shared" ref="BB173" si="676">IF(S173=S172,"/",S173/S172-1)</f>
        <v>2.9480786154297389E-2</v>
      </c>
      <c r="BC173" s="11">
        <f t="shared" ref="BC173" si="677">IF(T173=T172,"/",T173/T172-1)</f>
        <v>4.93346316131138E-3</v>
      </c>
      <c r="BD173" s="11">
        <f t="shared" ref="BD173" si="678">IF(U173=U172,"/",U173/U172-1)</f>
        <v>6.4947608733828988E-2</v>
      </c>
      <c r="BE173" s="11">
        <f t="shared" ref="BE173" si="679">IF(V173=V172,"/",V173/V172-1)</f>
        <v>1.5639914824876922E-2</v>
      </c>
      <c r="BF173" s="11">
        <f t="shared" ref="BF173" si="680">IF(W173=W172,"/",W173/W172-1)</f>
        <v>2.9198173242494407E-2</v>
      </c>
      <c r="BG173" s="11">
        <f t="shared" ref="BG173" si="681">IF(X173=X172,"/",X173/X172-1)</f>
        <v>1.2828344532681779E-2</v>
      </c>
      <c r="BH173" s="11" t="str">
        <f t="shared" ref="BH173" si="682">IF(Y173=Y172,"/",Y173/Y172-1)</f>
        <v>/</v>
      </c>
      <c r="BI173" s="11">
        <f t="shared" ref="BI173" si="683">IF(Z173=Z172,"/",Z173/Z172-1)</f>
        <v>-3.0771999280187146E-2</v>
      </c>
      <c r="BJ173" s="11">
        <f t="shared" ref="BJ173" si="684">IF(AA173=AA172,"/",AA173/AA172-1)</f>
        <v>1.6159338594513351E-2</v>
      </c>
      <c r="BK173" s="11">
        <f t="shared" ref="BK173" si="685">IF(AB173=AB172,"/",AB173/AB172-1)</f>
        <v>-8.9782815869990928E-3</v>
      </c>
      <c r="BL173" s="11">
        <f t="shared" ref="BL173" si="686">IF(AC173=AC172,"/",AC173/AC172-1)</f>
        <v>4.2499999999999982E-2</v>
      </c>
      <c r="BM173" s="11">
        <f t="shared" ref="BM173" si="687">IF(AD173=AD172,"/",AD173/AD172-1)</f>
        <v>5.2724077328647478E-3</v>
      </c>
      <c r="BN173" s="11" t="str">
        <f t="shared" ref="BN173" si="688">IF(AE173=AE172,"/",AE173/AE172-1)</f>
        <v>/</v>
      </c>
      <c r="BO173" s="11">
        <f t="shared" ref="BO173" si="689">IF(AF173=AF172,"/",AF173/AF172-1)</f>
        <v>1.3571231744282208E-2</v>
      </c>
      <c r="BP173" s="11">
        <f t="shared" ref="BP173" si="690">IF(AG173=AG172,"/",AG173/AG172-1)</f>
        <v>1.8450184501845879E-3</v>
      </c>
      <c r="BQ173" s="11">
        <f t="shared" ref="BQ173" si="691">IF(AH173=AH172,"/",AH173/AH172-1)</f>
        <v>6.5556801518158458E-3</v>
      </c>
      <c r="BR173" s="11">
        <f t="shared" ref="BR173" si="692">IF(AI173=AI172,"/",AI173/AI172-1)</f>
        <v>1.3308687228742899E-2</v>
      </c>
      <c r="CK173" s="2">
        <f t="shared" ref="CK173" si="693">A173</f>
        <v>44330</v>
      </c>
      <c r="CL173" s="29">
        <f t="shared" ref="CL173" si="694">B173/B$2</f>
        <v>1.7328167376985666</v>
      </c>
      <c r="CM173" s="29">
        <f t="shared" ref="CM173" si="695">C173/C$2</f>
        <v>1.7434734161095193</v>
      </c>
      <c r="CN173" s="29">
        <f t="shared" ref="CN173" si="696">D173/D$2</f>
        <v>2.4087000000000001</v>
      </c>
      <c r="CO173" s="29">
        <f t="shared" ref="CO173" si="697">E173/E$2</f>
        <v>1.5171105666640321</v>
      </c>
      <c r="CP173" s="29">
        <f t="shared" ref="CP173" si="698">F173/F$2</f>
        <v>1.5854999999999999</v>
      </c>
      <c r="CQ173" s="29">
        <f t="shared" ref="CQ173" si="699">G173/G$2</f>
        <v>1.3660000000000001</v>
      </c>
      <c r="CR173" s="29">
        <f t="shared" ref="CR173" si="700">H173/H$2</f>
        <v>1.7908999999999999</v>
      </c>
      <c r="CS173" s="29">
        <f t="shared" ref="CS173" si="701">I173/I$2</f>
        <v>4.3505372555927435</v>
      </c>
      <c r="CT173" s="29">
        <f t="shared" ref="CT173" si="702">J173/J$2</f>
        <v>1.7098421541318478</v>
      </c>
      <c r="CU173" s="29">
        <f t="shared" ref="CU173" si="703">K173/K$2</f>
        <v>2.1349999999999998</v>
      </c>
      <c r="CV173" s="29">
        <f t="shared" ref="CV173" si="704">L173/L$2</f>
        <v>2.4604006163328198</v>
      </c>
      <c r="CW173" s="29">
        <f t="shared" ref="CW173" si="705">M173/M$2</f>
        <v>4.9817717827196502</v>
      </c>
      <c r="CX173" s="29">
        <f t="shared" ref="CX173" si="706">N173/N$2</f>
        <v>1.6853</v>
      </c>
      <c r="CY173" s="29">
        <f t="shared" ref="CY173" si="707">O173/O$2</f>
        <v>4.5831460674157301</v>
      </c>
      <c r="CZ173" s="29">
        <f t="shared" ref="CZ173" si="708">P173/P$2</f>
        <v>1.5648574057037719</v>
      </c>
      <c r="DA173" s="29">
        <f t="shared" ref="DA173" si="709">Q173/Q$2</f>
        <v>1.5328665568369029</v>
      </c>
      <c r="DB173" s="29">
        <f t="shared" ref="DB173" si="710">R173/R$2</f>
        <v>2.992530345471522</v>
      </c>
      <c r="DC173" s="29">
        <f t="shared" ref="DC173" si="711">S173/S$2</f>
        <v>2.8075999999999999</v>
      </c>
      <c r="DD173" s="29">
        <f t="shared" ref="DD173" si="712">T173/T$2</f>
        <v>1.434488510007413</v>
      </c>
      <c r="DE173" s="29">
        <f t="shared" ref="DE173" si="713">U173/U$2</f>
        <v>3.6385000000000001</v>
      </c>
      <c r="DF173" s="29">
        <f t="shared" ref="DF173" si="714">V173/V$2</f>
        <v>1.3832</v>
      </c>
      <c r="DG173" s="29">
        <f t="shared" ref="DG173" si="715">W173/W$2</f>
        <v>1.3747</v>
      </c>
      <c r="DH173" s="29">
        <f t="shared" ref="DH173" si="716">X173/X$2</f>
        <v>1.6579999999999999</v>
      </c>
      <c r="DI173" s="29">
        <f t="shared" ref="DI173" si="717">Y173/Y$2</f>
        <v>1.9930000000000001</v>
      </c>
      <c r="DJ173" s="29">
        <f t="shared" ref="DJ173" si="718">Z173/Z$2</f>
        <v>3.7717086834733893</v>
      </c>
      <c r="DK173" s="29">
        <f t="shared" ref="DK173" si="719">AA173/AA$2</f>
        <v>1.886950453593859</v>
      </c>
      <c r="DL173" s="29">
        <f t="shared" ref="DL173" si="720">AB173/AB$2</f>
        <v>1.9758</v>
      </c>
      <c r="DM173" s="29">
        <f t="shared" ref="DM173" si="721">AC173/AC$2</f>
        <v>2.085</v>
      </c>
      <c r="DN173" s="29">
        <f t="shared" ref="DN173" si="722">AD173/AD$2</f>
        <v>1.1439999999999999</v>
      </c>
      <c r="DO173" s="29">
        <f t="shared" ref="DO173" si="723">AE173/AE$2</f>
        <v>1.3498000000000001</v>
      </c>
      <c r="DP173" s="29">
        <f t="shared" ref="DP173" si="724">AF173/AF$2</f>
        <v>1.4713000000000001</v>
      </c>
      <c r="DQ173" s="29">
        <f t="shared" ref="DQ173" si="725">AG173/AG$2</f>
        <v>1.0860000000000001</v>
      </c>
      <c r="DR173" s="29">
        <f t="shared" ref="DR173" si="726">AH173/AH$2</f>
        <v>1.1669</v>
      </c>
      <c r="DS173" s="29">
        <f t="shared" ref="DS173" si="727">AI173/AI$2</f>
        <v>2.4168158174983128</v>
      </c>
    </row>
    <row r="174" spans="1:123">
      <c r="AK174" s="17"/>
    </row>
    <row r="175" spans="1:123">
      <c r="Y175" s="3"/>
      <c r="Z175" s="3"/>
      <c r="AA175" s="3"/>
      <c r="AB175" s="3"/>
      <c r="AC175" s="3"/>
      <c r="AD175" s="3"/>
      <c r="AE175" s="3"/>
      <c r="AF175" s="3"/>
      <c r="AG175" s="3"/>
      <c r="AH175" s="3"/>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row>
    <row r="176" spans="1:123">
      <c r="Y176" s="3"/>
      <c r="Z176" s="3"/>
      <c r="AA176" s="3"/>
      <c r="AB176" s="3"/>
      <c r="AC176" s="3"/>
      <c r="AD176" s="3"/>
      <c r="AE176" s="3"/>
      <c r="AF176" s="3"/>
      <c r="AG176" s="3"/>
      <c r="AH176" s="3"/>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row>
    <row r="177" spans="25:34">
      <c r="Y177" s="3"/>
      <c r="Z177" s="3"/>
      <c r="AA177" s="3"/>
      <c r="AB177" s="3"/>
      <c r="AC177" s="3"/>
      <c r="AD177" s="3"/>
      <c r="AE177" s="3"/>
      <c r="AF177" s="3"/>
      <c r="AG177" s="3"/>
      <c r="AH177" s="3"/>
    </row>
  </sheetData>
  <mergeCells count="8">
    <mergeCell ref="BT2:CH2"/>
    <mergeCell ref="BV3:BW3"/>
    <mergeCell ref="BX3:BY3"/>
    <mergeCell ref="BZ3:CC3"/>
    <mergeCell ref="CD3:CG3"/>
    <mergeCell ref="CH3:CI3"/>
    <mergeCell ref="BT3:BT4"/>
    <mergeCell ref="BU3:BU4"/>
  </mergeCells>
  <phoneticPr fontId="15" type="noConversion"/>
  <conditionalFormatting sqref="BV5:BV27 BV35:BV37 BV29:BV33">
    <cfRule type="cellIs" dxfId="7" priority="1" operator="greaterThan">
      <formula>$BW$5</formula>
    </cfRule>
  </conditionalFormatting>
  <pageMargins left="0.69930555555555596" right="0.69930555555555596" top="0.75" bottom="0.75" header="0.3" footer="0.3"/>
  <pageSetup paperSize="9" orientation="portrait" horizontalDpi="2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178"/>
  <sheetViews>
    <sheetView topLeftCell="AF1" workbookViewId="0">
      <selection activeCell="AE1" sqref="A1:AE1048576"/>
    </sheetView>
  </sheetViews>
  <sheetFormatPr baseColWidth="10" defaultColWidth="9" defaultRowHeight="14"/>
  <cols>
    <col min="1" max="1" width="12.1640625" style="2" hidden="1" customWidth="1"/>
    <col min="2" max="6" width="0" hidden="1" customWidth="1"/>
    <col min="7" max="7" width="10.5" style="19" hidden="1" customWidth="1"/>
    <col min="8" max="16" width="9" hidden="1" customWidth="1"/>
    <col min="17" max="17" width="20.33203125" hidden="1" customWidth="1"/>
    <col min="18" max="18" width="11.6640625" hidden="1" customWidth="1"/>
    <col min="19" max="19" width="11.1640625" hidden="1" customWidth="1"/>
    <col min="20" max="20" width="14" hidden="1" customWidth="1"/>
    <col min="21" max="21" width="13.1640625" hidden="1" customWidth="1"/>
    <col min="22" max="31" width="10.6640625" hidden="1" customWidth="1"/>
    <col min="32" max="32" width="9" customWidth="1"/>
    <col min="33" max="33" width="11.6640625" style="2" customWidth="1"/>
    <col min="34" max="39" width="10.1640625" style="3" customWidth="1"/>
  </cols>
  <sheetData>
    <row r="1" spans="1:39" ht="46" thickBot="1">
      <c r="A1" s="4" t="s">
        <v>234</v>
      </c>
      <c r="B1" s="7" t="s">
        <v>56</v>
      </c>
      <c r="C1" s="7" t="s">
        <v>58</v>
      </c>
      <c r="D1" s="7" t="s">
        <v>322</v>
      </c>
      <c r="E1" s="7" t="s">
        <v>62</v>
      </c>
      <c r="F1" s="7" t="s">
        <v>249</v>
      </c>
      <c r="G1" s="22" t="s">
        <v>237</v>
      </c>
      <c r="I1" s="7" t="s">
        <v>56</v>
      </c>
      <c r="J1" s="7" t="s">
        <v>58</v>
      </c>
      <c r="K1" s="7" t="s">
        <v>60</v>
      </c>
      <c r="L1" s="7" t="s">
        <v>62</v>
      </c>
      <c r="M1" s="7" t="s">
        <v>249</v>
      </c>
      <c r="N1" t="s">
        <v>238</v>
      </c>
      <c r="AG1" s="2" t="s">
        <v>240</v>
      </c>
      <c r="AH1" s="3" t="s">
        <v>56</v>
      </c>
      <c r="AI1" s="3" t="s">
        <v>58</v>
      </c>
      <c r="AJ1" s="3" t="s">
        <v>60</v>
      </c>
      <c r="AK1" s="3" t="s">
        <v>62</v>
      </c>
      <c r="AL1" s="3" t="s">
        <v>249</v>
      </c>
      <c r="AM1" s="3" t="s">
        <v>238</v>
      </c>
    </row>
    <row r="2" spans="1:39" ht="19" thickBot="1">
      <c r="A2" s="2">
        <v>43098</v>
      </c>
      <c r="B2">
        <v>1</v>
      </c>
      <c r="C2">
        <v>1</v>
      </c>
      <c r="D2">
        <v>1.0626</v>
      </c>
      <c r="E2">
        <v>1</v>
      </c>
      <c r="F2">
        <v>1</v>
      </c>
      <c r="G2" s="19">
        <v>1</v>
      </c>
      <c r="I2" s="11"/>
      <c r="J2" s="11"/>
      <c r="K2" s="11"/>
      <c r="L2" s="11"/>
      <c r="M2" s="11"/>
      <c r="N2" s="11"/>
      <c r="P2" s="105" t="s">
        <v>54</v>
      </c>
      <c r="Q2" s="105"/>
      <c r="R2" s="105"/>
      <c r="S2" s="105"/>
      <c r="T2" s="105"/>
      <c r="U2" s="105"/>
      <c r="V2" s="105"/>
      <c r="W2" s="105"/>
      <c r="X2" s="105"/>
      <c r="Y2" s="105"/>
      <c r="Z2" s="105"/>
      <c r="AA2" s="105"/>
      <c r="AB2" s="105"/>
      <c r="AC2" s="105"/>
      <c r="AD2" s="105"/>
      <c r="AG2" s="2">
        <f t="shared" ref="AG2:AG33" si="0">A2</f>
        <v>43098</v>
      </c>
      <c r="AH2" s="3">
        <f t="shared" ref="AH2:AH33" si="1">B2/B$2</f>
        <v>1</v>
      </c>
      <c r="AI2" s="3">
        <f t="shared" ref="AI2:AI33" si="2">C2/C$2</f>
        <v>1</v>
      </c>
      <c r="AJ2" s="3">
        <f t="shared" ref="AJ2:AJ33" si="3">D2/D$2</f>
        <v>1</v>
      </c>
      <c r="AK2" s="3">
        <f t="shared" ref="AK2:AK33" si="4">E2/E$2</f>
        <v>1</v>
      </c>
      <c r="AL2" s="3">
        <f t="shared" ref="AL2:AL33" si="5">F2/F$2</f>
        <v>1</v>
      </c>
      <c r="AM2" s="3">
        <f t="shared" ref="AM2:AM33" si="6">G2/G$2</f>
        <v>1</v>
      </c>
    </row>
    <row r="3" spans="1:39" ht="32.25" customHeight="1" thickBot="1">
      <c r="A3" s="2">
        <v>43105</v>
      </c>
      <c r="B3">
        <v>1</v>
      </c>
      <c r="C3">
        <v>1</v>
      </c>
      <c r="D3">
        <v>1.0637000000000001</v>
      </c>
      <c r="E3">
        <v>1</v>
      </c>
      <c r="F3">
        <v>1</v>
      </c>
      <c r="G3" s="19">
        <v>0.99876126630449136</v>
      </c>
      <c r="I3" s="11" t="str">
        <f t="shared" ref="I3:I34" si="7">IF(B3=B2,"/",B3/B2-1)</f>
        <v>/</v>
      </c>
      <c r="J3" s="11" t="str">
        <f t="shared" ref="J3:J34" si="8">IF(C3=C2,"/",C3/C2-1)</f>
        <v>/</v>
      </c>
      <c r="K3" s="11">
        <f t="shared" ref="K3:K34" si="9">IF(D3=D2,"/",D3/D2-1)</f>
        <v>1.0351966873707319E-3</v>
      </c>
      <c r="L3" s="11" t="str">
        <f t="shared" ref="L3:L34" si="10">IF(E3=E2,"/",E3/E2-1)</f>
        <v>/</v>
      </c>
      <c r="M3" s="11" t="str">
        <f t="shared" ref="M3:M34" si="11">IF(F3=F2,"/",F3/F2-1)</f>
        <v>/</v>
      </c>
      <c r="N3" s="11">
        <f t="shared" ref="N3:N34" si="12">G3/G2-1</f>
        <v>-1.2387336955086425E-3</v>
      </c>
      <c r="P3" s="118" t="s">
        <v>55</v>
      </c>
      <c r="Q3" s="107" t="s">
        <v>2</v>
      </c>
      <c r="R3" s="106" t="str">
        <f>cta策略!BV3</f>
        <v>2021/5/10-2021/5/14收益率</v>
      </c>
      <c r="S3" s="107"/>
      <c r="T3" s="106" t="str">
        <f>cta策略!BX3</f>
        <v>（2020/2/14-2021/5/14）季度收益率</v>
      </c>
      <c r="U3" s="107"/>
      <c r="V3" s="106" t="str">
        <f>cta策略!BZ3</f>
        <v>近半年（2020/11/15-2021/5/14）业绩指标</v>
      </c>
      <c r="W3" s="106"/>
      <c r="X3" s="106"/>
      <c r="Y3" s="107"/>
      <c r="Z3" s="106" t="str">
        <f>cta策略!CD3</f>
        <v>近一年（2020/5/15-2021/5/14）业绩指标</v>
      </c>
      <c r="AA3" s="106"/>
      <c r="AB3" s="106"/>
      <c r="AC3" s="107"/>
      <c r="AD3" s="106" t="str">
        <f>cta策略!CH3</f>
        <v>2018年以来最大回撤</v>
      </c>
      <c r="AE3" s="107"/>
      <c r="AG3" s="2">
        <f t="shared" si="0"/>
        <v>43105</v>
      </c>
      <c r="AH3" s="3">
        <f t="shared" si="1"/>
        <v>1</v>
      </c>
      <c r="AI3" s="3">
        <f t="shared" si="2"/>
        <v>1</v>
      </c>
      <c r="AJ3" s="3">
        <f t="shared" si="3"/>
        <v>1.0010351966873707</v>
      </c>
      <c r="AK3" s="3">
        <f t="shared" si="4"/>
        <v>1</v>
      </c>
      <c r="AL3" s="3">
        <f t="shared" si="5"/>
        <v>1</v>
      </c>
      <c r="AM3" s="3">
        <f t="shared" si="6"/>
        <v>0.99876126630449136</v>
      </c>
    </row>
    <row r="4" spans="1:39" ht="16" thickBot="1">
      <c r="A4" s="2">
        <v>43112</v>
      </c>
      <c r="B4">
        <v>1</v>
      </c>
      <c r="C4">
        <v>1</v>
      </c>
      <c r="D4">
        <v>1.0622</v>
      </c>
      <c r="E4">
        <v>1</v>
      </c>
      <c r="F4">
        <v>1</v>
      </c>
      <c r="G4" s="19">
        <v>0.99263705981294659</v>
      </c>
      <c r="I4" s="11" t="str">
        <f t="shared" si="7"/>
        <v>/</v>
      </c>
      <c r="J4" s="11" t="str">
        <f t="shared" si="8"/>
        <v>/</v>
      </c>
      <c r="K4" s="11">
        <f t="shared" si="9"/>
        <v>-1.4101720409890328E-3</v>
      </c>
      <c r="L4" s="11" t="str">
        <f t="shared" si="10"/>
        <v>/</v>
      </c>
      <c r="M4" s="11" t="str">
        <f t="shared" si="11"/>
        <v>/</v>
      </c>
      <c r="N4" s="11">
        <f t="shared" si="12"/>
        <v>-6.1318021614964469E-3</v>
      </c>
      <c r="P4" s="118"/>
      <c r="Q4" s="107"/>
      <c r="R4" s="12" t="s">
        <v>3</v>
      </c>
      <c r="S4" s="12" t="s">
        <v>4</v>
      </c>
      <c r="T4" s="12" t="s">
        <v>3</v>
      </c>
      <c r="U4" s="12" t="s">
        <v>4</v>
      </c>
      <c r="V4" s="12" t="s">
        <v>5</v>
      </c>
      <c r="W4" s="12" t="s">
        <v>4</v>
      </c>
      <c r="X4" s="12" t="s">
        <v>6</v>
      </c>
      <c r="Y4" s="12" t="s">
        <v>4</v>
      </c>
      <c r="Z4" s="12" t="s">
        <v>5</v>
      </c>
      <c r="AA4" s="12" t="s">
        <v>4</v>
      </c>
      <c r="AB4" s="12" t="s">
        <v>6</v>
      </c>
      <c r="AC4" s="12" t="s">
        <v>4</v>
      </c>
      <c r="AD4" s="15" t="s">
        <v>3</v>
      </c>
      <c r="AE4" s="12" t="s">
        <v>4</v>
      </c>
      <c r="AG4" s="2">
        <f t="shared" si="0"/>
        <v>43112</v>
      </c>
      <c r="AH4" s="3">
        <f t="shared" si="1"/>
        <v>1</v>
      </c>
      <c r="AI4" s="3">
        <f t="shared" si="2"/>
        <v>1</v>
      </c>
      <c r="AJ4" s="3">
        <f t="shared" si="3"/>
        <v>0.99962356484095616</v>
      </c>
      <c r="AK4" s="3">
        <f t="shared" si="4"/>
        <v>1</v>
      </c>
      <c r="AL4" s="3">
        <f t="shared" si="5"/>
        <v>1</v>
      </c>
      <c r="AM4" s="3">
        <f t="shared" si="6"/>
        <v>0.99263705981294659</v>
      </c>
    </row>
    <row r="5" spans="1:39" ht="16" thickBot="1">
      <c r="A5" s="2">
        <v>43119</v>
      </c>
      <c r="B5">
        <v>1</v>
      </c>
      <c r="C5">
        <v>1</v>
      </c>
      <c r="D5">
        <v>1.052</v>
      </c>
      <c r="E5">
        <v>1</v>
      </c>
      <c r="F5">
        <v>1</v>
      </c>
      <c r="G5" s="19">
        <v>0.98033062653505287</v>
      </c>
      <c r="I5" s="11" t="str">
        <f t="shared" si="7"/>
        <v>/</v>
      </c>
      <c r="J5" s="11" t="str">
        <f t="shared" si="8"/>
        <v>/</v>
      </c>
      <c r="K5" s="11">
        <f t="shared" si="9"/>
        <v>-9.6027113537939801E-3</v>
      </c>
      <c r="L5" s="11" t="str">
        <f t="shared" si="10"/>
        <v>/</v>
      </c>
      <c r="M5" s="11" t="str">
        <f t="shared" si="11"/>
        <v>/</v>
      </c>
      <c r="N5" s="11">
        <f t="shared" si="12"/>
        <v>-1.2397716926076385E-2</v>
      </c>
      <c r="P5" s="7" t="s">
        <v>33</v>
      </c>
      <c r="Q5" s="7" t="s">
        <v>56</v>
      </c>
      <c r="R5" s="13">
        <f>INDEX(B:B,COUNTA(B:B))/INDEX(B:B,COUNTA(B:B)-1)-1</f>
        <v>1.0371650821088929E-2</v>
      </c>
      <c r="S5" s="14">
        <f>INDEX(G:G,COUNTA(G:G))/INDEX(G:G,COUNTA(G:G)-1)-1</f>
        <v>4.2198456541082674E-3</v>
      </c>
      <c r="T5" s="13">
        <v>2.6338893766461924E-2</v>
      </c>
      <c r="U5" s="14">
        <f>INDEX(G:G,COUNTA(G:G))/INDEX(G:G,COUNTA(G:G)-13)-1</f>
        <v>4.612472890544983E-2</v>
      </c>
      <c r="V5" s="13">
        <v>6.0798548094373794E-2</v>
      </c>
      <c r="W5" s="14">
        <v>9.7309073497317877E-2</v>
      </c>
      <c r="X5" s="13">
        <v>0.12434619777450891</v>
      </c>
      <c r="Y5" s="14">
        <v>6.7636134884640459E-2</v>
      </c>
      <c r="Z5" s="13">
        <v>8.6281276962898446E-3</v>
      </c>
      <c r="AA5" s="14">
        <f>INDEX(G:G,COUNTA(G:G))/INDEX(G:G,COUNTA(G:G)-50)-1</f>
        <v>0.24120992595382984</v>
      </c>
      <c r="AB5" s="13">
        <v>0.14698197763796164</v>
      </c>
      <c r="AC5" s="14">
        <v>9.6693673959875978E-2</v>
      </c>
      <c r="AD5" s="13">
        <f>[3]量金资产!$P$13</f>
        <v>-5.8319039451114801E-2</v>
      </c>
      <c r="AE5" s="14">
        <f>策略指数汇总!Q20</f>
        <v>-4.8037922107595721E-2</v>
      </c>
      <c r="AG5" s="2">
        <f t="shared" si="0"/>
        <v>43119</v>
      </c>
      <c r="AH5" s="3">
        <f t="shared" si="1"/>
        <v>1</v>
      </c>
      <c r="AI5" s="3">
        <f t="shared" si="2"/>
        <v>1</v>
      </c>
      <c r="AJ5" s="3">
        <f t="shared" si="3"/>
        <v>0.99002446828533786</v>
      </c>
      <c r="AK5" s="3">
        <f t="shared" si="4"/>
        <v>1</v>
      </c>
      <c r="AL5" s="3">
        <f t="shared" si="5"/>
        <v>1</v>
      </c>
      <c r="AM5" s="3">
        <f t="shared" si="6"/>
        <v>0.98033062653505287</v>
      </c>
    </row>
    <row r="6" spans="1:39" ht="16" thickBot="1">
      <c r="A6" s="2">
        <v>43126</v>
      </c>
      <c r="B6">
        <v>1</v>
      </c>
      <c r="C6">
        <v>1</v>
      </c>
      <c r="D6">
        <v>1.0593999999999999</v>
      </c>
      <c r="E6">
        <v>1</v>
      </c>
      <c r="F6">
        <v>1</v>
      </c>
      <c r="G6" s="19">
        <v>0.98265828627946494</v>
      </c>
      <c r="I6" s="11" t="str">
        <f t="shared" si="7"/>
        <v>/</v>
      </c>
      <c r="J6" s="11" t="str">
        <f t="shared" si="8"/>
        <v>/</v>
      </c>
      <c r="K6" s="11">
        <f t="shared" si="9"/>
        <v>7.0342205323192797E-3</v>
      </c>
      <c r="L6" s="11" t="str">
        <f t="shared" si="10"/>
        <v>/</v>
      </c>
      <c r="M6" s="11" t="str">
        <f t="shared" si="11"/>
        <v>/</v>
      </c>
      <c r="N6" s="11">
        <f t="shared" si="12"/>
        <v>2.3743619564748908E-3</v>
      </c>
      <c r="P6" s="7" t="s">
        <v>57</v>
      </c>
      <c r="Q6" s="7" t="s">
        <v>58</v>
      </c>
      <c r="R6" s="13">
        <f>INDEX(C:C,COUNTA(C:C))/INDEX(C:C,COUNTA(C:C)-1)-1</f>
        <v>-2.641988208075241E-2</v>
      </c>
      <c r="S6" s="14">
        <f t="shared" ref="S6:S9" si="13">S5</f>
        <v>4.2198456541082674E-3</v>
      </c>
      <c r="T6" s="13">
        <v>-1.5917320458660122E-2</v>
      </c>
      <c r="U6" s="14">
        <f t="shared" ref="U6:U9" si="14">U5</f>
        <v>4.612472890544983E-2</v>
      </c>
      <c r="V6" s="13">
        <v>-7.229832572298367E-3</v>
      </c>
      <c r="W6" s="14">
        <f t="shared" ref="W6:W9" si="15">W5</f>
        <v>9.7309073497317877E-2</v>
      </c>
      <c r="X6" s="13">
        <v>0.12739922528826211</v>
      </c>
      <c r="Y6" s="14">
        <f t="shared" ref="Y6:Y9" si="16">Y5</f>
        <v>6.7636134884640459E-2</v>
      </c>
      <c r="Z6" s="13">
        <v>9.8989048020218906E-2</v>
      </c>
      <c r="AA6" s="14">
        <f t="shared" ref="AA6:AA9" si="17">AA5</f>
        <v>0.24120992595382984</v>
      </c>
      <c r="AB6" s="13">
        <v>0.11831800920427696</v>
      </c>
      <c r="AC6" s="14">
        <f t="shared" ref="AC6:AC9" si="18">AC5</f>
        <v>9.6693673959875978E-2</v>
      </c>
      <c r="AD6" s="13">
        <f>[3]无花果!$P$13</f>
        <v>-6.7140090380890999E-2</v>
      </c>
      <c r="AE6" s="14">
        <f t="shared" ref="AE6:AE9" si="19">AE5</f>
        <v>-4.8037922107595721E-2</v>
      </c>
      <c r="AG6" s="2">
        <f t="shared" si="0"/>
        <v>43126</v>
      </c>
      <c r="AH6" s="3">
        <f t="shared" si="1"/>
        <v>1</v>
      </c>
      <c r="AI6" s="3">
        <f t="shared" si="2"/>
        <v>1</v>
      </c>
      <c r="AJ6" s="3">
        <f t="shared" si="3"/>
        <v>0.99698851872764904</v>
      </c>
      <c r="AK6" s="3">
        <f t="shared" si="4"/>
        <v>1</v>
      </c>
      <c r="AL6" s="3">
        <f t="shared" si="5"/>
        <v>1</v>
      </c>
      <c r="AM6" s="3">
        <f t="shared" si="6"/>
        <v>0.98265828627946494</v>
      </c>
    </row>
    <row r="7" spans="1:39" ht="16" thickBot="1">
      <c r="A7" s="2">
        <v>43133</v>
      </c>
      <c r="B7">
        <v>1</v>
      </c>
      <c r="C7">
        <v>1</v>
      </c>
      <c r="D7">
        <v>1.0585</v>
      </c>
      <c r="E7">
        <v>1</v>
      </c>
      <c r="F7">
        <v>1</v>
      </c>
      <c r="G7" s="19">
        <v>0.99237041462962905</v>
      </c>
      <c r="I7" s="11" t="str">
        <f t="shared" si="7"/>
        <v>/</v>
      </c>
      <c r="J7" s="11" t="str">
        <f t="shared" si="8"/>
        <v>/</v>
      </c>
      <c r="K7" s="11">
        <f t="shared" si="9"/>
        <v>-8.4953747404181712E-4</v>
      </c>
      <c r="L7" s="11" t="str">
        <f t="shared" si="10"/>
        <v>/</v>
      </c>
      <c r="M7" s="11" t="str">
        <f t="shared" si="11"/>
        <v>/</v>
      </c>
      <c r="N7" s="11">
        <f t="shared" si="12"/>
        <v>9.8835256220513035E-3</v>
      </c>
      <c r="P7" s="7" t="s">
        <v>59</v>
      </c>
      <c r="Q7" s="7" t="s">
        <v>60</v>
      </c>
      <c r="R7" s="13">
        <f>INDEX(D:D,COUNTA(D:D))/INDEX(D:D,COUNTA(D:D)-1)-1</f>
        <v>1.1439806953257525E-2</v>
      </c>
      <c r="S7" s="14">
        <f t="shared" si="13"/>
        <v>4.2198456541082674E-3</v>
      </c>
      <c r="T7" s="13">
        <v>0.21277393773776976</v>
      </c>
      <c r="U7" s="14">
        <f t="shared" si="14"/>
        <v>4.612472890544983E-2</v>
      </c>
      <c r="V7" s="13">
        <v>0.33015984955336153</v>
      </c>
      <c r="W7" s="14">
        <f t="shared" si="15"/>
        <v>9.7309073497317877E-2</v>
      </c>
      <c r="X7" s="13">
        <v>0.15405666456832223</v>
      </c>
      <c r="Y7" s="14">
        <f t="shared" si="16"/>
        <v>6.7636134884640459E-2</v>
      </c>
      <c r="Z7" s="13">
        <v>0.59192572795048526</v>
      </c>
      <c r="AA7" s="14">
        <f t="shared" si="17"/>
        <v>0.24120992595382984</v>
      </c>
      <c r="AB7" s="13">
        <v>0.1470808370615391</v>
      </c>
      <c r="AC7" s="14">
        <f t="shared" si="18"/>
        <v>9.6693673959875978E-2</v>
      </c>
      <c r="AD7" s="13">
        <f>[4]双隆投资!$P$13</f>
        <v>-6.5610370903853021E-2</v>
      </c>
      <c r="AE7" s="14">
        <f t="shared" si="19"/>
        <v>-4.8037922107595721E-2</v>
      </c>
      <c r="AG7" s="2">
        <f t="shared" si="0"/>
        <v>43133</v>
      </c>
      <c r="AH7" s="3">
        <f t="shared" si="1"/>
        <v>1</v>
      </c>
      <c r="AI7" s="3">
        <f t="shared" si="2"/>
        <v>1</v>
      </c>
      <c r="AJ7" s="3">
        <f t="shared" si="3"/>
        <v>0.99614153961980045</v>
      </c>
      <c r="AK7" s="3">
        <f t="shared" si="4"/>
        <v>1</v>
      </c>
      <c r="AL7" s="3">
        <f t="shared" si="5"/>
        <v>1</v>
      </c>
      <c r="AM7" s="3">
        <f t="shared" si="6"/>
        <v>0.99237041462962905</v>
      </c>
    </row>
    <row r="8" spans="1:39" ht="16" thickBot="1">
      <c r="A8" s="2">
        <v>43140</v>
      </c>
      <c r="B8">
        <v>1</v>
      </c>
      <c r="C8">
        <v>1</v>
      </c>
      <c r="D8">
        <v>1.0314000000000001</v>
      </c>
      <c r="E8">
        <v>1</v>
      </c>
      <c r="F8">
        <v>1</v>
      </c>
      <c r="G8" s="19">
        <v>0.98848348148112564</v>
      </c>
      <c r="I8" s="11" t="str">
        <f t="shared" si="7"/>
        <v>/</v>
      </c>
      <c r="J8" s="11" t="str">
        <f t="shared" si="8"/>
        <v>/</v>
      </c>
      <c r="K8" s="11">
        <f t="shared" si="9"/>
        <v>-2.5602267359470909E-2</v>
      </c>
      <c r="L8" s="11" t="str">
        <f t="shared" si="10"/>
        <v>/</v>
      </c>
      <c r="M8" s="11" t="str">
        <f t="shared" si="11"/>
        <v>/</v>
      </c>
      <c r="N8" s="11">
        <f t="shared" si="12"/>
        <v>-3.9168168369410061E-3</v>
      </c>
      <c r="P8" s="7" t="s">
        <v>61</v>
      </c>
      <c r="Q8" s="7" t="s">
        <v>62</v>
      </c>
      <c r="R8" s="13">
        <f>INDEX(E:E,COUNTA(E:E))/INDEX(E:E,COUNTA(E:E)-1)-1</f>
        <v>2.0874399797826682E-2</v>
      </c>
      <c r="S8" s="14">
        <f t="shared" si="13"/>
        <v>4.2198456541082674E-3</v>
      </c>
      <c r="T8" s="13">
        <v>-4.4311433911377041E-2</v>
      </c>
      <c r="U8" s="14">
        <f t="shared" si="14"/>
        <v>4.612472890544983E-2</v>
      </c>
      <c r="V8" s="13">
        <v>0.18110052043740144</v>
      </c>
      <c r="W8" s="14">
        <f t="shared" si="15"/>
        <v>9.7309073497317877E-2</v>
      </c>
      <c r="X8" s="13">
        <v>0.24206874432340972</v>
      </c>
      <c r="Y8" s="14">
        <f t="shared" si="16"/>
        <v>6.7636134884640459E-2</v>
      </c>
      <c r="Z8" s="13">
        <v>0.56932520104114048</v>
      </c>
      <c r="AA8" s="14">
        <f t="shared" si="17"/>
        <v>0.24120992595382984</v>
      </c>
      <c r="AB8" s="13">
        <v>0.32825992386626779</v>
      </c>
      <c r="AC8" s="14">
        <f t="shared" si="18"/>
        <v>9.6693673959875978E-2</v>
      </c>
      <c r="AD8" s="13">
        <f>[3]玉数投资!$P$13</f>
        <v>-0.104704674247899</v>
      </c>
      <c r="AE8" s="14">
        <f t="shared" si="19"/>
        <v>-4.8037922107595721E-2</v>
      </c>
      <c r="AG8" s="2">
        <f t="shared" si="0"/>
        <v>43140</v>
      </c>
      <c r="AH8" s="3">
        <f t="shared" si="1"/>
        <v>1</v>
      </c>
      <c r="AI8" s="3">
        <f t="shared" si="2"/>
        <v>1</v>
      </c>
      <c r="AJ8" s="3">
        <f t="shared" si="3"/>
        <v>0.97063805759457944</v>
      </c>
      <c r="AK8" s="3">
        <f t="shared" si="4"/>
        <v>1</v>
      </c>
      <c r="AL8" s="3">
        <f t="shared" si="5"/>
        <v>1</v>
      </c>
      <c r="AM8" s="3">
        <f t="shared" si="6"/>
        <v>0.98848348148112564</v>
      </c>
    </row>
    <row r="9" spans="1:39" ht="16" thickBot="1">
      <c r="A9" s="2">
        <v>43145</v>
      </c>
      <c r="B9">
        <v>1</v>
      </c>
      <c r="C9">
        <v>1</v>
      </c>
      <c r="D9">
        <v>1.0314000000000001</v>
      </c>
      <c r="E9">
        <v>1</v>
      </c>
      <c r="F9">
        <v>1</v>
      </c>
      <c r="G9" s="19">
        <v>1.0180934800994155</v>
      </c>
      <c r="I9" s="11" t="str">
        <f t="shared" si="7"/>
        <v>/</v>
      </c>
      <c r="J9" s="11" t="str">
        <f t="shared" si="8"/>
        <v>/</v>
      </c>
      <c r="K9" s="11" t="str">
        <f t="shared" si="9"/>
        <v>/</v>
      </c>
      <c r="L9" s="11" t="str">
        <f t="shared" si="10"/>
        <v>/</v>
      </c>
      <c r="M9" s="11" t="str">
        <f t="shared" si="11"/>
        <v>/</v>
      </c>
      <c r="N9" s="11">
        <f t="shared" si="12"/>
        <v>2.9954975650096527E-2</v>
      </c>
      <c r="P9" s="7" t="s">
        <v>245</v>
      </c>
      <c r="Q9" s="8" t="s">
        <v>250</v>
      </c>
      <c r="R9" s="13">
        <f>INDEX(F:F,COUNTA(F:F))/INDEX(F:F,COUNTA(F:F)-1)-1</f>
        <v>4.8332527791203894E-3</v>
      </c>
      <c r="S9" s="14">
        <f t="shared" si="13"/>
        <v>4.2198456541082674E-3</v>
      </c>
      <c r="T9" s="13">
        <v>8.4970111016225536E-2</v>
      </c>
      <c r="U9" s="14">
        <f t="shared" si="14"/>
        <v>4.612472890544983E-2</v>
      </c>
      <c r="V9" s="13">
        <v>9.2172501074549995E-2</v>
      </c>
      <c r="W9" s="14">
        <f t="shared" si="15"/>
        <v>9.7309073497317877E-2</v>
      </c>
      <c r="X9" s="13">
        <v>8.057787250673884E-2</v>
      </c>
      <c r="Y9" s="14">
        <f t="shared" si="16"/>
        <v>6.7636134884640459E-2</v>
      </c>
      <c r="Z9" s="13">
        <v>0.36874551113239162</v>
      </c>
      <c r="AA9" s="14">
        <f t="shared" si="17"/>
        <v>0.24120992595382984</v>
      </c>
      <c r="AB9" s="13">
        <v>0.14203217587472505</v>
      </c>
      <c r="AC9" s="14">
        <f t="shared" si="18"/>
        <v>9.6693673959875978E-2</v>
      </c>
      <c r="AD9" s="13">
        <f>[4]金邦安!$P$13</f>
        <v>-5.8081624733199777E-2</v>
      </c>
      <c r="AE9" s="14">
        <f t="shared" si="19"/>
        <v>-4.8037922107595721E-2</v>
      </c>
      <c r="AG9" s="2">
        <f t="shared" si="0"/>
        <v>43145</v>
      </c>
      <c r="AH9" s="3">
        <f t="shared" si="1"/>
        <v>1</v>
      </c>
      <c r="AI9" s="3">
        <f t="shared" si="2"/>
        <v>1</v>
      </c>
      <c r="AJ9" s="3">
        <f t="shared" si="3"/>
        <v>0.97063805759457944</v>
      </c>
      <c r="AK9" s="3">
        <f t="shared" si="4"/>
        <v>1</v>
      </c>
      <c r="AL9" s="3">
        <f t="shared" si="5"/>
        <v>1</v>
      </c>
      <c r="AM9" s="3">
        <f t="shared" si="6"/>
        <v>1.0180934800994155</v>
      </c>
    </row>
    <row r="10" spans="1:39" ht="20.25" customHeight="1">
      <c r="A10" s="2">
        <v>43154</v>
      </c>
      <c r="B10">
        <v>1</v>
      </c>
      <c r="C10">
        <v>1</v>
      </c>
      <c r="D10">
        <v>1.0464</v>
      </c>
      <c r="E10">
        <v>1</v>
      </c>
      <c r="F10">
        <v>1</v>
      </c>
      <c r="G10" s="19">
        <v>1.03058309961425</v>
      </c>
      <c r="I10" s="11" t="str">
        <f t="shared" si="7"/>
        <v>/</v>
      </c>
      <c r="J10" s="11" t="str">
        <f t="shared" si="8"/>
        <v>/</v>
      </c>
      <c r="K10" s="11">
        <f t="shared" si="9"/>
        <v>1.4543339150668855E-2</v>
      </c>
      <c r="L10" s="11" t="str">
        <f t="shared" si="10"/>
        <v>/</v>
      </c>
      <c r="M10" s="11" t="str">
        <f t="shared" si="11"/>
        <v>/</v>
      </c>
      <c r="N10" s="11">
        <f t="shared" si="12"/>
        <v>1.226765494423443E-2</v>
      </c>
      <c r="R10" s="11"/>
      <c r="S10" s="11"/>
      <c r="T10" s="11"/>
      <c r="U10" s="11"/>
      <c r="AG10" s="2">
        <f t="shared" si="0"/>
        <v>43154</v>
      </c>
      <c r="AH10" s="3">
        <f t="shared" si="1"/>
        <v>1</v>
      </c>
      <c r="AI10" s="3">
        <f t="shared" si="2"/>
        <v>1</v>
      </c>
      <c r="AJ10" s="3">
        <f t="shared" si="3"/>
        <v>0.98475437605872385</v>
      </c>
      <c r="AK10" s="3">
        <f t="shared" si="4"/>
        <v>1</v>
      </c>
      <c r="AL10" s="3">
        <f t="shared" si="5"/>
        <v>1</v>
      </c>
      <c r="AM10" s="3">
        <f t="shared" si="6"/>
        <v>1.03058309961425</v>
      </c>
    </row>
    <row r="11" spans="1:39" ht="20.25" customHeight="1">
      <c r="A11" s="2">
        <v>43161</v>
      </c>
      <c r="B11">
        <v>1</v>
      </c>
      <c r="C11">
        <v>1</v>
      </c>
      <c r="D11">
        <v>1.0538000000000001</v>
      </c>
      <c r="E11">
        <v>1</v>
      </c>
      <c r="F11">
        <v>1</v>
      </c>
      <c r="G11" s="19">
        <v>1.0433759753613752</v>
      </c>
      <c r="I11" s="11" t="str">
        <f t="shared" si="7"/>
        <v>/</v>
      </c>
      <c r="J11" s="11" t="str">
        <f t="shared" si="8"/>
        <v>/</v>
      </c>
      <c r="K11" s="11">
        <f t="shared" si="9"/>
        <v>7.071865443425196E-3</v>
      </c>
      <c r="L11" s="11" t="str">
        <f t="shared" si="10"/>
        <v>/</v>
      </c>
      <c r="M11" s="11" t="str">
        <f t="shared" si="11"/>
        <v>/</v>
      </c>
      <c r="N11" s="11">
        <f t="shared" si="12"/>
        <v>1.2413240380046542E-2</v>
      </c>
      <c r="R11" s="11"/>
      <c r="S11" s="11"/>
      <c r="T11" s="11"/>
      <c r="U11" s="11"/>
      <c r="AG11" s="2">
        <f t="shared" si="0"/>
        <v>43161</v>
      </c>
      <c r="AH11" s="3">
        <f t="shared" si="1"/>
        <v>1</v>
      </c>
      <c r="AI11" s="3">
        <f t="shared" si="2"/>
        <v>1</v>
      </c>
      <c r="AJ11" s="3">
        <f t="shared" si="3"/>
        <v>0.99171842650103526</v>
      </c>
      <c r="AK11" s="3">
        <f t="shared" si="4"/>
        <v>1</v>
      </c>
      <c r="AL11" s="3">
        <f t="shared" si="5"/>
        <v>1</v>
      </c>
      <c r="AM11" s="3">
        <f t="shared" si="6"/>
        <v>1.0433759753613752</v>
      </c>
    </row>
    <row r="12" spans="1:39">
      <c r="A12" s="2">
        <v>43168</v>
      </c>
      <c r="B12">
        <v>1</v>
      </c>
      <c r="C12">
        <v>1</v>
      </c>
      <c r="D12">
        <v>1.0692999999999999</v>
      </c>
      <c r="E12">
        <v>1</v>
      </c>
      <c r="F12">
        <v>1</v>
      </c>
      <c r="G12" s="19">
        <v>1.0584748325799058</v>
      </c>
      <c r="I12" s="11" t="str">
        <f t="shared" si="7"/>
        <v>/</v>
      </c>
      <c r="J12" s="11" t="str">
        <f t="shared" si="8"/>
        <v>/</v>
      </c>
      <c r="K12" s="11">
        <f t="shared" si="9"/>
        <v>1.4708673372556325E-2</v>
      </c>
      <c r="L12" s="11" t="str">
        <f t="shared" si="10"/>
        <v>/</v>
      </c>
      <c r="M12" s="11" t="str">
        <f t="shared" si="11"/>
        <v>/</v>
      </c>
      <c r="N12" s="11">
        <f t="shared" si="12"/>
        <v>1.447115668280663E-2</v>
      </c>
      <c r="R12" s="11"/>
      <c r="S12" s="11"/>
      <c r="T12" s="3"/>
      <c r="U12" s="3"/>
      <c r="V12" s="3"/>
      <c r="AG12" s="2">
        <f t="shared" si="0"/>
        <v>43168</v>
      </c>
      <c r="AH12" s="3">
        <f t="shared" si="1"/>
        <v>1</v>
      </c>
      <c r="AI12" s="3">
        <f t="shared" si="2"/>
        <v>1</v>
      </c>
      <c r="AJ12" s="3">
        <f t="shared" si="3"/>
        <v>1.0063052889139845</v>
      </c>
      <c r="AK12" s="3">
        <f t="shared" si="4"/>
        <v>1</v>
      </c>
      <c r="AL12" s="3">
        <f t="shared" si="5"/>
        <v>1</v>
      </c>
      <c r="AM12" s="3">
        <f t="shared" si="6"/>
        <v>1.0584748325799058</v>
      </c>
    </row>
    <row r="13" spans="1:39">
      <c r="A13" s="2">
        <v>43175</v>
      </c>
      <c r="B13">
        <v>1</v>
      </c>
      <c r="C13">
        <v>1</v>
      </c>
      <c r="D13">
        <v>1.0621</v>
      </c>
      <c r="E13">
        <v>1</v>
      </c>
      <c r="F13">
        <v>1</v>
      </c>
      <c r="G13" s="19">
        <v>1.0649199605004063</v>
      </c>
      <c r="I13" s="11" t="str">
        <f t="shared" si="7"/>
        <v>/</v>
      </c>
      <c r="J13" s="11" t="str">
        <f t="shared" si="8"/>
        <v>/</v>
      </c>
      <c r="K13" s="11">
        <f t="shared" si="9"/>
        <v>-6.7333769755913986E-3</v>
      </c>
      <c r="L13" s="11" t="str">
        <f t="shared" si="10"/>
        <v>/</v>
      </c>
      <c r="M13" s="11" t="str">
        <f t="shared" si="11"/>
        <v>/</v>
      </c>
      <c r="N13" s="11">
        <f t="shared" si="12"/>
        <v>6.0890705401008827E-3</v>
      </c>
      <c r="R13" s="11"/>
      <c r="S13" s="11"/>
      <c r="T13" s="3"/>
      <c r="U13" s="3"/>
      <c r="V13" s="3"/>
      <c r="AG13" s="2">
        <f t="shared" si="0"/>
        <v>43175</v>
      </c>
      <c r="AH13" s="3">
        <f t="shared" si="1"/>
        <v>1</v>
      </c>
      <c r="AI13" s="3">
        <f t="shared" si="2"/>
        <v>1</v>
      </c>
      <c r="AJ13" s="3">
        <f t="shared" si="3"/>
        <v>0.99952945605119525</v>
      </c>
      <c r="AK13" s="3">
        <f t="shared" si="4"/>
        <v>1</v>
      </c>
      <c r="AL13" s="3">
        <f t="shared" si="5"/>
        <v>1</v>
      </c>
      <c r="AM13" s="3">
        <f t="shared" si="6"/>
        <v>1.0649199605004063</v>
      </c>
    </row>
    <row r="14" spans="1:39">
      <c r="A14" s="2">
        <v>43182</v>
      </c>
      <c r="B14">
        <v>1</v>
      </c>
      <c r="C14">
        <v>1</v>
      </c>
      <c r="D14">
        <v>1.0936999999999999</v>
      </c>
      <c r="E14">
        <v>1</v>
      </c>
      <c r="F14">
        <v>1</v>
      </c>
      <c r="G14" s="19">
        <v>1.0703425628688357</v>
      </c>
      <c r="I14" s="11" t="str">
        <f t="shared" si="7"/>
        <v>/</v>
      </c>
      <c r="J14" s="11" t="str">
        <f t="shared" si="8"/>
        <v>/</v>
      </c>
      <c r="K14" s="11">
        <f t="shared" si="9"/>
        <v>2.9752377365596328E-2</v>
      </c>
      <c r="L14" s="11" t="str">
        <f t="shared" si="10"/>
        <v>/</v>
      </c>
      <c r="M14" s="11" t="str">
        <f t="shared" si="11"/>
        <v>/</v>
      </c>
      <c r="N14" s="11">
        <f t="shared" si="12"/>
        <v>5.0920281049866567E-3</v>
      </c>
      <c r="R14" s="11"/>
      <c r="S14" s="11"/>
      <c r="T14" s="3"/>
      <c r="U14" s="3"/>
      <c r="V14" s="3"/>
      <c r="W14" s="11"/>
      <c r="Z14" s="11"/>
      <c r="AA14" s="11"/>
      <c r="AB14" s="11"/>
      <c r="AC14" s="11"/>
      <c r="AD14" s="11"/>
      <c r="AE14" s="11"/>
      <c r="AG14" s="2">
        <f t="shared" si="0"/>
        <v>43182</v>
      </c>
      <c r="AH14" s="3">
        <f t="shared" si="1"/>
        <v>1</v>
      </c>
      <c r="AI14" s="3">
        <f t="shared" si="2"/>
        <v>1</v>
      </c>
      <c r="AJ14" s="3">
        <f t="shared" si="3"/>
        <v>1.0292678336156595</v>
      </c>
      <c r="AK14" s="3">
        <f t="shared" si="4"/>
        <v>1</v>
      </c>
      <c r="AL14" s="3">
        <f t="shared" si="5"/>
        <v>1</v>
      </c>
      <c r="AM14" s="3">
        <f t="shared" si="6"/>
        <v>1.0703425628688357</v>
      </c>
    </row>
    <row r="15" spans="1:39">
      <c r="A15" s="2">
        <v>43189</v>
      </c>
      <c r="B15">
        <v>1</v>
      </c>
      <c r="C15">
        <v>1</v>
      </c>
      <c r="D15">
        <v>1.109</v>
      </c>
      <c r="E15">
        <v>1</v>
      </c>
      <c r="F15">
        <v>1</v>
      </c>
      <c r="G15" s="19">
        <v>1.1043264457345376</v>
      </c>
      <c r="I15" s="11" t="str">
        <f t="shared" si="7"/>
        <v>/</v>
      </c>
      <c r="J15" s="11" t="str">
        <f t="shared" si="8"/>
        <v>/</v>
      </c>
      <c r="K15" s="11">
        <f t="shared" si="9"/>
        <v>1.398921093535721E-2</v>
      </c>
      <c r="L15" s="11" t="str">
        <f t="shared" si="10"/>
        <v>/</v>
      </c>
      <c r="M15" s="11" t="str">
        <f t="shared" si="11"/>
        <v>/</v>
      </c>
      <c r="N15" s="11">
        <f t="shared" si="12"/>
        <v>3.1750473207956098E-2</v>
      </c>
      <c r="R15" s="11"/>
      <c r="S15" s="11"/>
      <c r="T15" s="3"/>
      <c r="U15" s="3"/>
      <c r="V15" s="3"/>
      <c r="W15" s="11"/>
      <c r="Z15" s="11"/>
      <c r="AA15" s="11"/>
      <c r="AB15" s="11"/>
      <c r="AC15" s="11"/>
      <c r="AD15" s="11"/>
      <c r="AE15" s="11"/>
      <c r="AG15" s="2">
        <f t="shared" si="0"/>
        <v>43189</v>
      </c>
      <c r="AH15" s="3">
        <f t="shared" si="1"/>
        <v>1</v>
      </c>
      <c r="AI15" s="3">
        <f t="shared" si="2"/>
        <v>1</v>
      </c>
      <c r="AJ15" s="3">
        <f t="shared" si="3"/>
        <v>1.0436664784490872</v>
      </c>
      <c r="AK15" s="3">
        <f t="shared" si="4"/>
        <v>1</v>
      </c>
      <c r="AL15" s="3">
        <f t="shared" si="5"/>
        <v>1</v>
      </c>
      <c r="AM15" s="3">
        <f t="shared" si="6"/>
        <v>1.1043264457345376</v>
      </c>
    </row>
    <row r="16" spans="1:39">
      <c r="A16" s="2">
        <v>43194</v>
      </c>
      <c r="B16">
        <v>1</v>
      </c>
      <c r="C16">
        <v>1</v>
      </c>
      <c r="D16">
        <v>1.109</v>
      </c>
      <c r="E16">
        <v>1</v>
      </c>
      <c r="F16">
        <v>1</v>
      </c>
      <c r="G16" s="19">
        <v>1.1039659082073634</v>
      </c>
      <c r="I16" s="11" t="str">
        <f t="shared" si="7"/>
        <v>/</v>
      </c>
      <c r="J16" s="11" t="str">
        <f t="shared" si="8"/>
        <v>/</v>
      </c>
      <c r="K16" s="11" t="str">
        <f t="shared" si="9"/>
        <v>/</v>
      </c>
      <c r="L16" s="11" t="str">
        <f t="shared" si="10"/>
        <v>/</v>
      </c>
      <c r="M16" s="11" t="str">
        <f t="shared" si="11"/>
        <v>/</v>
      </c>
      <c r="N16" s="11">
        <f t="shared" si="12"/>
        <v>-3.2647730982704459E-4</v>
      </c>
      <c r="R16" s="11"/>
      <c r="S16" s="11"/>
      <c r="T16" s="3"/>
      <c r="U16" s="3"/>
      <c r="V16" s="3"/>
      <c r="W16" s="11"/>
      <c r="Z16" s="11"/>
      <c r="AA16" s="11"/>
      <c r="AB16" s="11"/>
      <c r="AC16" s="11"/>
      <c r="AD16" s="11"/>
      <c r="AE16" s="11"/>
      <c r="AG16" s="2">
        <f t="shared" si="0"/>
        <v>43194</v>
      </c>
      <c r="AH16" s="3">
        <f t="shared" si="1"/>
        <v>1</v>
      </c>
      <c r="AI16" s="3">
        <f t="shared" si="2"/>
        <v>1</v>
      </c>
      <c r="AJ16" s="3">
        <f t="shared" si="3"/>
        <v>1.0436664784490872</v>
      </c>
      <c r="AK16" s="3">
        <f t="shared" si="4"/>
        <v>1</v>
      </c>
      <c r="AL16" s="3">
        <f t="shared" si="5"/>
        <v>1</v>
      </c>
      <c r="AM16" s="3">
        <f t="shared" si="6"/>
        <v>1.1039659082073634</v>
      </c>
    </row>
    <row r="17" spans="1:39">
      <c r="A17" s="2">
        <v>43203</v>
      </c>
      <c r="B17">
        <v>1</v>
      </c>
      <c r="C17">
        <v>1</v>
      </c>
      <c r="D17">
        <v>1.0948</v>
      </c>
      <c r="E17">
        <v>1</v>
      </c>
      <c r="F17">
        <v>1</v>
      </c>
      <c r="G17" s="19">
        <v>1.1052355676050769</v>
      </c>
      <c r="I17" s="11" t="str">
        <f t="shared" si="7"/>
        <v>/</v>
      </c>
      <c r="J17" s="11" t="str">
        <f t="shared" si="8"/>
        <v>/</v>
      </c>
      <c r="K17" s="11">
        <f t="shared" si="9"/>
        <v>-1.2804328223624872E-2</v>
      </c>
      <c r="L17" s="11" t="str">
        <f t="shared" si="10"/>
        <v>/</v>
      </c>
      <c r="M17" s="11" t="str">
        <f t="shared" si="11"/>
        <v>/</v>
      </c>
      <c r="N17" s="11">
        <f t="shared" si="12"/>
        <v>1.1500893173188587E-3</v>
      </c>
      <c r="R17" s="11"/>
      <c r="S17" s="11"/>
      <c r="T17" s="3"/>
      <c r="U17" s="3"/>
      <c r="V17" s="3"/>
      <c r="W17" s="11"/>
      <c r="Z17" s="11"/>
      <c r="AA17" s="11"/>
      <c r="AB17" s="11"/>
      <c r="AC17" s="11"/>
      <c r="AD17" s="11"/>
      <c r="AE17" s="11"/>
      <c r="AG17" s="2">
        <f t="shared" si="0"/>
        <v>43203</v>
      </c>
      <c r="AH17" s="3">
        <f t="shared" si="1"/>
        <v>1</v>
      </c>
      <c r="AI17" s="3">
        <f t="shared" si="2"/>
        <v>1</v>
      </c>
      <c r="AJ17" s="3">
        <f t="shared" si="3"/>
        <v>1.0303030303030303</v>
      </c>
      <c r="AK17" s="3">
        <f t="shared" si="4"/>
        <v>1</v>
      </c>
      <c r="AL17" s="3">
        <f t="shared" si="5"/>
        <v>1</v>
      </c>
      <c r="AM17" s="3">
        <f t="shared" si="6"/>
        <v>1.1052355676050769</v>
      </c>
    </row>
    <row r="18" spans="1:39">
      <c r="A18" s="2">
        <v>43210</v>
      </c>
      <c r="B18">
        <v>1</v>
      </c>
      <c r="C18">
        <v>1</v>
      </c>
      <c r="D18">
        <v>1.0933999999999999</v>
      </c>
      <c r="E18">
        <v>1</v>
      </c>
      <c r="F18">
        <v>1</v>
      </c>
      <c r="G18" s="19">
        <v>1.1081291558833228</v>
      </c>
      <c r="I18" s="11" t="str">
        <f t="shared" si="7"/>
        <v>/</v>
      </c>
      <c r="J18" s="11" t="str">
        <f t="shared" si="8"/>
        <v>/</v>
      </c>
      <c r="K18" s="11">
        <f t="shared" si="9"/>
        <v>-1.2787723785167016E-3</v>
      </c>
      <c r="L18" s="11" t="str">
        <f t="shared" si="10"/>
        <v>/</v>
      </c>
      <c r="M18" s="11" t="str">
        <f t="shared" si="11"/>
        <v>/</v>
      </c>
      <c r="N18" s="11">
        <f t="shared" si="12"/>
        <v>2.6180737962639977E-3</v>
      </c>
      <c r="R18" s="11"/>
      <c r="S18" s="11"/>
      <c r="W18" s="11"/>
      <c r="Z18" s="11"/>
      <c r="AA18" s="11"/>
      <c r="AB18" s="11"/>
      <c r="AC18" s="11"/>
      <c r="AD18" s="11"/>
      <c r="AE18" s="11"/>
      <c r="AG18" s="2">
        <f t="shared" si="0"/>
        <v>43210</v>
      </c>
      <c r="AH18" s="3">
        <f t="shared" si="1"/>
        <v>1</v>
      </c>
      <c r="AI18" s="3">
        <f t="shared" si="2"/>
        <v>1</v>
      </c>
      <c r="AJ18" s="3">
        <f t="shared" si="3"/>
        <v>1.0289855072463767</v>
      </c>
      <c r="AK18" s="3">
        <f t="shared" si="4"/>
        <v>1</v>
      </c>
      <c r="AL18" s="3">
        <f t="shared" si="5"/>
        <v>1</v>
      </c>
      <c r="AM18" s="3">
        <f t="shared" si="6"/>
        <v>1.1081291558833228</v>
      </c>
    </row>
    <row r="19" spans="1:39">
      <c r="A19" s="2">
        <v>43217</v>
      </c>
      <c r="B19">
        <v>1</v>
      </c>
      <c r="C19">
        <v>1</v>
      </c>
      <c r="D19">
        <v>1.0840000000000001</v>
      </c>
      <c r="E19">
        <v>1</v>
      </c>
      <c r="F19">
        <v>1</v>
      </c>
      <c r="G19" s="19">
        <v>1.1179325073625868</v>
      </c>
      <c r="I19" s="11" t="str">
        <f t="shared" si="7"/>
        <v>/</v>
      </c>
      <c r="J19" s="11" t="str">
        <f t="shared" si="8"/>
        <v>/</v>
      </c>
      <c r="K19" s="11">
        <f t="shared" si="9"/>
        <v>-8.5970367660507252E-3</v>
      </c>
      <c r="L19" s="11" t="str">
        <f t="shared" si="10"/>
        <v>/</v>
      </c>
      <c r="M19" s="11" t="str">
        <f t="shared" si="11"/>
        <v>/</v>
      </c>
      <c r="N19" s="11">
        <f t="shared" si="12"/>
        <v>8.8467589064105123E-3</v>
      </c>
      <c r="R19" s="11"/>
      <c r="S19" s="11"/>
      <c r="T19" s="17"/>
      <c r="U19" s="17"/>
      <c r="W19" s="11"/>
      <c r="Z19" s="11"/>
      <c r="AA19" s="11"/>
      <c r="AB19" s="11"/>
      <c r="AC19" s="11"/>
      <c r="AD19" s="11"/>
      <c r="AE19" s="11"/>
      <c r="AG19" s="2">
        <f t="shared" si="0"/>
        <v>43217</v>
      </c>
      <c r="AH19" s="3">
        <f t="shared" si="1"/>
        <v>1</v>
      </c>
      <c r="AI19" s="3">
        <f t="shared" si="2"/>
        <v>1</v>
      </c>
      <c r="AJ19" s="3">
        <f t="shared" si="3"/>
        <v>1.0201392810088463</v>
      </c>
      <c r="AK19" s="3">
        <f t="shared" si="4"/>
        <v>1</v>
      </c>
      <c r="AL19" s="3">
        <f t="shared" si="5"/>
        <v>1</v>
      </c>
      <c r="AM19" s="3">
        <f t="shared" si="6"/>
        <v>1.1179325073625868</v>
      </c>
    </row>
    <row r="20" spans="1:39">
      <c r="A20" s="2">
        <v>43224</v>
      </c>
      <c r="B20">
        <v>1</v>
      </c>
      <c r="C20">
        <v>1</v>
      </c>
      <c r="D20">
        <v>1.0879000000000001</v>
      </c>
      <c r="E20">
        <v>1</v>
      </c>
      <c r="F20">
        <v>1</v>
      </c>
      <c r="G20" s="19">
        <v>1.1185072883751319</v>
      </c>
      <c r="I20" s="11" t="str">
        <f t="shared" si="7"/>
        <v>/</v>
      </c>
      <c r="J20" s="11" t="str">
        <f t="shared" si="8"/>
        <v>/</v>
      </c>
      <c r="K20" s="11">
        <f t="shared" si="9"/>
        <v>3.5977859778597576E-3</v>
      </c>
      <c r="L20" s="11" t="str">
        <f t="shared" si="10"/>
        <v>/</v>
      </c>
      <c r="M20" s="11" t="str">
        <f t="shared" si="11"/>
        <v>/</v>
      </c>
      <c r="N20" s="11">
        <f t="shared" si="12"/>
        <v>5.1414643438651986E-4</v>
      </c>
      <c r="T20" s="17"/>
      <c r="U20" s="17"/>
      <c r="AG20" s="2">
        <f t="shared" si="0"/>
        <v>43224</v>
      </c>
      <c r="AH20" s="3">
        <f t="shared" si="1"/>
        <v>1</v>
      </c>
      <c r="AI20" s="3">
        <f t="shared" si="2"/>
        <v>1</v>
      </c>
      <c r="AJ20" s="3">
        <f t="shared" si="3"/>
        <v>1.0238095238095239</v>
      </c>
      <c r="AK20" s="3">
        <f t="shared" si="4"/>
        <v>1</v>
      </c>
      <c r="AL20" s="3">
        <f t="shared" si="5"/>
        <v>1</v>
      </c>
      <c r="AM20" s="3">
        <f t="shared" si="6"/>
        <v>1.1185072883751319</v>
      </c>
    </row>
    <row r="21" spans="1:39">
      <c r="A21" s="2">
        <v>43231</v>
      </c>
      <c r="B21">
        <v>1</v>
      </c>
      <c r="C21">
        <v>1</v>
      </c>
      <c r="D21">
        <v>1.0912999999999999</v>
      </c>
      <c r="E21">
        <v>1</v>
      </c>
      <c r="F21">
        <v>1</v>
      </c>
      <c r="G21" s="19">
        <v>1.1231801747513599</v>
      </c>
      <c r="I21" s="11" t="str">
        <f t="shared" si="7"/>
        <v>/</v>
      </c>
      <c r="J21" s="11" t="str">
        <f t="shared" si="8"/>
        <v>/</v>
      </c>
      <c r="K21" s="11">
        <f t="shared" si="9"/>
        <v>3.1252872506661866E-3</v>
      </c>
      <c r="L21" s="11" t="str">
        <f t="shared" si="10"/>
        <v>/</v>
      </c>
      <c r="M21" s="11" t="str">
        <f t="shared" si="11"/>
        <v>/</v>
      </c>
      <c r="N21" s="11">
        <f t="shared" si="12"/>
        <v>4.1777880437563475E-3</v>
      </c>
      <c r="T21" s="17"/>
      <c r="U21" s="17"/>
      <c r="AG21" s="2">
        <f t="shared" si="0"/>
        <v>43231</v>
      </c>
      <c r="AH21" s="3">
        <f t="shared" si="1"/>
        <v>1</v>
      </c>
      <c r="AI21" s="3">
        <f t="shared" si="2"/>
        <v>1</v>
      </c>
      <c r="AJ21" s="3">
        <f t="shared" si="3"/>
        <v>1.0270092226613965</v>
      </c>
      <c r="AK21" s="3">
        <f t="shared" si="4"/>
        <v>1</v>
      </c>
      <c r="AL21" s="3">
        <f t="shared" si="5"/>
        <v>1</v>
      </c>
      <c r="AM21" s="3">
        <f t="shared" si="6"/>
        <v>1.1231801747513599</v>
      </c>
    </row>
    <row r="22" spans="1:39">
      <c r="A22" s="2">
        <v>43238</v>
      </c>
      <c r="B22">
        <v>1</v>
      </c>
      <c r="C22">
        <v>1</v>
      </c>
      <c r="D22">
        <v>1.1012</v>
      </c>
      <c r="E22">
        <v>1</v>
      </c>
      <c r="F22">
        <v>1</v>
      </c>
      <c r="G22" s="19">
        <v>1.1205990895967108</v>
      </c>
      <c r="I22" s="11" t="str">
        <f t="shared" si="7"/>
        <v>/</v>
      </c>
      <c r="J22" s="11" t="str">
        <f t="shared" si="8"/>
        <v>/</v>
      </c>
      <c r="K22" s="11">
        <f t="shared" si="9"/>
        <v>9.0717492898377827E-3</v>
      </c>
      <c r="L22" s="11" t="str">
        <f t="shared" si="10"/>
        <v>/</v>
      </c>
      <c r="M22" s="11" t="str">
        <f t="shared" si="11"/>
        <v>/</v>
      </c>
      <c r="N22" s="11">
        <f t="shared" si="12"/>
        <v>-2.2980152362647166E-3</v>
      </c>
      <c r="T22" s="17"/>
      <c r="U22" s="17"/>
      <c r="AG22" s="2">
        <f t="shared" si="0"/>
        <v>43238</v>
      </c>
      <c r="AH22" s="3">
        <f t="shared" si="1"/>
        <v>1</v>
      </c>
      <c r="AI22" s="3">
        <f t="shared" si="2"/>
        <v>1</v>
      </c>
      <c r="AJ22" s="3">
        <f t="shared" si="3"/>
        <v>1.036325992847732</v>
      </c>
      <c r="AK22" s="3">
        <f t="shared" si="4"/>
        <v>1</v>
      </c>
      <c r="AL22" s="3">
        <f t="shared" si="5"/>
        <v>1</v>
      </c>
      <c r="AM22" s="3">
        <f t="shared" si="6"/>
        <v>1.1205990895967108</v>
      </c>
    </row>
    <row r="23" spans="1:39">
      <c r="A23" s="2">
        <v>43245</v>
      </c>
      <c r="B23">
        <v>1</v>
      </c>
      <c r="C23">
        <v>1</v>
      </c>
      <c r="D23">
        <v>1.0927</v>
      </c>
      <c r="E23">
        <v>1</v>
      </c>
      <c r="F23">
        <v>1</v>
      </c>
      <c r="G23" s="19">
        <v>1.1169359392564251</v>
      </c>
      <c r="I23" s="11" t="str">
        <f t="shared" si="7"/>
        <v>/</v>
      </c>
      <c r="J23" s="11" t="str">
        <f t="shared" si="8"/>
        <v>/</v>
      </c>
      <c r="K23" s="11">
        <f t="shared" si="9"/>
        <v>-7.7188521612785443E-3</v>
      </c>
      <c r="L23" s="11" t="str">
        <f t="shared" si="10"/>
        <v>/</v>
      </c>
      <c r="M23" s="11" t="str">
        <f t="shared" si="11"/>
        <v>/</v>
      </c>
      <c r="N23" s="11">
        <f t="shared" si="12"/>
        <v>-3.2689213959686825E-3</v>
      </c>
      <c r="T23" s="17"/>
      <c r="U23" s="17"/>
      <c r="AG23" s="2">
        <f t="shared" si="0"/>
        <v>43245</v>
      </c>
      <c r="AH23" s="3">
        <f t="shared" si="1"/>
        <v>1</v>
      </c>
      <c r="AI23" s="3">
        <f t="shared" si="2"/>
        <v>1</v>
      </c>
      <c r="AJ23" s="3">
        <f t="shared" si="3"/>
        <v>1.0283267457180501</v>
      </c>
      <c r="AK23" s="3">
        <f t="shared" si="4"/>
        <v>1</v>
      </c>
      <c r="AL23" s="3">
        <f t="shared" si="5"/>
        <v>1</v>
      </c>
      <c r="AM23" s="3">
        <f t="shared" si="6"/>
        <v>1.1169359392564251</v>
      </c>
    </row>
    <row r="24" spans="1:39">
      <c r="A24" s="2">
        <v>43252</v>
      </c>
      <c r="B24">
        <v>1</v>
      </c>
      <c r="C24">
        <v>1</v>
      </c>
      <c r="D24">
        <v>1.0831</v>
      </c>
      <c r="E24">
        <v>1</v>
      </c>
      <c r="F24">
        <v>1</v>
      </c>
      <c r="G24" s="19">
        <v>1.1194517067021685</v>
      </c>
      <c r="I24" s="11" t="str">
        <f t="shared" si="7"/>
        <v>/</v>
      </c>
      <c r="J24" s="11" t="str">
        <f t="shared" si="8"/>
        <v>/</v>
      </c>
      <c r="K24" s="11">
        <f t="shared" si="9"/>
        <v>-8.7855770110735198E-3</v>
      </c>
      <c r="L24" s="11" t="str">
        <f t="shared" si="10"/>
        <v>/</v>
      </c>
      <c r="M24" s="11" t="str">
        <f t="shared" si="11"/>
        <v>/</v>
      </c>
      <c r="N24" s="11">
        <f t="shared" si="12"/>
        <v>2.2523829320222344E-3</v>
      </c>
      <c r="T24" s="17"/>
      <c r="U24" s="17"/>
      <c r="AG24" s="2">
        <f t="shared" si="0"/>
        <v>43252</v>
      </c>
      <c r="AH24" s="3">
        <f t="shared" si="1"/>
        <v>1</v>
      </c>
      <c r="AI24" s="3">
        <f t="shared" si="2"/>
        <v>1</v>
      </c>
      <c r="AJ24" s="3">
        <f t="shared" si="3"/>
        <v>1.0192923019009976</v>
      </c>
      <c r="AK24" s="3">
        <f t="shared" si="4"/>
        <v>1</v>
      </c>
      <c r="AL24" s="3">
        <f t="shared" si="5"/>
        <v>1</v>
      </c>
      <c r="AM24" s="3">
        <f t="shared" si="6"/>
        <v>1.1194517067021685</v>
      </c>
    </row>
    <row r="25" spans="1:39">
      <c r="A25" s="2">
        <v>43259</v>
      </c>
      <c r="B25">
        <v>1</v>
      </c>
      <c r="C25">
        <v>1</v>
      </c>
      <c r="D25">
        <v>1.0913999999999999</v>
      </c>
      <c r="E25">
        <v>1</v>
      </c>
      <c r="F25">
        <v>1</v>
      </c>
      <c r="G25" s="19">
        <v>1.1281718832065262</v>
      </c>
      <c r="I25" s="11" t="str">
        <f t="shared" si="7"/>
        <v>/</v>
      </c>
      <c r="J25" s="11" t="str">
        <f t="shared" si="8"/>
        <v>/</v>
      </c>
      <c r="K25" s="11">
        <f t="shared" si="9"/>
        <v>7.6631889945526499E-3</v>
      </c>
      <c r="L25" s="11" t="str">
        <f t="shared" si="10"/>
        <v>/</v>
      </c>
      <c r="M25" s="11" t="str">
        <f t="shared" si="11"/>
        <v>/</v>
      </c>
      <c r="N25" s="11">
        <f t="shared" si="12"/>
        <v>7.7896853005359201E-3</v>
      </c>
      <c r="AG25" s="2">
        <f t="shared" si="0"/>
        <v>43259</v>
      </c>
      <c r="AH25" s="3">
        <f t="shared" si="1"/>
        <v>1</v>
      </c>
      <c r="AI25" s="3">
        <f t="shared" si="2"/>
        <v>1</v>
      </c>
      <c r="AJ25" s="3">
        <f t="shared" si="3"/>
        <v>1.0271033314511575</v>
      </c>
      <c r="AK25" s="3">
        <f t="shared" si="4"/>
        <v>1</v>
      </c>
      <c r="AL25" s="3">
        <f t="shared" si="5"/>
        <v>1</v>
      </c>
      <c r="AM25" s="3">
        <f t="shared" si="6"/>
        <v>1.1281718832065262</v>
      </c>
    </row>
    <row r="26" spans="1:39">
      <c r="A26" s="2">
        <v>43266</v>
      </c>
      <c r="B26">
        <v>1</v>
      </c>
      <c r="C26">
        <v>1</v>
      </c>
      <c r="D26">
        <v>1.0869</v>
      </c>
      <c r="E26">
        <v>1</v>
      </c>
      <c r="F26">
        <v>1</v>
      </c>
      <c r="G26" s="19">
        <v>1.1307541919969726</v>
      </c>
      <c r="I26" s="11" t="str">
        <f t="shared" si="7"/>
        <v>/</v>
      </c>
      <c r="J26" s="11" t="str">
        <f t="shared" si="8"/>
        <v>/</v>
      </c>
      <c r="K26" s="11">
        <f t="shared" si="9"/>
        <v>-4.1231445849366777E-3</v>
      </c>
      <c r="L26" s="11" t="str">
        <f t="shared" si="10"/>
        <v>/</v>
      </c>
      <c r="M26" s="11" t="str">
        <f t="shared" si="11"/>
        <v>/</v>
      </c>
      <c r="N26" s="11">
        <f t="shared" si="12"/>
        <v>2.2889320580361527E-3</v>
      </c>
      <c r="AG26" s="2">
        <f t="shared" si="0"/>
        <v>43266</v>
      </c>
      <c r="AH26" s="3">
        <f t="shared" si="1"/>
        <v>1</v>
      </c>
      <c r="AI26" s="3">
        <f t="shared" si="2"/>
        <v>1</v>
      </c>
      <c r="AJ26" s="3">
        <f t="shared" si="3"/>
        <v>1.0228684359119142</v>
      </c>
      <c r="AK26" s="3">
        <f t="shared" si="4"/>
        <v>1</v>
      </c>
      <c r="AL26" s="3">
        <f t="shared" si="5"/>
        <v>1</v>
      </c>
      <c r="AM26" s="3">
        <f t="shared" si="6"/>
        <v>1.1307541919969726</v>
      </c>
    </row>
    <row r="27" spans="1:39">
      <c r="A27" s="2">
        <v>43273</v>
      </c>
      <c r="B27">
        <v>1</v>
      </c>
      <c r="C27">
        <v>1</v>
      </c>
      <c r="D27">
        <v>1.0964</v>
      </c>
      <c r="E27">
        <v>1</v>
      </c>
      <c r="F27">
        <v>1</v>
      </c>
      <c r="G27" s="19">
        <v>1.1557645737620432</v>
      </c>
      <c r="I27" s="11" t="str">
        <f t="shared" si="7"/>
        <v>/</v>
      </c>
      <c r="J27" s="11" t="str">
        <f t="shared" si="8"/>
        <v>/</v>
      </c>
      <c r="K27" s="11">
        <f t="shared" si="9"/>
        <v>8.740454503634254E-3</v>
      </c>
      <c r="L27" s="11" t="str">
        <f t="shared" si="10"/>
        <v>/</v>
      </c>
      <c r="M27" s="11" t="str">
        <f t="shared" si="11"/>
        <v>/</v>
      </c>
      <c r="N27" s="11">
        <f t="shared" si="12"/>
        <v>2.2118318854870589E-2</v>
      </c>
      <c r="AG27" s="2">
        <f t="shared" si="0"/>
        <v>43273</v>
      </c>
      <c r="AH27" s="3">
        <f t="shared" si="1"/>
        <v>1</v>
      </c>
      <c r="AI27" s="3">
        <f t="shared" si="2"/>
        <v>1</v>
      </c>
      <c r="AJ27" s="3">
        <f t="shared" si="3"/>
        <v>1.0318087709392059</v>
      </c>
      <c r="AK27" s="3">
        <f t="shared" si="4"/>
        <v>1</v>
      </c>
      <c r="AL27" s="3">
        <f t="shared" si="5"/>
        <v>1</v>
      </c>
      <c r="AM27" s="3">
        <f t="shared" si="6"/>
        <v>1.1557645737620432</v>
      </c>
    </row>
    <row r="28" spans="1:39">
      <c r="A28" s="2">
        <v>43280</v>
      </c>
      <c r="B28">
        <v>1</v>
      </c>
      <c r="C28">
        <v>1</v>
      </c>
      <c r="D28">
        <v>1.093</v>
      </c>
      <c r="E28">
        <v>1</v>
      </c>
      <c r="F28">
        <v>1</v>
      </c>
      <c r="G28" s="19">
        <v>1.151885079273246</v>
      </c>
      <c r="I28" s="11" t="str">
        <f t="shared" si="7"/>
        <v>/</v>
      </c>
      <c r="J28" s="11" t="str">
        <f t="shared" si="8"/>
        <v>/</v>
      </c>
      <c r="K28" s="11">
        <f t="shared" si="9"/>
        <v>-3.1010580080262917E-3</v>
      </c>
      <c r="L28" s="11" t="str">
        <f t="shared" si="10"/>
        <v>/</v>
      </c>
      <c r="M28" s="11" t="str">
        <f t="shared" si="11"/>
        <v>/</v>
      </c>
      <c r="N28" s="11">
        <f t="shared" si="12"/>
        <v>-3.3566476918126531E-3</v>
      </c>
      <c r="AG28" s="2">
        <f t="shared" si="0"/>
        <v>43280</v>
      </c>
      <c r="AH28" s="3">
        <f t="shared" si="1"/>
        <v>1</v>
      </c>
      <c r="AI28" s="3">
        <f t="shared" si="2"/>
        <v>1</v>
      </c>
      <c r="AJ28" s="3">
        <f t="shared" si="3"/>
        <v>1.0286090720873329</v>
      </c>
      <c r="AK28" s="3">
        <f t="shared" si="4"/>
        <v>1</v>
      </c>
      <c r="AL28" s="3">
        <f t="shared" si="5"/>
        <v>1</v>
      </c>
      <c r="AM28" s="3">
        <f t="shared" si="6"/>
        <v>1.151885079273246</v>
      </c>
    </row>
    <row r="29" spans="1:39">
      <c r="A29" s="2">
        <v>43287</v>
      </c>
      <c r="B29">
        <v>1</v>
      </c>
      <c r="C29">
        <v>1</v>
      </c>
      <c r="D29">
        <v>1.0840000000000001</v>
      </c>
      <c r="E29">
        <v>1</v>
      </c>
      <c r="F29">
        <v>1</v>
      </c>
      <c r="G29" s="19">
        <v>1.1596279318420379</v>
      </c>
      <c r="I29" s="11" t="str">
        <f t="shared" si="7"/>
        <v>/</v>
      </c>
      <c r="J29" s="11" t="str">
        <f t="shared" si="8"/>
        <v>/</v>
      </c>
      <c r="K29" s="11">
        <f t="shared" si="9"/>
        <v>-8.2342177493137658E-3</v>
      </c>
      <c r="L29" s="11" t="str">
        <f t="shared" si="10"/>
        <v>/</v>
      </c>
      <c r="M29" s="11" t="str">
        <f t="shared" si="11"/>
        <v>/</v>
      </c>
      <c r="N29" s="11">
        <f t="shared" si="12"/>
        <v>6.7218967483084757E-3</v>
      </c>
      <c r="AG29" s="2">
        <f t="shared" si="0"/>
        <v>43287</v>
      </c>
      <c r="AH29" s="3">
        <f t="shared" si="1"/>
        <v>1</v>
      </c>
      <c r="AI29" s="3">
        <f t="shared" si="2"/>
        <v>1</v>
      </c>
      <c r="AJ29" s="3">
        <f t="shared" si="3"/>
        <v>1.0201392810088463</v>
      </c>
      <c r="AK29" s="3">
        <f t="shared" si="4"/>
        <v>1</v>
      </c>
      <c r="AL29" s="3">
        <f t="shared" si="5"/>
        <v>1</v>
      </c>
      <c r="AM29" s="3">
        <f t="shared" si="6"/>
        <v>1.1596279318420379</v>
      </c>
    </row>
    <row r="30" spans="1:39">
      <c r="A30" s="2">
        <v>43294</v>
      </c>
      <c r="B30">
        <v>1</v>
      </c>
      <c r="C30">
        <v>1</v>
      </c>
      <c r="D30">
        <v>1.0991</v>
      </c>
      <c r="E30">
        <v>1</v>
      </c>
      <c r="F30">
        <v>1</v>
      </c>
      <c r="G30" s="19">
        <v>1.196172622388137</v>
      </c>
      <c r="I30" s="11" t="str">
        <f t="shared" si="7"/>
        <v>/</v>
      </c>
      <c r="J30" s="11" t="str">
        <f t="shared" si="8"/>
        <v>/</v>
      </c>
      <c r="K30" s="11">
        <f t="shared" si="9"/>
        <v>1.3929889298892828E-2</v>
      </c>
      <c r="L30" s="11" t="str">
        <f t="shared" si="10"/>
        <v>/</v>
      </c>
      <c r="M30" s="11" t="str">
        <f t="shared" si="11"/>
        <v>/</v>
      </c>
      <c r="N30" s="11">
        <f t="shared" si="12"/>
        <v>3.1514151688334158E-2</v>
      </c>
      <c r="AG30" s="2">
        <f t="shared" si="0"/>
        <v>43294</v>
      </c>
      <c r="AH30" s="3">
        <f t="shared" si="1"/>
        <v>1</v>
      </c>
      <c r="AI30" s="3">
        <f t="shared" si="2"/>
        <v>1</v>
      </c>
      <c r="AJ30" s="3">
        <f t="shared" si="3"/>
        <v>1.0343497082627517</v>
      </c>
      <c r="AK30" s="3">
        <f t="shared" si="4"/>
        <v>1</v>
      </c>
      <c r="AL30" s="3">
        <f t="shared" si="5"/>
        <v>1</v>
      </c>
      <c r="AM30" s="3">
        <f t="shared" si="6"/>
        <v>1.196172622388137</v>
      </c>
    </row>
    <row r="31" spans="1:39">
      <c r="A31" s="2">
        <v>43301</v>
      </c>
      <c r="B31">
        <v>1</v>
      </c>
      <c r="C31">
        <v>1</v>
      </c>
      <c r="D31">
        <v>1.0891</v>
      </c>
      <c r="E31">
        <v>1</v>
      </c>
      <c r="F31">
        <v>1</v>
      </c>
      <c r="G31" s="19">
        <v>1.2013410986428388</v>
      </c>
      <c r="I31" s="11" t="str">
        <f t="shared" si="7"/>
        <v>/</v>
      </c>
      <c r="J31" s="11" t="str">
        <f t="shared" si="8"/>
        <v>/</v>
      </c>
      <c r="K31" s="11">
        <f t="shared" si="9"/>
        <v>-9.098353198071174E-3</v>
      </c>
      <c r="L31" s="11" t="str">
        <f t="shared" si="10"/>
        <v>/</v>
      </c>
      <c r="M31" s="11" t="str">
        <f t="shared" si="11"/>
        <v>/</v>
      </c>
      <c r="N31" s="11">
        <f t="shared" si="12"/>
        <v>4.3208447994596E-3</v>
      </c>
      <c r="AG31" s="2">
        <f t="shared" si="0"/>
        <v>43301</v>
      </c>
      <c r="AH31" s="3">
        <f t="shared" si="1"/>
        <v>1</v>
      </c>
      <c r="AI31" s="3">
        <f t="shared" si="2"/>
        <v>1</v>
      </c>
      <c r="AJ31" s="3">
        <f t="shared" si="3"/>
        <v>1.0249388292866553</v>
      </c>
      <c r="AK31" s="3">
        <f t="shared" si="4"/>
        <v>1</v>
      </c>
      <c r="AL31" s="3">
        <f t="shared" si="5"/>
        <v>1</v>
      </c>
      <c r="AM31" s="3">
        <f t="shared" si="6"/>
        <v>1.2013410986428388</v>
      </c>
    </row>
    <row r="32" spans="1:39">
      <c r="A32" s="2">
        <v>43308</v>
      </c>
      <c r="B32">
        <v>1</v>
      </c>
      <c r="C32">
        <v>1</v>
      </c>
      <c r="D32">
        <v>1.1006</v>
      </c>
      <c r="E32">
        <v>1</v>
      </c>
      <c r="F32">
        <v>1</v>
      </c>
      <c r="G32" s="19">
        <v>1.2005541856001762</v>
      </c>
      <c r="I32" s="11" t="str">
        <f t="shared" si="7"/>
        <v>/</v>
      </c>
      <c r="J32" s="11" t="str">
        <f t="shared" si="8"/>
        <v>/</v>
      </c>
      <c r="K32" s="11">
        <f t="shared" si="9"/>
        <v>1.055917730235989E-2</v>
      </c>
      <c r="L32" s="11" t="str">
        <f t="shared" si="10"/>
        <v>/</v>
      </c>
      <c r="M32" s="11" t="str">
        <f t="shared" si="11"/>
        <v>/</v>
      </c>
      <c r="N32" s="11">
        <f t="shared" si="12"/>
        <v>-6.5502882033385834E-4</v>
      </c>
      <c r="AG32" s="2">
        <f t="shared" si="0"/>
        <v>43308</v>
      </c>
      <c r="AH32" s="3">
        <f t="shared" si="1"/>
        <v>1</v>
      </c>
      <c r="AI32" s="3">
        <f t="shared" si="2"/>
        <v>1</v>
      </c>
      <c r="AJ32" s="3">
        <f t="shared" si="3"/>
        <v>1.0357613401091663</v>
      </c>
      <c r="AK32" s="3">
        <f t="shared" si="4"/>
        <v>1</v>
      </c>
      <c r="AL32" s="3">
        <f t="shared" si="5"/>
        <v>1</v>
      </c>
      <c r="AM32" s="3">
        <f t="shared" si="6"/>
        <v>1.2005541856001762</v>
      </c>
    </row>
    <row r="33" spans="1:39">
      <c r="A33" s="2">
        <v>43315</v>
      </c>
      <c r="B33">
        <v>1</v>
      </c>
      <c r="C33">
        <v>1</v>
      </c>
      <c r="D33">
        <v>1.1281000000000001</v>
      </c>
      <c r="E33">
        <v>1</v>
      </c>
      <c r="F33">
        <v>1.1419999999999999</v>
      </c>
      <c r="G33" s="19">
        <v>1.2449714124132041</v>
      </c>
      <c r="I33" s="11" t="str">
        <f t="shared" si="7"/>
        <v>/</v>
      </c>
      <c r="J33" s="11" t="str">
        <f t="shared" si="8"/>
        <v>/</v>
      </c>
      <c r="K33" s="11">
        <f t="shared" si="9"/>
        <v>2.4986371070325308E-2</v>
      </c>
      <c r="L33" s="11" t="str">
        <f t="shared" si="10"/>
        <v>/</v>
      </c>
      <c r="M33" s="11">
        <f t="shared" si="11"/>
        <v>0.1419999999999999</v>
      </c>
      <c r="N33" s="11">
        <f t="shared" si="12"/>
        <v>3.6997269549164935E-2</v>
      </c>
      <c r="AG33" s="2">
        <f t="shared" si="0"/>
        <v>43315</v>
      </c>
      <c r="AH33" s="3">
        <f t="shared" si="1"/>
        <v>1</v>
      </c>
      <c r="AI33" s="3">
        <f t="shared" si="2"/>
        <v>1</v>
      </c>
      <c r="AJ33" s="3">
        <f t="shared" si="3"/>
        <v>1.0616412572934313</v>
      </c>
      <c r="AK33" s="3">
        <f t="shared" si="4"/>
        <v>1</v>
      </c>
      <c r="AL33" s="3">
        <f t="shared" si="5"/>
        <v>1.1419999999999999</v>
      </c>
      <c r="AM33" s="3">
        <f t="shared" si="6"/>
        <v>1.2449714124132041</v>
      </c>
    </row>
    <row r="34" spans="1:39">
      <c r="A34" s="2">
        <v>43322</v>
      </c>
      <c r="B34">
        <v>1</v>
      </c>
      <c r="C34">
        <v>1</v>
      </c>
      <c r="D34">
        <v>1.1282000000000001</v>
      </c>
      <c r="E34">
        <v>1</v>
      </c>
      <c r="F34">
        <v>1.1319999999999999</v>
      </c>
      <c r="G34" s="19">
        <v>1.2374641697854081</v>
      </c>
      <c r="I34" s="11" t="str">
        <f t="shared" si="7"/>
        <v>/</v>
      </c>
      <c r="J34" s="11" t="str">
        <f t="shared" si="8"/>
        <v>/</v>
      </c>
      <c r="K34" s="11">
        <f t="shared" si="9"/>
        <v>8.8644623703615366E-5</v>
      </c>
      <c r="L34" s="11" t="str">
        <f t="shared" si="10"/>
        <v>/</v>
      </c>
      <c r="M34" s="11">
        <f t="shared" si="11"/>
        <v>-8.7565674255691839E-3</v>
      </c>
      <c r="N34" s="11">
        <f t="shared" si="12"/>
        <v>-6.0300522188250216E-3</v>
      </c>
      <c r="AG34" s="2">
        <f t="shared" ref="AG34:AG65" si="20">A34</f>
        <v>43322</v>
      </c>
      <c r="AH34" s="3">
        <f t="shared" ref="AH34:AH65" si="21">B34/B$2</f>
        <v>1</v>
      </c>
      <c r="AI34" s="3">
        <f t="shared" ref="AI34:AI65" si="22">C34/C$2</f>
        <v>1</v>
      </c>
      <c r="AJ34" s="3">
        <f t="shared" ref="AJ34:AJ65" si="23">D34/D$2</f>
        <v>1.0617353660831923</v>
      </c>
      <c r="AK34" s="3">
        <f t="shared" ref="AK34:AL65" si="24">E34/E$2</f>
        <v>1</v>
      </c>
      <c r="AL34" s="3">
        <f t="shared" si="24"/>
        <v>1.1319999999999999</v>
      </c>
      <c r="AM34" s="3">
        <f t="shared" ref="AM34:AM65" si="25">G34/G$2</f>
        <v>1.2374641697854081</v>
      </c>
    </row>
    <row r="35" spans="1:39">
      <c r="A35" s="2">
        <v>43329</v>
      </c>
      <c r="B35">
        <v>1</v>
      </c>
      <c r="C35">
        <v>1</v>
      </c>
      <c r="D35">
        <v>1.1355</v>
      </c>
      <c r="E35">
        <v>1</v>
      </c>
      <c r="F35">
        <v>1.1160000000000001</v>
      </c>
      <c r="G35" s="19">
        <v>1.2354200626752347</v>
      </c>
      <c r="I35" s="11" t="str">
        <f t="shared" ref="I35:I66" si="26">IF(B35=B34,"/",B35/B34-1)</f>
        <v>/</v>
      </c>
      <c r="J35" s="11" t="str">
        <f t="shared" ref="J35:J66" si="27">IF(C35=C34,"/",C35/C34-1)</f>
        <v>/</v>
      </c>
      <c r="K35" s="11">
        <f t="shared" ref="K35:K66" si="28">IF(D35=D34,"/",D35/D34-1)</f>
        <v>6.4704839567450989E-3</v>
      </c>
      <c r="L35" s="11" t="str">
        <f t="shared" ref="L35:M66" si="29">IF(E35=E34,"/",E35/E34-1)</f>
        <v>/</v>
      </c>
      <c r="M35" s="11">
        <f t="shared" si="29"/>
        <v>-1.4134275618374326E-2</v>
      </c>
      <c r="N35" s="11">
        <f t="shared" ref="N35:N66" si="30">G35/G34-1</f>
        <v>-1.6518515526213751E-3</v>
      </c>
      <c r="AG35" s="2">
        <f t="shared" si="20"/>
        <v>43329</v>
      </c>
      <c r="AH35" s="3">
        <f t="shared" si="21"/>
        <v>1</v>
      </c>
      <c r="AI35" s="3">
        <f t="shared" si="22"/>
        <v>1</v>
      </c>
      <c r="AJ35" s="3">
        <f t="shared" si="23"/>
        <v>1.0686053077357425</v>
      </c>
      <c r="AK35" s="3">
        <f t="shared" si="24"/>
        <v>1</v>
      </c>
      <c r="AL35" s="3">
        <f t="shared" si="24"/>
        <v>1.1160000000000001</v>
      </c>
      <c r="AM35" s="3">
        <f t="shared" si="25"/>
        <v>1.2354200626752347</v>
      </c>
    </row>
    <row r="36" spans="1:39">
      <c r="A36" s="2">
        <v>43336</v>
      </c>
      <c r="B36">
        <v>1</v>
      </c>
      <c r="C36">
        <v>1</v>
      </c>
      <c r="D36">
        <v>1.1136999999999999</v>
      </c>
      <c r="E36">
        <v>1</v>
      </c>
      <c r="F36">
        <v>1.123</v>
      </c>
      <c r="G36" s="19">
        <v>1.2278181992122581</v>
      </c>
      <c r="I36" s="11" t="str">
        <f t="shared" si="26"/>
        <v>/</v>
      </c>
      <c r="J36" s="11" t="str">
        <f t="shared" si="27"/>
        <v>/</v>
      </c>
      <c r="K36" s="11">
        <f t="shared" si="28"/>
        <v>-1.9198590929106141E-2</v>
      </c>
      <c r="L36" s="11" t="str">
        <f t="shared" si="29"/>
        <v>/</v>
      </c>
      <c r="M36" s="11">
        <f t="shared" si="29"/>
        <v>6.2724014336916767E-3</v>
      </c>
      <c r="N36" s="11">
        <f t="shared" si="30"/>
        <v>-6.1532621111196617E-3</v>
      </c>
      <c r="AG36" s="2">
        <f t="shared" si="20"/>
        <v>43336</v>
      </c>
      <c r="AH36" s="3">
        <f t="shared" si="21"/>
        <v>1</v>
      </c>
      <c r="AI36" s="3">
        <f t="shared" si="22"/>
        <v>1</v>
      </c>
      <c r="AJ36" s="3">
        <f t="shared" si="23"/>
        <v>1.0480895915678523</v>
      </c>
      <c r="AK36" s="3">
        <f t="shared" si="24"/>
        <v>1</v>
      </c>
      <c r="AL36" s="3">
        <f t="shared" si="24"/>
        <v>1.123</v>
      </c>
      <c r="AM36" s="3">
        <f t="shared" si="25"/>
        <v>1.2278181992122581</v>
      </c>
    </row>
    <row r="37" spans="1:39">
      <c r="A37" s="2">
        <v>43343</v>
      </c>
      <c r="B37">
        <v>1</v>
      </c>
      <c r="C37">
        <v>1</v>
      </c>
      <c r="D37">
        <v>1.1231</v>
      </c>
      <c r="E37">
        <v>1</v>
      </c>
      <c r="F37">
        <v>1.1240000000000001</v>
      </c>
      <c r="G37" s="19">
        <v>1.2311490396203744</v>
      </c>
      <c r="I37" s="11" t="str">
        <f t="shared" si="26"/>
        <v>/</v>
      </c>
      <c r="J37" s="11" t="str">
        <f t="shared" si="27"/>
        <v>/</v>
      </c>
      <c r="K37" s="11">
        <f t="shared" si="28"/>
        <v>8.4403340217293898E-3</v>
      </c>
      <c r="L37" s="11" t="str">
        <f t="shared" si="29"/>
        <v>/</v>
      </c>
      <c r="M37" s="11">
        <f t="shared" si="29"/>
        <v>8.9047195013369773E-4</v>
      </c>
      <c r="N37" s="11">
        <f t="shared" si="30"/>
        <v>2.7128123774784463E-3</v>
      </c>
      <c r="AG37" s="2">
        <f t="shared" si="20"/>
        <v>43343</v>
      </c>
      <c r="AH37" s="3">
        <f t="shared" si="21"/>
        <v>1</v>
      </c>
      <c r="AI37" s="3">
        <f t="shared" si="22"/>
        <v>1</v>
      </c>
      <c r="AJ37" s="3">
        <f t="shared" si="23"/>
        <v>1.0569358178053829</v>
      </c>
      <c r="AK37" s="3">
        <f t="shared" si="24"/>
        <v>1</v>
      </c>
      <c r="AL37" s="3">
        <f t="shared" si="24"/>
        <v>1.1240000000000001</v>
      </c>
      <c r="AM37" s="3">
        <f t="shared" si="25"/>
        <v>1.2311490396203744</v>
      </c>
    </row>
    <row r="38" spans="1:39">
      <c r="A38" s="2">
        <v>43350</v>
      </c>
      <c r="B38">
        <v>1</v>
      </c>
      <c r="C38">
        <v>1</v>
      </c>
      <c r="D38">
        <v>1.1237999999999999</v>
      </c>
      <c r="E38">
        <v>1</v>
      </c>
      <c r="F38">
        <v>1.123</v>
      </c>
      <c r="G38" s="19">
        <v>1.2248341586693217</v>
      </c>
      <c r="I38" s="11" t="str">
        <f t="shared" si="26"/>
        <v>/</v>
      </c>
      <c r="J38" s="11" t="str">
        <f t="shared" si="27"/>
        <v>/</v>
      </c>
      <c r="K38" s="11">
        <f t="shared" si="28"/>
        <v>6.2327486421498435E-4</v>
      </c>
      <c r="L38" s="11" t="str">
        <f t="shared" si="29"/>
        <v>/</v>
      </c>
      <c r="M38" s="11">
        <f t="shared" si="29"/>
        <v>-8.8967971530262702E-4</v>
      </c>
      <c r="N38" s="11">
        <f t="shared" si="30"/>
        <v>-5.1292579109674108E-3</v>
      </c>
      <c r="AG38" s="2">
        <f t="shared" si="20"/>
        <v>43350</v>
      </c>
      <c r="AH38" s="3">
        <f t="shared" si="21"/>
        <v>1</v>
      </c>
      <c r="AI38" s="3">
        <f t="shared" si="22"/>
        <v>1</v>
      </c>
      <c r="AJ38" s="3">
        <f t="shared" si="23"/>
        <v>1.0575945793337096</v>
      </c>
      <c r="AK38" s="3">
        <f t="shared" si="24"/>
        <v>1</v>
      </c>
      <c r="AL38" s="3">
        <f t="shared" si="24"/>
        <v>1.123</v>
      </c>
      <c r="AM38" s="3">
        <f t="shared" si="25"/>
        <v>1.2248341586693217</v>
      </c>
    </row>
    <row r="39" spans="1:39">
      <c r="A39" s="2">
        <v>43357</v>
      </c>
      <c r="B39">
        <v>1</v>
      </c>
      <c r="C39">
        <v>1</v>
      </c>
      <c r="D39">
        <v>1.0941000000000001</v>
      </c>
      <c r="E39">
        <v>1</v>
      </c>
      <c r="F39">
        <v>1.1160000000000001</v>
      </c>
      <c r="G39" s="19">
        <v>1.2064403888388959</v>
      </c>
      <c r="I39" s="11" t="str">
        <f t="shared" si="26"/>
        <v>/</v>
      </c>
      <c r="J39" s="11" t="str">
        <f t="shared" si="27"/>
        <v>/</v>
      </c>
      <c r="K39" s="11">
        <f t="shared" si="28"/>
        <v>-2.642819006940722E-2</v>
      </c>
      <c r="L39" s="11" t="str">
        <f t="shared" si="29"/>
        <v>/</v>
      </c>
      <c r="M39" s="11">
        <f t="shared" si="29"/>
        <v>-6.2333036509348849E-3</v>
      </c>
      <c r="N39" s="11">
        <f t="shared" si="30"/>
        <v>-1.5017355370305019E-2</v>
      </c>
      <c r="AG39" s="2">
        <f t="shared" si="20"/>
        <v>43357</v>
      </c>
      <c r="AH39" s="3">
        <f t="shared" si="21"/>
        <v>1</v>
      </c>
      <c r="AI39" s="3">
        <f t="shared" si="22"/>
        <v>1</v>
      </c>
      <c r="AJ39" s="3">
        <f t="shared" si="23"/>
        <v>1.0296442687747036</v>
      </c>
      <c r="AK39" s="3">
        <f t="shared" si="24"/>
        <v>1</v>
      </c>
      <c r="AL39" s="3">
        <f t="shared" si="24"/>
        <v>1.1160000000000001</v>
      </c>
      <c r="AM39" s="3">
        <f t="shared" si="25"/>
        <v>1.2064403888388959</v>
      </c>
    </row>
    <row r="40" spans="1:39">
      <c r="A40" s="2">
        <v>43364</v>
      </c>
      <c r="B40">
        <v>1</v>
      </c>
      <c r="C40">
        <v>1</v>
      </c>
      <c r="D40">
        <v>1.1374</v>
      </c>
      <c r="E40">
        <v>1</v>
      </c>
      <c r="F40">
        <v>1.1539999999999999</v>
      </c>
      <c r="G40" s="19">
        <v>1.2577932180647444</v>
      </c>
      <c r="I40" s="11" t="str">
        <f t="shared" si="26"/>
        <v>/</v>
      </c>
      <c r="J40" s="11" t="str">
        <f t="shared" si="27"/>
        <v>/</v>
      </c>
      <c r="K40" s="11">
        <f t="shared" si="28"/>
        <v>3.957590713828707E-2</v>
      </c>
      <c r="L40" s="11" t="str">
        <f t="shared" si="29"/>
        <v>/</v>
      </c>
      <c r="M40" s="11">
        <f t="shared" si="29"/>
        <v>3.4050179211469356E-2</v>
      </c>
      <c r="N40" s="11">
        <f t="shared" si="30"/>
        <v>4.2565575308094239E-2</v>
      </c>
      <c r="AG40" s="2">
        <f t="shared" si="20"/>
        <v>43364</v>
      </c>
      <c r="AH40" s="3">
        <f t="shared" si="21"/>
        <v>1</v>
      </c>
      <c r="AI40" s="3">
        <f t="shared" si="22"/>
        <v>1</v>
      </c>
      <c r="AJ40" s="3">
        <f t="shared" si="23"/>
        <v>1.0703933747412009</v>
      </c>
      <c r="AK40" s="3">
        <f t="shared" si="24"/>
        <v>1</v>
      </c>
      <c r="AL40" s="3">
        <f t="shared" si="24"/>
        <v>1.1539999999999999</v>
      </c>
      <c r="AM40" s="3">
        <f t="shared" si="25"/>
        <v>1.2577932180647444</v>
      </c>
    </row>
    <row r="41" spans="1:39">
      <c r="A41" s="2">
        <v>43371</v>
      </c>
      <c r="B41">
        <v>1</v>
      </c>
      <c r="C41">
        <v>1</v>
      </c>
      <c r="D41">
        <v>1.1365000000000001</v>
      </c>
      <c r="E41">
        <v>1</v>
      </c>
      <c r="F41">
        <v>1.133</v>
      </c>
      <c r="G41" s="19">
        <v>1.2459264362290532</v>
      </c>
      <c r="I41" s="11" t="str">
        <f t="shared" si="26"/>
        <v>/</v>
      </c>
      <c r="J41" s="11" t="str">
        <f t="shared" si="27"/>
        <v>/</v>
      </c>
      <c r="K41" s="11">
        <f t="shared" si="28"/>
        <v>-7.9127835414094516E-4</v>
      </c>
      <c r="L41" s="11" t="str">
        <f t="shared" si="29"/>
        <v>/</v>
      </c>
      <c r="M41" s="11">
        <f t="shared" si="29"/>
        <v>-1.8197573656845711E-2</v>
      </c>
      <c r="N41" s="11">
        <f t="shared" si="30"/>
        <v>-9.4346047229842966E-3</v>
      </c>
      <c r="AG41" s="2">
        <f t="shared" si="20"/>
        <v>43371</v>
      </c>
      <c r="AH41" s="3">
        <f t="shared" si="21"/>
        <v>1</v>
      </c>
      <c r="AI41" s="3">
        <f t="shared" si="22"/>
        <v>1</v>
      </c>
      <c r="AJ41" s="3">
        <f t="shared" si="23"/>
        <v>1.0695463956333522</v>
      </c>
      <c r="AK41" s="3">
        <f t="shared" si="24"/>
        <v>1</v>
      </c>
      <c r="AL41" s="3">
        <f t="shared" si="24"/>
        <v>1.133</v>
      </c>
      <c r="AM41" s="3">
        <f t="shared" si="25"/>
        <v>1.2459264362290532</v>
      </c>
    </row>
    <row r="42" spans="1:39">
      <c r="A42" s="2">
        <v>43385</v>
      </c>
      <c r="B42">
        <v>1</v>
      </c>
      <c r="C42">
        <v>1</v>
      </c>
      <c r="D42">
        <v>1.1559999999999999</v>
      </c>
      <c r="E42">
        <v>1</v>
      </c>
      <c r="F42">
        <v>1.105</v>
      </c>
      <c r="G42" s="19">
        <v>1.2527409165215566</v>
      </c>
      <c r="I42" s="11" t="str">
        <f t="shared" si="26"/>
        <v>/</v>
      </c>
      <c r="J42" s="11" t="str">
        <f t="shared" si="27"/>
        <v>/</v>
      </c>
      <c r="K42" s="11">
        <f t="shared" si="28"/>
        <v>1.7157941047074132E-2</v>
      </c>
      <c r="L42" s="11" t="str">
        <f t="shared" si="29"/>
        <v>/</v>
      </c>
      <c r="M42" s="11">
        <f t="shared" si="29"/>
        <v>-2.4713150926743199E-2</v>
      </c>
      <c r="N42" s="11">
        <f t="shared" si="30"/>
        <v>5.4694082205433148E-3</v>
      </c>
      <c r="AG42" s="2">
        <f t="shared" si="20"/>
        <v>43385</v>
      </c>
      <c r="AH42" s="3">
        <f t="shared" si="21"/>
        <v>1</v>
      </c>
      <c r="AI42" s="3">
        <f t="shared" si="22"/>
        <v>1</v>
      </c>
      <c r="AJ42" s="3">
        <f t="shared" si="23"/>
        <v>1.0878976096367401</v>
      </c>
      <c r="AK42" s="3">
        <f t="shared" si="24"/>
        <v>1</v>
      </c>
      <c r="AL42" s="3">
        <f t="shared" si="24"/>
        <v>1.105</v>
      </c>
      <c r="AM42" s="3">
        <f t="shared" si="25"/>
        <v>1.2527409165215566</v>
      </c>
    </row>
    <row r="43" spans="1:39">
      <c r="A43" s="2">
        <v>43392</v>
      </c>
      <c r="B43">
        <v>1</v>
      </c>
      <c r="C43">
        <v>1</v>
      </c>
      <c r="D43">
        <v>1.1559999999999999</v>
      </c>
      <c r="E43">
        <v>1</v>
      </c>
      <c r="F43">
        <v>1.1599999999999999</v>
      </c>
      <c r="G43" s="19">
        <v>1.2742118204402559</v>
      </c>
      <c r="I43" s="11" t="str">
        <f t="shared" si="26"/>
        <v>/</v>
      </c>
      <c r="J43" s="11" t="str">
        <f t="shared" si="27"/>
        <v>/</v>
      </c>
      <c r="K43" s="11" t="str">
        <f t="shared" si="28"/>
        <v>/</v>
      </c>
      <c r="L43" s="11" t="str">
        <f t="shared" si="29"/>
        <v>/</v>
      </c>
      <c r="M43" s="11">
        <f t="shared" si="29"/>
        <v>4.9773755656108642E-2</v>
      </c>
      <c r="N43" s="11">
        <f t="shared" si="30"/>
        <v>1.7139141569924021E-2</v>
      </c>
      <c r="AG43" s="2">
        <f t="shared" si="20"/>
        <v>43392</v>
      </c>
      <c r="AH43" s="3">
        <f t="shared" si="21"/>
        <v>1</v>
      </c>
      <c r="AI43" s="3">
        <f t="shared" si="22"/>
        <v>1</v>
      </c>
      <c r="AJ43" s="3">
        <f t="shared" si="23"/>
        <v>1.0878976096367401</v>
      </c>
      <c r="AK43" s="3">
        <f t="shared" si="24"/>
        <v>1</v>
      </c>
      <c r="AL43" s="3">
        <f t="shared" si="24"/>
        <v>1.1599999999999999</v>
      </c>
      <c r="AM43" s="3">
        <f t="shared" si="25"/>
        <v>1.2742118204402559</v>
      </c>
    </row>
    <row r="44" spans="1:39">
      <c r="A44" s="2">
        <v>43399</v>
      </c>
      <c r="B44">
        <v>1</v>
      </c>
      <c r="C44">
        <v>1</v>
      </c>
      <c r="D44">
        <v>1.1819</v>
      </c>
      <c r="E44">
        <v>1</v>
      </c>
      <c r="F44">
        <v>1.1970000000000001</v>
      </c>
      <c r="G44" s="19">
        <v>1.3040432727767339</v>
      </c>
      <c r="I44" s="11" t="str">
        <f t="shared" si="26"/>
        <v>/</v>
      </c>
      <c r="J44" s="11" t="str">
        <f t="shared" si="27"/>
        <v>/</v>
      </c>
      <c r="K44" s="11">
        <f t="shared" si="28"/>
        <v>2.2404844290657477E-2</v>
      </c>
      <c r="L44" s="11" t="str">
        <f t="shared" si="29"/>
        <v>/</v>
      </c>
      <c r="M44" s="11">
        <f t="shared" si="29"/>
        <v>3.1896551724138078E-2</v>
      </c>
      <c r="N44" s="11">
        <f t="shared" si="30"/>
        <v>2.3411690158525511E-2</v>
      </c>
      <c r="AG44" s="2">
        <f t="shared" si="20"/>
        <v>43399</v>
      </c>
      <c r="AH44" s="3">
        <f t="shared" si="21"/>
        <v>1</v>
      </c>
      <c r="AI44" s="3">
        <f t="shared" si="22"/>
        <v>1</v>
      </c>
      <c r="AJ44" s="3">
        <f t="shared" si="23"/>
        <v>1.1122717861848297</v>
      </c>
      <c r="AK44" s="3">
        <f t="shared" si="24"/>
        <v>1</v>
      </c>
      <c r="AL44" s="3">
        <f t="shared" si="24"/>
        <v>1.1970000000000001</v>
      </c>
      <c r="AM44" s="3">
        <f t="shared" si="25"/>
        <v>1.3040432727767339</v>
      </c>
    </row>
    <row r="45" spans="1:39">
      <c r="A45" s="2">
        <v>43406</v>
      </c>
      <c r="B45">
        <v>1</v>
      </c>
      <c r="C45">
        <v>1</v>
      </c>
      <c r="D45">
        <v>1.1866000000000001</v>
      </c>
      <c r="E45">
        <v>1</v>
      </c>
      <c r="F45">
        <v>1.2010000000000001</v>
      </c>
      <c r="G45" s="19">
        <v>1.3080003835533542</v>
      </c>
      <c r="I45" s="11" t="str">
        <f t="shared" si="26"/>
        <v>/</v>
      </c>
      <c r="J45" s="11" t="str">
        <f t="shared" si="27"/>
        <v>/</v>
      </c>
      <c r="K45" s="11">
        <f t="shared" si="28"/>
        <v>3.9766477705391878E-3</v>
      </c>
      <c r="L45" s="11" t="str">
        <f t="shared" si="29"/>
        <v>/</v>
      </c>
      <c r="M45" s="11">
        <f t="shared" si="29"/>
        <v>3.3416875522138678E-3</v>
      </c>
      <c r="N45" s="11">
        <f t="shared" si="30"/>
        <v>3.0344934552626324E-3</v>
      </c>
      <c r="AG45" s="2">
        <f t="shared" si="20"/>
        <v>43406</v>
      </c>
      <c r="AH45" s="3">
        <f t="shared" si="21"/>
        <v>1</v>
      </c>
      <c r="AI45" s="3">
        <f t="shared" si="22"/>
        <v>1</v>
      </c>
      <c r="AJ45" s="3">
        <f t="shared" si="23"/>
        <v>1.116694899303595</v>
      </c>
      <c r="AK45" s="3">
        <f t="shared" si="24"/>
        <v>1</v>
      </c>
      <c r="AL45" s="3">
        <f t="shared" si="24"/>
        <v>1.2010000000000001</v>
      </c>
      <c r="AM45" s="3">
        <f t="shared" si="25"/>
        <v>1.3080003835533542</v>
      </c>
    </row>
    <row r="46" spans="1:39">
      <c r="A46" s="2">
        <v>43413</v>
      </c>
      <c r="B46">
        <v>1</v>
      </c>
      <c r="C46">
        <v>1</v>
      </c>
      <c r="D46">
        <v>1.1830000000000001</v>
      </c>
      <c r="E46">
        <v>1</v>
      </c>
      <c r="F46">
        <v>1.1879999999999999</v>
      </c>
      <c r="G46" s="19">
        <v>1.2951600157669265</v>
      </c>
      <c r="I46" s="11" t="str">
        <f t="shared" si="26"/>
        <v>/</v>
      </c>
      <c r="J46" s="11" t="str">
        <f t="shared" si="27"/>
        <v>/</v>
      </c>
      <c r="K46" s="11">
        <f t="shared" si="28"/>
        <v>-3.0338783077701326E-3</v>
      </c>
      <c r="L46" s="11" t="str">
        <f t="shared" si="29"/>
        <v>/</v>
      </c>
      <c r="M46" s="11">
        <f t="shared" si="29"/>
        <v>-1.0824313072439695E-2</v>
      </c>
      <c r="N46" s="11">
        <f t="shared" si="30"/>
        <v>-9.8167920651102136E-3</v>
      </c>
      <c r="AG46" s="2">
        <f t="shared" si="20"/>
        <v>43413</v>
      </c>
      <c r="AH46" s="3">
        <f t="shared" si="21"/>
        <v>1</v>
      </c>
      <c r="AI46" s="3">
        <f t="shared" si="22"/>
        <v>1</v>
      </c>
      <c r="AJ46" s="3">
        <f t="shared" si="23"/>
        <v>1.1133069828722004</v>
      </c>
      <c r="AK46" s="3">
        <f t="shared" si="24"/>
        <v>1</v>
      </c>
      <c r="AL46" s="3">
        <f t="shared" si="24"/>
        <v>1.1879999999999999</v>
      </c>
      <c r="AM46" s="3">
        <f t="shared" si="25"/>
        <v>1.2951600157669265</v>
      </c>
    </row>
    <row r="47" spans="1:39">
      <c r="A47" s="2">
        <v>43420</v>
      </c>
      <c r="B47">
        <v>1</v>
      </c>
      <c r="C47">
        <v>1</v>
      </c>
      <c r="D47">
        <v>1.2029000000000001</v>
      </c>
      <c r="E47">
        <v>1</v>
      </c>
      <c r="F47">
        <v>1.2190000000000001</v>
      </c>
      <c r="G47" s="19">
        <v>1.3075194491548168</v>
      </c>
      <c r="I47" s="11" t="str">
        <f t="shared" si="26"/>
        <v>/</v>
      </c>
      <c r="J47" s="11" t="str">
        <f t="shared" si="27"/>
        <v>/</v>
      </c>
      <c r="K47" s="11">
        <f t="shared" si="28"/>
        <v>1.6821639898563001E-2</v>
      </c>
      <c r="L47" s="11" t="str">
        <f t="shared" si="29"/>
        <v>/</v>
      </c>
      <c r="M47" s="11">
        <f t="shared" si="29"/>
        <v>2.609427609427617E-2</v>
      </c>
      <c r="N47" s="11">
        <f t="shared" si="30"/>
        <v>9.5427848585734054E-3</v>
      </c>
      <c r="AG47" s="2">
        <f t="shared" si="20"/>
        <v>43420</v>
      </c>
      <c r="AH47" s="3">
        <f t="shared" si="21"/>
        <v>1</v>
      </c>
      <c r="AI47" s="3">
        <f t="shared" si="22"/>
        <v>1</v>
      </c>
      <c r="AJ47" s="3">
        <f t="shared" si="23"/>
        <v>1.1320346320346322</v>
      </c>
      <c r="AK47" s="3">
        <f t="shared" si="24"/>
        <v>1</v>
      </c>
      <c r="AL47" s="3">
        <f t="shared" si="24"/>
        <v>1.2190000000000001</v>
      </c>
      <c r="AM47" s="3">
        <f t="shared" si="25"/>
        <v>1.3075194491548168</v>
      </c>
    </row>
    <row r="48" spans="1:39">
      <c r="A48" s="2">
        <v>43427</v>
      </c>
      <c r="B48">
        <v>1</v>
      </c>
      <c r="C48">
        <v>1</v>
      </c>
      <c r="D48">
        <v>1.2312000000000001</v>
      </c>
      <c r="E48">
        <v>1</v>
      </c>
      <c r="F48">
        <v>1.2010000000000001</v>
      </c>
      <c r="G48" s="19">
        <v>1.3127667903545659</v>
      </c>
      <c r="I48" s="11" t="str">
        <f t="shared" si="26"/>
        <v>/</v>
      </c>
      <c r="J48" s="11" t="str">
        <f t="shared" si="27"/>
        <v>/</v>
      </c>
      <c r="K48" s="11">
        <f t="shared" si="28"/>
        <v>2.3526477678942559E-2</v>
      </c>
      <c r="L48" s="11" t="str">
        <f t="shared" si="29"/>
        <v>/</v>
      </c>
      <c r="M48" s="11">
        <f t="shared" si="29"/>
        <v>-1.4766201804757961E-2</v>
      </c>
      <c r="N48" s="11">
        <f t="shared" si="30"/>
        <v>4.0132031711963556E-3</v>
      </c>
      <c r="AG48" s="2">
        <f t="shared" si="20"/>
        <v>43427</v>
      </c>
      <c r="AH48" s="3">
        <f t="shared" si="21"/>
        <v>1</v>
      </c>
      <c r="AI48" s="3">
        <f t="shared" si="22"/>
        <v>1</v>
      </c>
      <c r="AJ48" s="3">
        <f t="shared" si="23"/>
        <v>1.1586674195369848</v>
      </c>
      <c r="AK48" s="3">
        <f t="shared" si="24"/>
        <v>1</v>
      </c>
      <c r="AL48" s="3">
        <f t="shared" si="24"/>
        <v>1.2010000000000001</v>
      </c>
      <c r="AM48" s="3">
        <f t="shared" si="25"/>
        <v>1.3127667903545659</v>
      </c>
    </row>
    <row r="49" spans="1:39">
      <c r="A49" s="2">
        <v>43434</v>
      </c>
      <c r="B49">
        <v>1</v>
      </c>
      <c r="C49">
        <v>1</v>
      </c>
      <c r="D49">
        <v>1.3314999999999999</v>
      </c>
      <c r="E49">
        <v>1</v>
      </c>
      <c r="F49">
        <v>1.208</v>
      </c>
      <c r="G49" s="19">
        <v>1.3477902656309013</v>
      </c>
      <c r="I49" s="11" t="str">
        <f t="shared" si="26"/>
        <v>/</v>
      </c>
      <c r="J49" s="11" t="str">
        <f t="shared" si="27"/>
        <v>/</v>
      </c>
      <c r="K49" s="11">
        <f t="shared" si="28"/>
        <v>8.14652371669915E-2</v>
      </c>
      <c r="L49" s="11" t="str">
        <f t="shared" si="29"/>
        <v>/</v>
      </c>
      <c r="M49" s="11">
        <f t="shared" si="29"/>
        <v>5.828476269775118E-3</v>
      </c>
      <c r="N49" s="11">
        <f t="shared" si="30"/>
        <v>2.6679129555734704E-2</v>
      </c>
      <c r="AG49" s="2">
        <f t="shared" si="20"/>
        <v>43434</v>
      </c>
      <c r="AH49" s="3">
        <f t="shared" si="21"/>
        <v>1</v>
      </c>
      <c r="AI49" s="3">
        <f t="shared" si="22"/>
        <v>1</v>
      </c>
      <c r="AJ49" s="3">
        <f t="shared" si="23"/>
        <v>1.2530585356672312</v>
      </c>
      <c r="AK49" s="3">
        <f t="shared" si="24"/>
        <v>1</v>
      </c>
      <c r="AL49" s="3">
        <f t="shared" si="24"/>
        <v>1.208</v>
      </c>
      <c r="AM49" s="3">
        <f t="shared" si="25"/>
        <v>1.3477902656309013</v>
      </c>
    </row>
    <row r="50" spans="1:39">
      <c r="A50" s="2">
        <v>43441</v>
      </c>
      <c r="B50">
        <v>1</v>
      </c>
      <c r="C50">
        <v>1</v>
      </c>
      <c r="D50">
        <v>1.3301000000000001</v>
      </c>
      <c r="E50">
        <v>1</v>
      </c>
      <c r="F50">
        <v>1.206</v>
      </c>
      <c r="G50" s="19">
        <v>1.3545913541468209</v>
      </c>
      <c r="I50" s="11" t="str">
        <f t="shared" si="26"/>
        <v>/</v>
      </c>
      <c r="J50" s="11" t="str">
        <f t="shared" si="27"/>
        <v>/</v>
      </c>
      <c r="K50" s="11">
        <f t="shared" si="28"/>
        <v>-1.0514457378895115E-3</v>
      </c>
      <c r="L50" s="11" t="str">
        <f t="shared" si="29"/>
        <v>/</v>
      </c>
      <c r="M50" s="11">
        <f t="shared" si="29"/>
        <v>-1.6556291390728006E-3</v>
      </c>
      <c r="N50" s="11">
        <f t="shared" si="30"/>
        <v>5.0461030097557202E-3</v>
      </c>
      <c r="AG50" s="2">
        <f t="shared" si="20"/>
        <v>43441</v>
      </c>
      <c r="AH50" s="3">
        <f t="shared" si="21"/>
        <v>1</v>
      </c>
      <c r="AI50" s="3">
        <f t="shared" si="22"/>
        <v>1</v>
      </c>
      <c r="AJ50" s="3">
        <f t="shared" si="23"/>
        <v>1.2517410126105779</v>
      </c>
      <c r="AK50" s="3">
        <f t="shared" si="24"/>
        <v>1</v>
      </c>
      <c r="AL50" s="3">
        <f t="shared" si="24"/>
        <v>1.206</v>
      </c>
      <c r="AM50" s="3">
        <f t="shared" si="25"/>
        <v>1.3545913541468209</v>
      </c>
    </row>
    <row r="51" spans="1:39">
      <c r="A51" s="2">
        <v>43448</v>
      </c>
      <c r="B51">
        <v>1</v>
      </c>
      <c r="C51">
        <v>1</v>
      </c>
      <c r="D51">
        <v>1.3271999999999999</v>
      </c>
      <c r="E51">
        <v>1</v>
      </c>
      <c r="F51">
        <v>1.2190000000000001</v>
      </c>
      <c r="G51" s="19">
        <v>1.361015578950002</v>
      </c>
      <c r="I51" s="11" t="str">
        <f t="shared" si="26"/>
        <v>/</v>
      </c>
      <c r="J51" s="11" t="str">
        <f t="shared" si="27"/>
        <v>/</v>
      </c>
      <c r="K51" s="11">
        <f t="shared" si="28"/>
        <v>-2.1802871964514692E-3</v>
      </c>
      <c r="L51" s="11" t="str">
        <f t="shared" si="29"/>
        <v>/</v>
      </c>
      <c r="M51" s="11">
        <f t="shared" si="29"/>
        <v>1.0779436152570598E-2</v>
      </c>
      <c r="N51" s="11">
        <f t="shared" si="30"/>
        <v>4.7425555932529839E-3</v>
      </c>
      <c r="AG51" s="2">
        <f t="shared" si="20"/>
        <v>43448</v>
      </c>
      <c r="AH51" s="3">
        <f t="shared" si="21"/>
        <v>1</v>
      </c>
      <c r="AI51" s="3">
        <f t="shared" si="22"/>
        <v>1</v>
      </c>
      <c r="AJ51" s="3">
        <f t="shared" si="23"/>
        <v>1.2490118577075098</v>
      </c>
      <c r="AK51" s="3">
        <f t="shared" si="24"/>
        <v>1</v>
      </c>
      <c r="AL51" s="3">
        <f t="shared" si="24"/>
        <v>1.2190000000000001</v>
      </c>
      <c r="AM51" s="3">
        <f t="shared" si="25"/>
        <v>1.361015578950002</v>
      </c>
    </row>
    <row r="52" spans="1:39">
      <c r="A52" s="2">
        <v>43455</v>
      </c>
      <c r="B52">
        <v>1</v>
      </c>
      <c r="C52">
        <v>1</v>
      </c>
      <c r="D52">
        <v>1.3106</v>
      </c>
      <c r="E52">
        <v>1</v>
      </c>
      <c r="F52">
        <v>1.2210000000000001</v>
      </c>
      <c r="G52" s="19">
        <v>1.3543927914652685</v>
      </c>
      <c r="I52" s="11" t="str">
        <f t="shared" si="26"/>
        <v>/</v>
      </c>
      <c r="J52" s="11" t="str">
        <f t="shared" si="27"/>
        <v>/</v>
      </c>
      <c r="K52" s="11">
        <f t="shared" si="28"/>
        <v>-1.2507534659433328E-2</v>
      </c>
      <c r="L52" s="11" t="str">
        <f t="shared" si="29"/>
        <v>/</v>
      </c>
      <c r="M52" s="11">
        <f t="shared" si="29"/>
        <v>1.6406890894176129E-3</v>
      </c>
      <c r="N52" s="11">
        <f t="shared" si="30"/>
        <v>-4.8660629511991793E-3</v>
      </c>
      <c r="AG52" s="2">
        <f t="shared" si="20"/>
        <v>43455</v>
      </c>
      <c r="AH52" s="3">
        <f t="shared" si="21"/>
        <v>1</v>
      </c>
      <c r="AI52" s="3">
        <f t="shared" si="22"/>
        <v>1</v>
      </c>
      <c r="AJ52" s="3">
        <f t="shared" si="23"/>
        <v>1.23338979860719</v>
      </c>
      <c r="AK52" s="3">
        <f t="shared" si="24"/>
        <v>1</v>
      </c>
      <c r="AL52" s="3">
        <f t="shared" si="24"/>
        <v>1.2210000000000001</v>
      </c>
      <c r="AM52" s="3">
        <f t="shared" si="25"/>
        <v>1.3543927914652685</v>
      </c>
    </row>
    <row r="53" spans="1:39">
      <c r="A53" s="2">
        <v>43462</v>
      </c>
      <c r="B53">
        <v>1</v>
      </c>
      <c r="C53">
        <v>1</v>
      </c>
      <c r="D53">
        <v>1.3058000000000001</v>
      </c>
      <c r="E53">
        <v>1</v>
      </c>
      <c r="F53">
        <v>1.2310000000000001</v>
      </c>
      <c r="G53" s="19">
        <v>1.3415687647599943</v>
      </c>
      <c r="I53" s="11" t="str">
        <f t="shared" si="26"/>
        <v>/</v>
      </c>
      <c r="J53" s="11" t="str">
        <f t="shared" si="27"/>
        <v>/</v>
      </c>
      <c r="K53" s="11">
        <f t="shared" si="28"/>
        <v>-3.6624446818250833E-3</v>
      </c>
      <c r="L53" s="11" t="str">
        <f t="shared" si="29"/>
        <v>/</v>
      </c>
      <c r="M53" s="11">
        <f t="shared" si="29"/>
        <v>8.1900081900081467E-3</v>
      </c>
      <c r="N53" s="11">
        <f t="shared" si="30"/>
        <v>-9.4684694027352689E-3</v>
      </c>
      <c r="AG53" s="2">
        <f t="shared" si="20"/>
        <v>43462</v>
      </c>
      <c r="AH53" s="3">
        <f t="shared" si="21"/>
        <v>1</v>
      </c>
      <c r="AI53" s="3">
        <f t="shared" si="22"/>
        <v>1</v>
      </c>
      <c r="AJ53" s="3">
        <f t="shared" si="23"/>
        <v>1.2288725766986637</v>
      </c>
      <c r="AK53" s="3">
        <f t="shared" si="24"/>
        <v>1</v>
      </c>
      <c r="AL53" s="3">
        <f t="shared" si="24"/>
        <v>1.2310000000000001</v>
      </c>
      <c r="AM53" s="3">
        <f t="shared" si="25"/>
        <v>1.3415687647599943</v>
      </c>
    </row>
    <row r="54" spans="1:39">
      <c r="A54" s="2">
        <v>43469</v>
      </c>
      <c r="B54">
        <v>1</v>
      </c>
      <c r="C54">
        <v>1</v>
      </c>
      <c r="D54">
        <v>1.3149</v>
      </c>
      <c r="E54">
        <v>0.99909999999999999</v>
      </c>
      <c r="F54">
        <v>1.2190000000000001</v>
      </c>
      <c r="G54" s="19">
        <v>1.3394165604666144</v>
      </c>
      <c r="I54" s="11" t="str">
        <f t="shared" si="26"/>
        <v>/</v>
      </c>
      <c r="J54" s="11" t="str">
        <f t="shared" si="27"/>
        <v>/</v>
      </c>
      <c r="K54" s="11">
        <f t="shared" si="28"/>
        <v>6.9689079491499495E-3</v>
      </c>
      <c r="L54" s="11">
        <f t="shared" si="29"/>
        <v>-9.000000000000119E-4</v>
      </c>
      <c r="M54" s="11">
        <f t="shared" si="29"/>
        <v>-9.7481722177091834E-3</v>
      </c>
      <c r="N54" s="11">
        <f t="shared" si="30"/>
        <v>-1.604244485943207E-3</v>
      </c>
      <c r="AG54" s="2">
        <f t="shared" si="20"/>
        <v>43469</v>
      </c>
      <c r="AH54" s="3">
        <f t="shared" si="21"/>
        <v>1</v>
      </c>
      <c r="AI54" s="3">
        <f t="shared" si="22"/>
        <v>1</v>
      </c>
      <c r="AJ54" s="3">
        <f t="shared" si="23"/>
        <v>1.2374364765669112</v>
      </c>
      <c r="AK54" s="3">
        <f t="shared" si="24"/>
        <v>0.99909999999999999</v>
      </c>
      <c r="AL54" s="3">
        <f t="shared" si="24"/>
        <v>1.2190000000000001</v>
      </c>
      <c r="AM54" s="3">
        <f t="shared" si="25"/>
        <v>1.3394165604666144</v>
      </c>
    </row>
    <row r="55" spans="1:39">
      <c r="A55" s="2">
        <v>43476</v>
      </c>
      <c r="B55">
        <v>0.99399999999999999</v>
      </c>
      <c r="C55">
        <v>1</v>
      </c>
      <c r="D55">
        <v>1.3045</v>
      </c>
      <c r="E55">
        <v>1.0059</v>
      </c>
      <c r="F55">
        <v>1.236</v>
      </c>
      <c r="G55" s="19">
        <v>1.3416262573450726</v>
      </c>
      <c r="I55" s="11">
        <f t="shared" si="26"/>
        <v>-6.0000000000000053E-3</v>
      </c>
      <c r="J55" s="11" t="str">
        <f t="shared" si="27"/>
        <v>/</v>
      </c>
      <c r="K55" s="11">
        <f t="shared" si="28"/>
        <v>-7.9093467183816157E-3</v>
      </c>
      <c r="L55" s="11">
        <f t="shared" si="29"/>
        <v>6.8061255129616693E-3</v>
      </c>
      <c r="M55" s="11">
        <f t="shared" si="29"/>
        <v>1.3945857260049044E-2</v>
      </c>
      <c r="N55" s="11">
        <f t="shared" si="30"/>
        <v>1.6497458249198349E-3</v>
      </c>
      <c r="AG55" s="2">
        <f t="shared" si="20"/>
        <v>43476</v>
      </c>
      <c r="AH55" s="3">
        <f t="shared" si="21"/>
        <v>0.99399999999999999</v>
      </c>
      <c r="AI55" s="3">
        <f t="shared" si="22"/>
        <v>1</v>
      </c>
      <c r="AJ55" s="3">
        <f t="shared" si="23"/>
        <v>1.2276491624317711</v>
      </c>
      <c r="AK55" s="3">
        <f t="shared" si="24"/>
        <v>1.0059</v>
      </c>
      <c r="AL55" s="3">
        <f t="shared" si="24"/>
        <v>1.236</v>
      </c>
      <c r="AM55" s="3">
        <f t="shared" si="25"/>
        <v>1.3416262573450726</v>
      </c>
    </row>
    <row r="56" spans="1:39">
      <c r="A56" s="2">
        <v>43483</v>
      </c>
      <c r="B56">
        <v>0.99399999999999999</v>
      </c>
      <c r="C56">
        <v>1</v>
      </c>
      <c r="D56">
        <v>1.3188</v>
      </c>
      <c r="E56">
        <v>0.9728</v>
      </c>
      <c r="F56">
        <v>1.236</v>
      </c>
      <c r="G56" s="19">
        <v>1.3317230925795109</v>
      </c>
      <c r="I56" s="11" t="str">
        <f t="shared" si="26"/>
        <v>/</v>
      </c>
      <c r="J56" s="11" t="str">
        <f t="shared" si="27"/>
        <v>/</v>
      </c>
      <c r="K56" s="11">
        <f t="shared" si="28"/>
        <v>1.0962054426983503E-2</v>
      </c>
      <c r="L56" s="11">
        <f t="shared" si="29"/>
        <v>-3.2905855452828314E-2</v>
      </c>
      <c r="M56" s="11" t="str">
        <f t="shared" si="29"/>
        <v>/</v>
      </c>
      <c r="N56" s="11">
        <f t="shared" si="30"/>
        <v>-7.3814631394878427E-3</v>
      </c>
      <c r="AG56" s="2">
        <f t="shared" si="20"/>
        <v>43483</v>
      </c>
      <c r="AH56" s="3">
        <f t="shared" si="21"/>
        <v>0.99399999999999999</v>
      </c>
      <c r="AI56" s="3">
        <f t="shared" si="22"/>
        <v>1</v>
      </c>
      <c r="AJ56" s="3">
        <f t="shared" si="23"/>
        <v>1.2411067193675889</v>
      </c>
      <c r="AK56" s="3">
        <f t="shared" si="24"/>
        <v>0.9728</v>
      </c>
      <c r="AL56" s="3">
        <f t="shared" si="24"/>
        <v>1.236</v>
      </c>
      <c r="AM56" s="3">
        <f t="shared" si="25"/>
        <v>1.3317230925795109</v>
      </c>
    </row>
    <row r="57" spans="1:39">
      <c r="A57" s="2">
        <v>43490</v>
      </c>
      <c r="B57">
        <v>0.99199999999999999</v>
      </c>
      <c r="C57">
        <v>0.99990000000000001</v>
      </c>
      <c r="D57">
        <v>1.3384</v>
      </c>
      <c r="E57">
        <v>0.97940000000000005</v>
      </c>
      <c r="F57">
        <v>1.2470000000000001</v>
      </c>
      <c r="G57" s="19">
        <v>1.3400231791823789</v>
      </c>
      <c r="I57" s="11">
        <f t="shared" si="26"/>
        <v>-2.0120724346076591E-3</v>
      </c>
      <c r="J57" s="11">
        <f t="shared" si="27"/>
        <v>-9.9999999999988987E-5</v>
      </c>
      <c r="K57" s="11">
        <f t="shared" si="28"/>
        <v>1.4861995753715496E-2</v>
      </c>
      <c r="L57" s="11">
        <f t="shared" si="29"/>
        <v>6.7845394736842923E-3</v>
      </c>
      <c r="M57" s="11">
        <f t="shared" si="29"/>
        <v>8.8996763754045638E-3</v>
      </c>
      <c r="N57" s="11">
        <f t="shared" si="30"/>
        <v>6.2325919322994139E-3</v>
      </c>
      <c r="AG57" s="2">
        <f t="shared" si="20"/>
        <v>43490</v>
      </c>
      <c r="AH57" s="3">
        <f t="shared" si="21"/>
        <v>0.99199999999999999</v>
      </c>
      <c r="AI57" s="3">
        <f t="shared" si="22"/>
        <v>0.99990000000000001</v>
      </c>
      <c r="AJ57" s="3">
        <f t="shared" si="23"/>
        <v>1.2595520421607378</v>
      </c>
      <c r="AK57" s="3">
        <f t="shared" si="24"/>
        <v>0.97940000000000005</v>
      </c>
      <c r="AL57" s="3">
        <f t="shared" si="24"/>
        <v>1.2470000000000001</v>
      </c>
      <c r="AM57" s="3">
        <f t="shared" si="25"/>
        <v>1.3400231791823789</v>
      </c>
    </row>
    <row r="58" spans="1:39">
      <c r="A58" s="2">
        <v>43497</v>
      </c>
      <c r="B58">
        <v>0.997</v>
      </c>
      <c r="C58">
        <v>0.99970000000000003</v>
      </c>
      <c r="D58">
        <v>1.3672</v>
      </c>
      <c r="E58">
        <v>0.98250000000000004</v>
      </c>
      <c r="F58">
        <v>1.236</v>
      </c>
      <c r="G58" s="19">
        <v>1.3442619466902113</v>
      </c>
      <c r="I58" s="11">
        <f t="shared" si="26"/>
        <v>5.0403225806452401E-3</v>
      </c>
      <c r="J58" s="11">
        <f t="shared" si="27"/>
        <v>-2.0002000200014525E-4</v>
      </c>
      <c r="K58" s="11">
        <f t="shared" si="28"/>
        <v>2.1518230723251541E-2</v>
      </c>
      <c r="L58" s="11">
        <f t="shared" si="29"/>
        <v>3.1652031856237439E-3</v>
      </c>
      <c r="M58" s="11">
        <f t="shared" si="29"/>
        <v>-8.8211708099439345E-3</v>
      </c>
      <c r="N58" s="11">
        <f t="shared" si="30"/>
        <v>3.1632046174145945E-3</v>
      </c>
      <c r="AG58" s="2">
        <f t="shared" si="20"/>
        <v>43497</v>
      </c>
      <c r="AH58" s="3">
        <f t="shared" si="21"/>
        <v>0.997</v>
      </c>
      <c r="AI58" s="3">
        <f t="shared" si="22"/>
        <v>0.99970000000000003</v>
      </c>
      <c r="AJ58" s="3">
        <f t="shared" si="23"/>
        <v>1.2866553736118953</v>
      </c>
      <c r="AK58" s="3">
        <f t="shared" si="24"/>
        <v>0.98250000000000004</v>
      </c>
      <c r="AL58" s="3">
        <f t="shared" si="24"/>
        <v>1.236</v>
      </c>
      <c r="AM58" s="3">
        <f t="shared" si="25"/>
        <v>1.3442619466902113</v>
      </c>
    </row>
    <row r="59" spans="1:39">
      <c r="A59" s="2">
        <v>43511</v>
      </c>
      <c r="B59">
        <v>1.0169999999999999</v>
      </c>
      <c r="C59">
        <v>0.99980000000000002</v>
      </c>
      <c r="D59">
        <v>1.3606</v>
      </c>
      <c r="E59">
        <v>0.94920000000000004</v>
      </c>
      <c r="F59">
        <v>1.2350000000000001</v>
      </c>
      <c r="G59" s="19">
        <v>1.3396545997898537</v>
      </c>
      <c r="I59" s="11">
        <f t="shared" si="26"/>
        <v>2.0060180541624728E-2</v>
      </c>
      <c r="J59" s="11">
        <f t="shared" si="27"/>
        <v>1.0003000900260517E-4</v>
      </c>
      <c r="K59" s="11">
        <f t="shared" si="28"/>
        <v>-4.8273844353422524E-3</v>
      </c>
      <c r="L59" s="11">
        <f t="shared" si="29"/>
        <v>-3.3893129770992347E-2</v>
      </c>
      <c r="M59" s="11">
        <f t="shared" si="29"/>
        <v>-8.0906148867310179E-4</v>
      </c>
      <c r="N59" s="11">
        <f t="shared" si="30"/>
        <v>-3.4274174848895056E-3</v>
      </c>
      <c r="AG59" s="2">
        <f t="shared" si="20"/>
        <v>43511</v>
      </c>
      <c r="AH59" s="3">
        <f t="shared" si="21"/>
        <v>1.0169999999999999</v>
      </c>
      <c r="AI59" s="3">
        <f t="shared" si="22"/>
        <v>0.99980000000000002</v>
      </c>
      <c r="AJ59" s="3">
        <f t="shared" si="23"/>
        <v>1.2804441934876718</v>
      </c>
      <c r="AK59" s="3">
        <f t="shared" si="24"/>
        <v>0.94920000000000004</v>
      </c>
      <c r="AL59" s="3">
        <f t="shared" si="24"/>
        <v>1.2350000000000001</v>
      </c>
      <c r="AM59" s="3">
        <f t="shared" si="25"/>
        <v>1.3396545997898537</v>
      </c>
    </row>
    <row r="60" spans="1:39">
      <c r="A60" s="2">
        <v>43518</v>
      </c>
      <c r="B60">
        <v>1.05</v>
      </c>
      <c r="C60">
        <v>1.0126999999999999</v>
      </c>
      <c r="D60">
        <v>1.3669</v>
      </c>
      <c r="E60">
        <v>0.99470000000000003</v>
      </c>
      <c r="F60">
        <v>1.2410000000000001</v>
      </c>
      <c r="G60" s="19">
        <v>1.3618298831335216</v>
      </c>
      <c r="I60" s="11">
        <f t="shared" si="26"/>
        <v>3.2448377581121068E-2</v>
      </c>
      <c r="J60" s="11">
        <f t="shared" si="27"/>
        <v>1.2902580516103157E-2</v>
      </c>
      <c r="K60" s="11">
        <f t="shared" si="28"/>
        <v>4.6303101572835459E-3</v>
      </c>
      <c r="L60" s="11">
        <f t="shared" si="29"/>
        <v>4.7935103244837629E-2</v>
      </c>
      <c r="M60" s="11">
        <f t="shared" si="29"/>
        <v>4.858299595141613E-3</v>
      </c>
      <c r="N60" s="11">
        <f t="shared" si="30"/>
        <v>1.6552985633122574E-2</v>
      </c>
      <c r="AG60" s="2">
        <f t="shared" si="20"/>
        <v>43518</v>
      </c>
      <c r="AH60" s="3">
        <f t="shared" si="21"/>
        <v>1.05</v>
      </c>
      <c r="AI60" s="3">
        <f t="shared" si="22"/>
        <v>1.0126999999999999</v>
      </c>
      <c r="AJ60" s="3">
        <f t="shared" si="23"/>
        <v>1.2863730472426125</v>
      </c>
      <c r="AK60" s="3">
        <f t="shared" si="24"/>
        <v>0.99470000000000003</v>
      </c>
      <c r="AL60" s="3">
        <f t="shared" si="24"/>
        <v>1.2410000000000001</v>
      </c>
      <c r="AM60" s="3">
        <f t="shared" si="25"/>
        <v>1.3618298831335216</v>
      </c>
    </row>
    <row r="61" spans="1:39">
      <c r="A61" s="2">
        <v>43525</v>
      </c>
      <c r="B61">
        <v>1.07</v>
      </c>
      <c r="C61">
        <v>1.0489999999999999</v>
      </c>
      <c r="D61">
        <v>1.3885000000000001</v>
      </c>
      <c r="E61">
        <v>0.98919999999999997</v>
      </c>
      <c r="F61">
        <v>1.536</v>
      </c>
      <c r="G61" s="19">
        <v>1.4404156695002051</v>
      </c>
      <c r="I61" s="11">
        <f t="shared" si="26"/>
        <v>1.904761904761898E-2</v>
      </c>
      <c r="J61" s="11">
        <f t="shared" si="27"/>
        <v>3.5844771403179543E-2</v>
      </c>
      <c r="K61" s="11">
        <f t="shared" si="28"/>
        <v>1.5802180115590092E-2</v>
      </c>
      <c r="L61" s="11">
        <f t="shared" si="29"/>
        <v>-5.529305318186406E-3</v>
      </c>
      <c r="M61" s="11">
        <f t="shared" si="29"/>
        <v>0.23771152296535036</v>
      </c>
      <c r="N61" s="11">
        <f t="shared" si="30"/>
        <v>5.7706022859375317E-2</v>
      </c>
      <c r="AG61" s="2">
        <f t="shared" si="20"/>
        <v>43525</v>
      </c>
      <c r="AH61" s="3">
        <f t="shared" si="21"/>
        <v>1.07</v>
      </c>
      <c r="AI61" s="3">
        <f t="shared" si="22"/>
        <v>1.0489999999999999</v>
      </c>
      <c r="AJ61" s="3">
        <f t="shared" si="23"/>
        <v>1.3067005458309806</v>
      </c>
      <c r="AK61" s="3">
        <f t="shared" si="24"/>
        <v>0.98919999999999997</v>
      </c>
      <c r="AL61" s="3">
        <f t="shared" si="24"/>
        <v>1.536</v>
      </c>
      <c r="AM61" s="3">
        <f t="shared" si="25"/>
        <v>1.4404156695002051</v>
      </c>
    </row>
    <row r="62" spans="1:39">
      <c r="A62" s="2">
        <v>43532</v>
      </c>
      <c r="B62">
        <v>1.0720000000000001</v>
      </c>
      <c r="C62">
        <v>1.0385</v>
      </c>
      <c r="D62">
        <v>1.3488</v>
      </c>
      <c r="E62">
        <v>1.0646</v>
      </c>
      <c r="F62">
        <v>1.5316000000000001</v>
      </c>
      <c r="G62" s="19">
        <v>1.44946943450371</v>
      </c>
      <c r="I62" s="11">
        <f t="shared" si="26"/>
        <v>1.8691588785046953E-3</v>
      </c>
      <c r="J62" s="11">
        <f t="shared" si="27"/>
        <v>-1.0009532888465178E-2</v>
      </c>
      <c r="K62" s="11">
        <f t="shared" si="28"/>
        <v>-2.8592005761613248E-2</v>
      </c>
      <c r="L62" s="11">
        <f t="shared" si="29"/>
        <v>7.622321067529314E-2</v>
      </c>
      <c r="M62" s="11">
        <f t="shared" si="29"/>
        <v>-2.8645833333332815E-3</v>
      </c>
      <c r="N62" s="11">
        <f t="shared" si="30"/>
        <v>6.2855224330116144E-3</v>
      </c>
      <c r="AG62" s="2">
        <f t="shared" si="20"/>
        <v>43532</v>
      </c>
      <c r="AH62" s="3">
        <f t="shared" si="21"/>
        <v>1.0720000000000001</v>
      </c>
      <c r="AI62" s="3">
        <f t="shared" si="22"/>
        <v>1.0385</v>
      </c>
      <c r="AJ62" s="3">
        <f t="shared" si="23"/>
        <v>1.2693393562958781</v>
      </c>
      <c r="AK62" s="3">
        <f t="shared" si="24"/>
        <v>1.0646</v>
      </c>
      <c r="AL62" s="3">
        <f t="shared" si="24"/>
        <v>1.5316000000000001</v>
      </c>
      <c r="AM62" s="3">
        <f t="shared" si="25"/>
        <v>1.44946943450371</v>
      </c>
    </row>
    <row r="63" spans="1:39">
      <c r="A63" s="2">
        <v>43539</v>
      </c>
      <c r="B63">
        <v>1.0529999999999999</v>
      </c>
      <c r="C63">
        <v>1.0874999999999999</v>
      </c>
      <c r="D63">
        <v>1.3263</v>
      </c>
      <c r="E63">
        <v>1.0226</v>
      </c>
      <c r="F63">
        <v>1.5273000000000001</v>
      </c>
      <c r="G63" s="19">
        <v>1.4459731707667209</v>
      </c>
      <c r="I63" s="11">
        <f t="shared" si="26"/>
        <v>-1.7723880597015018E-2</v>
      </c>
      <c r="J63" s="11">
        <f t="shared" si="27"/>
        <v>4.7183437650457405E-2</v>
      </c>
      <c r="K63" s="11">
        <f t="shared" si="28"/>
        <v>-1.6681494661921703E-2</v>
      </c>
      <c r="L63" s="11">
        <f t="shared" si="29"/>
        <v>-3.9451437159496505E-2</v>
      </c>
      <c r="M63" s="11">
        <f t="shared" si="29"/>
        <v>-2.8075215460955372E-3</v>
      </c>
      <c r="N63" s="11">
        <f t="shared" si="30"/>
        <v>-2.4120989748129817E-3</v>
      </c>
      <c r="AG63" s="2">
        <f t="shared" si="20"/>
        <v>43539</v>
      </c>
      <c r="AH63" s="3">
        <f t="shared" si="21"/>
        <v>1.0529999999999999</v>
      </c>
      <c r="AI63" s="3">
        <f t="shared" si="22"/>
        <v>1.0874999999999999</v>
      </c>
      <c r="AJ63" s="3">
        <f t="shared" si="23"/>
        <v>1.2481648785996613</v>
      </c>
      <c r="AK63" s="3">
        <f t="shared" si="24"/>
        <v>1.0226</v>
      </c>
      <c r="AL63" s="3">
        <f t="shared" si="24"/>
        <v>1.5273000000000001</v>
      </c>
      <c r="AM63" s="3">
        <f t="shared" si="25"/>
        <v>1.4459731707667209</v>
      </c>
    </row>
    <row r="64" spans="1:39">
      <c r="A64" s="2">
        <v>43546</v>
      </c>
      <c r="B64">
        <v>1.0640000000000001</v>
      </c>
      <c r="C64">
        <v>1.0786</v>
      </c>
      <c r="D64">
        <v>1.3302</v>
      </c>
      <c r="E64">
        <v>1.0939000000000001</v>
      </c>
      <c r="F64">
        <v>1.5041</v>
      </c>
      <c r="G64" s="19">
        <v>1.4598084602574333</v>
      </c>
      <c r="I64" s="11">
        <f t="shared" si="26"/>
        <v>1.0446343779677125E-2</v>
      </c>
      <c r="J64" s="11">
        <f t="shared" si="27"/>
        <v>-8.1839080459769065E-3</v>
      </c>
      <c r="K64" s="11">
        <f t="shared" si="28"/>
        <v>2.9405111965619124E-3</v>
      </c>
      <c r="L64" s="11">
        <f t="shared" si="29"/>
        <v>6.9724232348914672E-2</v>
      </c>
      <c r="M64" s="11">
        <f t="shared" si="29"/>
        <v>-1.5190204936816665E-2</v>
      </c>
      <c r="N64" s="11">
        <f t="shared" si="30"/>
        <v>9.5681508968636919E-3</v>
      </c>
      <c r="AG64" s="2">
        <f t="shared" si="20"/>
        <v>43546</v>
      </c>
      <c r="AH64" s="3">
        <f t="shared" si="21"/>
        <v>1.0640000000000001</v>
      </c>
      <c r="AI64" s="3">
        <f t="shared" si="22"/>
        <v>1.0786</v>
      </c>
      <c r="AJ64" s="3">
        <f t="shared" si="23"/>
        <v>1.2518351214003389</v>
      </c>
      <c r="AK64" s="3">
        <f t="shared" si="24"/>
        <v>1.0939000000000001</v>
      </c>
      <c r="AL64" s="3">
        <f t="shared" si="24"/>
        <v>1.5041</v>
      </c>
      <c r="AM64" s="3">
        <f t="shared" si="25"/>
        <v>1.4598084602574333</v>
      </c>
    </row>
    <row r="65" spans="1:39">
      <c r="A65" s="2">
        <v>43553</v>
      </c>
      <c r="B65">
        <v>1.077</v>
      </c>
      <c r="C65">
        <v>1.1083000000000001</v>
      </c>
      <c r="D65">
        <v>1.3609</v>
      </c>
      <c r="E65">
        <v>1.2266999999999999</v>
      </c>
      <c r="F65">
        <v>1.5273000000000001</v>
      </c>
      <c r="G65" s="19">
        <v>1.5100427265910452</v>
      </c>
      <c r="I65" s="11">
        <f t="shared" si="26"/>
        <v>1.2218045112781795E-2</v>
      </c>
      <c r="J65" s="11">
        <f t="shared" si="27"/>
        <v>2.7535694418690859E-2</v>
      </c>
      <c r="K65" s="11">
        <f t="shared" si="28"/>
        <v>2.307923620508201E-2</v>
      </c>
      <c r="L65" s="11">
        <f t="shared" si="29"/>
        <v>0.12140049364658534</v>
      </c>
      <c r="M65" s="11">
        <f t="shared" si="29"/>
        <v>1.5424506349311917E-2</v>
      </c>
      <c r="N65" s="11">
        <f t="shared" si="30"/>
        <v>3.4411546241315261E-2</v>
      </c>
      <c r="AG65" s="2">
        <f t="shared" si="20"/>
        <v>43553</v>
      </c>
      <c r="AH65" s="3">
        <f t="shared" si="21"/>
        <v>1.077</v>
      </c>
      <c r="AI65" s="3">
        <f t="shared" si="22"/>
        <v>1.1083000000000001</v>
      </c>
      <c r="AJ65" s="3">
        <f t="shared" si="23"/>
        <v>1.2807265198569546</v>
      </c>
      <c r="AK65" s="3">
        <f t="shared" si="24"/>
        <v>1.2266999999999999</v>
      </c>
      <c r="AL65" s="3">
        <f t="shared" si="24"/>
        <v>1.5273000000000001</v>
      </c>
      <c r="AM65" s="3">
        <f t="shared" si="25"/>
        <v>1.5100427265910452</v>
      </c>
    </row>
    <row r="66" spans="1:39">
      <c r="A66" s="2">
        <v>43559</v>
      </c>
      <c r="B66">
        <v>1.073</v>
      </c>
      <c r="C66">
        <v>1.1206</v>
      </c>
      <c r="D66">
        <v>1.3626</v>
      </c>
      <c r="E66">
        <v>1.3161</v>
      </c>
      <c r="F66">
        <v>1.5185999999999999</v>
      </c>
      <c r="G66" s="19">
        <v>1.5371951876425332</v>
      </c>
      <c r="I66" s="11">
        <f t="shared" si="26"/>
        <v>-3.71402042711233E-3</v>
      </c>
      <c r="J66" s="11">
        <f t="shared" si="27"/>
        <v>1.1098078137688372E-2</v>
      </c>
      <c r="K66" s="11">
        <f t="shared" si="28"/>
        <v>1.2491733411712502E-3</v>
      </c>
      <c r="L66" s="11">
        <f t="shared" si="29"/>
        <v>7.287845438982643E-2</v>
      </c>
      <c r="M66" s="11">
        <f t="shared" si="29"/>
        <v>-5.696326851306277E-3</v>
      </c>
      <c r="N66" s="11">
        <f t="shared" si="30"/>
        <v>1.798125349259827E-2</v>
      </c>
      <c r="AG66" s="2">
        <f t="shared" ref="AG66:AG97" si="31">A66</f>
        <v>43559</v>
      </c>
      <c r="AH66" s="3">
        <f t="shared" ref="AH66:AH97" si="32">B66/B$2</f>
        <v>1.073</v>
      </c>
      <c r="AI66" s="3">
        <f t="shared" ref="AI66:AI97" si="33">C66/C$2</f>
        <v>1.1206</v>
      </c>
      <c r="AJ66" s="3">
        <f t="shared" ref="AJ66:AJ98" si="34">D66/D$2</f>
        <v>1.282326369282891</v>
      </c>
      <c r="AK66" s="3">
        <f t="shared" ref="AK66:AL97" si="35">E66/E$2</f>
        <v>1.3161</v>
      </c>
      <c r="AL66" s="3">
        <f t="shared" si="35"/>
        <v>1.5185999999999999</v>
      </c>
      <c r="AM66" s="3">
        <f t="shared" ref="AM66:AM97" si="36">G66/G$2</f>
        <v>1.5371951876425332</v>
      </c>
    </row>
    <row r="67" spans="1:39">
      <c r="A67" s="2">
        <v>43567</v>
      </c>
      <c r="B67">
        <v>1.0780000000000001</v>
      </c>
      <c r="C67">
        <v>1.1234</v>
      </c>
      <c r="D67">
        <v>1.3661000000000001</v>
      </c>
      <c r="E67">
        <v>1.3749</v>
      </c>
      <c r="F67">
        <v>1.4968999999999999</v>
      </c>
      <c r="G67" s="19">
        <v>1.5390290776572555</v>
      </c>
      <c r="I67" s="11">
        <f t="shared" ref="I67:I98" si="37">IF(B67=B66,"/",B67/B66-1)</f>
        <v>4.6598322460391639E-3</v>
      </c>
      <c r="J67" s="11">
        <f t="shared" ref="J67:J98" si="38">IF(C67=C66,"/",C67/C66-1)</f>
        <v>2.4986614313760036E-3</v>
      </c>
      <c r="K67" s="11">
        <f t="shared" ref="K67:K98" si="39">IF(D67=D66,"/",D67/D66-1)</f>
        <v>2.5686188169675717E-3</v>
      </c>
      <c r="L67" s="11">
        <f t="shared" ref="L67:M97" si="40">IF(E67=E66,"/",E67/E66-1)</f>
        <v>4.4677456120355563E-2</v>
      </c>
      <c r="M67" s="11">
        <f t="shared" si="40"/>
        <v>-1.4289477150006613E-2</v>
      </c>
      <c r="N67" s="11">
        <f t="shared" ref="N67:N97" si="41">G67/G66-1</f>
        <v>1.1930105099631216E-3</v>
      </c>
      <c r="AG67" s="2">
        <f t="shared" si="31"/>
        <v>43567</v>
      </c>
      <c r="AH67" s="3">
        <f t="shared" si="32"/>
        <v>1.0780000000000001</v>
      </c>
      <c r="AI67" s="3">
        <f t="shared" si="33"/>
        <v>1.1234</v>
      </c>
      <c r="AJ67" s="3">
        <f t="shared" si="34"/>
        <v>1.2856201769245248</v>
      </c>
      <c r="AK67" s="3">
        <f t="shared" si="35"/>
        <v>1.3749</v>
      </c>
      <c r="AL67" s="3">
        <f t="shared" si="35"/>
        <v>1.4968999999999999</v>
      </c>
      <c r="AM67" s="3">
        <f t="shared" si="36"/>
        <v>1.5390290776572555</v>
      </c>
    </row>
    <row r="68" spans="1:39">
      <c r="A68" s="2">
        <v>43574</v>
      </c>
      <c r="B68">
        <v>1.111</v>
      </c>
      <c r="C68">
        <v>1.119</v>
      </c>
      <c r="D68">
        <v>1.3584000000000001</v>
      </c>
      <c r="E68">
        <v>1.3646</v>
      </c>
      <c r="F68">
        <v>1.5215000000000001</v>
      </c>
      <c r="G68" s="19">
        <v>1.5444385774203768</v>
      </c>
      <c r="I68" s="11">
        <f t="shared" si="37"/>
        <v>3.0612244897959107E-2</v>
      </c>
      <c r="J68" s="11">
        <f t="shared" si="38"/>
        <v>-3.9166815025813984E-3</v>
      </c>
      <c r="K68" s="11">
        <f t="shared" si="39"/>
        <v>-5.6364834199545966E-3</v>
      </c>
      <c r="L68" s="11">
        <f t="shared" si="40"/>
        <v>-7.4914539239216982E-3</v>
      </c>
      <c r="M68" s="11">
        <f t="shared" si="40"/>
        <v>1.6433963524617567E-2</v>
      </c>
      <c r="N68" s="11">
        <f t="shared" si="41"/>
        <v>3.5148782057814465E-3</v>
      </c>
      <c r="AG68" s="2">
        <f t="shared" si="31"/>
        <v>43574</v>
      </c>
      <c r="AH68" s="3">
        <f t="shared" si="32"/>
        <v>1.111</v>
      </c>
      <c r="AI68" s="3">
        <f t="shared" si="33"/>
        <v>1.119</v>
      </c>
      <c r="AJ68" s="3">
        <f t="shared" si="34"/>
        <v>1.2783738001129306</v>
      </c>
      <c r="AK68" s="3">
        <f t="shared" si="35"/>
        <v>1.3646</v>
      </c>
      <c r="AL68" s="3">
        <f t="shared" si="35"/>
        <v>1.5215000000000001</v>
      </c>
      <c r="AM68" s="3">
        <f t="shared" si="36"/>
        <v>1.5444385774203768</v>
      </c>
    </row>
    <row r="69" spans="1:39">
      <c r="A69" s="2">
        <v>43581</v>
      </c>
      <c r="B69">
        <v>1.1379999999999999</v>
      </c>
      <c r="C69">
        <v>1.1783999999999999</v>
      </c>
      <c r="D69">
        <v>1.3594999999999999</v>
      </c>
      <c r="E69">
        <v>1.5099</v>
      </c>
      <c r="F69">
        <v>1.5215000000000001</v>
      </c>
      <c r="G69" s="19">
        <v>1.596396064244068</v>
      </c>
      <c r="I69" s="11">
        <f t="shared" si="37"/>
        <v>2.4302430243024142E-2</v>
      </c>
      <c r="J69" s="11">
        <f t="shared" si="38"/>
        <v>5.3083109919570992E-2</v>
      </c>
      <c r="K69" s="11">
        <f t="shared" si="39"/>
        <v>8.0977620730271482E-4</v>
      </c>
      <c r="L69" s="11">
        <f t="shared" si="40"/>
        <v>0.10647808881723586</v>
      </c>
      <c r="M69" s="11" t="str">
        <f t="shared" si="40"/>
        <v>/</v>
      </c>
      <c r="N69" s="11">
        <f t="shared" si="41"/>
        <v>3.3641666028877637E-2</v>
      </c>
      <c r="AG69" s="2">
        <f t="shared" si="31"/>
        <v>43581</v>
      </c>
      <c r="AH69" s="3">
        <f t="shared" si="32"/>
        <v>1.1379999999999999</v>
      </c>
      <c r="AI69" s="3">
        <f t="shared" si="33"/>
        <v>1.1783999999999999</v>
      </c>
      <c r="AJ69" s="3">
        <f t="shared" si="34"/>
        <v>1.2794089968003011</v>
      </c>
      <c r="AK69" s="3">
        <f t="shared" si="35"/>
        <v>1.5099</v>
      </c>
      <c r="AL69" s="3">
        <f t="shared" si="35"/>
        <v>1.5215000000000001</v>
      </c>
      <c r="AM69" s="3">
        <f t="shared" si="36"/>
        <v>1.596396064244068</v>
      </c>
    </row>
    <row r="70" spans="1:39">
      <c r="A70" s="2">
        <v>43585</v>
      </c>
      <c r="B70">
        <v>1.133</v>
      </c>
      <c r="C70">
        <v>1.1910000000000001</v>
      </c>
      <c r="D70">
        <v>1.3594999999999999</v>
      </c>
      <c r="E70">
        <v>1.5276000000000001</v>
      </c>
      <c r="F70">
        <v>1.5215000000000001</v>
      </c>
      <c r="G70" s="19">
        <v>1.6014041569572279</v>
      </c>
      <c r="I70" s="11">
        <f t="shared" si="37"/>
        <v>-4.3936731107204752E-3</v>
      </c>
      <c r="J70" s="11">
        <f t="shared" si="38"/>
        <v>1.069246435845228E-2</v>
      </c>
      <c r="K70" s="11" t="str">
        <f t="shared" si="39"/>
        <v>/</v>
      </c>
      <c r="L70" s="11">
        <f t="shared" si="40"/>
        <v>1.1722630637790665E-2</v>
      </c>
      <c r="M70" s="11" t="str">
        <f t="shared" si="40"/>
        <v>/</v>
      </c>
      <c r="N70" s="11">
        <f t="shared" si="41"/>
        <v>3.1371241920039594E-3</v>
      </c>
      <c r="AG70" s="2">
        <f t="shared" si="31"/>
        <v>43585</v>
      </c>
      <c r="AH70" s="3">
        <f t="shared" si="32"/>
        <v>1.133</v>
      </c>
      <c r="AI70" s="3">
        <f t="shared" si="33"/>
        <v>1.1910000000000001</v>
      </c>
      <c r="AJ70" s="3">
        <f t="shared" si="34"/>
        <v>1.2794089968003011</v>
      </c>
      <c r="AK70" s="3">
        <f t="shared" si="35"/>
        <v>1.5276000000000001</v>
      </c>
      <c r="AL70" s="3">
        <f t="shared" si="35"/>
        <v>1.5215000000000001</v>
      </c>
      <c r="AM70" s="3">
        <f t="shared" si="36"/>
        <v>1.6014041569572279</v>
      </c>
    </row>
    <row r="71" spans="1:39">
      <c r="A71" s="2">
        <v>43595</v>
      </c>
      <c r="B71">
        <v>1.1539999999999999</v>
      </c>
      <c r="C71">
        <v>1.1854</v>
      </c>
      <c r="D71">
        <v>1.3442000000000001</v>
      </c>
      <c r="E71">
        <v>1.4974000000000001</v>
      </c>
      <c r="F71">
        <v>1.5215000000000001</v>
      </c>
      <c r="G71" s="19">
        <v>1.6069295763426958</v>
      </c>
      <c r="I71" s="11">
        <f t="shared" si="37"/>
        <v>1.8534863195057261E-2</v>
      </c>
      <c r="J71" s="11">
        <f t="shared" si="38"/>
        <v>-4.7019311502939365E-3</v>
      </c>
      <c r="K71" s="11">
        <f t="shared" si="39"/>
        <v>-1.125413755056992E-2</v>
      </c>
      <c r="L71" s="11">
        <f t="shared" si="40"/>
        <v>-1.9769573186698142E-2</v>
      </c>
      <c r="M71" s="11" t="str">
        <f t="shared" si="40"/>
        <v>/</v>
      </c>
      <c r="N71" s="11">
        <f t="shared" si="41"/>
        <v>3.4503590873440348E-3</v>
      </c>
      <c r="AG71" s="2">
        <f t="shared" si="31"/>
        <v>43595</v>
      </c>
      <c r="AH71" s="3">
        <f t="shared" si="32"/>
        <v>1.1539999999999999</v>
      </c>
      <c r="AI71" s="3">
        <f t="shared" si="33"/>
        <v>1.1854</v>
      </c>
      <c r="AJ71" s="3">
        <f t="shared" si="34"/>
        <v>1.2650103519668738</v>
      </c>
      <c r="AK71" s="3">
        <f t="shared" si="35"/>
        <v>1.4974000000000001</v>
      </c>
      <c r="AL71" s="3">
        <f t="shared" si="35"/>
        <v>1.5215000000000001</v>
      </c>
      <c r="AM71" s="3">
        <f t="shared" si="36"/>
        <v>1.6069295763426958</v>
      </c>
    </row>
    <row r="72" spans="1:39">
      <c r="A72" s="2">
        <v>43602</v>
      </c>
      <c r="B72">
        <v>1.159</v>
      </c>
      <c r="C72">
        <v>1.2068000000000001</v>
      </c>
      <c r="D72">
        <v>1.37</v>
      </c>
      <c r="E72">
        <v>1.5365</v>
      </c>
      <c r="F72">
        <v>1.5215000000000001</v>
      </c>
      <c r="G72" s="19">
        <v>1.6371124672922077</v>
      </c>
      <c r="I72" s="11">
        <f t="shared" si="37"/>
        <v>4.3327556325825078E-3</v>
      </c>
      <c r="J72" s="11">
        <f t="shared" si="38"/>
        <v>1.8052977897756062E-2</v>
      </c>
      <c r="K72" s="11">
        <f t="shared" si="39"/>
        <v>1.9193572385061808E-2</v>
      </c>
      <c r="L72" s="11">
        <f t="shared" si="40"/>
        <v>2.6111927340723762E-2</v>
      </c>
      <c r="M72" s="11" t="str">
        <f t="shared" si="40"/>
        <v>/</v>
      </c>
      <c r="N72" s="11">
        <f t="shared" si="41"/>
        <v>1.8782958129507366E-2</v>
      </c>
      <c r="AG72" s="2">
        <f t="shared" si="31"/>
        <v>43602</v>
      </c>
      <c r="AH72" s="3">
        <f t="shared" si="32"/>
        <v>1.159</v>
      </c>
      <c r="AI72" s="3">
        <f t="shared" si="33"/>
        <v>1.2068000000000001</v>
      </c>
      <c r="AJ72" s="3">
        <f t="shared" si="34"/>
        <v>1.2892904197252024</v>
      </c>
      <c r="AK72" s="3">
        <f t="shared" si="35"/>
        <v>1.5365</v>
      </c>
      <c r="AL72" s="3">
        <f t="shared" si="35"/>
        <v>1.5215000000000001</v>
      </c>
      <c r="AM72" s="3">
        <f t="shared" si="36"/>
        <v>1.6371124672922077</v>
      </c>
    </row>
    <row r="73" spans="1:39">
      <c r="A73" s="2">
        <v>43609</v>
      </c>
      <c r="B73">
        <v>1.145</v>
      </c>
      <c r="C73">
        <v>1.2011000000000001</v>
      </c>
      <c r="D73">
        <v>1.3854</v>
      </c>
      <c r="E73">
        <v>1.5104</v>
      </c>
      <c r="F73">
        <v>1.4997</v>
      </c>
      <c r="G73" s="19">
        <v>1.6324421539005518</v>
      </c>
      <c r="I73" s="11">
        <f t="shared" si="37"/>
        <v>-1.2079378774805916E-2</v>
      </c>
      <c r="J73" s="11">
        <f t="shared" si="38"/>
        <v>-4.7232350016572777E-3</v>
      </c>
      <c r="K73" s="11">
        <f t="shared" si="39"/>
        <v>1.1240875912408743E-2</v>
      </c>
      <c r="L73" s="11">
        <f t="shared" si="40"/>
        <v>-1.6986657988935949E-2</v>
      </c>
      <c r="M73" s="11">
        <f t="shared" si="40"/>
        <v>-1.4327965823200839E-2</v>
      </c>
      <c r="N73" s="11">
        <f t="shared" si="41"/>
        <v>-2.8527749222877485E-3</v>
      </c>
      <c r="AG73" s="2">
        <f t="shared" si="31"/>
        <v>43609</v>
      </c>
      <c r="AH73" s="3">
        <f t="shared" si="32"/>
        <v>1.145</v>
      </c>
      <c r="AI73" s="3">
        <f t="shared" si="33"/>
        <v>1.2011000000000001</v>
      </c>
      <c r="AJ73" s="3">
        <f t="shared" si="34"/>
        <v>1.3037831733483907</v>
      </c>
      <c r="AK73" s="3">
        <f t="shared" si="35"/>
        <v>1.5104</v>
      </c>
      <c r="AL73" s="3">
        <f t="shared" si="35"/>
        <v>1.4997</v>
      </c>
      <c r="AM73" s="3">
        <f t="shared" si="36"/>
        <v>1.6324421539005518</v>
      </c>
    </row>
    <row r="74" spans="1:39">
      <c r="A74" s="2">
        <v>43616</v>
      </c>
      <c r="B74">
        <v>1.143</v>
      </c>
      <c r="C74">
        <v>1.1839999999999999</v>
      </c>
      <c r="D74">
        <v>1.3646</v>
      </c>
      <c r="E74">
        <v>1.5828</v>
      </c>
      <c r="F74">
        <v>1.5142</v>
      </c>
      <c r="G74" s="19">
        <v>1.6360685740067424</v>
      </c>
      <c r="I74" s="11">
        <f t="shared" si="37"/>
        <v>-1.7467248908297206E-3</v>
      </c>
      <c r="J74" s="11">
        <f t="shared" si="38"/>
        <v>-1.4236949462992365E-2</v>
      </c>
      <c r="K74" s="11">
        <f t="shared" si="39"/>
        <v>-1.50137144507001E-2</v>
      </c>
      <c r="L74" s="11">
        <f t="shared" si="40"/>
        <v>4.7934322033898358E-2</v>
      </c>
      <c r="M74" s="11">
        <f t="shared" si="40"/>
        <v>9.6686003867438863E-3</v>
      </c>
      <c r="N74" s="11">
        <f t="shared" si="41"/>
        <v>2.2214692860789143E-3</v>
      </c>
      <c r="AG74" s="2">
        <f t="shared" si="31"/>
        <v>43616</v>
      </c>
      <c r="AH74" s="3">
        <f t="shared" si="32"/>
        <v>1.143</v>
      </c>
      <c r="AI74" s="3">
        <f t="shared" si="33"/>
        <v>1.1839999999999999</v>
      </c>
      <c r="AJ74" s="3">
        <f t="shared" si="34"/>
        <v>1.2842085450781104</v>
      </c>
      <c r="AK74" s="3">
        <f t="shared" si="35"/>
        <v>1.5828</v>
      </c>
      <c r="AL74" s="3">
        <f t="shared" si="35"/>
        <v>1.5142</v>
      </c>
      <c r="AM74" s="3">
        <f t="shared" si="36"/>
        <v>1.6360685740067424</v>
      </c>
    </row>
    <row r="75" spans="1:39">
      <c r="A75" s="2">
        <v>43622</v>
      </c>
      <c r="B75">
        <v>1.139</v>
      </c>
      <c r="C75">
        <v>1.2099</v>
      </c>
      <c r="D75">
        <v>1.3637999999999999</v>
      </c>
      <c r="E75">
        <v>1.4686999999999999</v>
      </c>
      <c r="F75">
        <v>1.5258</v>
      </c>
      <c r="G75" s="19">
        <v>1.6219302471830048</v>
      </c>
      <c r="I75" s="11">
        <f t="shared" si="37"/>
        <v>-3.4995625546806464E-3</v>
      </c>
      <c r="J75" s="11">
        <f t="shared" si="38"/>
        <v>2.1875000000000089E-2</v>
      </c>
      <c r="K75" s="11">
        <f t="shared" si="39"/>
        <v>-5.862523816504428E-4</v>
      </c>
      <c r="L75" s="11">
        <f t="shared" si="40"/>
        <v>-7.208743997978273E-2</v>
      </c>
      <c r="M75" s="11">
        <f t="shared" si="40"/>
        <v>7.6608109893012699E-3</v>
      </c>
      <c r="N75" s="11">
        <f t="shared" si="41"/>
        <v>-8.6416468407022329E-3</v>
      </c>
      <c r="AG75" s="2">
        <f t="shared" si="31"/>
        <v>43622</v>
      </c>
      <c r="AH75" s="3">
        <f t="shared" si="32"/>
        <v>1.139</v>
      </c>
      <c r="AI75" s="3">
        <f t="shared" si="33"/>
        <v>1.2099</v>
      </c>
      <c r="AJ75" s="3">
        <f t="shared" si="34"/>
        <v>1.2834556747600225</v>
      </c>
      <c r="AK75" s="3">
        <f t="shared" si="35"/>
        <v>1.4686999999999999</v>
      </c>
      <c r="AL75" s="3">
        <f t="shared" si="35"/>
        <v>1.5258</v>
      </c>
      <c r="AM75" s="3">
        <f t="shared" si="36"/>
        <v>1.6219302471830048</v>
      </c>
    </row>
    <row r="76" spans="1:39">
      <c r="A76" s="2">
        <v>43630</v>
      </c>
      <c r="B76">
        <v>1.1659999999999999</v>
      </c>
      <c r="C76">
        <v>1.2135</v>
      </c>
      <c r="D76">
        <v>1.3724000000000001</v>
      </c>
      <c r="E76">
        <v>1.7384999999999999</v>
      </c>
      <c r="F76">
        <v>1.5273000000000001</v>
      </c>
      <c r="G76" s="19">
        <v>1.6408155256666221</v>
      </c>
      <c r="I76" s="11">
        <f t="shared" si="37"/>
        <v>2.3705004389815487E-2</v>
      </c>
      <c r="J76" s="11">
        <f t="shared" si="38"/>
        <v>2.9754525167369206E-3</v>
      </c>
      <c r="K76" s="11">
        <f t="shared" si="39"/>
        <v>6.3059099574718225E-3</v>
      </c>
      <c r="L76" s="11">
        <f t="shared" si="40"/>
        <v>0.18369987063389392</v>
      </c>
      <c r="M76" s="11">
        <f t="shared" si="40"/>
        <v>9.8309083759340332E-4</v>
      </c>
      <c r="N76" s="11">
        <f t="shared" si="41"/>
        <v>1.1643705712016672E-2</v>
      </c>
      <c r="AG76" s="2">
        <f t="shared" si="31"/>
        <v>43630</v>
      </c>
      <c r="AH76" s="3">
        <f t="shared" si="32"/>
        <v>1.1659999999999999</v>
      </c>
      <c r="AI76" s="3">
        <f t="shared" si="33"/>
        <v>1.2135</v>
      </c>
      <c r="AJ76" s="3">
        <f t="shared" si="34"/>
        <v>1.2915490306794655</v>
      </c>
      <c r="AK76" s="3">
        <f t="shared" si="35"/>
        <v>1.7384999999999999</v>
      </c>
      <c r="AL76" s="3">
        <f t="shared" si="35"/>
        <v>1.5273000000000001</v>
      </c>
      <c r="AM76" s="3">
        <f t="shared" si="36"/>
        <v>1.6408155256666221</v>
      </c>
    </row>
    <row r="77" spans="1:39">
      <c r="A77" s="2">
        <v>43637</v>
      </c>
      <c r="B77">
        <v>1.157</v>
      </c>
      <c r="C77">
        <v>1.2282999999999999</v>
      </c>
      <c r="D77">
        <v>1.3671</v>
      </c>
      <c r="E77">
        <v>1.9362999999999999</v>
      </c>
      <c r="F77">
        <v>1.5228999999999999</v>
      </c>
      <c r="G77" s="19">
        <v>1.6675851280759248</v>
      </c>
      <c r="I77" s="11">
        <f t="shared" si="37"/>
        <v>-7.7186963979415379E-3</v>
      </c>
      <c r="J77" s="11">
        <f t="shared" si="38"/>
        <v>1.2196126905644755E-2</v>
      </c>
      <c r="K77" s="11">
        <f t="shared" si="39"/>
        <v>-3.861847857767442E-3</v>
      </c>
      <c r="L77" s="11">
        <f t="shared" si="40"/>
        <v>0.11377624388840957</v>
      </c>
      <c r="M77" s="11">
        <f t="shared" si="40"/>
        <v>-2.8809009362928961E-3</v>
      </c>
      <c r="N77" s="11">
        <f t="shared" si="41"/>
        <v>1.6314815401583305E-2</v>
      </c>
      <c r="AG77" s="2">
        <f t="shared" si="31"/>
        <v>43637</v>
      </c>
      <c r="AH77" s="3">
        <f t="shared" si="32"/>
        <v>1.157</v>
      </c>
      <c r="AI77" s="3">
        <f t="shared" si="33"/>
        <v>1.2282999999999999</v>
      </c>
      <c r="AJ77" s="3">
        <f t="shared" si="34"/>
        <v>1.2865612648221343</v>
      </c>
      <c r="AK77" s="3">
        <f t="shared" si="35"/>
        <v>1.9362999999999999</v>
      </c>
      <c r="AL77" s="3">
        <f t="shared" si="35"/>
        <v>1.5228999999999999</v>
      </c>
      <c r="AM77" s="3">
        <f t="shared" si="36"/>
        <v>1.6675851280759248</v>
      </c>
    </row>
    <row r="78" spans="1:39">
      <c r="A78" s="2">
        <v>43644</v>
      </c>
      <c r="B78">
        <v>1.1499999999999999</v>
      </c>
      <c r="C78">
        <v>1.2354000000000001</v>
      </c>
      <c r="D78">
        <v>1.3652</v>
      </c>
      <c r="E78">
        <v>1.9816</v>
      </c>
      <c r="F78">
        <v>1.536</v>
      </c>
      <c r="G78" s="19">
        <v>1.6770392924139841</v>
      </c>
      <c r="I78" s="11">
        <f t="shared" si="37"/>
        <v>-6.0501296456353382E-3</v>
      </c>
      <c r="J78" s="11">
        <f t="shared" si="38"/>
        <v>5.7803468208093012E-3</v>
      </c>
      <c r="K78" s="11">
        <f t="shared" si="39"/>
        <v>-1.3898032331212118E-3</v>
      </c>
      <c r="L78" s="11">
        <f t="shared" si="40"/>
        <v>2.3395135051386795E-2</v>
      </c>
      <c r="M78" s="11">
        <f t="shared" si="40"/>
        <v>8.6020093243155404E-3</v>
      </c>
      <c r="N78" s="11">
        <f t="shared" si="41"/>
        <v>5.669374341906952E-3</v>
      </c>
      <c r="AG78" s="2">
        <f t="shared" si="31"/>
        <v>43644</v>
      </c>
      <c r="AH78" s="3">
        <f t="shared" si="32"/>
        <v>1.1499999999999999</v>
      </c>
      <c r="AI78" s="3">
        <f t="shared" si="33"/>
        <v>1.2354000000000001</v>
      </c>
      <c r="AJ78" s="3">
        <f t="shared" si="34"/>
        <v>1.2847731978166761</v>
      </c>
      <c r="AK78" s="3">
        <f t="shared" si="35"/>
        <v>1.9816</v>
      </c>
      <c r="AL78" s="3">
        <f t="shared" si="35"/>
        <v>1.536</v>
      </c>
      <c r="AM78" s="3">
        <f t="shared" si="36"/>
        <v>1.6770392924139841</v>
      </c>
    </row>
    <row r="79" spans="1:39">
      <c r="A79" s="2">
        <v>43651</v>
      </c>
      <c r="B79">
        <v>1.1419999999999999</v>
      </c>
      <c r="C79">
        <v>1.2364999999999999</v>
      </c>
      <c r="D79">
        <v>1.369</v>
      </c>
      <c r="E79">
        <v>1.8847</v>
      </c>
      <c r="F79">
        <v>1.5403</v>
      </c>
      <c r="G79" s="19">
        <v>1.6678380294462687</v>
      </c>
      <c r="I79" s="11">
        <f t="shared" si="37"/>
        <v>-6.9565217391304168E-3</v>
      </c>
      <c r="J79" s="11">
        <f t="shared" si="38"/>
        <v>8.9039987048722402E-4</v>
      </c>
      <c r="K79" s="11">
        <f t="shared" si="39"/>
        <v>2.7834749487254395E-3</v>
      </c>
      <c r="L79" s="11">
        <f t="shared" si="40"/>
        <v>-4.8899878885748871E-2</v>
      </c>
      <c r="M79" s="11">
        <f t="shared" si="40"/>
        <v>2.799479166666563E-3</v>
      </c>
      <c r="N79" s="11">
        <f t="shared" si="41"/>
        <v>-5.4866114403741006E-3</v>
      </c>
      <c r="AG79" s="2">
        <f t="shared" si="31"/>
        <v>43651</v>
      </c>
      <c r="AH79" s="3">
        <f t="shared" si="32"/>
        <v>1.1419999999999999</v>
      </c>
      <c r="AI79" s="3">
        <f t="shared" si="33"/>
        <v>1.2364999999999999</v>
      </c>
      <c r="AJ79" s="3">
        <f t="shared" si="34"/>
        <v>1.2883493318275927</v>
      </c>
      <c r="AK79" s="3">
        <f t="shared" si="35"/>
        <v>1.8847</v>
      </c>
      <c r="AL79" s="3">
        <f t="shared" si="35"/>
        <v>1.5403</v>
      </c>
      <c r="AM79" s="3">
        <f t="shared" si="36"/>
        <v>1.6678380294462687</v>
      </c>
    </row>
    <row r="80" spans="1:39">
      <c r="A80" s="2">
        <v>43658</v>
      </c>
      <c r="B80">
        <v>1.143</v>
      </c>
      <c r="C80">
        <v>1.2290000000000001</v>
      </c>
      <c r="D80">
        <v>1.3696999999999999</v>
      </c>
      <c r="E80">
        <v>2.1372</v>
      </c>
      <c r="F80">
        <v>1.5127999999999999</v>
      </c>
      <c r="G80" s="19">
        <v>1.6507785591147834</v>
      </c>
      <c r="I80" s="11">
        <f t="shared" si="37"/>
        <v>8.756567425569628E-4</v>
      </c>
      <c r="J80" s="11">
        <f t="shared" si="38"/>
        <v>-6.0655074807923759E-3</v>
      </c>
      <c r="K80" s="11">
        <f t="shared" si="39"/>
        <v>5.1132213294380335E-4</v>
      </c>
      <c r="L80" s="11">
        <f t="shared" si="40"/>
        <v>0.13397357669655641</v>
      </c>
      <c r="M80" s="11">
        <f t="shared" si="40"/>
        <v>-1.7853664870479791E-2</v>
      </c>
      <c r="N80" s="11">
        <f t="shared" si="41"/>
        <v>-1.0228493432991814E-2</v>
      </c>
      <c r="AG80" s="2">
        <f t="shared" si="31"/>
        <v>43658</v>
      </c>
      <c r="AH80" s="3">
        <f t="shared" si="32"/>
        <v>1.143</v>
      </c>
      <c r="AI80" s="3">
        <f t="shared" si="33"/>
        <v>1.2290000000000001</v>
      </c>
      <c r="AJ80" s="3">
        <f t="shared" si="34"/>
        <v>1.2890080933559194</v>
      </c>
      <c r="AK80" s="3">
        <f t="shared" si="35"/>
        <v>2.1372</v>
      </c>
      <c r="AL80" s="3">
        <f t="shared" si="35"/>
        <v>1.5127999999999999</v>
      </c>
      <c r="AM80" s="3">
        <f t="shared" si="36"/>
        <v>1.6507785591147834</v>
      </c>
    </row>
    <row r="81" spans="1:39">
      <c r="A81" s="2">
        <v>43665</v>
      </c>
      <c r="B81">
        <v>1.1419999999999999</v>
      </c>
      <c r="C81">
        <v>1.2292000000000001</v>
      </c>
      <c r="D81">
        <v>1.3653999999999999</v>
      </c>
      <c r="E81">
        <v>2.2254999999999998</v>
      </c>
      <c r="F81">
        <v>1.5170999999999999</v>
      </c>
      <c r="G81" s="19">
        <v>1.6536977625246467</v>
      </c>
      <c r="I81" s="11">
        <f t="shared" si="37"/>
        <v>-8.7489063867030037E-4</v>
      </c>
      <c r="J81" s="11">
        <f t="shared" si="38"/>
        <v>1.6273393002430581E-4</v>
      </c>
      <c r="K81" s="11">
        <f t="shared" si="39"/>
        <v>-3.139373585456684E-3</v>
      </c>
      <c r="L81" s="11">
        <f t="shared" si="40"/>
        <v>4.1315740220849717E-2</v>
      </c>
      <c r="M81" s="11">
        <f t="shared" si="40"/>
        <v>2.8424114225278352E-3</v>
      </c>
      <c r="N81" s="11">
        <f t="shared" si="41"/>
        <v>1.7683797707117588E-3</v>
      </c>
      <c r="AG81" s="2">
        <f t="shared" si="31"/>
        <v>43665</v>
      </c>
      <c r="AH81" s="3">
        <f t="shared" si="32"/>
        <v>1.1419999999999999</v>
      </c>
      <c r="AI81" s="3">
        <f t="shared" si="33"/>
        <v>1.2292000000000001</v>
      </c>
      <c r="AJ81" s="3">
        <f t="shared" si="34"/>
        <v>1.2849614153961979</v>
      </c>
      <c r="AK81" s="3">
        <f t="shared" si="35"/>
        <v>2.2254999999999998</v>
      </c>
      <c r="AL81" s="3">
        <f t="shared" si="35"/>
        <v>1.5170999999999999</v>
      </c>
      <c r="AM81" s="3">
        <f t="shared" si="36"/>
        <v>1.6536977625246467</v>
      </c>
    </row>
    <row r="82" spans="1:39">
      <c r="A82" s="2">
        <v>43672</v>
      </c>
      <c r="B82">
        <v>1.131</v>
      </c>
      <c r="C82">
        <v>1.2351000000000001</v>
      </c>
      <c r="D82">
        <v>1.3619000000000001</v>
      </c>
      <c r="E82">
        <v>2.2323</v>
      </c>
      <c r="F82">
        <v>1.5273000000000001</v>
      </c>
      <c r="G82" s="19">
        <v>1.6559275698361482</v>
      </c>
      <c r="I82" s="11">
        <f t="shared" si="37"/>
        <v>-9.6322241681260357E-3</v>
      </c>
      <c r="J82" s="11">
        <f t="shared" si="38"/>
        <v>4.7998698340383505E-3</v>
      </c>
      <c r="K82" s="11">
        <f t="shared" si="39"/>
        <v>-2.5633513988573275E-3</v>
      </c>
      <c r="L82" s="11">
        <f t="shared" si="40"/>
        <v>3.0554931476074465E-3</v>
      </c>
      <c r="M82" s="11">
        <f t="shared" si="40"/>
        <v>6.7233537670556842E-3</v>
      </c>
      <c r="N82" s="11">
        <f t="shared" si="41"/>
        <v>1.3483765667658965E-3</v>
      </c>
      <c r="AG82" s="2">
        <f t="shared" si="31"/>
        <v>43672</v>
      </c>
      <c r="AH82" s="3">
        <f t="shared" si="32"/>
        <v>1.131</v>
      </c>
      <c r="AI82" s="3">
        <f t="shared" si="33"/>
        <v>1.2351000000000001</v>
      </c>
      <c r="AJ82" s="3">
        <f t="shared" si="34"/>
        <v>1.2816676077545643</v>
      </c>
      <c r="AK82" s="3">
        <f t="shared" si="35"/>
        <v>2.2323</v>
      </c>
      <c r="AL82" s="3">
        <f t="shared" si="35"/>
        <v>1.5273000000000001</v>
      </c>
      <c r="AM82" s="3">
        <f t="shared" si="36"/>
        <v>1.6559275698361482</v>
      </c>
    </row>
    <row r="83" spans="1:39">
      <c r="A83" s="2">
        <v>43679</v>
      </c>
      <c r="B83">
        <v>1.125</v>
      </c>
      <c r="C83">
        <v>1.2203999999999999</v>
      </c>
      <c r="D83">
        <v>1.3469</v>
      </c>
      <c r="E83">
        <v>2.5455999999999999</v>
      </c>
      <c r="F83">
        <v>1.5286999999999999</v>
      </c>
      <c r="G83" s="19">
        <v>1.6458521550932808</v>
      </c>
      <c r="I83" s="11">
        <f t="shared" si="37"/>
        <v>-5.3050397877983935E-3</v>
      </c>
      <c r="J83" s="11">
        <f t="shared" si="38"/>
        <v>-1.1901870293903438E-2</v>
      </c>
      <c r="K83" s="11">
        <f t="shared" si="39"/>
        <v>-1.101402452456135E-2</v>
      </c>
      <c r="L83" s="11">
        <f t="shared" si="40"/>
        <v>0.14034851946422977</v>
      </c>
      <c r="M83" s="11">
        <f t="shared" si="40"/>
        <v>9.1665029791121455E-4</v>
      </c>
      <c r="N83" s="11">
        <f t="shared" si="41"/>
        <v>-6.0844537686297606E-3</v>
      </c>
      <c r="AG83" s="2">
        <f t="shared" si="31"/>
        <v>43679</v>
      </c>
      <c r="AH83" s="3">
        <f t="shared" si="32"/>
        <v>1.125</v>
      </c>
      <c r="AI83" s="3">
        <f t="shared" si="33"/>
        <v>1.2203999999999999</v>
      </c>
      <c r="AJ83" s="3">
        <f t="shared" si="34"/>
        <v>1.2675512892904197</v>
      </c>
      <c r="AK83" s="3">
        <f t="shared" si="35"/>
        <v>2.5455999999999999</v>
      </c>
      <c r="AL83" s="3">
        <f t="shared" si="35"/>
        <v>1.5286999999999999</v>
      </c>
      <c r="AM83" s="3">
        <f t="shared" si="36"/>
        <v>1.6458521550932808</v>
      </c>
    </row>
    <row r="84" spans="1:39">
      <c r="A84" s="2">
        <v>43686</v>
      </c>
      <c r="B84">
        <v>1.129</v>
      </c>
      <c r="C84">
        <v>1.214</v>
      </c>
      <c r="D84">
        <v>1.3653999999999999</v>
      </c>
      <c r="E84">
        <v>2.4853999999999998</v>
      </c>
      <c r="F84">
        <v>1.494</v>
      </c>
      <c r="G84" s="19">
        <v>1.6371809272941902</v>
      </c>
      <c r="I84" s="11">
        <f t="shared" si="37"/>
        <v>3.555555555555534E-3</v>
      </c>
      <c r="J84" s="11">
        <f t="shared" si="38"/>
        <v>-5.2441822353326284E-3</v>
      </c>
      <c r="K84" s="11">
        <f t="shared" si="39"/>
        <v>1.3735243893384874E-2</v>
      </c>
      <c r="L84" s="11">
        <f t="shared" si="40"/>
        <v>-2.3648648648648685E-2</v>
      </c>
      <c r="M84" s="11">
        <f t="shared" si="40"/>
        <v>-2.2699025315627619E-2</v>
      </c>
      <c r="N84" s="11">
        <f t="shared" si="41"/>
        <v>-5.268533854791535E-3</v>
      </c>
      <c r="AG84" s="2">
        <f t="shared" si="31"/>
        <v>43686</v>
      </c>
      <c r="AH84" s="3">
        <f t="shared" si="32"/>
        <v>1.129</v>
      </c>
      <c r="AI84" s="3">
        <f t="shared" si="33"/>
        <v>1.214</v>
      </c>
      <c r="AJ84" s="3">
        <f t="shared" si="34"/>
        <v>1.2849614153961979</v>
      </c>
      <c r="AK84" s="3">
        <f t="shared" si="35"/>
        <v>2.4853999999999998</v>
      </c>
      <c r="AL84" s="3">
        <f t="shared" si="35"/>
        <v>1.494</v>
      </c>
      <c r="AM84" s="3">
        <f t="shared" si="36"/>
        <v>1.6371809272941902</v>
      </c>
    </row>
    <row r="85" spans="1:39">
      <c r="A85" s="2">
        <v>43693</v>
      </c>
      <c r="B85">
        <v>1.1419999999999999</v>
      </c>
      <c r="C85">
        <v>1.2105999999999999</v>
      </c>
      <c r="D85">
        <v>1.3657999999999999</v>
      </c>
      <c r="E85">
        <v>2.3054999999999999</v>
      </c>
      <c r="F85">
        <v>1.5069999999999999</v>
      </c>
      <c r="G85" s="19">
        <v>1.6202365477590159</v>
      </c>
      <c r="I85" s="11">
        <f t="shared" si="37"/>
        <v>1.1514614703277193E-2</v>
      </c>
      <c r="J85" s="11">
        <f t="shared" si="38"/>
        <v>-2.8006589785832814E-3</v>
      </c>
      <c r="K85" s="11">
        <f t="shared" si="39"/>
        <v>2.9295444558363748E-4</v>
      </c>
      <c r="L85" s="11">
        <f t="shared" si="40"/>
        <v>-7.2382715055926639E-2</v>
      </c>
      <c r="M85" s="11">
        <f t="shared" si="40"/>
        <v>8.7014725568941298E-3</v>
      </c>
      <c r="N85" s="11">
        <f t="shared" si="41"/>
        <v>-1.034972937485823E-2</v>
      </c>
      <c r="AG85" s="2">
        <f t="shared" si="31"/>
        <v>43693</v>
      </c>
      <c r="AH85" s="3">
        <f t="shared" si="32"/>
        <v>1.1419999999999999</v>
      </c>
      <c r="AI85" s="3">
        <f t="shared" si="33"/>
        <v>1.2105999999999999</v>
      </c>
      <c r="AJ85" s="3">
        <f t="shared" si="34"/>
        <v>1.2853378505552417</v>
      </c>
      <c r="AK85" s="3">
        <f t="shared" si="35"/>
        <v>2.3054999999999999</v>
      </c>
      <c r="AL85" s="3">
        <f t="shared" si="35"/>
        <v>1.5069999999999999</v>
      </c>
      <c r="AM85" s="3">
        <f t="shared" si="36"/>
        <v>1.6202365477590159</v>
      </c>
    </row>
    <row r="86" spans="1:39">
      <c r="A86" s="2">
        <v>43700</v>
      </c>
      <c r="B86">
        <v>1.1419999999999999</v>
      </c>
      <c r="C86">
        <v>1.2022999999999999</v>
      </c>
      <c r="D86">
        <v>1.3627</v>
      </c>
      <c r="E86">
        <v>2.3843999999999999</v>
      </c>
      <c r="F86">
        <v>1.4967999999999999</v>
      </c>
      <c r="G86" s="19">
        <v>1.6239964463003247</v>
      </c>
      <c r="I86" s="11" t="str">
        <f t="shared" si="37"/>
        <v>/</v>
      </c>
      <c r="J86" s="11">
        <f t="shared" si="38"/>
        <v>-6.8561044110357905E-3</v>
      </c>
      <c r="K86" s="11">
        <f t="shared" si="39"/>
        <v>-2.2697320251866548E-3</v>
      </c>
      <c r="L86" s="11">
        <f t="shared" si="40"/>
        <v>3.4222511385816556E-2</v>
      </c>
      <c r="M86" s="11">
        <f t="shared" si="40"/>
        <v>-6.7684140676841364E-3</v>
      </c>
      <c r="N86" s="11">
        <f t="shared" si="41"/>
        <v>2.3205861801531835E-3</v>
      </c>
      <c r="AG86" s="2">
        <f t="shared" si="31"/>
        <v>43700</v>
      </c>
      <c r="AH86" s="3">
        <f t="shared" si="32"/>
        <v>1.1419999999999999</v>
      </c>
      <c r="AI86" s="3">
        <f t="shared" si="33"/>
        <v>1.2022999999999999</v>
      </c>
      <c r="AJ86" s="3">
        <f t="shared" si="34"/>
        <v>1.282420478072652</v>
      </c>
      <c r="AK86" s="3">
        <f t="shared" si="35"/>
        <v>2.3843999999999999</v>
      </c>
      <c r="AL86" s="3">
        <f t="shared" si="35"/>
        <v>1.4967999999999999</v>
      </c>
      <c r="AM86" s="3">
        <f t="shared" si="36"/>
        <v>1.6239964463003247</v>
      </c>
    </row>
    <row r="87" spans="1:39">
      <c r="A87" s="2">
        <v>43707</v>
      </c>
      <c r="B87">
        <v>1.1399999999999999</v>
      </c>
      <c r="C87">
        <v>1.1952</v>
      </c>
      <c r="D87">
        <v>1.3714</v>
      </c>
      <c r="E87">
        <v>2.4897</v>
      </c>
      <c r="F87">
        <v>1.4896</v>
      </c>
      <c r="G87" s="19">
        <v>1.6372149558874041</v>
      </c>
      <c r="I87" s="11">
        <f t="shared" si="37"/>
        <v>-1.7513134851138146E-3</v>
      </c>
      <c r="J87" s="11">
        <f t="shared" si="38"/>
        <v>-5.9053480828411553E-3</v>
      </c>
      <c r="K87" s="11">
        <f t="shared" si="39"/>
        <v>6.3843839436412697E-3</v>
      </c>
      <c r="L87" s="11">
        <f t="shared" si="40"/>
        <v>4.4162053346753938E-2</v>
      </c>
      <c r="M87" s="11">
        <f t="shared" si="40"/>
        <v>-4.8102618920362605E-3</v>
      </c>
      <c r="N87" s="11">
        <f t="shared" si="41"/>
        <v>8.1394941578800672E-3</v>
      </c>
      <c r="AG87" s="2">
        <f t="shared" si="31"/>
        <v>43707</v>
      </c>
      <c r="AH87" s="3">
        <f t="shared" si="32"/>
        <v>1.1399999999999999</v>
      </c>
      <c r="AI87" s="3">
        <f t="shared" si="33"/>
        <v>1.1952</v>
      </c>
      <c r="AJ87" s="3">
        <f t="shared" si="34"/>
        <v>1.2906079427818558</v>
      </c>
      <c r="AK87" s="3">
        <f t="shared" si="35"/>
        <v>2.4897</v>
      </c>
      <c r="AL87" s="3">
        <f t="shared" si="35"/>
        <v>1.4896</v>
      </c>
      <c r="AM87" s="3">
        <f t="shared" si="36"/>
        <v>1.6372149558874041</v>
      </c>
    </row>
    <row r="88" spans="1:39">
      <c r="A88" s="2">
        <v>43714</v>
      </c>
      <c r="B88">
        <v>1.1419999999999999</v>
      </c>
      <c r="C88">
        <v>1.1899</v>
      </c>
      <c r="D88">
        <v>1.3483000000000001</v>
      </c>
      <c r="E88">
        <v>2.5011999999999999</v>
      </c>
      <c r="F88">
        <v>1.5055000000000001</v>
      </c>
      <c r="G88" s="19">
        <v>1.632250881482346</v>
      </c>
      <c r="I88" s="11">
        <f t="shared" si="37"/>
        <v>1.7543859649122862E-3</v>
      </c>
      <c r="J88" s="11">
        <f t="shared" si="38"/>
        <v>-4.4344042838019293E-3</v>
      </c>
      <c r="K88" s="11">
        <f t="shared" si="39"/>
        <v>-1.6844100918769089E-2</v>
      </c>
      <c r="L88" s="11">
        <f t="shared" si="40"/>
        <v>4.6190304052695641E-3</v>
      </c>
      <c r="M88" s="11">
        <f t="shared" si="40"/>
        <v>1.0674006444683082E-2</v>
      </c>
      <c r="N88" s="11">
        <f t="shared" si="41"/>
        <v>-3.0320236125424005E-3</v>
      </c>
      <c r="AG88" s="2">
        <f t="shared" si="31"/>
        <v>43714</v>
      </c>
      <c r="AH88" s="3">
        <f t="shared" si="32"/>
        <v>1.1419999999999999</v>
      </c>
      <c r="AI88" s="3">
        <f t="shared" si="33"/>
        <v>1.1899</v>
      </c>
      <c r="AJ88" s="3">
        <f t="shared" si="34"/>
        <v>1.2688688123470733</v>
      </c>
      <c r="AK88" s="3">
        <f t="shared" si="35"/>
        <v>2.5011999999999999</v>
      </c>
      <c r="AL88" s="3">
        <f t="shared" si="35"/>
        <v>1.5055000000000001</v>
      </c>
      <c r="AM88" s="3">
        <f t="shared" si="36"/>
        <v>1.632250881482346</v>
      </c>
    </row>
    <row r="89" spans="1:39">
      <c r="A89" s="2">
        <v>43720</v>
      </c>
      <c r="B89">
        <v>1.139</v>
      </c>
      <c r="C89">
        <v>1.1915</v>
      </c>
      <c r="D89">
        <v>1.3464</v>
      </c>
      <c r="E89">
        <v>2.5991</v>
      </c>
      <c r="F89">
        <v>1.5431999999999999</v>
      </c>
      <c r="G89" s="19">
        <v>1.6503781381206317</v>
      </c>
      <c r="I89" s="11">
        <f t="shared" si="37"/>
        <v>-2.6269702276706663E-3</v>
      </c>
      <c r="J89" s="11">
        <f t="shared" si="38"/>
        <v>1.3446508109926647E-3</v>
      </c>
      <c r="K89" s="11">
        <f t="shared" si="39"/>
        <v>-1.4091819328042599E-3</v>
      </c>
      <c r="L89" s="11">
        <f t="shared" si="40"/>
        <v>3.9141212218135379E-2</v>
      </c>
      <c r="M89" s="11">
        <f t="shared" si="40"/>
        <v>2.5041514447027513E-2</v>
      </c>
      <c r="N89" s="11">
        <f t="shared" si="41"/>
        <v>1.1105680409756236E-2</v>
      </c>
      <c r="AG89" s="2">
        <f t="shared" si="31"/>
        <v>43720</v>
      </c>
      <c r="AH89" s="3">
        <f t="shared" si="32"/>
        <v>1.139</v>
      </c>
      <c r="AI89" s="3">
        <f t="shared" si="33"/>
        <v>1.1915</v>
      </c>
      <c r="AJ89" s="3">
        <f t="shared" si="34"/>
        <v>1.2670807453416149</v>
      </c>
      <c r="AK89" s="3">
        <f t="shared" si="35"/>
        <v>2.5991</v>
      </c>
      <c r="AL89" s="3">
        <f t="shared" si="35"/>
        <v>1.5431999999999999</v>
      </c>
      <c r="AM89" s="3">
        <f t="shared" si="36"/>
        <v>1.6503781381206317</v>
      </c>
    </row>
    <row r="90" spans="1:39">
      <c r="A90" s="2">
        <v>43728</v>
      </c>
      <c r="B90">
        <v>1.127</v>
      </c>
      <c r="C90">
        <v>1.1889000000000001</v>
      </c>
      <c r="D90">
        <v>1.3170999999999999</v>
      </c>
      <c r="E90">
        <v>2.6293000000000002</v>
      </c>
      <c r="F90">
        <v>1.5461</v>
      </c>
      <c r="G90" s="19">
        <v>1.6467442169587772</v>
      </c>
      <c r="I90" s="11">
        <f t="shared" si="37"/>
        <v>-1.0535557506584747E-2</v>
      </c>
      <c r="J90" s="11">
        <f t="shared" si="38"/>
        <v>-2.182123373898448E-3</v>
      </c>
      <c r="K90" s="11">
        <f t="shared" si="39"/>
        <v>-2.1761734997029158E-2</v>
      </c>
      <c r="L90" s="11">
        <f t="shared" si="40"/>
        <v>1.1619406717710001E-2</v>
      </c>
      <c r="M90" s="11">
        <f t="shared" si="40"/>
        <v>1.8792120269570667E-3</v>
      </c>
      <c r="N90" s="11">
        <f t="shared" si="41"/>
        <v>-2.2018718485889988E-3</v>
      </c>
      <c r="AG90" s="2">
        <f t="shared" si="31"/>
        <v>43728</v>
      </c>
      <c r="AH90" s="3">
        <f t="shared" si="32"/>
        <v>1.127</v>
      </c>
      <c r="AI90" s="3">
        <f t="shared" si="33"/>
        <v>1.1889000000000001</v>
      </c>
      <c r="AJ90" s="3">
        <f t="shared" si="34"/>
        <v>1.2395068699416525</v>
      </c>
      <c r="AK90" s="3">
        <f t="shared" si="35"/>
        <v>2.6293000000000002</v>
      </c>
      <c r="AL90" s="3">
        <f t="shared" si="35"/>
        <v>1.5461</v>
      </c>
      <c r="AM90" s="3">
        <f t="shared" si="36"/>
        <v>1.6467442169587772</v>
      </c>
    </row>
    <row r="91" spans="1:39">
      <c r="A91" s="2">
        <v>43735</v>
      </c>
      <c r="B91">
        <v>1.129</v>
      </c>
      <c r="C91">
        <v>1.1914</v>
      </c>
      <c r="D91">
        <v>1.3352999999999999</v>
      </c>
      <c r="E91">
        <v>2.5783999999999998</v>
      </c>
      <c r="F91">
        <v>1.52</v>
      </c>
      <c r="G91" s="19">
        <v>1.6448199557864316</v>
      </c>
      <c r="I91" s="11">
        <f t="shared" si="37"/>
        <v>1.7746228926354135E-3</v>
      </c>
      <c r="J91" s="11">
        <f t="shared" si="38"/>
        <v>2.1027840861300717E-3</v>
      </c>
      <c r="K91" s="11">
        <f t="shared" si="39"/>
        <v>1.3818237035912118E-2</v>
      </c>
      <c r="L91" s="11">
        <f t="shared" si="40"/>
        <v>-1.9358764690221908E-2</v>
      </c>
      <c r="M91" s="11">
        <f t="shared" si="40"/>
        <v>-1.6881184916887615E-2</v>
      </c>
      <c r="N91" s="11">
        <f t="shared" si="41"/>
        <v>-1.1685246272790106E-3</v>
      </c>
      <c r="AG91" s="2">
        <f t="shared" si="31"/>
        <v>43735</v>
      </c>
      <c r="AH91" s="3">
        <f t="shared" si="32"/>
        <v>1.129</v>
      </c>
      <c r="AI91" s="3">
        <f t="shared" si="33"/>
        <v>1.1914</v>
      </c>
      <c r="AJ91" s="3">
        <f t="shared" si="34"/>
        <v>1.2566346696781479</v>
      </c>
      <c r="AK91" s="3">
        <f t="shared" si="35"/>
        <v>2.5783999999999998</v>
      </c>
      <c r="AL91" s="3">
        <f t="shared" si="35"/>
        <v>1.52</v>
      </c>
      <c r="AM91" s="3">
        <f t="shared" si="36"/>
        <v>1.6448199557864316</v>
      </c>
    </row>
    <row r="92" spans="1:39">
      <c r="A92" s="2">
        <v>43738</v>
      </c>
      <c r="B92">
        <v>1.129</v>
      </c>
      <c r="C92">
        <v>1.1870000000000001</v>
      </c>
      <c r="D92">
        <v>1.3452</v>
      </c>
      <c r="E92">
        <v>2.5428999999999999</v>
      </c>
      <c r="F92">
        <v>1.5345</v>
      </c>
      <c r="G92" s="19">
        <v>1.645019819603311</v>
      </c>
      <c r="I92" s="11" t="str">
        <f t="shared" si="37"/>
        <v>/</v>
      </c>
      <c r="J92" s="11">
        <f t="shared" si="38"/>
        <v>-3.6931341279167196E-3</v>
      </c>
      <c r="K92" s="11">
        <f t="shared" si="39"/>
        <v>7.414064255223618E-3</v>
      </c>
      <c r="L92" s="11">
        <f t="shared" si="40"/>
        <v>-1.3768228358671974E-2</v>
      </c>
      <c r="M92" s="11">
        <f t="shared" si="40"/>
        <v>9.5394736842104866E-3</v>
      </c>
      <c r="N92" s="11">
        <f t="shared" si="41"/>
        <v>1.215110603298708E-4</v>
      </c>
      <c r="AG92" s="2">
        <f t="shared" si="31"/>
        <v>43738</v>
      </c>
      <c r="AH92" s="3">
        <f t="shared" si="32"/>
        <v>1.129</v>
      </c>
      <c r="AI92" s="3">
        <f t="shared" si="33"/>
        <v>1.1870000000000001</v>
      </c>
      <c r="AJ92" s="3">
        <f t="shared" si="34"/>
        <v>1.2659514398644833</v>
      </c>
      <c r="AK92" s="3">
        <f t="shared" si="35"/>
        <v>2.5428999999999999</v>
      </c>
      <c r="AL92" s="3">
        <f t="shared" si="35"/>
        <v>1.5345</v>
      </c>
      <c r="AM92" s="3">
        <f t="shared" si="36"/>
        <v>1.645019819603311</v>
      </c>
    </row>
    <row r="93" spans="1:39">
      <c r="A93" s="2">
        <v>43749</v>
      </c>
      <c r="B93">
        <v>1.129</v>
      </c>
      <c r="C93">
        <v>1.1833</v>
      </c>
      <c r="D93">
        <v>1.3452</v>
      </c>
      <c r="E93">
        <v>2.4988000000000001</v>
      </c>
      <c r="F93">
        <v>1.4997</v>
      </c>
      <c r="G93" s="19">
        <v>1.6255481864581789</v>
      </c>
      <c r="I93" s="11" t="str">
        <f t="shared" si="37"/>
        <v>/</v>
      </c>
      <c r="J93" s="11">
        <f t="shared" si="38"/>
        <v>-3.1171019376580178E-3</v>
      </c>
      <c r="K93" s="11" t="str">
        <f t="shared" si="39"/>
        <v>/</v>
      </c>
      <c r="L93" s="11">
        <f t="shared" si="40"/>
        <v>-1.7342404341499806E-2</v>
      </c>
      <c r="M93" s="11">
        <f t="shared" si="40"/>
        <v>-2.2678396871945172E-2</v>
      </c>
      <c r="N93" s="11">
        <f t="shared" si="41"/>
        <v>-1.1836716441402828E-2</v>
      </c>
      <c r="AG93" s="2">
        <f t="shared" si="31"/>
        <v>43749</v>
      </c>
      <c r="AH93" s="3">
        <f t="shared" si="32"/>
        <v>1.129</v>
      </c>
      <c r="AI93" s="3">
        <f t="shared" si="33"/>
        <v>1.1833</v>
      </c>
      <c r="AJ93" s="3">
        <f t="shared" si="34"/>
        <v>1.2659514398644833</v>
      </c>
      <c r="AK93" s="3">
        <f t="shared" si="35"/>
        <v>2.4988000000000001</v>
      </c>
      <c r="AL93" s="3">
        <f t="shared" si="35"/>
        <v>1.4997</v>
      </c>
      <c r="AM93" s="3">
        <f t="shared" si="36"/>
        <v>1.6255481864581789</v>
      </c>
    </row>
    <row r="94" spans="1:39">
      <c r="A94" s="2">
        <v>43756</v>
      </c>
      <c r="B94">
        <v>1.1339999999999999</v>
      </c>
      <c r="C94">
        <v>1.1902999999999999</v>
      </c>
      <c r="D94">
        <v>1.2974000000000001</v>
      </c>
      <c r="E94">
        <v>2.3540000000000001</v>
      </c>
      <c r="F94">
        <v>1.4838</v>
      </c>
      <c r="G94" s="19">
        <v>1.6009770559638881</v>
      </c>
      <c r="I94" s="11">
        <f t="shared" si="37"/>
        <v>4.4286979627987666E-3</v>
      </c>
      <c r="J94" s="11">
        <f t="shared" si="38"/>
        <v>5.9156595960447866E-3</v>
      </c>
      <c r="K94" s="11">
        <f t="shared" si="39"/>
        <v>-3.5533749628307909E-2</v>
      </c>
      <c r="L94" s="11">
        <f t="shared" si="40"/>
        <v>-5.7947814951176624E-2</v>
      </c>
      <c r="M94" s="11">
        <f t="shared" si="40"/>
        <v>-1.0602120424084815E-2</v>
      </c>
      <c r="N94" s="11">
        <f t="shared" si="41"/>
        <v>-1.5115596510139495E-2</v>
      </c>
      <c r="AG94" s="2">
        <f t="shared" si="31"/>
        <v>43756</v>
      </c>
      <c r="AH94" s="3">
        <f t="shared" si="32"/>
        <v>1.1339999999999999</v>
      </c>
      <c r="AI94" s="3">
        <f t="shared" si="33"/>
        <v>1.1902999999999999</v>
      </c>
      <c r="AJ94" s="3">
        <f t="shared" si="34"/>
        <v>1.2209674383587428</v>
      </c>
      <c r="AK94" s="3">
        <f t="shared" si="35"/>
        <v>2.3540000000000001</v>
      </c>
      <c r="AL94" s="3">
        <f t="shared" si="35"/>
        <v>1.4838</v>
      </c>
      <c r="AM94" s="3">
        <f t="shared" si="36"/>
        <v>1.6009770559638881</v>
      </c>
    </row>
    <row r="95" spans="1:39">
      <c r="A95" s="2">
        <v>43763</v>
      </c>
      <c r="B95">
        <v>1.1100000000000001</v>
      </c>
      <c r="C95">
        <v>1.1763999999999999</v>
      </c>
      <c r="D95">
        <v>1.304</v>
      </c>
      <c r="E95">
        <v>2.3561000000000001</v>
      </c>
      <c r="F95">
        <v>1.4967999999999999</v>
      </c>
      <c r="G95" s="19">
        <v>1.5964778095136236</v>
      </c>
      <c r="I95" s="11">
        <f t="shared" si="37"/>
        <v>-2.1164021164020941E-2</v>
      </c>
      <c r="J95" s="11">
        <f t="shared" si="38"/>
        <v>-1.1677728303788992E-2</v>
      </c>
      <c r="K95" s="11">
        <f t="shared" si="39"/>
        <v>5.0870972714660567E-3</v>
      </c>
      <c r="L95" s="11">
        <f t="shared" si="40"/>
        <v>8.9209855564997831E-4</v>
      </c>
      <c r="M95" s="11">
        <f t="shared" si="40"/>
        <v>8.7612885833669996E-3</v>
      </c>
      <c r="N95" s="11">
        <f t="shared" si="41"/>
        <v>-2.8103128858119053E-3</v>
      </c>
      <c r="AG95" s="2">
        <f t="shared" si="31"/>
        <v>43763</v>
      </c>
      <c r="AH95" s="3">
        <f t="shared" si="32"/>
        <v>1.1100000000000001</v>
      </c>
      <c r="AI95" s="3">
        <f t="shared" si="33"/>
        <v>1.1763999999999999</v>
      </c>
      <c r="AJ95" s="3">
        <f t="shared" si="34"/>
        <v>1.2271786184829663</v>
      </c>
      <c r="AK95" s="3">
        <f t="shared" si="35"/>
        <v>2.3561000000000001</v>
      </c>
      <c r="AL95" s="3">
        <f t="shared" si="35"/>
        <v>1.4967999999999999</v>
      </c>
      <c r="AM95" s="3">
        <f t="shared" si="36"/>
        <v>1.5964778095136236</v>
      </c>
    </row>
    <row r="96" spans="1:39">
      <c r="A96" s="2">
        <v>43770</v>
      </c>
      <c r="B96">
        <v>1.1120000000000001</v>
      </c>
      <c r="C96">
        <v>1.1822999999999999</v>
      </c>
      <c r="D96">
        <v>1.3210999999999999</v>
      </c>
      <c r="E96">
        <v>2.3959999999999999</v>
      </c>
      <c r="F96">
        <v>1.4562999999999999</v>
      </c>
      <c r="G96" s="19">
        <v>1.6017058958161807</v>
      </c>
      <c r="I96" s="11">
        <f t="shared" si="37"/>
        <v>1.8018018018017834E-3</v>
      </c>
      <c r="J96" s="11">
        <f t="shared" si="38"/>
        <v>5.0153009180551322E-3</v>
      </c>
      <c r="K96" s="11">
        <f t="shared" si="39"/>
        <v>1.3113496932515289E-2</v>
      </c>
      <c r="L96" s="11">
        <f t="shared" si="40"/>
        <v>1.693476507788283E-2</v>
      </c>
      <c r="M96" s="11">
        <f t="shared" si="40"/>
        <v>-2.7057723142704382E-2</v>
      </c>
      <c r="N96" s="11">
        <f t="shared" si="41"/>
        <v>3.2747629008071932E-3</v>
      </c>
      <c r="AG96" s="2">
        <f t="shared" si="31"/>
        <v>43770</v>
      </c>
      <c r="AH96" s="3">
        <f t="shared" si="32"/>
        <v>1.1120000000000001</v>
      </c>
      <c r="AI96" s="3">
        <f t="shared" si="33"/>
        <v>1.1822999999999999</v>
      </c>
      <c r="AJ96" s="3">
        <f t="shared" si="34"/>
        <v>1.2432712215320911</v>
      </c>
      <c r="AK96" s="3">
        <f t="shared" si="35"/>
        <v>2.3959999999999999</v>
      </c>
      <c r="AL96" s="3">
        <f t="shared" si="35"/>
        <v>1.4562999999999999</v>
      </c>
      <c r="AM96" s="3">
        <f t="shared" si="36"/>
        <v>1.6017058958161807</v>
      </c>
    </row>
    <row r="97" spans="1:39">
      <c r="A97" s="2">
        <v>43777</v>
      </c>
      <c r="B97">
        <v>1.1080000000000001</v>
      </c>
      <c r="C97">
        <v>1.1871</v>
      </c>
      <c r="D97">
        <v>1.3210999999999999</v>
      </c>
      <c r="E97">
        <v>2.4746999999999999</v>
      </c>
      <c r="F97">
        <v>1.4663999999999999</v>
      </c>
      <c r="G97" s="19">
        <v>1.6121829563061154</v>
      </c>
      <c r="I97" s="11">
        <f t="shared" si="37"/>
        <v>-3.597122302158251E-3</v>
      </c>
      <c r="J97" s="11">
        <f t="shared" si="38"/>
        <v>4.0598832783558247E-3</v>
      </c>
      <c r="K97" s="11" t="str">
        <f t="shared" si="39"/>
        <v>/</v>
      </c>
      <c r="L97" s="11">
        <f t="shared" si="40"/>
        <v>3.2846410684474137E-2</v>
      </c>
      <c r="M97" s="11">
        <f t="shared" si="40"/>
        <v>6.9353841928174731E-3</v>
      </c>
      <c r="N97" s="11">
        <f t="shared" si="41"/>
        <v>6.5411886896975524E-3</v>
      </c>
      <c r="AG97" s="2">
        <f t="shared" si="31"/>
        <v>43777</v>
      </c>
      <c r="AH97" s="3">
        <f t="shared" si="32"/>
        <v>1.1080000000000001</v>
      </c>
      <c r="AI97" s="3">
        <f t="shared" si="33"/>
        <v>1.1871</v>
      </c>
      <c r="AJ97" s="3">
        <f t="shared" si="34"/>
        <v>1.2432712215320911</v>
      </c>
      <c r="AK97" s="3">
        <f t="shared" si="35"/>
        <v>2.4746999999999999</v>
      </c>
      <c r="AL97" s="3">
        <f t="shared" si="35"/>
        <v>1.4663999999999999</v>
      </c>
      <c r="AM97" s="3">
        <f t="shared" si="36"/>
        <v>1.6121829563061154</v>
      </c>
    </row>
    <row r="98" spans="1:39">
      <c r="A98" s="2">
        <v>43784</v>
      </c>
      <c r="B98">
        <v>1.1020000000000001</v>
      </c>
      <c r="C98">
        <v>1.1871</v>
      </c>
      <c r="D98">
        <v>1.3287</v>
      </c>
      <c r="E98">
        <v>2.4685999999999999</v>
      </c>
      <c r="F98">
        <v>1.4795</v>
      </c>
      <c r="G98" s="19">
        <v>1.6163288828487656</v>
      </c>
      <c r="I98" s="11">
        <f t="shared" si="37"/>
        <v>-5.4151624548736121E-3</v>
      </c>
      <c r="J98" s="11" t="str">
        <f t="shared" si="38"/>
        <v>/</v>
      </c>
      <c r="K98" s="11">
        <f t="shared" si="39"/>
        <v>5.7527817727651698E-3</v>
      </c>
      <c r="L98" s="11">
        <f t="shared" ref="L98:M113" si="42">IF(E98=E97,"/",E98/E97-1)</f>
        <v>-2.4649452458883614E-3</v>
      </c>
      <c r="M98" s="11">
        <f t="shared" si="42"/>
        <v>8.9334424440807858E-3</v>
      </c>
      <c r="N98" s="11">
        <f t="shared" ref="N98" si="43">G98/G97-1</f>
        <v>2.5716228585801471E-3</v>
      </c>
      <c r="AG98" s="2">
        <f t="shared" ref="AG98:AG129" si="44">A98</f>
        <v>43784</v>
      </c>
      <c r="AH98" s="3">
        <f t="shared" ref="AH98:AH129" si="45">B98/B$2</f>
        <v>1.1020000000000001</v>
      </c>
      <c r="AI98" s="3">
        <f t="shared" ref="AI98:AI129" si="46">C98/C$2</f>
        <v>1.1871</v>
      </c>
      <c r="AJ98" s="3">
        <f t="shared" si="34"/>
        <v>1.2504234895539243</v>
      </c>
      <c r="AK98" s="3">
        <f t="shared" ref="AK98:AL113" si="47">E98/E$2</f>
        <v>2.4685999999999999</v>
      </c>
      <c r="AL98" s="3">
        <f t="shared" si="47"/>
        <v>1.4795</v>
      </c>
      <c r="AM98" s="3">
        <f t="shared" ref="AM98" si="48">G98/G$2</f>
        <v>1.6163288828487656</v>
      </c>
    </row>
    <row r="99" spans="1:39">
      <c r="A99" s="2">
        <v>43791</v>
      </c>
      <c r="B99">
        <v>1.1120000000000001</v>
      </c>
      <c r="C99">
        <v>1.1772</v>
      </c>
      <c r="D99">
        <v>1.3239000000000001</v>
      </c>
      <c r="E99">
        <v>2.5268000000000002</v>
      </c>
      <c r="F99">
        <v>1.4809000000000001</v>
      </c>
      <c r="G99" s="19">
        <v>1.6221266059980879</v>
      </c>
      <c r="I99" s="11">
        <f t="shared" ref="I99:I130" si="49">IF(B99=B98,"/",B99/B98-1)</f>
        <v>9.0744101633393193E-3</v>
      </c>
      <c r="J99" s="11">
        <f t="shared" ref="J99:J130" si="50">IF(C99=C98,"/",C99/C98-1)</f>
        <v>-8.3396512509477105E-3</v>
      </c>
      <c r="K99" s="11">
        <f>IF(D99=D98,"/",D99/D98-1)</f>
        <v>-3.6125536238428291E-3</v>
      </c>
      <c r="L99" s="11">
        <f t="shared" ref="L99" si="51">IF(E99=E98,"/",E99/E98-1)</f>
        <v>2.3576116017175908E-2</v>
      </c>
      <c r="M99" s="11">
        <f t="shared" si="42"/>
        <v>9.4626563028055166E-4</v>
      </c>
      <c r="N99" s="11">
        <f t="shared" ref="N99" si="52">G99/G98-1</f>
        <v>3.586969960657882E-3</v>
      </c>
      <c r="AG99" s="2">
        <f t="shared" si="44"/>
        <v>43791</v>
      </c>
      <c r="AH99" s="3">
        <f t="shared" si="45"/>
        <v>1.1120000000000001</v>
      </c>
      <c r="AI99" s="3">
        <f t="shared" si="46"/>
        <v>1.1772</v>
      </c>
      <c r="AJ99" s="3">
        <f>D99/D$2</f>
        <v>1.2459062676453982</v>
      </c>
      <c r="AK99" s="3">
        <f t="shared" ref="AK99" si="53">E99/E$2</f>
        <v>2.5268000000000002</v>
      </c>
      <c r="AL99" s="3">
        <f t="shared" si="47"/>
        <v>1.4809000000000001</v>
      </c>
      <c r="AM99" s="3">
        <f t="shared" ref="AM99" si="54">G99/G$2</f>
        <v>1.6221266059980879</v>
      </c>
    </row>
    <row r="100" spans="1:39">
      <c r="A100" s="2">
        <v>43798</v>
      </c>
      <c r="B100">
        <v>1.1060000000000001</v>
      </c>
      <c r="C100">
        <v>1.1716</v>
      </c>
      <c r="D100">
        <v>1.3216000000000001</v>
      </c>
      <c r="E100">
        <v>2.5066000000000002</v>
      </c>
      <c r="F100">
        <v>1.4911000000000001</v>
      </c>
      <c r="G100" s="19">
        <v>1.6168535909125479</v>
      </c>
      <c r="I100" s="11">
        <f t="shared" si="49"/>
        <v>-5.3956834532373765E-3</v>
      </c>
      <c r="J100" s="11">
        <f t="shared" si="50"/>
        <v>-4.7570506286103154E-3</v>
      </c>
      <c r="K100" s="11">
        <f>IF(D100=D99,"/",D100/D99-1)</f>
        <v>-1.7372913362035947E-3</v>
      </c>
      <c r="L100" s="11">
        <f t="shared" ref="L100" si="55">IF(E100=E99,"/",E100/E99-1)</f>
        <v>-7.994301092290601E-3</v>
      </c>
      <c r="M100" s="11">
        <f t="shared" si="42"/>
        <v>6.8877034235936829E-3</v>
      </c>
      <c r="N100" s="11">
        <f t="shared" ref="N100" si="56">G100/G99-1</f>
        <v>-3.2506803513623339E-3</v>
      </c>
      <c r="AG100" s="2">
        <f t="shared" si="44"/>
        <v>43798</v>
      </c>
      <c r="AH100" s="3">
        <f t="shared" si="45"/>
        <v>1.1060000000000001</v>
      </c>
      <c r="AI100" s="3">
        <f t="shared" si="46"/>
        <v>1.1716</v>
      </c>
      <c r="AJ100" s="3">
        <f>D100/D$2</f>
        <v>1.243741765480896</v>
      </c>
      <c r="AK100" s="3">
        <f t="shared" ref="AK100" si="57">E100/E$2</f>
        <v>2.5066000000000002</v>
      </c>
      <c r="AL100" s="3">
        <f t="shared" si="47"/>
        <v>1.4911000000000001</v>
      </c>
      <c r="AM100" s="3">
        <f t="shared" ref="AM100" si="58">G100/G$2</f>
        <v>1.6168535909125479</v>
      </c>
    </row>
    <row r="101" spans="1:39">
      <c r="A101" s="2">
        <v>43805</v>
      </c>
      <c r="B101">
        <v>1.1020000000000001</v>
      </c>
      <c r="C101">
        <v>1.1644000000000001</v>
      </c>
      <c r="D101">
        <v>1.3097000000000001</v>
      </c>
      <c r="E101">
        <v>2.5272000000000001</v>
      </c>
      <c r="F101">
        <v>1.4751000000000001</v>
      </c>
      <c r="G101" s="19">
        <v>1.6069733052023936</v>
      </c>
      <c r="I101" s="11">
        <f t="shared" si="49"/>
        <v>-3.6166365280289048E-3</v>
      </c>
      <c r="J101" s="11">
        <f t="shared" si="50"/>
        <v>-6.145442130419787E-3</v>
      </c>
      <c r="K101" s="11">
        <f>IF(D101=D100,"/",D101/D100-1)</f>
        <v>-9.004237288135597E-3</v>
      </c>
      <c r="L101" s="11">
        <f t="shared" ref="L101" si="59">IF(E101=E100,"/",E101/E100-1)</f>
        <v>8.2183036782892405E-3</v>
      </c>
      <c r="M101" s="11">
        <f t="shared" si="42"/>
        <v>-1.0730333310978502E-2</v>
      </c>
      <c r="N101" s="11">
        <f t="shared" ref="N101" si="60">G101/G100-1</f>
        <v>-6.1108103823908078E-3</v>
      </c>
      <c r="AG101" s="2">
        <f t="shared" si="44"/>
        <v>43805</v>
      </c>
      <c r="AH101" s="3">
        <f t="shared" si="45"/>
        <v>1.1020000000000001</v>
      </c>
      <c r="AI101" s="3">
        <f t="shared" si="46"/>
        <v>1.1644000000000001</v>
      </c>
      <c r="AJ101" s="3">
        <f>D101/D$2</f>
        <v>1.2325428194993413</v>
      </c>
      <c r="AK101" s="3">
        <f t="shared" ref="AK101" si="61">E101/E$2</f>
        <v>2.5272000000000001</v>
      </c>
      <c r="AL101" s="3">
        <f t="shared" si="47"/>
        <v>1.4751000000000001</v>
      </c>
      <c r="AM101" s="3">
        <f t="shared" ref="AM101" si="62">G101/G$2</f>
        <v>1.6069733052023936</v>
      </c>
    </row>
    <row r="102" spans="1:39">
      <c r="A102" s="2">
        <v>43812</v>
      </c>
      <c r="B102">
        <v>1.0980000000000001</v>
      </c>
      <c r="C102">
        <v>1.1609</v>
      </c>
      <c r="D102">
        <v>1.3317000000000001</v>
      </c>
      <c r="E102">
        <v>2.4651000000000001</v>
      </c>
      <c r="F102">
        <v>1.4592000000000001</v>
      </c>
      <c r="G102" s="19">
        <v>1.5986300236744195</v>
      </c>
      <c r="I102" s="11">
        <f t="shared" si="49"/>
        <v>-3.6297640653357721E-3</v>
      </c>
      <c r="J102" s="11">
        <f t="shared" si="50"/>
        <v>-3.0058399175542094E-3</v>
      </c>
      <c r="K102" s="11">
        <f>IF(D102=D101,"/",D102/D101-1)</f>
        <v>1.6797739940444423E-2</v>
      </c>
      <c r="L102" s="11">
        <f t="shared" ref="L102" si="63">IF(E102=E101,"/",E102/E101-1)</f>
        <v>-2.4572649572649596E-2</v>
      </c>
      <c r="M102" s="11">
        <f t="shared" si="42"/>
        <v>-1.0778930242017482E-2</v>
      </c>
      <c r="N102" s="11">
        <f t="shared" ref="N102" si="64">G102/G101-1</f>
        <v>-5.1919229155603652E-3</v>
      </c>
      <c r="AG102" s="2">
        <f t="shared" si="44"/>
        <v>43812</v>
      </c>
      <c r="AH102" s="3">
        <f t="shared" si="45"/>
        <v>1.0980000000000001</v>
      </c>
      <c r="AI102" s="3">
        <f t="shared" si="46"/>
        <v>1.1609</v>
      </c>
      <c r="AJ102" s="3">
        <f>D102/D$2</f>
        <v>1.2532467532467533</v>
      </c>
      <c r="AK102" s="3">
        <f t="shared" ref="AK102" si="65">E102/E$2</f>
        <v>2.4651000000000001</v>
      </c>
      <c r="AL102" s="3">
        <f t="shared" si="47"/>
        <v>1.4592000000000001</v>
      </c>
      <c r="AM102" s="3">
        <f t="shared" ref="AM102" si="66">G102/G$2</f>
        <v>1.5986300236744195</v>
      </c>
    </row>
    <row r="103" spans="1:39">
      <c r="A103" s="2">
        <v>43819</v>
      </c>
      <c r="B103">
        <v>1.099</v>
      </c>
      <c r="C103">
        <v>1.1669</v>
      </c>
      <c r="D103">
        <v>1.3168</v>
      </c>
      <c r="E103">
        <v>2.5510000000000002</v>
      </c>
      <c r="F103">
        <v>1.4635</v>
      </c>
      <c r="G103" s="19">
        <v>1.609642787980103</v>
      </c>
      <c r="I103" s="11">
        <f t="shared" si="49"/>
        <v>9.1074681238612065E-4</v>
      </c>
      <c r="J103" s="11">
        <f t="shared" si="50"/>
        <v>5.1684038246189168E-3</v>
      </c>
      <c r="K103" s="11">
        <f>IF(D103=D102,"/",D103/D102-1)</f>
        <v>-1.1188706165052298E-2</v>
      </c>
      <c r="L103" s="11">
        <f t="shared" ref="L103" si="67">IF(E103=E102,"/",E103/E102-1)</f>
        <v>3.4846456533203618E-2</v>
      </c>
      <c r="M103" s="11">
        <f t="shared" si="42"/>
        <v>2.9468201754385692E-3</v>
      </c>
      <c r="N103" s="11">
        <f t="shared" ref="N103" si="68">G103/G102-1</f>
        <v>6.888876189357962E-3</v>
      </c>
      <c r="AG103" s="2">
        <f t="shared" si="44"/>
        <v>43819</v>
      </c>
      <c r="AH103" s="3">
        <f t="shared" si="45"/>
        <v>1.099</v>
      </c>
      <c r="AI103" s="3">
        <f t="shared" si="46"/>
        <v>1.1669</v>
      </c>
      <c r="AJ103" s="3">
        <f>D103/D$2</f>
        <v>1.2392245435723697</v>
      </c>
      <c r="AK103" s="3">
        <f t="shared" ref="AK103" si="69">E103/E$2</f>
        <v>2.5510000000000002</v>
      </c>
      <c r="AL103" s="3">
        <f t="shared" si="47"/>
        <v>1.4635</v>
      </c>
      <c r="AM103" s="3">
        <f t="shared" ref="AM103" si="70">G103/G$2</f>
        <v>1.609642787980103</v>
      </c>
    </row>
    <row r="104" spans="1:39">
      <c r="A104" s="2">
        <v>43826</v>
      </c>
      <c r="B104">
        <v>1.0900000000000001</v>
      </c>
      <c r="C104">
        <v>1.1711</v>
      </c>
      <c r="D104">
        <v>1.3156000000000001</v>
      </c>
      <c r="E104">
        <v>2.4735999999999998</v>
      </c>
      <c r="F104">
        <v>1.4809000000000001</v>
      </c>
      <c r="G104" s="19">
        <v>1.6048792583235614</v>
      </c>
      <c r="I104" s="11">
        <f t="shared" si="49"/>
        <v>-8.189262966332933E-3</v>
      </c>
      <c r="J104" s="11">
        <f t="shared" si="50"/>
        <v>3.5992801439712618E-3</v>
      </c>
      <c r="K104" s="11">
        <f t="shared" ref="K104" si="71">IF(D104=D103,"/",D104/D103-1)</f>
        <v>-9.1130012150653084E-4</v>
      </c>
      <c r="L104" s="11">
        <f t="shared" ref="L104" si="72">IF(E104=E103,"/",E104/E103-1)</f>
        <v>-3.0341042728341927E-2</v>
      </c>
      <c r="M104" s="11">
        <f t="shared" si="42"/>
        <v>1.1889306457123494E-2</v>
      </c>
      <c r="N104" s="11">
        <f t="shared" ref="N104" si="73">G104/G103-1</f>
        <v>-2.959370670382877E-3</v>
      </c>
      <c r="AG104" s="2">
        <f t="shared" si="44"/>
        <v>43826</v>
      </c>
      <c r="AH104" s="3">
        <f t="shared" si="45"/>
        <v>1.0900000000000001</v>
      </c>
      <c r="AI104" s="3">
        <f t="shared" si="46"/>
        <v>1.1711</v>
      </c>
      <c r="AJ104" s="3">
        <f t="shared" ref="AJ104" si="74">D104/D$2</f>
        <v>1.2380952380952381</v>
      </c>
      <c r="AK104" s="3">
        <f t="shared" ref="AK104" si="75">E104/E$2</f>
        <v>2.4735999999999998</v>
      </c>
      <c r="AL104" s="3">
        <f t="shared" si="47"/>
        <v>1.4809000000000001</v>
      </c>
      <c r="AM104" s="3">
        <f t="shared" ref="AM104" si="76">G104/G$2</f>
        <v>1.6048792583235614</v>
      </c>
    </row>
    <row r="105" spans="1:39">
      <c r="A105" s="2">
        <v>43833</v>
      </c>
      <c r="B105">
        <v>1.1020000000000001</v>
      </c>
      <c r="C105">
        <v>1.1758</v>
      </c>
      <c r="D105">
        <v>1.3418000000000001</v>
      </c>
      <c r="E105">
        <v>2.5912000000000002</v>
      </c>
      <c r="F105">
        <v>1.4882</v>
      </c>
      <c r="G105" s="19">
        <v>1.6247983495975029</v>
      </c>
      <c r="I105" s="11">
        <f t="shared" si="49"/>
        <v>1.1009174311926717E-2</v>
      </c>
      <c r="J105" s="11">
        <f t="shared" si="50"/>
        <v>4.0133208094952355E-3</v>
      </c>
      <c r="K105" s="11">
        <f t="shared" ref="K105" si="77">IF(D105=D104,"/",D105/D104-1)</f>
        <v>1.9914867740954634E-2</v>
      </c>
      <c r="L105" s="11">
        <f t="shared" ref="L105" si="78">IF(E105=E104,"/",E105/E104-1)</f>
        <v>4.7542043984476257E-2</v>
      </c>
      <c r="M105" s="11">
        <f t="shared" si="42"/>
        <v>4.9294348031601043E-3</v>
      </c>
      <c r="N105" s="11">
        <f t="shared" ref="N105" si="79">G105/G104-1</f>
        <v>1.2411582473032201E-2</v>
      </c>
      <c r="AG105" s="2">
        <f t="shared" si="44"/>
        <v>43833</v>
      </c>
      <c r="AH105" s="3">
        <f t="shared" si="45"/>
        <v>1.1020000000000001</v>
      </c>
      <c r="AI105" s="3">
        <f t="shared" si="46"/>
        <v>1.1758</v>
      </c>
      <c r="AJ105" s="3">
        <f t="shared" ref="AJ105" si="80">D105/D$2</f>
        <v>1.2627517410126108</v>
      </c>
      <c r="AK105" s="3">
        <f t="shared" ref="AK105" si="81">E105/E$2</f>
        <v>2.5912000000000002</v>
      </c>
      <c r="AL105" s="3">
        <f t="shared" si="47"/>
        <v>1.4882</v>
      </c>
      <c r="AM105" s="3">
        <f t="shared" ref="AM105" si="82">G105/G$2</f>
        <v>1.6247983495975029</v>
      </c>
    </row>
    <row r="106" spans="1:39">
      <c r="A106" s="2">
        <v>43840</v>
      </c>
      <c r="B106">
        <v>1.0920000000000001</v>
      </c>
      <c r="C106">
        <v>1.1848000000000001</v>
      </c>
      <c r="D106">
        <v>1.3335999999999999</v>
      </c>
      <c r="E106">
        <v>2.5482</v>
      </c>
      <c r="F106">
        <v>1.4693000000000001</v>
      </c>
      <c r="G106" s="19">
        <v>1.6108152298721663</v>
      </c>
      <c r="I106" s="11">
        <f t="shared" si="49"/>
        <v>-9.0744101633394303E-3</v>
      </c>
      <c r="J106" s="11">
        <f t="shared" si="50"/>
        <v>7.6543629869025853E-3</v>
      </c>
      <c r="K106" s="11">
        <f t="shared" ref="K106" si="83">IF(D106=D105,"/",D106/D105-1)</f>
        <v>-6.1111939186169195E-3</v>
      </c>
      <c r="L106" s="11">
        <f t="shared" ref="L106" si="84">IF(E106=E105,"/",E106/E105-1)</f>
        <v>-1.6594627971596276E-2</v>
      </c>
      <c r="M106" s="11">
        <f t="shared" si="42"/>
        <v>-1.2699905926622734E-2</v>
      </c>
      <c r="N106" s="11">
        <f t="shared" ref="N106" si="85">G106/G105-1</f>
        <v>-8.6060647026140469E-3</v>
      </c>
      <c r="AG106" s="2">
        <f t="shared" si="44"/>
        <v>43840</v>
      </c>
      <c r="AH106" s="3">
        <f t="shared" si="45"/>
        <v>1.0920000000000001</v>
      </c>
      <c r="AI106" s="3">
        <f t="shared" si="46"/>
        <v>1.1848000000000001</v>
      </c>
      <c r="AJ106" s="3">
        <f t="shared" ref="AJ106" si="86">D106/D$2</f>
        <v>1.2550348202522115</v>
      </c>
      <c r="AK106" s="3">
        <f t="shared" ref="AK106" si="87">E106/E$2</f>
        <v>2.5482</v>
      </c>
      <c r="AL106" s="3">
        <f t="shared" si="47"/>
        <v>1.4693000000000001</v>
      </c>
      <c r="AM106" s="3">
        <f t="shared" ref="AM106" si="88">G106/G$2</f>
        <v>1.6108152298721663</v>
      </c>
    </row>
    <row r="107" spans="1:39">
      <c r="A107" s="2">
        <v>43847</v>
      </c>
      <c r="B107">
        <v>1.0820000000000001</v>
      </c>
      <c r="C107">
        <v>1.1887000000000001</v>
      </c>
      <c r="D107">
        <v>1.3073999999999999</v>
      </c>
      <c r="E107">
        <v>2.4900000000000002</v>
      </c>
      <c r="F107">
        <v>1.4967999999999999</v>
      </c>
      <c r="G107" s="19">
        <v>1.6040613105531125</v>
      </c>
      <c r="I107" s="11">
        <f t="shared" si="49"/>
        <v>-9.157509157509125E-3</v>
      </c>
      <c r="J107" s="11">
        <f t="shared" si="50"/>
        <v>3.2916948008103741E-3</v>
      </c>
      <c r="K107" s="11">
        <f t="shared" ref="K107:K108" si="89">IF(D107=D106,"/",D107/D106-1)</f>
        <v>-1.9646070785842795E-2</v>
      </c>
      <c r="L107" s="11">
        <f t="shared" ref="L107:L108" si="90">IF(E107=E106,"/",E107/E106-1)</f>
        <v>-2.2839651518719029E-2</v>
      </c>
      <c r="M107" s="11">
        <f t="shared" si="42"/>
        <v>1.87163955625127E-2</v>
      </c>
      <c r="N107" s="11">
        <f t="shared" ref="N107:N108" si="91">G107/G106-1</f>
        <v>-4.1928578733326782E-3</v>
      </c>
      <c r="AG107" s="2">
        <f t="shared" si="44"/>
        <v>43847</v>
      </c>
      <c r="AH107" s="3">
        <f t="shared" si="45"/>
        <v>1.0820000000000001</v>
      </c>
      <c r="AI107" s="3">
        <f t="shared" si="46"/>
        <v>1.1887000000000001</v>
      </c>
      <c r="AJ107" s="3">
        <f t="shared" ref="AJ107:AJ108" si="92">D107/D$2</f>
        <v>1.230378317334839</v>
      </c>
      <c r="AK107" s="3">
        <f t="shared" ref="AK107:AK108" si="93">E107/E$2</f>
        <v>2.4900000000000002</v>
      </c>
      <c r="AL107" s="3">
        <f t="shared" si="47"/>
        <v>1.4967999999999999</v>
      </c>
      <c r="AM107" s="3">
        <f t="shared" ref="AM107:AM108" si="94">G107/G$2</f>
        <v>1.6040613105531125</v>
      </c>
    </row>
    <row r="108" spans="1:39">
      <c r="A108" s="2">
        <v>43853</v>
      </c>
      <c r="B108">
        <v>1.099</v>
      </c>
      <c r="C108">
        <v>1.1955</v>
      </c>
      <c r="D108">
        <v>1.3273999999999999</v>
      </c>
      <c r="E108">
        <v>2.5914999999999999</v>
      </c>
      <c r="F108">
        <v>1.5157</v>
      </c>
      <c r="G108" s="19">
        <v>1.6289714850556851</v>
      </c>
      <c r="I108" s="11">
        <f t="shared" si="49"/>
        <v>1.5711645101663452E-2</v>
      </c>
      <c r="J108" s="11">
        <f t="shared" si="50"/>
        <v>5.7205350382769637E-3</v>
      </c>
      <c r="K108" s="11">
        <f t="shared" si="89"/>
        <v>1.5297537096527369E-2</v>
      </c>
      <c r="L108" s="11">
        <f t="shared" si="90"/>
        <v>4.0763052208835138E-2</v>
      </c>
      <c r="M108" s="11">
        <f t="shared" si="42"/>
        <v>1.2626937466595489E-2</v>
      </c>
      <c r="N108" s="11">
        <f t="shared" si="91"/>
        <v>1.552944038902293E-2</v>
      </c>
      <c r="AG108" s="2">
        <f t="shared" si="44"/>
        <v>43853</v>
      </c>
      <c r="AH108" s="3">
        <f t="shared" si="45"/>
        <v>1.099</v>
      </c>
      <c r="AI108" s="3">
        <f t="shared" si="46"/>
        <v>1.1955</v>
      </c>
      <c r="AJ108" s="3">
        <f t="shared" si="92"/>
        <v>1.2492000752870318</v>
      </c>
      <c r="AK108" s="3">
        <f t="shared" si="93"/>
        <v>2.5914999999999999</v>
      </c>
      <c r="AL108" s="3">
        <f t="shared" si="47"/>
        <v>1.5157</v>
      </c>
      <c r="AM108" s="3">
        <f t="shared" si="94"/>
        <v>1.6289714850556851</v>
      </c>
    </row>
    <row r="109" spans="1:39">
      <c r="A109" s="2">
        <v>43868</v>
      </c>
      <c r="B109">
        <v>1.115</v>
      </c>
      <c r="C109">
        <v>1.1798999999999999</v>
      </c>
      <c r="D109">
        <v>1.3533999999999999</v>
      </c>
      <c r="E109">
        <v>2.5836999999999999</v>
      </c>
      <c r="F109">
        <v>1.5418000000000001</v>
      </c>
      <c r="G109" s="19">
        <v>1.6385398880676489</v>
      </c>
      <c r="I109" s="11">
        <f t="shared" si="49"/>
        <v>1.455868971792551E-2</v>
      </c>
      <c r="J109" s="11">
        <f t="shared" si="50"/>
        <v>-1.3048933500627413E-2</v>
      </c>
      <c r="K109" s="11">
        <f t="shared" ref="K109" si="95">IF(D109=D108,"/",D109/D108-1)</f>
        <v>1.9587162874792785E-2</v>
      </c>
      <c r="L109" s="11">
        <f t="shared" ref="L109" si="96">IF(E109=E108,"/",E109/E108-1)</f>
        <v>-3.0098398610842736E-3</v>
      </c>
      <c r="M109" s="11">
        <f t="shared" si="42"/>
        <v>1.7219766444547036E-2</v>
      </c>
      <c r="N109" s="11">
        <f t="shared" ref="N109" si="97">G109/G108-1</f>
        <v>5.8738922686769612E-3</v>
      </c>
      <c r="AG109" s="2">
        <f t="shared" si="44"/>
        <v>43868</v>
      </c>
      <c r="AH109" s="3">
        <f t="shared" si="45"/>
        <v>1.115</v>
      </c>
      <c r="AI109" s="3">
        <f t="shared" si="46"/>
        <v>1.1798999999999999</v>
      </c>
      <c r="AJ109" s="3">
        <f t="shared" ref="AJ109" si="98">D109/D$2</f>
        <v>1.2736683606248824</v>
      </c>
      <c r="AK109" s="3">
        <f t="shared" ref="AK109" si="99">E109/E$2</f>
        <v>2.5836999999999999</v>
      </c>
      <c r="AL109" s="3">
        <f t="shared" si="47"/>
        <v>1.5418000000000001</v>
      </c>
      <c r="AM109" s="3">
        <f t="shared" ref="AM109" si="100">G109/G$2</f>
        <v>1.6385398880676489</v>
      </c>
    </row>
    <row r="110" spans="1:39">
      <c r="A110" s="2">
        <v>43875</v>
      </c>
      <c r="B110">
        <v>1.109</v>
      </c>
      <c r="C110">
        <v>1.1751</v>
      </c>
      <c r="D110">
        <v>1.3651</v>
      </c>
      <c r="E110">
        <v>2.5720999999999998</v>
      </c>
      <c r="F110">
        <v>1.5447</v>
      </c>
      <c r="G110" s="19">
        <v>1.6373303404809338</v>
      </c>
      <c r="I110" s="11">
        <f t="shared" si="49"/>
        <v>-5.3811659192825045E-3</v>
      </c>
      <c r="J110" s="11">
        <f t="shared" si="50"/>
        <v>-4.0681413679124478E-3</v>
      </c>
      <c r="K110" s="11">
        <f t="shared" ref="K110" si="101">IF(D110=D109,"/",D110/D109-1)</f>
        <v>8.6448943401802314E-3</v>
      </c>
      <c r="L110" s="11">
        <f t="shared" ref="L110" si="102">IF(E110=E109,"/",E110/E109-1)</f>
        <v>-4.4896853349847277E-3</v>
      </c>
      <c r="M110" s="11">
        <f t="shared" si="42"/>
        <v>1.8809184070567309E-3</v>
      </c>
      <c r="N110" s="11">
        <f t="shared" ref="N110" si="103">G110/G109-1</f>
        <v>-7.3818623246424409E-4</v>
      </c>
      <c r="AG110" s="2">
        <f t="shared" si="44"/>
        <v>43875</v>
      </c>
      <c r="AH110" s="3">
        <f t="shared" si="45"/>
        <v>1.109</v>
      </c>
      <c r="AI110" s="3">
        <f t="shared" si="46"/>
        <v>1.1751</v>
      </c>
      <c r="AJ110" s="3">
        <f t="shared" ref="AJ110" si="104">D110/D$2</f>
        <v>1.2846790890269151</v>
      </c>
      <c r="AK110" s="3">
        <f t="shared" ref="AK110" si="105">E110/E$2</f>
        <v>2.5720999999999998</v>
      </c>
      <c r="AL110" s="3">
        <f t="shared" si="47"/>
        <v>1.5447</v>
      </c>
      <c r="AM110" s="3">
        <f t="shared" ref="AM110" si="106">G110/G$2</f>
        <v>1.6373303404809338</v>
      </c>
    </row>
    <row r="111" spans="1:39">
      <c r="A111" s="2">
        <v>43882</v>
      </c>
      <c r="B111">
        <v>1.1339999999999999</v>
      </c>
      <c r="C111">
        <v>1.1926000000000001</v>
      </c>
      <c r="D111">
        <v>1.3723000000000001</v>
      </c>
      <c r="E111">
        <v>2.7362000000000002</v>
      </c>
      <c r="F111">
        <v>1.6374</v>
      </c>
      <c r="G111" s="19">
        <v>1.6843504294429097</v>
      </c>
      <c r="I111" s="11">
        <f t="shared" si="49"/>
        <v>2.2542831379621209E-2</v>
      </c>
      <c r="J111" s="11">
        <f t="shared" si="50"/>
        <v>1.489234958726926E-2</v>
      </c>
      <c r="K111" s="11">
        <f t="shared" ref="K111" si="107">IF(D111=D110,"/",D111/D110-1)</f>
        <v>5.2743388762728216E-3</v>
      </c>
      <c r="L111" s="11">
        <f t="shared" ref="L111" si="108">IF(E111=E110,"/",E111/E110-1)</f>
        <v>6.380000777574768E-2</v>
      </c>
      <c r="M111" s="11">
        <f t="shared" si="42"/>
        <v>6.0011652748106492E-2</v>
      </c>
      <c r="N111" s="11">
        <f t="shared" ref="N111" si="109">G111/G110-1</f>
        <v>2.8717533535819406E-2</v>
      </c>
      <c r="AG111" s="2">
        <f t="shared" si="44"/>
        <v>43882</v>
      </c>
      <c r="AH111" s="3">
        <f t="shared" si="45"/>
        <v>1.1339999999999999</v>
      </c>
      <c r="AI111" s="3">
        <f t="shared" si="46"/>
        <v>1.1926000000000001</v>
      </c>
      <c r="AJ111" s="3">
        <f t="shared" ref="AJ111" si="110">D111/D$2</f>
        <v>1.2914549218897047</v>
      </c>
      <c r="AK111" s="3">
        <f t="shared" ref="AK111" si="111">E111/E$2</f>
        <v>2.7362000000000002</v>
      </c>
      <c r="AL111" s="3">
        <f t="shared" si="47"/>
        <v>1.6374</v>
      </c>
      <c r="AM111" s="3">
        <f t="shared" ref="AM111" si="112">G111/G$2</f>
        <v>1.6843504294429097</v>
      </c>
    </row>
    <row r="112" spans="1:39">
      <c r="A112" s="2">
        <v>43889</v>
      </c>
      <c r="B112">
        <v>1.125</v>
      </c>
      <c r="C112">
        <v>1.1863999999999999</v>
      </c>
      <c r="D112">
        <v>1.3707</v>
      </c>
      <c r="E112">
        <v>2.4382000000000001</v>
      </c>
      <c r="F112">
        <v>1.62</v>
      </c>
      <c r="G112" s="19">
        <v>1.6444547665010063</v>
      </c>
      <c r="I112" s="11">
        <f t="shared" si="49"/>
        <v>-7.9365079365077973E-3</v>
      </c>
      <c r="J112" s="11">
        <f t="shared" si="50"/>
        <v>-5.1987254737549948E-3</v>
      </c>
      <c r="K112" s="11">
        <f t="shared" ref="K112" si="113">IF(D112=D111,"/",D112/D111-1)</f>
        <v>-1.1659258179698151E-3</v>
      </c>
      <c r="L112" s="11">
        <f t="shared" ref="L112" si="114">IF(E112=E111,"/",E112/E111-1)</f>
        <v>-0.10891016738542503</v>
      </c>
      <c r="M112" s="11">
        <f t="shared" si="42"/>
        <v>-1.0626603151337455E-2</v>
      </c>
      <c r="N112" s="11">
        <f t="shared" ref="N112" si="115">G112/G111-1</f>
        <v>-2.3686082328544078E-2</v>
      </c>
      <c r="AG112" s="2">
        <f t="shared" si="44"/>
        <v>43889</v>
      </c>
      <c r="AH112" s="3">
        <f t="shared" si="45"/>
        <v>1.125</v>
      </c>
      <c r="AI112" s="3">
        <f t="shared" si="46"/>
        <v>1.1863999999999999</v>
      </c>
      <c r="AJ112" s="3">
        <f t="shared" ref="AJ112" si="116">D112/D$2</f>
        <v>1.2899491812535291</v>
      </c>
      <c r="AK112" s="3">
        <f t="shared" ref="AK112" si="117">E112/E$2</f>
        <v>2.4382000000000001</v>
      </c>
      <c r="AL112" s="3">
        <f t="shared" si="47"/>
        <v>1.62</v>
      </c>
      <c r="AM112" s="3">
        <f t="shared" ref="AM112" si="118">G112/G$2</f>
        <v>1.6444547665010063</v>
      </c>
    </row>
    <row r="113" spans="1:39">
      <c r="A113" s="2">
        <v>43896</v>
      </c>
      <c r="B113">
        <v>1.141</v>
      </c>
      <c r="C113">
        <v>1.2067000000000001</v>
      </c>
      <c r="D113">
        <v>1.3955</v>
      </c>
      <c r="E113">
        <v>2.4889999999999999</v>
      </c>
      <c r="F113">
        <v>1.6171</v>
      </c>
      <c r="G113" s="19">
        <v>1.6711324948223485</v>
      </c>
      <c r="I113" s="11">
        <f t="shared" si="49"/>
        <v>1.4222222222222136E-2</v>
      </c>
      <c r="J113" s="11">
        <f t="shared" si="50"/>
        <v>1.7110586648685366E-2</v>
      </c>
      <c r="K113" s="11">
        <f t="shared" ref="K113" si="119">IF(D113=D112,"/",D113/D112-1)</f>
        <v>1.809294521047633E-2</v>
      </c>
      <c r="L113" s="11">
        <f t="shared" ref="L113" si="120">IF(E113=E112,"/",E113/E112-1)</f>
        <v>2.0835042244278457E-2</v>
      </c>
      <c r="M113" s="11">
        <f t="shared" si="42"/>
        <v>-1.7901234567901936E-3</v>
      </c>
      <c r="N113" s="11">
        <f t="shared" ref="N113" si="121">G113/G112-1</f>
        <v>1.6222841068535887E-2</v>
      </c>
      <c r="AG113" s="2">
        <f t="shared" si="44"/>
        <v>43896</v>
      </c>
      <c r="AH113" s="3">
        <f t="shared" si="45"/>
        <v>1.141</v>
      </c>
      <c r="AI113" s="3">
        <f t="shared" si="46"/>
        <v>1.2067000000000001</v>
      </c>
      <c r="AJ113" s="3">
        <f t="shared" ref="AJ113" si="122">D113/D$2</f>
        <v>1.313288161114248</v>
      </c>
      <c r="AK113" s="3">
        <f t="shared" ref="AK113" si="123">E113/E$2</f>
        <v>2.4889999999999999</v>
      </c>
      <c r="AL113" s="3">
        <f t="shared" si="47"/>
        <v>1.6171</v>
      </c>
      <c r="AM113" s="3">
        <f t="shared" ref="AM113" si="124">G113/G$2</f>
        <v>1.6711324948223485</v>
      </c>
    </row>
    <row r="114" spans="1:39">
      <c r="A114" s="2">
        <v>43903</v>
      </c>
      <c r="B114">
        <v>1.131</v>
      </c>
      <c r="C114">
        <v>1.1698</v>
      </c>
      <c r="D114">
        <v>1.4158999999999999</v>
      </c>
      <c r="E114">
        <v>2.5264000000000002</v>
      </c>
      <c r="F114">
        <v>1.6113</v>
      </c>
      <c r="G114" s="19">
        <v>1.6667593909612153</v>
      </c>
      <c r="I114" s="11">
        <f t="shared" si="49"/>
        <v>-8.76424189307623E-3</v>
      </c>
      <c r="J114" s="11">
        <f t="shared" si="50"/>
        <v>-3.057926576613923E-2</v>
      </c>
      <c r="K114" s="11">
        <f t="shared" ref="K114" si="125">IF(D114=D113,"/",D114/D113-1)</f>
        <v>1.4618416338229911E-2</v>
      </c>
      <c r="L114" s="11">
        <f t="shared" ref="L114:M129" si="126">IF(E114=E113,"/",E114/E113-1)</f>
        <v>1.5026114905584809E-2</v>
      </c>
      <c r="M114" s="11">
        <f t="shared" si="126"/>
        <v>-3.586667491187967E-3</v>
      </c>
      <c r="N114" s="11">
        <f t="shared" ref="N114" si="127">G114/G113-1</f>
        <v>-2.6168504739644272E-3</v>
      </c>
      <c r="AG114" s="2">
        <f t="shared" si="44"/>
        <v>43903</v>
      </c>
      <c r="AH114" s="3">
        <f t="shared" si="45"/>
        <v>1.131</v>
      </c>
      <c r="AI114" s="3">
        <f t="shared" si="46"/>
        <v>1.1698</v>
      </c>
      <c r="AJ114" s="3">
        <f t="shared" ref="AJ114" si="128">D114/D$2</f>
        <v>1.3324863542254846</v>
      </c>
      <c r="AK114" s="3">
        <f t="shared" ref="AK114:AL129" si="129">E114/E$2</f>
        <v>2.5264000000000002</v>
      </c>
      <c r="AL114" s="3">
        <f t="shared" si="129"/>
        <v>1.6113</v>
      </c>
      <c r="AM114" s="3">
        <f t="shared" ref="AM114" si="130">G114/G$2</f>
        <v>1.6667593909612153</v>
      </c>
    </row>
    <row r="115" spans="1:39">
      <c r="A115" s="2">
        <v>43910</v>
      </c>
      <c r="B115">
        <v>1.1830000000000001</v>
      </c>
      <c r="C115">
        <v>1.1615</v>
      </c>
      <c r="D115">
        <v>1.4514</v>
      </c>
      <c r="E115">
        <v>2.5394000000000001</v>
      </c>
      <c r="F115">
        <v>1.5968</v>
      </c>
      <c r="G115" s="19">
        <v>1.6871630605491725</v>
      </c>
      <c r="I115" s="11">
        <f t="shared" si="49"/>
        <v>4.5977011494252817E-2</v>
      </c>
      <c r="J115" s="11">
        <f t="shared" si="50"/>
        <v>-7.0952299538382668E-3</v>
      </c>
      <c r="K115" s="11">
        <f t="shared" ref="K115" si="131">IF(D115=D114,"/",D115/D114-1)</f>
        <v>2.5072392118087539E-2</v>
      </c>
      <c r="L115" s="11">
        <f t="shared" ref="L115" si="132">IF(E115=E114,"/",E115/E114-1)</f>
        <v>5.1456618112728503E-3</v>
      </c>
      <c r="M115" s="11">
        <f t="shared" si="126"/>
        <v>-8.9989449512815067E-3</v>
      </c>
      <c r="N115" s="11">
        <f t="shared" ref="N115" si="133">G115/G114-1</f>
        <v>1.2241520700951636E-2</v>
      </c>
      <c r="AG115" s="2">
        <f t="shared" si="44"/>
        <v>43910</v>
      </c>
      <c r="AH115" s="3">
        <f t="shared" si="45"/>
        <v>1.1830000000000001</v>
      </c>
      <c r="AI115" s="3">
        <f t="shared" si="46"/>
        <v>1.1615</v>
      </c>
      <c r="AJ115" s="3">
        <f t="shared" ref="AJ115" si="134">D115/D$2</f>
        <v>1.3658949745906268</v>
      </c>
      <c r="AK115" s="3">
        <f t="shared" ref="AK115" si="135">E115/E$2</f>
        <v>2.5394000000000001</v>
      </c>
      <c r="AL115" s="3">
        <f t="shared" si="129"/>
        <v>1.5968</v>
      </c>
      <c r="AM115" s="3">
        <f t="shared" ref="AM115" si="136">G115/G$2</f>
        <v>1.6871630605491725</v>
      </c>
    </row>
    <row r="116" spans="1:39">
      <c r="A116" s="2">
        <v>43917</v>
      </c>
      <c r="B116">
        <v>1.161</v>
      </c>
      <c r="C116">
        <v>1.1693</v>
      </c>
      <c r="D116">
        <v>1.4185000000000001</v>
      </c>
      <c r="E116">
        <v>2.6238999999999999</v>
      </c>
      <c r="F116">
        <v>1.6880999999999999</v>
      </c>
      <c r="G116" s="19">
        <v>1.7055875130527021</v>
      </c>
      <c r="I116" s="11">
        <f t="shared" si="49"/>
        <v>-1.8596787827557026E-2</v>
      </c>
      <c r="J116" s="11">
        <f t="shared" si="50"/>
        <v>6.7154541541110113E-3</v>
      </c>
      <c r="K116" s="11">
        <f t="shared" ref="K116" si="137">IF(D116=D115,"/",D116/D115-1)</f>
        <v>-2.2667769050571773E-2</v>
      </c>
      <c r="L116" s="11">
        <f t="shared" ref="L116" si="138">IF(E116=E115,"/",E116/E115-1)</f>
        <v>3.3275576907930926E-2</v>
      </c>
      <c r="M116" s="11">
        <f t="shared" si="126"/>
        <v>5.7176853707414876E-2</v>
      </c>
      <c r="N116" s="11">
        <f t="shared" ref="N116" si="139">G116/G115-1</f>
        <v>1.0920374523569976E-2</v>
      </c>
      <c r="AG116" s="2">
        <f t="shared" si="44"/>
        <v>43917</v>
      </c>
      <c r="AH116" s="3">
        <f t="shared" si="45"/>
        <v>1.161</v>
      </c>
      <c r="AI116" s="3">
        <f t="shared" si="46"/>
        <v>1.1693</v>
      </c>
      <c r="AJ116" s="3">
        <f t="shared" ref="AJ116" si="140">D116/D$2</f>
        <v>1.3349331827592699</v>
      </c>
      <c r="AK116" s="3">
        <f t="shared" ref="AK116" si="141">E116/E$2</f>
        <v>2.6238999999999999</v>
      </c>
      <c r="AL116" s="3">
        <f t="shared" si="129"/>
        <v>1.6880999999999999</v>
      </c>
      <c r="AM116" s="3">
        <f t="shared" ref="AM116" si="142">G116/G$2</f>
        <v>1.7055875130527021</v>
      </c>
    </row>
    <row r="117" spans="1:39">
      <c r="A117" s="2">
        <v>43924</v>
      </c>
      <c r="B117">
        <v>1.171</v>
      </c>
      <c r="C117">
        <v>1.1789000000000001</v>
      </c>
      <c r="D117">
        <v>1.3895999999999999</v>
      </c>
      <c r="E117">
        <v>2.6836000000000002</v>
      </c>
      <c r="F117">
        <v>1.6577</v>
      </c>
      <c r="G117" s="19">
        <v>1.7026493043564566</v>
      </c>
      <c r="I117" s="11">
        <f t="shared" si="49"/>
        <v>8.6132644272178815E-3</v>
      </c>
      <c r="J117" s="11">
        <f t="shared" si="50"/>
        <v>8.2100401949884994E-3</v>
      </c>
      <c r="K117" s="11">
        <f t="shared" ref="K117" si="143">IF(D117=D116,"/",D117/D116-1)</f>
        <v>-2.0373634120549933E-2</v>
      </c>
      <c r="L117" s="11">
        <f t="shared" ref="L117" si="144">IF(E117=E116,"/",E117/E116-1)</f>
        <v>2.2752391478333855E-2</v>
      </c>
      <c r="M117" s="11">
        <f t="shared" si="126"/>
        <v>-1.8008411823944082E-2</v>
      </c>
      <c r="N117" s="11">
        <f t="shared" ref="N117" si="145">G117/G116-1</f>
        <v>-1.7226959471500214E-3</v>
      </c>
      <c r="AG117" s="2">
        <f t="shared" si="44"/>
        <v>43924</v>
      </c>
      <c r="AH117" s="3">
        <f t="shared" si="45"/>
        <v>1.171</v>
      </c>
      <c r="AI117" s="3">
        <f t="shared" si="46"/>
        <v>1.1789000000000001</v>
      </c>
      <c r="AJ117" s="3">
        <f t="shared" ref="AJ117" si="146">D117/D$2</f>
        <v>1.3077357425183511</v>
      </c>
      <c r="AK117" s="3">
        <f t="shared" ref="AK117" si="147">E117/E$2</f>
        <v>2.6836000000000002</v>
      </c>
      <c r="AL117" s="3">
        <f t="shared" si="129"/>
        <v>1.6577</v>
      </c>
      <c r="AM117" s="3">
        <f t="shared" ref="AM117" si="148">G117/G$2</f>
        <v>1.7026493043564566</v>
      </c>
    </row>
    <row r="118" spans="1:39">
      <c r="A118" s="2">
        <v>43931</v>
      </c>
      <c r="B118">
        <v>1.1639999999999999</v>
      </c>
      <c r="C118">
        <v>1.1748000000000001</v>
      </c>
      <c r="D118">
        <v>1.3892</v>
      </c>
      <c r="E118">
        <v>2.6863000000000001</v>
      </c>
      <c r="F118">
        <v>1.6809000000000001</v>
      </c>
      <c r="G118" s="19">
        <v>1.6999602730553489</v>
      </c>
      <c r="I118" s="11">
        <f t="shared" si="49"/>
        <v>-5.9777967549103916E-3</v>
      </c>
      <c r="J118" s="11">
        <f t="shared" si="50"/>
        <v>-3.4778183051997758E-3</v>
      </c>
      <c r="K118" s="11">
        <f t="shared" ref="K118" si="149">IF(D118=D117,"/",D118/D117-1)</f>
        <v>-2.8785261945885043E-4</v>
      </c>
      <c r="L118" s="11">
        <f t="shared" ref="L118" si="150">IF(E118=E117,"/",E118/E117-1)</f>
        <v>1.0061111939185796E-3</v>
      </c>
      <c r="M118" s="11">
        <f t="shared" si="126"/>
        <v>1.3995294685407611E-2</v>
      </c>
      <c r="N118" s="11">
        <f t="shared" ref="N118" si="151">G118/G117-1</f>
        <v>-1.5793218804526221E-3</v>
      </c>
      <c r="AG118" s="2">
        <f t="shared" si="44"/>
        <v>43931</v>
      </c>
      <c r="AH118" s="3">
        <f t="shared" si="45"/>
        <v>1.1639999999999999</v>
      </c>
      <c r="AI118" s="3">
        <f t="shared" si="46"/>
        <v>1.1748000000000001</v>
      </c>
      <c r="AJ118" s="3">
        <f t="shared" ref="AJ118" si="152">D118/D$2</f>
        <v>1.3073593073593073</v>
      </c>
      <c r="AK118" s="3">
        <f t="shared" ref="AK118" si="153">E118/E$2</f>
        <v>2.6863000000000001</v>
      </c>
      <c r="AL118" s="3">
        <f t="shared" si="129"/>
        <v>1.6809000000000001</v>
      </c>
      <c r="AM118" s="3">
        <f t="shared" ref="AM118" si="154">G118/G$2</f>
        <v>1.6999602730553489</v>
      </c>
    </row>
    <row r="119" spans="1:39">
      <c r="A119" s="2">
        <v>43938</v>
      </c>
      <c r="B119">
        <v>1.1619999999999999</v>
      </c>
      <c r="C119">
        <v>1.1819</v>
      </c>
      <c r="D119">
        <v>1.4011</v>
      </c>
      <c r="E119">
        <v>2.5908000000000002</v>
      </c>
      <c r="F119">
        <v>1.6708000000000001</v>
      </c>
      <c r="G119" s="19">
        <v>1.6978225214593157</v>
      </c>
      <c r="I119" s="11">
        <f t="shared" si="49"/>
        <v>-1.7182130584192379E-3</v>
      </c>
      <c r="J119" s="11">
        <f t="shared" si="50"/>
        <v>6.0435818862785151E-3</v>
      </c>
      <c r="K119" s="11">
        <f t="shared" ref="K119" si="155">IF(D119=D118,"/",D119/D118-1)</f>
        <v>8.5660811978116591E-3</v>
      </c>
      <c r="L119" s="11">
        <f t="shared" ref="L119" si="156">IF(E119=E118,"/",E119/E118-1)</f>
        <v>-3.55507575475561E-2</v>
      </c>
      <c r="M119" s="11">
        <f t="shared" si="126"/>
        <v>-6.0086858230710138E-3</v>
      </c>
      <c r="N119" s="11">
        <f t="shared" ref="N119" si="157">G119/G118-1</f>
        <v>-1.2575303258064441E-3</v>
      </c>
      <c r="AG119" s="2">
        <f t="shared" si="44"/>
        <v>43938</v>
      </c>
      <c r="AH119" s="3">
        <f t="shared" si="45"/>
        <v>1.1619999999999999</v>
      </c>
      <c r="AI119" s="3">
        <f t="shared" si="46"/>
        <v>1.1819</v>
      </c>
      <c r="AJ119" s="3">
        <f t="shared" ref="AJ119" si="158">D119/D$2</f>
        <v>1.318558253340862</v>
      </c>
      <c r="AK119" s="3">
        <f t="shared" ref="AK119" si="159">E119/E$2</f>
        <v>2.5908000000000002</v>
      </c>
      <c r="AL119" s="3">
        <f t="shared" si="129"/>
        <v>1.6708000000000001</v>
      </c>
      <c r="AM119" s="3">
        <f t="shared" ref="AM119" si="160">G119/G$2</f>
        <v>1.6978225214593157</v>
      </c>
    </row>
    <row r="120" spans="1:39">
      <c r="A120" s="2">
        <v>43945</v>
      </c>
      <c r="B120">
        <v>1.165</v>
      </c>
      <c r="C120">
        <v>1.179</v>
      </c>
      <c r="D120">
        <v>1.3944000000000001</v>
      </c>
      <c r="E120">
        <v>2.556</v>
      </c>
      <c r="F120">
        <v>1.6708000000000001</v>
      </c>
      <c r="G120" s="19">
        <v>1.6939189441862408</v>
      </c>
      <c r="I120" s="11">
        <f t="shared" si="49"/>
        <v>2.5817555938039138E-3</v>
      </c>
      <c r="J120" s="11">
        <f t="shared" si="50"/>
        <v>-2.4536762839494353E-3</v>
      </c>
      <c r="K120" s="11">
        <f t="shared" ref="K120" si="161">IF(D120=D119,"/",D120/D119-1)</f>
        <v>-4.7819570337591655E-3</v>
      </c>
      <c r="L120" s="11">
        <f t="shared" ref="L120" si="162">IF(E120=E119,"/",E120/E119-1)</f>
        <v>-1.3432144511347888E-2</v>
      </c>
      <c r="M120" s="11" t="str">
        <f t="shared" si="126"/>
        <v>/</v>
      </c>
      <c r="N120" s="11">
        <f t="shared" ref="N120" si="163">G120/G119-1</f>
        <v>-2.2991668585711222E-3</v>
      </c>
      <c r="AG120" s="2">
        <f t="shared" si="44"/>
        <v>43945</v>
      </c>
      <c r="AH120" s="3">
        <f t="shared" si="45"/>
        <v>1.165</v>
      </c>
      <c r="AI120" s="3">
        <f t="shared" si="46"/>
        <v>1.179</v>
      </c>
      <c r="AJ120" s="3">
        <f t="shared" ref="AJ120" si="164">D120/D$2</f>
        <v>1.3122529644268777</v>
      </c>
      <c r="AK120" s="3">
        <f t="shared" ref="AK120" si="165">E120/E$2</f>
        <v>2.556</v>
      </c>
      <c r="AL120" s="3">
        <f t="shared" si="129"/>
        <v>1.6708000000000001</v>
      </c>
      <c r="AM120" s="3">
        <f t="shared" ref="AM120" si="166">G120/G$2</f>
        <v>1.6939189441862408</v>
      </c>
    </row>
    <row r="121" spans="1:39">
      <c r="A121" s="2">
        <v>43951</v>
      </c>
      <c r="B121">
        <v>1.161</v>
      </c>
      <c r="C121">
        <v>1.1958</v>
      </c>
      <c r="D121">
        <v>1.3906000000000001</v>
      </c>
      <c r="E121">
        <v>2.6080000000000001</v>
      </c>
      <c r="F121">
        <v>1.6708000000000001</v>
      </c>
      <c r="G121" s="19">
        <v>1.6989313583258787</v>
      </c>
      <c r="I121" s="11">
        <f t="shared" si="49"/>
        <v>-3.4334763948498104E-3</v>
      </c>
      <c r="J121" s="11">
        <f t="shared" si="50"/>
        <v>1.4249363867684384E-2</v>
      </c>
      <c r="K121" s="11">
        <f t="shared" ref="K121:K122" si="167">IF(D121=D120,"/",D121/D120-1)</f>
        <v>-2.7251864601262055E-3</v>
      </c>
      <c r="L121" s="11">
        <f t="shared" ref="L121:L122" si="168">IF(E121=E120,"/",E121/E120-1)</f>
        <v>2.0344287949921824E-2</v>
      </c>
      <c r="M121" s="11" t="str">
        <f t="shared" si="126"/>
        <v>/</v>
      </c>
      <c r="N121" s="11">
        <f t="shared" ref="N121:N122" si="169">G121/G120-1</f>
        <v>2.9590637479091075E-3</v>
      </c>
      <c r="AG121" s="2">
        <f t="shared" si="44"/>
        <v>43951</v>
      </c>
      <c r="AH121" s="3">
        <f t="shared" si="45"/>
        <v>1.161</v>
      </c>
      <c r="AI121" s="3">
        <f t="shared" si="46"/>
        <v>1.1958</v>
      </c>
      <c r="AJ121" s="3">
        <f t="shared" ref="AJ121:AJ122" si="170">D121/D$2</f>
        <v>1.3086768304159608</v>
      </c>
      <c r="AK121" s="3">
        <f t="shared" ref="AK121:AK122" si="171">E121/E$2</f>
        <v>2.6080000000000001</v>
      </c>
      <c r="AL121" s="3">
        <f t="shared" si="129"/>
        <v>1.6708000000000001</v>
      </c>
      <c r="AM121" s="3">
        <f t="shared" ref="AM121:AM122" si="172">G121/G$2</f>
        <v>1.6989313583258787</v>
      </c>
    </row>
    <row r="122" spans="1:39">
      <c r="A122" s="2">
        <v>43959</v>
      </c>
      <c r="B122">
        <v>1.1679999999999999</v>
      </c>
      <c r="C122">
        <v>1.1929000000000001</v>
      </c>
      <c r="D122">
        <v>1.4277</v>
      </c>
      <c r="E122">
        <v>2.6065999999999998</v>
      </c>
      <c r="F122">
        <v>1.6708000000000001</v>
      </c>
      <c r="G122" s="19">
        <v>1.7057601731621423</v>
      </c>
      <c r="I122" s="11">
        <f t="shared" si="49"/>
        <v>6.0292850990524283E-3</v>
      </c>
      <c r="J122" s="11">
        <f t="shared" si="50"/>
        <v>-2.425154708145083E-3</v>
      </c>
      <c r="K122" s="11">
        <f t="shared" si="167"/>
        <v>2.6679131310225701E-2</v>
      </c>
      <c r="L122" s="11">
        <f t="shared" si="168"/>
        <v>-5.3680981595105592E-4</v>
      </c>
      <c r="M122" s="11" t="str">
        <f t="shared" si="126"/>
        <v>/</v>
      </c>
      <c r="N122" s="11">
        <f t="shared" si="169"/>
        <v>4.0194765979202352E-3</v>
      </c>
      <c r="AG122" s="2">
        <f t="shared" si="44"/>
        <v>43959</v>
      </c>
      <c r="AH122" s="3">
        <f t="shared" si="45"/>
        <v>1.1679999999999999</v>
      </c>
      <c r="AI122" s="3">
        <f t="shared" si="46"/>
        <v>1.1929000000000001</v>
      </c>
      <c r="AJ122" s="3">
        <f t="shared" si="170"/>
        <v>1.3435911914172785</v>
      </c>
      <c r="AK122" s="3">
        <f t="shared" si="171"/>
        <v>2.6065999999999998</v>
      </c>
      <c r="AL122" s="3">
        <f t="shared" si="129"/>
        <v>1.6708000000000001</v>
      </c>
      <c r="AM122" s="3">
        <f t="shared" si="172"/>
        <v>1.7057601731621423</v>
      </c>
    </row>
    <row r="123" spans="1:39">
      <c r="A123" s="2">
        <v>43966</v>
      </c>
      <c r="B123">
        <v>1.159</v>
      </c>
      <c r="C123">
        <v>1.1870000000000001</v>
      </c>
      <c r="D123">
        <v>1.4218</v>
      </c>
      <c r="E123">
        <v>2.5741000000000001</v>
      </c>
      <c r="F123">
        <v>1.6708000000000001</v>
      </c>
      <c r="G123" s="19">
        <v>1.6918852053288986</v>
      </c>
      <c r="I123" s="11">
        <f t="shared" si="49"/>
        <v>-7.7054794520546865E-3</v>
      </c>
      <c r="J123" s="11">
        <f t="shared" si="50"/>
        <v>-4.9459300863442524E-3</v>
      </c>
      <c r="K123" s="11">
        <f t="shared" ref="K123" si="173">IF(D123=D122,"/",D123/D122-1)</f>
        <v>-4.1325208377109846E-3</v>
      </c>
      <c r="L123" s="11">
        <f t="shared" ref="L123" si="174">IF(E123=E122,"/",E123/E122-1)</f>
        <v>-1.2468349574157767E-2</v>
      </c>
      <c r="M123" s="11" t="str">
        <f t="shared" si="126"/>
        <v>/</v>
      </c>
      <c r="N123" s="11">
        <f t="shared" ref="N123" si="175">G123/G122-1</f>
        <v>-8.1341844249548378E-3</v>
      </c>
      <c r="AG123" s="2">
        <f t="shared" si="44"/>
        <v>43966</v>
      </c>
      <c r="AH123" s="3">
        <f t="shared" si="45"/>
        <v>1.159</v>
      </c>
      <c r="AI123" s="3">
        <f t="shared" si="46"/>
        <v>1.1870000000000001</v>
      </c>
      <c r="AJ123" s="3">
        <f t="shared" ref="AJ123" si="176">D123/D$2</f>
        <v>1.3380387728213814</v>
      </c>
      <c r="AK123" s="3">
        <f t="shared" ref="AK123" si="177">E123/E$2</f>
        <v>2.5741000000000001</v>
      </c>
      <c r="AL123" s="3">
        <f t="shared" si="129"/>
        <v>1.6708000000000001</v>
      </c>
      <c r="AM123" s="3">
        <f t="shared" ref="AM123" si="178">G123/G$2</f>
        <v>1.6918852053288986</v>
      </c>
    </row>
    <row r="124" spans="1:39">
      <c r="A124" s="2">
        <v>43973</v>
      </c>
      <c r="B124">
        <v>1.1719999999999999</v>
      </c>
      <c r="C124">
        <v>1.1811</v>
      </c>
      <c r="D124">
        <v>1.4752000000000001</v>
      </c>
      <c r="E124">
        <v>2.6257999999999999</v>
      </c>
      <c r="F124">
        <v>1.6708000000000001</v>
      </c>
      <c r="G124" s="19">
        <v>1.7146294965631976</v>
      </c>
      <c r="I124" s="11">
        <f t="shared" si="49"/>
        <v>1.1216566005176842E-2</v>
      </c>
      <c r="J124" s="11">
        <f t="shared" si="50"/>
        <v>-4.9705139005897792E-3</v>
      </c>
      <c r="K124" s="11">
        <f t="shared" ref="K124" si="179">IF(D124=D123,"/",D124/D123-1)</f>
        <v>3.7558025038683551E-2</v>
      </c>
      <c r="L124" s="11">
        <f t="shared" ref="L124" si="180">IF(E124=E123,"/",E124/E123-1)</f>
        <v>2.0084689794491295E-2</v>
      </c>
      <c r="M124" s="11" t="str">
        <f t="shared" si="126"/>
        <v>/</v>
      </c>
      <c r="N124" s="11">
        <f t="shared" ref="N124" si="181">G124/G123-1</f>
        <v>1.3443164561438126E-2</v>
      </c>
      <c r="AG124" s="2">
        <f t="shared" si="44"/>
        <v>43973</v>
      </c>
      <c r="AH124" s="3">
        <f t="shared" si="45"/>
        <v>1.1719999999999999</v>
      </c>
      <c r="AI124" s="3">
        <f t="shared" si="46"/>
        <v>1.1811</v>
      </c>
      <c r="AJ124" s="3">
        <f t="shared" ref="AJ124" si="182">D124/D$2</f>
        <v>1.3882928665537362</v>
      </c>
      <c r="AK124" s="3">
        <f t="shared" ref="AK124" si="183">E124/E$2</f>
        <v>2.6257999999999999</v>
      </c>
      <c r="AL124" s="3">
        <f t="shared" si="129"/>
        <v>1.6708000000000001</v>
      </c>
      <c r="AM124" s="3">
        <f t="shared" ref="AM124" si="184">G124/G$2</f>
        <v>1.7146294965631976</v>
      </c>
    </row>
    <row r="125" spans="1:39">
      <c r="A125" s="2">
        <v>43980</v>
      </c>
      <c r="B125">
        <v>1.1519999999999999</v>
      </c>
      <c r="C125">
        <v>1.1682999999999999</v>
      </c>
      <c r="D125">
        <v>1.4669000000000001</v>
      </c>
      <c r="E125">
        <v>2.6869000000000001</v>
      </c>
      <c r="F125">
        <v>1.6910000000000001</v>
      </c>
      <c r="G125" s="19">
        <v>1.7158856867369454</v>
      </c>
      <c r="I125" s="11">
        <f t="shared" si="49"/>
        <v>-1.7064846416382284E-2</v>
      </c>
      <c r="J125" s="11">
        <f t="shared" si="50"/>
        <v>-1.0837355008043503E-2</v>
      </c>
      <c r="K125" s="11">
        <f t="shared" ref="K125" si="185">IF(D125=D124,"/",D125/D124-1)</f>
        <v>-5.626355748373113E-3</v>
      </c>
      <c r="L125" s="11">
        <f t="shared" ref="L125" si="186">IF(E125=E124,"/",E125/E124-1)</f>
        <v>2.3269098941275157E-2</v>
      </c>
      <c r="M125" s="11">
        <f t="shared" si="126"/>
        <v>1.2090016758439015E-2</v>
      </c>
      <c r="N125" s="11">
        <f t="shared" ref="N125" si="187">G125/G124-1</f>
        <v>7.3263067984408181E-4</v>
      </c>
      <c r="AG125" s="2">
        <f t="shared" si="44"/>
        <v>43980</v>
      </c>
      <c r="AH125" s="3">
        <f t="shared" si="45"/>
        <v>1.1519999999999999</v>
      </c>
      <c r="AI125" s="3">
        <f t="shared" si="46"/>
        <v>1.1682999999999999</v>
      </c>
      <c r="AJ125" s="3">
        <f t="shared" ref="AJ125" si="188">D125/D$2</f>
        <v>1.3804818370035763</v>
      </c>
      <c r="AK125" s="3">
        <f t="shared" ref="AK125" si="189">E125/E$2</f>
        <v>2.6869000000000001</v>
      </c>
      <c r="AL125" s="3">
        <f t="shared" si="129"/>
        <v>1.6910000000000001</v>
      </c>
      <c r="AM125" s="3">
        <f t="shared" ref="AM125" si="190">G125/G$2</f>
        <v>1.7158856867369454</v>
      </c>
    </row>
    <row r="126" spans="1:39">
      <c r="A126" s="2">
        <v>43987</v>
      </c>
      <c r="B126">
        <v>1.157</v>
      </c>
      <c r="C126">
        <v>1.1695</v>
      </c>
      <c r="D126">
        <v>1.4835</v>
      </c>
      <c r="E126">
        <v>2.8662999999999998</v>
      </c>
      <c r="F126">
        <v>1.6721999999999999</v>
      </c>
      <c r="G126" s="19">
        <v>1.7316640415878446</v>
      </c>
      <c r="I126" s="11">
        <f t="shared" si="49"/>
        <v>4.3402777777779011E-3</v>
      </c>
      <c r="J126" s="11">
        <f t="shared" si="50"/>
        <v>1.027133441753092E-3</v>
      </c>
      <c r="K126" s="11">
        <f t="shared" ref="K126" si="191">IF(D126=D125,"/",D126/D125-1)</f>
        <v>1.131638148476366E-2</v>
      </c>
      <c r="L126" s="11">
        <f t="shared" ref="L126" si="192">IF(E126=E125,"/",E126/E125-1)</f>
        <v>6.6768394804421316E-2</v>
      </c>
      <c r="M126" s="11">
        <f t="shared" si="126"/>
        <v>-1.1117681845062233E-2</v>
      </c>
      <c r="N126" s="11">
        <f t="shared" ref="N126" si="193">G126/G125-1</f>
        <v>9.1954580499500338E-3</v>
      </c>
      <c r="AG126" s="2">
        <f t="shared" si="44"/>
        <v>43987</v>
      </c>
      <c r="AH126" s="3">
        <f t="shared" si="45"/>
        <v>1.157</v>
      </c>
      <c r="AI126" s="3">
        <f t="shared" si="46"/>
        <v>1.1695</v>
      </c>
      <c r="AJ126" s="3">
        <f t="shared" ref="AJ126" si="194">D126/D$2</f>
        <v>1.3961038961038961</v>
      </c>
      <c r="AK126" s="3">
        <f t="shared" ref="AK126" si="195">E126/E$2</f>
        <v>2.8662999999999998</v>
      </c>
      <c r="AL126" s="3">
        <f t="shared" si="129"/>
        <v>1.6721999999999999</v>
      </c>
      <c r="AM126" s="3">
        <f t="shared" ref="AM126" si="196">G126/G$2</f>
        <v>1.7316640415878446</v>
      </c>
    </row>
    <row r="127" spans="1:39">
      <c r="A127" s="2">
        <v>43994</v>
      </c>
      <c r="B127">
        <v>1.1479999999999999</v>
      </c>
      <c r="C127">
        <v>1.173</v>
      </c>
      <c r="D127">
        <v>1.4830000000000001</v>
      </c>
      <c r="E127">
        <v>2.8056000000000001</v>
      </c>
      <c r="F127">
        <v>1.6809000000000001</v>
      </c>
      <c r="G127" s="19">
        <v>1.7233576893649374</v>
      </c>
      <c r="I127" s="11">
        <f t="shared" si="49"/>
        <v>-7.7787381158168634E-3</v>
      </c>
      <c r="J127" s="11">
        <f t="shared" si="50"/>
        <v>2.9927319367251126E-3</v>
      </c>
      <c r="K127" s="11">
        <f t="shared" ref="K127" si="197">IF(D127=D126,"/",D127/D126-1)</f>
        <v>-3.370407819345278E-4</v>
      </c>
      <c r="L127" s="11">
        <f t="shared" ref="L127" si="198">IF(E127=E126,"/",E127/E126-1)</f>
        <v>-2.1177127306981069E-2</v>
      </c>
      <c r="M127" s="11">
        <f t="shared" si="126"/>
        <v>5.2027269465375614E-3</v>
      </c>
      <c r="N127" s="11">
        <f t="shared" ref="N127" si="199">G127/G126-1</f>
        <v>-4.7967458025465204E-3</v>
      </c>
      <c r="AG127" s="2">
        <f t="shared" si="44"/>
        <v>43994</v>
      </c>
      <c r="AH127" s="3">
        <f t="shared" si="45"/>
        <v>1.1479999999999999</v>
      </c>
      <c r="AI127" s="3">
        <f t="shared" si="46"/>
        <v>1.173</v>
      </c>
      <c r="AJ127" s="3">
        <f t="shared" ref="AJ127" si="200">D127/D$2</f>
        <v>1.3956333521550914</v>
      </c>
      <c r="AK127" s="3">
        <f t="shared" ref="AK127" si="201">E127/E$2</f>
        <v>2.8056000000000001</v>
      </c>
      <c r="AL127" s="3">
        <f t="shared" si="129"/>
        <v>1.6809000000000001</v>
      </c>
      <c r="AM127" s="3">
        <f t="shared" ref="AM127" si="202">G127/G$2</f>
        <v>1.7233576893649374</v>
      </c>
    </row>
    <row r="128" spans="1:39">
      <c r="A128" s="2">
        <v>44001</v>
      </c>
      <c r="B128">
        <v>1.145</v>
      </c>
      <c r="C128">
        <v>1.1685000000000001</v>
      </c>
      <c r="D128">
        <v>1.4854000000000001</v>
      </c>
      <c r="E128">
        <v>2.9186999999999999</v>
      </c>
      <c r="F128">
        <v>1.6649</v>
      </c>
      <c r="G128" s="19">
        <v>1.7288665769638145</v>
      </c>
      <c r="I128" s="11">
        <f t="shared" si="49"/>
        <v>-2.6132404181183899E-3</v>
      </c>
      <c r="J128" s="11">
        <f t="shared" si="50"/>
        <v>-3.8363171355498826E-3</v>
      </c>
      <c r="K128" s="11">
        <f t="shared" ref="K128:K129" si="203">IF(D128=D127,"/",D128/D127-1)</f>
        <v>1.6183412002697128E-3</v>
      </c>
      <c r="L128" s="11">
        <f t="shared" ref="L128:L129" si="204">IF(E128=E127,"/",E128/E127-1)</f>
        <v>4.0312232677502058E-2</v>
      </c>
      <c r="M128" s="11">
        <f t="shared" si="126"/>
        <v>-9.5187102147659131E-3</v>
      </c>
      <c r="N128" s="11">
        <f t="shared" ref="N128:N129" si="205">G128/G127-1</f>
        <v>3.1966013978834695E-3</v>
      </c>
      <c r="AG128" s="2">
        <f t="shared" si="44"/>
        <v>44001</v>
      </c>
      <c r="AH128" s="3">
        <f t="shared" si="45"/>
        <v>1.145</v>
      </c>
      <c r="AI128" s="3">
        <f t="shared" si="46"/>
        <v>1.1685000000000001</v>
      </c>
      <c r="AJ128" s="3">
        <f t="shared" ref="AJ128:AJ130" si="206">D128/D$2</f>
        <v>1.3978919631093545</v>
      </c>
      <c r="AK128" s="3">
        <f t="shared" ref="AK128:AL131" si="207">E128/E$2</f>
        <v>2.9186999999999999</v>
      </c>
      <c r="AL128" s="3">
        <f t="shared" si="129"/>
        <v>1.6649</v>
      </c>
      <c r="AM128" s="3">
        <f t="shared" ref="AM128:AM130" si="208">G128/G$2</f>
        <v>1.7288665769638145</v>
      </c>
    </row>
    <row r="129" spans="1:39">
      <c r="A129" s="2">
        <v>44006</v>
      </c>
      <c r="B129">
        <v>1.141</v>
      </c>
      <c r="C129">
        <v>1.1675</v>
      </c>
      <c r="D129">
        <v>1.4856</v>
      </c>
      <c r="E129">
        <v>2.8961000000000001</v>
      </c>
      <c r="F129">
        <v>1.6751</v>
      </c>
      <c r="G129" s="19">
        <v>1.7273162704987439</v>
      </c>
      <c r="I129" s="11">
        <f t="shared" si="49"/>
        <v>-3.4934497816594412E-3</v>
      </c>
      <c r="J129" s="11">
        <f t="shared" si="50"/>
        <v>-8.5579803166457857E-4</v>
      </c>
      <c r="K129" s="11">
        <f t="shared" si="203"/>
        <v>1.3464386697181752E-4</v>
      </c>
      <c r="L129" s="11">
        <f t="shared" si="204"/>
        <v>-7.7431733305922679E-3</v>
      </c>
      <c r="M129" s="11">
        <f t="shared" si="126"/>
        <v>6.126494083728673E-3</v>
      </c>
      <c r="N129" s="11">
        <f t="shared" si="205"/>
        <v>-8.9671839673899356E-4</v>
      </c>
      <c r="AG129" s="2">
        <f t="shared" si="44"/>
        <v>44006</v>
      </c>
      <c r="AH129" s="3">
        <f t="shared" si="45"/>
        <v>1.141</v>
      </c>
      <c r="AI129" s="3">
        <f t="shared" si="46"/>
        <v>1.1675</v>
      </c>
      <c r="AJ129" s="3">
        <f t="shared" si="206"/>
        <v>1.3980801806888763</v>
      </c>
      <c r="AK129" s="3">
        <f t="shared" si="207"/>
        <v>2.8961000000000001</v>
      </c>
      <c r="AL129" s="3">
        <f t="shared" si="129"/>
        <v>1.6751</v>
      </c>
      <c r="AM129" s="3">
        <f t="shared" si="208"/>
        <v>1.7273162704987439</v>
      </c>
    </row>
    <row r="130" spans="1:39">
      <c r="A130" s="2">
        <v>44015</v>
      </c>
      <c r="B130">
        <v>1.165</v>
      </c>
      <c r="C130">
        <v>1.1850000000000001</v>
      </c>
      <c r="D130">
        <v>1.4715</v>
      </c>
      <c r="E130">
        <v>3.2450999999999999</v>
      </c>
      <c r="F130">
        <v>1.7258</v>
      </c>
      <c r="G130" s="19">
        <v>1.7725576373492882</v>
      </c>
      <c r="I130" s="11">
        <f t="shared" si="49"/>
        <v>2.1034180543382908E-2</v>
      </c>
      <c r="J130" s="11">
        <f t="shared" si="50"/>
        <v>1.4989293361884481E-2</v>
      </c>
      <c r="K130" s="11">
        <f t="shared" ref="K130:K140" si="209">IF(D130=D129,"/",D130/D129-1)</f>
        <v>-9.4911147011308428E-3</v>
      </c>
      <c r="L130" s="11">
        <f t="shared" ref="L130:L140" si="210">IF(E130=E129,"/",E130/E129-1)</f>
        <v>0.12050688857428948</v>
      </c>
      <c r="M130" s="11">
        <f t="shared" ref="M130:M140" si="211">IF(F130=F129,"/",F130/F129-1)</f>
        <v>3.0266849740314017E-2</v>
      </c>
      <c r="N130" s="11">
        <f t="shared" ref="N130:N140" si="212">G130/G129-1</f>
        <v>2.6191710008892199E-2</v>
      </c>
      <c r="AG130" s="2">
        <f t="shared" ref="AG130:AG161" si="213">A130</f>
        <v>44015</v>
      </c>
      <c r="AH130" s="3">
        <f t="shared" ref="AH130:AH161" si="214">B130/B$2</f>
        <v>1.165</v>
      </c>
      <c r="AI130" s="3">
        <f t="shared" ref="AI130:AI161" si="215">C130/C$2</f>
        <v>1.1850000000000001</v>
      </c>
      <c r="AJ130" s="3">
        <f t="shared" si="206"/>
        <v>1.3848108413325806</v>
      </c>
      <c r="AK130" s="3">
        <f t="shared" si="207"/>
        <v>3.2450999999999999</v>
      </c>
      <c r="AL130" s="3">
        <f t="shared" si="207"/>
        <v>1.7258</v>
      </c>
      <c r="AM130" s="3">
        <f t="shared" si="208"/>
        <v>1.7725576373492882</v>
      </c>
    </row>
    <row r="131" spans="1:39">
      <c r="A131" s="2">
        <v>44022</v>
      </c>
      <c r="B131">
        <v>1.159</v>
      </c>
      <c r="C131">
        <v>1.2126999999999999</v>
      </c>
      <c r="D131">
        <v>1.5474000000000001</v>
      </c>
      <c r="E131">
        <v>3.8940000000000001</v>
      </c>
      <c r="F131">
        <v>1.9011</v>
      </c>
      <c r="G131" s="19">
        <v>1.886436872606803</v>
      </c>
      <c r="I131" s="11">
        <f t="shared" ref="I131:I167" si="216">IF(B131=B130,"/",B131/B130-1)</f>
        <v>-5.1502145922747156E-3</v>
      </c>
      <c r="J131" s="11">
        <f t="shared" ref="J131:J167" si="217">IF(C131=C130,"/",C131/C130-1)</f>
        <v>2.3375527426160225E-2</v>
      </c>
      <c r="K131" s="11">
        <f t="shared" si="209"/>
        <v>5.1580020387359982E-2</v>
      </c>
      <c r="L131" s="11">
        <f t="shared" si="210"/>
        <v>0.19996302117038001</v>
      </c>
      <c r="M131" s="11">
        <f t="shared" si="211"/>
        <v>0.10157608065824553</v>
      </c>
      <c r="N131" s="11">
        <f t="shared" si="212"/>
        <v>6.4245716391942986E-2</v>
      </c>
      <c r="AG131" s="2">
        <f t="shared" si="213"/>
        <v>44022</v>
      </c>
      <c r="AH131" s="3">
        <f t="shared" si="214"/>
        <v>1.159</v>
      </c>
      <c r="AI131" s="3">
        <f t="shared" si="215"/>
        <v>1.2126999999999999</v>
      </c>
      <c r="AJ131" s="3">
        <f t="shared" ref="AJ131" si="218">D131/D$2</f>
        <v>1.456239412761152</v>
      </c>
      <c r="AK131" s="3">
        <f t="shared" ref="AK131" si="219">E131/E$2</f>
        <v>3.8940000000000001</v>
      </c>
      <c r="AL131" s="3">
        <f t="shared" si="207"/>
        <v>1.9011</v>
      </c>
      <c r="AM131" s="3">
        <f t="shared" ref="AM131" si="220">G131/G$2</f>
        <v>1.886436872606803</v>
      </c>
    </row>
    <row r="132" spans="1:39">
      <c r="A132" s="2">
        <v>44029</v>
      </c>
      <c r="B132">
        <v>1.232</v>
      </c>
      <c r="C132">
        <v>1.2577</v>
      </c>
      <c r="D132">
        <v>1.5939000000000001</v>
      </c>
      <c r="E132">
        <v>3.6509999999999998</v>
      </c>
      <c r="F132">
        <v>1.9229000000000001</v>
      </c>
      <c r="G132" s="19">
        <v>1.9143960867982253</v>
      </c>
      <c r="I132" s="11">
        <f t="shared" si="216"/>
        <v>6.2985332182916354E-2</v>
      </c>
      <c r="J132" s="11">
        <f t="shared" si="217"/>
        <v>3.7107281273192072E-2</v>
      </c>
      <c r="K132" s="11">
        <f t="shared" si="209"/>
        <v>3.0050407134548207E-2</v>
      </c>
      <c r="L132" s="11">
        <f t="shared" si="210"/>
        <v>-6.2403697996918472E-2</v>
      </c>
      <c r="M132" s="11">
        <f t="shared" si="211"/>
        <v>1.1467045394771391E-2</v>
      </c>
      <c r="N132" s="11">
        <f t="shared" si="212"/>
        <v>1.4821176683631254E-2</v>
      </c>
      <c r="AG132" s="2">
        <f t="shared" si="213"/>
        <v>44029</v>
      </c>
      <c r="AH132" s="3">
        <f t="shared" si="214"/>
        <v>1.232</v>
      </c>
      <c r="AI132" s="3">
        <f t="shared" si="215"/>
        <v>1.2577</v>
      </c>
      <c r="AJ132" s="3">
        <f t="shared" ref="AJ132" si="221">D132/D$2</f>
        <v>1.5</v>
      </c>
      <c r="AK132" s="3">
        <f t="shared" ref="AK132" si="222">E132/E$2</f>
        <v>3.6509999999999998</v>
      </c>
      <c r="AL132" s="3">
        <f t="shared" ref="AL132" si="223">F132/F$2</f>
        <v>1.9229000000000001</v>
      </c>
      <c r="AM132" s="3">
        <f t="shared" ref="AM132" si="224">G132/G$2</f>
        <v>1.9143960867982253</v>
      </c>
    </row>
    <row r="133" spans="1:39">
      <c r="A133" s="2">
        <v>44036</v>
      </c>
      <c r="B133">
        <v>1.296</v>
      </c>
      <c r="C133">
        <v>1.2785</v>
      </c>
      <c r="D133">
        <v>1.6580999999999999</v>
      </c>
      <c r="E133">
        <v>3.8963999999999999</v>
      </c>
      <c r="F133">
        <v>1.9706999999999999</v>
      </c>
      <c r="G133" s="19">
        <v>1.975732466258632</v>
      </c>
      <c r="I133" s="11">
        <f t="shared" si="216"/>
        <v>5.1948051948051965E-2</v>
      </c>
      <c r="J133" s="11">
        <f t="shared" si="217"/>
        <v>1.6538125149081706E-2</v>
      </c>
      <c r="K133" s="11">
        <f t="shared" si="209"/>
        <v>4.0278562017692421E-2</v>
      </c>
      <c r="L133" s="11">
        <f t="shared" si="210"/>
        <v>6.7214461791289981E-2</v>
      </c>
      <c r="M133" s="11">
        <f t="shared" si="211"/>
        <v>2.4858286962400555E-2</v>
      </c>
      <c r="N133" s="11">
        <f t="shared" si="212"/>
        <v>3.2039544942337406E-2</v>
      </c>
      <c r="AG133" s="2">
        <f t="shared" si="213"/>
        <v>44036</v>
      </c>
      <c r="AH133" s="3">
        <f t="shared" si="214"/>
        <v>1.296</v>
      </c>
      <c r="AI133" s="3">
        <f t="shared" si="215"/>
        <v>1.2785</v>
      </c>
      <c r="AJ133" s="3">
        <f t="shared" ref="AJ133" si="225">D133/D$2</f>
        <v>1.5604178430265385</v>
      </c>
      <c r="AK133" s="3">
        <f t="shared" ref="AK133" si="226">E133/E$2</f>
        <v>3.8963999999999999</v>
      </c>
      <c r="AL133" s="3">
        <f t="shared" ref="AL133" si="227">F133/F$2</f>
        <v>1.9706999999999999</v>
      </c>
      <c r="AM133" s="3">
        <f t="shared" ref="AM133" si="228">G133/G$2</f>
        <v>1.975732466258632</v>
      </c>
    </row>
    <row r="134" spans="1:39">
      <c r="A134" s="2">
        <v>44043</v>
      </c>
      <c r="B134">
        <v>1.258</v>
      </c>
      <c r="C134">
        <v>1.2755000000000001</v>
      </c>
      <c r="D134">
        <v>1.6395</v>
      </c>
      <c r="E134">
        <v>3.8342000000000001</v>
      </c>
      <c r="F134">
        <v>1.9881</v>
      </c>
      <c r="G134" s="19">
        <v>1.9407582508224388</v>
      </c>
      <c r="I134" s="11">
        <f t="shared" si="216"/>
        <v>-2.9320987654321007E-2</v>
      </c>
      <c r="J134" s="11">
        <f t="shared" si="217"/>
        <v>-2.3464998044582241E-3</v>
      </c>
      <c r="K134" s="11">
        <f t="shared" si="209"/>
        <v>-1.1217658766057514E-2</v>
      </c>
      <c r="L134" s="11">
        <f t="shared" si="210"/>
        <v>-1.5963453444204911E-2</v>
      </c>
      <c r="M134" s="11">
        <f t="shared" si="211"/>
        <v>8.829349977165446E-3</v>
      </c>
      <c r="N134" s="11">
        <f t="shared" si="212"/>
        <v>-1.7701898426775609E-2</v>
      </c>
      <c r="AG134" s="2">
        <f t="shared" si="213"/>
        <v>44043</v>
      </c>
      <c r="AH134" s="3">
        <f t="shared" si="214"/>
        <v>1.258</v>
      </c>
      <c r="AI134" s="3">
        <f t="shared" si="215"/>
        <v>1.2755000000000001</v>
      </c>
      <c r="AJ134" s="3">
        <f t="shared" ref="AJ134" si="229">D134/D$2</f>
        <v>1.5429136081309993</v>
      </c>
      <c r="AK134" s="3">
        <f t="shared" ref="AK134" si="230">E134/E$2</f>
        <v>3.8342000000000001</v>
      </c>
      <c r="AL134" s="3">
        <f t="shared" ref="AL134" si="231">F134/F$2</f>
        <v>1.9881</v>
      </c>
      <c r="AM134" s="3">
        <f t="shared" ref="AM134" si="232">G134/G$2</f>
        <v>1.9407582508224388</v>
      </c>
    </row>
    <row r="135" spans="1:39">
      <c r="A135" s="2">
        <v>44050</v>
      </c>
      <c r="B135">
        <v>1.22</v>
      </c>
      <c r="C135">
        <v>1.2518</v>
      </c>
      <c r="D135">
        <v>1.6541999999999999</v>
      </c>
      <c r="E135">
        <v>3.8984000000000001</v>
      </c>
      <c r="F135">
        <v>2.0678000000000001</v>
      </c>
      <c r="G135" s="19">
        <v>1.9490118020545493</v>
      </c>
      <c r="I135" s="11">
        <f t="shared" si="216"/>
        <v>-3.0206677265500859E-2</v>
      </c>
      <c r="J135" s="11">
        <f t="shared" si="217"/>
        <v>-1.8580948647589191E-2</v>
      </c>
      <c r="K135" s="11">
        <f t="shared" si="209"/>
        <v>8.9661482159193451E-3</v>
      </c>
      <c r="L135" s="11">
        <f t="shared" si="210"/>
        <v>1.6744040477804978E-2</v>
      </c>
      <c r="M135" s="11">
        <f t="shared" si="211"/>
        <v>4.008852673406782E-2</v>
      </c>
      <c r="N135" s="11">
        <f t="shared" si="212"/>
        <v>4.2527456619663173E-3</v>
      </c>
      <c r="AG135" s="2">
        <f t="shared" si="213"/>
        <v>44050</v>
      </c>
      <c r="AH135" s="3">
        <f t="shared" si="214"/>
        <v>1.22</v>
      </c>
      <c r="AI135" s="3">
        <f t="shared" si="215"/>
        <v>1.2518</v>
      </c>
      <c r="AJ135" s="3">
        <f t="shared" ref="AJ135" si="233">D135/D$2</f>
        <v>1.5567476002258611</v>
      </c>
      <c r="AK135" s="3">
        <f t="shared" ref="AK135" si="234">E135/E$2</f>
        <v>3.8984000000000001</v>
      </c>
      <c r="AL135" s="3">
        <f t="shared" ref="AL135" si="235">F135/F$2</f>
        <v>2.0678000000000001</v>
      </c>
      <c r="AM135" s="3">
        <f t="shared" ref="AM135" si="236">G135/G$2</f>
        <v>1.9490118020545493</v>
      </c>
    </row>
    <row r="136" spans="1:39">
      <c r="A136" s="2">
        <v>44057</v>
      </c>
      <c r="B136">
        <v>1.2270000000000001</v>
      </c>
      <c r="C136">
        <v>1.2707999999999999</v>
      </c>
      <c r="D136">
        <v>1.625</v>
      </c>
      <c r="E136">
        <v>3.8532000000000002</v>
      </c>
      <c r="F136">
        <v>1.9721</v>
      </c>
      <c r="G136" s="19">
        <v>1.9384964280559778</v>
      </c>
      <c r="I136" s="11">
        <f t="shared" si="216"/>
        <v>5.7377049180329376E-3</v>
      </c>
      <c r="J136" s="11">
        <f t="shared" si="217"/>
        <v>1.5178143473398187E-2</v>
      </c>
      <c r="K136" s="11">
        <f t="shared" si="209"/>
        <v>-1.7652037238544249E-2</v>
      </c>
      <c r="L136" s="11">
        <f t="shared" si="210"/>
        <v>-1.1594500307818612E-2</v>
      </c>
      <c r="M136" s="11">
        <f t="shared" si="211"/>
        <v>-4.6281071670374319E-2</v>
      </c>
      <c r="N136" s="11">
        <f t="shared" si="212"/>
        <v>-5.3952336191533945E-3</v>
      </c>
      <c r="AG136" s="2">
        <f t="shared" si="213"/>
        <v>44057</v>
      </c>
      <c r="AH136" s="3">
        <f t="shared" si="214"/>
        <v>1.2270000000000001</v>
      </c>
      <c r="AI136" s="3">
        <f t="shared" si="215"/>
        <v>1.2707999999999999</v>
      </c>
      <c r="AJ136" s="3">
        <f t="shared" ref="AJ136" si="237">D136/D$2</f>
        <v>1.5292678336156598</v>
      </c>
      <c r="AK136" s="3">
        <f t="shared" ref="AK136" si="238">E136/E$2</f>
        <v>3.8532000000000002</v>
      </c>
      <c r="AL136" s="3">
        <f t="shared" ref="AL136" si="239">F136/F$2</f>
        <v>1.9721</v>
      </c>
      <c r="AM136" s="3">
        <f t="shared" ref="AM136" si="240">G136/G$2</f>
        <v>1.9384964280559778</v>
      </c>
    </row>
    <row r="137" spans="1:39">
      <c r="A137" s="2">
        <v>44064</v>
      </c>
      <c r="B137">
        <v>1.1970000000000001</v>
      </c>
      <c r="C137">
        <v>1.268</v>
      </c>
      <c r="D137">
        <v>1.6056999999999999</v>
      </c>
      <c r="E137">
        <v>3.8677000000000001</v>
      </c>
      <c r="F137">
        <v>1.9794</v>
      </c>
      <c r="G137" s="19">
        <v>1.9383693259770167</v>
      </c>
      <c r="I137" s="11">
        <f t="shared" si="216"/>
        <v>-2.4449877750611249E-2</v>
      </c>
      <c r="J137" s="11">
        <f t="shared" si="217"/>
        <v>-2.2033364809568301E-3</v>
      </c>
      <c r="K137" s="11">
        <f t="shared" si="209"/>
        <v>-1.1876923076923118E-2</v>
      </c>
      <c r="L137" s="11">
        <f t="shared" si="210"/>
        <v>3.7631059898266539E-3</v>
      </c>
      <c r="M137" s="11">
        <f t="shared" si="211"/>
        <v>3.7016378479792778E-3</v>
      </c>
      <c r="N137" s="11">
        <f t="shared" si="212"/>
        <v>-6.5567352676820789E-5</v>
      </c>
      <c r="AG137" s="2">
        <f t="shared" si="213"/>
        <v>44064</v>
      </c>
      <c r="AH137" s="3">
        <f t="shared" si="214"/>
        <v>1.1970000000000001</v>
      </c>
      <c r="AI137" s="3">
        <f t="shared" si="215"/>
        <v>1.268</v>
      </c>
      <c r="AJ137" s="3">
        <f t="shared" ref="AJ137" si="241">D137/D$2</f>
        <v>1.5111048371917937</v>
      </c>
      <c r="AK137" s="3">
        <f t="shared" ref="AK137" si="242">E137/E$2</f>
        <v>3.8677000000000001</v>
      </c>
      <c r="AL137" s="3">
        <f t="shared" ref="AL137" si="243">F137/F$2</f>
        <v>1.9794</v>
      </c>
      <c r="AM137" s="3">
        <f t="shared" ref="AM137" si="244">G137/G$2</f>
        <v>1.9383693259770167</v>
      </c>
    </row>
    <row r="138" spans="1:39">
      <c r="A138" s="2">
        <v>44071</v>
      </c>
      <c r="B138">
        <v>1.181</v>
      </c>
      <c r="C138">
        <v>1.2521</v>
      </c>
      <c r="D138">
        <v>1.6075999999999999</v>
      </c>
      <c r="E138">
        <v>3.8184</v>
      </c>
      <c r="F138">
        <v>1.9837</v>
      </c>
      <c r="G138" s="19">
        <v>1.9172478526207803</v>
      </c>
      <c r="I138" s="11">
        <f t="shared" si="216"/>
        <v>-1.3366750208855471E-2</v>
      </c>
      <c r="J138" s="11">
        <f t="shared" si="217"/>
        <v>-1.2539432176656207E-2</v>
      </c>
      <c r="K138" s="11">
        <f t="shared" si="209"/>
        <v>1.1832845487949051E-3</v>
      </c>
      <c r="L138" s="11">
        <f t="shared" si="210"/>
        <v>-1.2746593582749433E-2</v>
      </c>
      <c r="M138" s="11">
        <f t="shared" si="211"/>
        <v>2.1723754673133033E-3</v>
      </c>
      <c r="N138" s="11">
        <f t="shared" si="212"/>
        <v>-1.0896516506517795E-2</v>
      </c>
      <c r="AG138" s="2">
        <f t="shared" si="213"/>
        <v>44071</v>
      </c>
      <c r="AH138" s="3">
        <f t="shared" si="214"/>
        <v>1.181</v>
      </c>
      <c r="AI138" s="3">
        <f t="shared" si="215"/>
        <v>1.2521</v>
      </c>
      <c r="AJ138" s="3">
        <f t="shared" ref="AJ138" si="245">D138/D$2</f>
        <v>1.5128929041972519</v>
      </c>
      <c r="AK138" s="3">
        <f t="shared" ref="AK138" si="246">E138/E$2</f>
        <v>3.8184</v>
      </c>
      <c r="AL138" s="3">
        <f t="shared" ref="AL138" si="247">F138/F$2</f>
        <v>1.9837</v>
      </c>
      <c r="AM138" s="3">
        <f t="shared" ref="AM138" si="248">G138/G$2</f>
        <v>1.9172478526207803</v>
      </c>
    </row>
    <row r="139" spans="1:39">
      <c r="A139" s="2">
        <v>44078</v>
      </c>
      <c r="B139">
        <v>1.19</v>
      </c>
      <c r="C139">
        <v>1.2641</v>
      </c>
      <c r="D139">
        <v>1.6085</v>
      </c>
      <c r="E139">
        <v>3.9096000000000002</v>
      </c>
      <c r="F139">
        <v>2.0142000000000002</v>
      </c>
      <c r="G139" s="19">
        <v>1.9272389465514475</v>
      </c>
      <c r="I139" s="11">
        <f t="shared" si="216"/>
        <v>7.6206604572395253E-3</v>
      </c>
      <c r="J139" s="11">
        <f t="shared" si="217"/>
        <v>9.5838990495966669E-3</v>
      </c>
      <c r="K139" s="11">
        <f t="shared" si="209"/>
        <v>5.5984075640713726E-4</v>
      </c>
      <c r="L139" s="11">
        <f t="shared" si="210"/>
        <v>2.3884349465744803E-2</v>
      </c>
      <c r="M139" s="11">
        <f t="shared" si="211"/>
        <v>1.5375308766446549E-2</v>
      </c>
      <c r="N139" s="11">
        <f t="shared" si="212"/>
        <v>5.2111644913357402E-3</v>
      </c>
      <c r="AG139" s="2">
        <f t="shared" si="213"/>
        <v>44078</v>
      </c>
      <c r="AH139" s="3">
        <f t="shared" si="214"/>
        <v>1.19</v>
      </c>
      <c r="AI139" s="3">
        <f t="shared" si="215"/>
        <v>1.2641</v>
      </c>
      <c r="AJ139" s="3">
        <f t="shared" ref="AJ139:AJ140" si="249">D139/D$2</f>
        <v>1.5137398833051008</v>
      </c>
      <c r="AK139" s="3">
        <f t="shared" ref="AK139:AK140" si="250">E139/E$2</f>
        <v>3.9096000000000002</v>
      </c>
      <c r="AL139" s="3">
        <f t="shared" ref="AL139:AL140" si="251">F139/F$2</f>
        <v>2.0142000000000002</v>
      </c>
      <c r="AM139" s="3">
        <f t="shared" ref="AM139:AM140" si="252">G139/G$2</f>
        <v>1.9272389465514475</v>
      </c>
    </row>
    <row r="140" spans="1:39">
      <c r="A140" s="2">
        <v>44085</v>
      </c>
      <c r="B140">
        <v>1.2070000000000001</v>
      </c>
      <c r="C140">
        <v>1.3026</v>
      </c>
      <c r="D140">
        <v>1.6406000000000001</v>
      </c>
      <c r="E140">
        <v>4.0335000000000001</v>
      </c>
      <c r="F140">
        <v>2.0257999999999998</v>
      </c>
      <c r="G140" s="19">
        <v>1.9543884819393016</v>
      </c>
      <c r="I140" s="11">
        <f t="shared" si="216"/>
        <v>1.4285714285714457E-2</v>
      </c>
      <c r="J140" s="11">
        <f t="shared" si="217"/>
        <v>3.0456451230124193E-2</v>
      </c>
      <c r="K140" s="11">
        <f t="shared" si="209"/>
        <v>1.9956481193658782E-2</v>
      </c>
      <c r="L140" s="11">
        <f t="shared" si="210"/>
        <v>3.1691221608348696E-2</v>
      </c>
      <c r="M140" s="11">
        <f t="shared" si="211"/>
        <v>5.759110316750915E-3</v>
      </c>
      <c r="N140" s="11">
        <f t="shared" si="212"/>
        <v>1.4087269996507112E-2</v>
      </c>
      <c r="AG140" s="2">
        <f t="shared" si="213"/>
        <v>44085</v>
      </c>
      <c r="AH140" s="3">
        <f t="shared" si="214"/>
        <v>1.2070000000000001</v>
      </c>
      <c r="AI140" s="3">
        <f t="shared" si="215"/>
        <v>1.3026</v>
      </c>
      <c r="AJ140" s="3">
        <f t="shared" si="249"/>
        <v>1.54394880481837</v>
      </c>
      <c r="AK140" s="3">
        <f t="shared" si="250"/>
        <v>4.0335000000000001</v>
      </c>
      <c r="AL140" s="3">
        <f t="shared" si="251"/>
        <v>2.0257999999999998</v>
      </c>
      <c r="AM140" s="3">
        <f t="shared" si="252"/>
        <v>1.9543884819393016</v>
      </c>
    </row>
    <row r="141" spans="1:39">
      <c r="A141" s="2">
        <v>44092</v>
      </c>
      <c r="B141">
        <v>1.194</v>
      </c>
      <c r="C141">
        <v>1.2896000000000001</v>
      </c>
      <c r="D141">
        <v>1.6651</v>
      </c>
      <c r="E141">
        <v>3.9005000000000001</v>
      </c>
      <c r="F141">
        <v>2.0257999999999998</v>
      </c>
      <c r="G141" s="19">
        <v>1.9369427211330474</v>
      </c>
      <c r="I141" s="11">
        <f t="shared" si="216"/>
        <v>-1.0770505385252815E-2</v>
      </c>
      <c r="J141" s="11">
        <f t="shared" si="217"/>
        <v>-9.9800399201596113E-3</v>
      </c>
      <c r="K141" s="11">
        <f t="shared" ref="K141:K145" si="253">IF(D141=D140,"/",D141/D140-1)</f>
        <v>1.4933560892356423E-2</v>
      </c>
      <c r="L141" s="11">
        <f t="shared" ref="L141:L145" si="254">IF(E141=E140,"/",E141/E140-1)</f>
        <v>-3.2973844056030766E-2</v>
      </c>
      <c r="M141" s="11" t="str">
        <f t="shared" ref="M141:M145" si="255">IF(F141=F140,"/",F141/F140-1)</f>
        <v>/</v>
      </c>
      <c r="N141" s="11">
        <f t="shared" ref="N141:N145" si="256">G141/G140-1</f>
        <v>-8.9264549844988439E-3</v>
      </c>
      <c r="AG141" s="2">
        <f t="shared" si="213"/>
        <v>44092</v>
      </c>
      <c r="AH141" s="3">
        <f t="shared" si="214"/>
        <v>1.194</v>
      </c>
      <c r="AI141" s="3">
        <f t="shared" si="215"/>
        <v>1.2896000000000001</v>
      </c>
      <c r="AJ141" s="3">
        <f t="shared" ref="AJ141:AJ142" si="257">D141/D$2</f>
        <v>1.5670054583098061</v>
      </c>
      <c r="AK141" s="3">
        <f t="shared" ref="AK141:AK142" si="258">E141/E$2</f>
        <v>3.9005000000000001</v>
      </c>
      <c r="AL141" s="3">
        <f t="shared" ref="AL141:AL142" si="259">F141/F$2</f>
        <v>2.0257999999999998</v>
      </c>
      <c r="AM141" s="3">
        <f t="shared" ref="AM141:AM142" si="260">G141/G$2</f>
        <v>1.9369427211330474</v>
      </c>
    </row>
    <row r="142" spans="1:39">
      <c r="A142" s="2">
        <v>44099</v>
      </c>
      <c r="B142">
        <v>1.1950000000000001</v>
      </c>
      <c r="C142">
        <v>1.3231999999999999</v>
      </c>
      <c r="D142">
        <v>1.6504000000000001</v>
      </c>
      <c r="E142">
        <v>3.6688000000000001</v>
      </c>
      <c r="F142">
        <v>2.0084</v>
      </c>
      <c r="G142" s="19">
        <v>1.9085856440466793</v>
      </c>
      <c r="I142" s="11">
        <f t="shared" si="216"/>
        <v>8.3752093802358374E-4</v>
      </c>
      <c r="J142" s="11">
        <f t="shared" si="217"/>
        <v>2.605459057071946E-2</v>
      </c>
      <c r="K142" s="11">
        <f t="shared" si="253"/>
        <v>-8.8282986006845698E-3</v>
      </c>
      <c r="L142" s="11">
        <f t="shared" si="254"/>
        <v>-5.9402640687091446E-2</v>
      </c>
      <c r="M142" s="11">
        <f t="shared" si="255"/>
        <v>-8.589199328660202E-3</v>
      </c>
      <c r="N142" s="11">
        <f t="shared" si="256"/>
        <v>-1.4640121660273064E-2</v>
      </c>
      <c r="AG142" s="2">
        <f t="shared" si="213"/>
        <v>44099</v>
      </c>
      <c r="AH142" s="3">
        <f t="shared" si="214"/>
        <v>1.1950000000000001</v>
      </c>
      <c r="AI142" s="3">
        <f t="shared" si="215"/>
        <v>1.3231999999999999</v>
      </c>
      <c r="AJ142" s="3">
        <f t="shared" si="257"/>
        <v>1.5531714662149445</v>
      </c>
      <c r="AK142" s="3">
        <f t="shared" si="258"/>
        <v>3.6688000000000001</v>
      </c>
      <c r="AL142" s="3">
        <f t="shared" si="259"/>
        <v>2.0084</v>
      </c>
      <c r="AM142" s="3">
        <f t="shared" si="260"/>
        <v>1.9085856440466793</v>
      </c>
    </row>
    <row r="143" spans="1:39">
      <c r="A143" s="2">
        <v>44113</v>
      </c>
      <c r="B143">
        <v>1.175</v>
      </c>
      <c r="C143">
        <v>1.3103</v>
      </c>
      <c r="D143">
        <v>1.6163000000000001</v>
      </c>
      <c r="E143">
        <v>3.7025000000000001</v>
      </c>
      <c r="F143">
        <v>2.0417000000000001</v>
      </c>
      <c r="G143" s="19">
        <v>1.91993952749996</v>
      </c>
      <c r="I143" s="11">
        <f t="shared" si="216"/>
        <v>-1.6736401673640211E-2</v>
      </c>
      <c r="J143" s="11">
        <f t="shared" si="217"/>
        <v>-9.7490931076178455E-3</v>
      </c>
      <c r="K143" s="11">
        <f t="shared" si="253"/>
        <v>-2.0661657779932119E-2</v>
      </c>
      <c r="L143" s="11">
        <f t="shared" si="254"/>
        <v>9.1855647623200198E-3</v>
      </c>
      <c r="M143" s="11">
        <f t="shared" si="255"/>
        <v>1.6580362477594202E-2</v>
      </c>
      <c r="N143" s="11">
        <f t="shared" si="256"/>
        <v>5.9488467225434771E-3</v>
      </c>
      <c r="AG143" s="2">
        <f t="shared" si="213"/>
        <v>44113</v>
      </c>
      <c r="AH143" s="3">
        <f t="shared" si="214"/>
        <v>1.175</v>
      </c>
      <c r="AI143" s="3">
        <f t="shared" si="215"/>
        <v>1.3103</v>
      </c>
      <c r="AJ143" s="3">
        <f t="shared" ref="AJ143" si="261">D143/D$2</f>
        <v>1.521080368906456</v>
      </c>
      <c r="AK143" s="3">
        <f t="shared" ref="AK143" si="262">E143/E$2</f>
        <v>3.7025000000000001</v>
      </c>
      <c r="AL143" s="3">
        <f t="shared" ref="AL143" si="263">F143/F$2</f>
        <v>2.0417000000000001</v>
      </c>
      <c r="AM143" s="3">
        <f t="shared" ref="AM143" si="264">G143/G$2</f>
        <v>1.91993952749996</v>
      </c>
    </row>
    <row r="144" spans="1:39">
      <c r="A144" s="2">
        <v>44120</v>
      </c>
      <c r="B144">
        <v>1.1639999999999999</v>
      </c>
      <c r="C144">
        <v>1.3237000000000001</v>
      </c>
      <c r="D144">
        <v>1.6104000000000001</v>
      </c>
      <c r="E144">
        <v>3.5627</v>
      </c>
      <c r="F144">
        <v>2.02</v>
      </c>
      <c r="G144" s="19">
        <v>1.9002900913871377</v>
      </c>
      <c r="I144" s="11">
        <f t="shared" si="216"/>
        <v>-9.3617021276596324E-3</v>
      </c>
      <c r="J144" s="11">
        <f t="shared" si="217"/>
        <v>1.022666564908814E-2</v>
      </c>
      <c r="K144" s="11">
        <f t="shared" si="253"/>
        <v>-3.6503124419972055E-3</v>
      </c>
      <c r="L144" s="11">
        <f t="shared" si="254"/>
        <v>-3.7758271438217417E-2</v>
      </c>
      <c r="M144" s="11">
        <f t="shared" si="255"/>
        <v>-1.0628397903707731E-2</v>
      </c>
      <c r="N144" s="11">
        <f t="shared" si="256"/>
        <v>-1.0234403652498725E-2</v>
      </c>
      <c r="AG144" s="2">
        <f t="shared" si="213"/>
        <v>44120</v>
      </c>
      <c r="AH144" s="3">
        <f t="shared" si="214"/>
        <v>1.1639999999999999</v>
      </c>
      <c r="AI144" s="3">
        <f t="shared" si="215"/>
        <v>1.3237000000000001</v>
      </c>
      <c r="AJ144" s="3">
        <f t="shared" ref="AJ144" si="265">D144/D$2</f>
        <v>1.515527950310559</v>
      </c>
      <c r="AK144" s="3">
        <f t="shared" ref="AK144" si="266">E144/E$2</f>
        <v>3.5627</v>
      </c>
      <c r="AL144" s="3">
        <f t="shared" ref="AL144" si="267">F144/F$2</f>
        <v>2.02</v>
      </c>
      <c r="AM144" s="3">
        <f t="shared" ref="AM144" si="268">G144/G$2</f>
        <v>1.9002900913871377</v>
      </c>
    </row>
    <row r="145" spans="1:39">
      <c r="A145" s="2">
        <v>44127</v>
      </c>
      <c r="B145">
        <v>1.161</v>
      </c>
      <c r="C145">
        <v>1.3521000000000001</v>
      </c>
      <c r="D145">
        <v>1.5848</v>
      </c>
      <c r="E145">
        <v>3.5442999999999998</v>
      </c>
      <c r="F145">
        <v>2.0518000000000001</v>
      </c>
      <c r="G145" s="19">
        <v>1.9131873188927655</v>
      </c>
      <c r="I145" s="11">
        <f t="shared" si="216"/>
        <v>-2.5773195876287458E-3</v>
      </c>
      <c r="J145" s="11">
        <f t="shared" si="217"/>
        <v>2.1455012465060097E-2</v>
      </c>
      <c r="K145" s="11">
        <f t="shared" si="253"/>
        <v>-1.589667163437658E-2</v>
      </c>
      <c r="L145" s="11">
        <f t="shared" si="254"/>
        <v>-5.1646223369916644E-3</v>
      </c>
      <c r="M145" s="11">
        <f t="shared" si="255"/>
        <v>1.5742574257425757E-2</v>
      </c>
      <c r="N145" s="11">
        <f t="shared" si="256"/>
        <v>6.7869782429972325E-3</v>
      </c>
      <c r="AG145" s="2">
        <f t="shared" si="213"/>
        <v>44127</v>
      </c>
      <c r="AH145" s="3">
        <f t="shared" si="214"/>
        <v>1.161</v>
      </c>
      <c r="AI145" s="3">
        <f t="shared" si="215"/>
        <v>1.3521000000000001</v>
      </c>
      <c r="AJ145" s="3">
        <f t="shared" ref="AJ145" si="269">D145/D$2</f>
        <v>1.4914361001317522</v>
      </c>
      <c r="AK145" s="3">
        <f t="shared" ref="AK145" si="270">E145/E$2</f>
        <v>3.5442999999999998</v>
      </c>
      <c r="AL145" s="3">
        <f t="shared" ref="AL145" si="271">F145/F$2</f>
        <v>2.0518000000000001</v>
      </c>
      <c r="AM145" s="3">
        <f t="shared" ref="AM145" si="272">G145/G$2</f>
        <v>1.9131873188927655</v>
      </c>
    </row>
    <row r="146" spans="1:39">
      <c r="A146" s="2">
        <v>44134</v>
      </c>
      <c r="B146">
        <v>1.1859999999999999</v>
      </c>
      <c r="C146">
        <v>1.333</v>
      </c>
      <c r="D146">
        <v>1.6385000000000001</v>
      </c>
      <c r="E146">
        <v>3.3673000000000002</v>
      </c>
      <c r="F146">
        <v>2.0575999999999999</v>
      </c>
      <c r="G146" s="19">
        <v>1.9283214917292646</v>
      </c>
      <c r="I146" s="11">
        <f t="shared" si="216"/>
        <v>2.1533161068044704E-2</v>
      </c>
      <c r="J146" s="11">
        <f t="shared" si="217"/>
        <v>-1.4126174099548972E-2</v>
      </c>
      <c r="K146" s="11">
        <f t="shared" ref="K146:K148" si="273">IF(D146=D145,"/",D146/D145-1)</f>
        <v>3.3884401817264154E-2</v>
      </c>
      <c r="L146" s="11">
        <f t="shared" ref="L146:L148" si="274">IF(E146=E145,"/",E146/E145-1)</f>
        <v>-4.9939339220720469E-2</v>
      </c>
      <c r="M146" s="11">
        <f t="shared" ref="M146:M148" si="275">IF(F146=F145,"/",F146/F145-1)</f>
        <v>2.8267862364752538E-3</v>
      </c>
      <c r="N146" s="11">
        <f t="shared" ref="N146:N148" si="276">G146/G145-1</f>
        <v>7.9104501096409763E-3</v>
      </c>
      <c r="AG146" s="2">
        <f t="shared" si="213"/>
        <v>44134</v>
      </c>
      <c r="AH146" s="3">
        <f t="shared" si="214"/>
        <v>1.1859999999999999</v>
      </c>
      <c r="AI146" s="3">
        <f t="shared" si="215"/>
        <v>1.333</v>
      </c>
      <c r="AJ146" s="3">
        <f t="shared" ref="AJ146" si="277">D146/D$2</f>
        <v>1.5419725202333898</v>
      </c>
      <c r="AK146" s="3">
        <f t="shared" ref="AK146" si="278">E146/E$2</f>
        <v>3.3673000000000002</v>
      </c>
      <c r="AL146" s="3">
        <f t="shared" ref="AL146" si="279">F146/F$2</f>
        <v>2.0575999999999999</v>
      </c>
      <c r="AM146" s="3">
        <f t="shared" ref="AM146" si="280">G146/G$2</f>
        <v>1.9283214917292646</v>
      </c>
    </row>
    <row r="147" spans="1:39">
      <c r="A147" s="2">
        <v>44141</v>
      </c>
      <c r="B147">
        <v>1.129</v>
      </c>
      <c r="C147">
        <v>1.3405</v>
      </c>
      <c r="D147">
        <v>1.6689000000000001</v>
      </c>
      <c r="E147">
        <v>3.4192</v>
      </c>
      <c r="F147">
        <v>2.0968</v>
      </c>
      <c r="G147" s="19">
        <v>1.933216262226513</v>
      </c>
      <c r="I147" s="11">
        <f t="shared" si="216"/>
        <v>-4.8060708263069074E-2</v>
      </c>
      <c r="J147" s="11">
        <f t="shared" si="217"/>
        <v>5.6264066016504799E-3</v>
      </c>
      <c r="K147" s="11">
        <f t="shared" si="273"/>
        <v>1.8553555080866646E-2</v>
      </c>
      <c r="L147" s="11">
        <f t="shared" si="274"/>
        <v>1.5412942119799267E-2</v>
      </c>
      <c r="M147" s="11">
        <f t="shared" si="275"/>
        <v>1.9051321928460485E-2</v>
      </c>
      <c r="N147" s="11">
        <f t="shared" si="276"/>
        <v>2.5383581100155705E-3</v>
      </c>
      <c r="AG147" s="2">
        <f t="shared" si="213"/>
        <v>44141</v>
      </c>
      <c r="AH147" s="3">
        <f t="shared" si="214"/>
        <v>1.129</v>
      </c>
      <c r="AI147" s="3">
        <f t="shared" si="215"/>
        <v>1.3405</v>
      </c>
      <c r="AJ147" s="3">
        <f t="shared" ref="AJ147" si="281">D147/D$2</f>
        <v>1.5705815923207229</v>
      </c>
      <c r="AK147" s="3">
        <f t="shared" ref="AK147" si="282">E147/E$2</f>
        <v>3.4192</v>
      </c>
      <c r="AL147" s="3">
        <f t="shared" ref="AL147" si="283">F147/F$2</f>
        <v>2.0968</v>
      </c>
      <c r="AM147" s="3">
        <f t="shared" ref="AM147" si="284">G147/G$2</f>
        <v>1.933216262226513</v>
      </c>
    </row>
    <row r="148" spans="1:39">
      <c r="A148" s="2">
        <v>44148</v>
      </c>
      <c r="B148">
        <v>1.107</v>
      </c>
      <c r="C148">
        <v>1.3341000000000001</v>
      </c>
      <c r="D148">
        <v>1.6624000000000001</v>
      </c>
      <c r="E148">
        <v>3.3567</v>
      </c>
      <c r="F148">
        <v>2.1084000000000001</v>
      </c>
      <c r="G148" s="19">
        <v>1.9092693043991802</v>
      </c>
      <c r="I148" s="11">
        <f t="shared" si="216"/>
        <v>-1.9486271036315395E-2</v>
      </c>
      <c r="J148" s="11">
        <f t="shared" si="217"/>
        <v>-4.7743379336068204E-3</v>
      </c>
      <c r="K148" s="11">
        <f t="shared" si="273"/>
        <v>-3.8947809934687383E-3</v>
      </c>
      <c r="L148" s="11">
        <f t="shared" si="274"/>
        <v>-1.8279129620964008E-2</v>
      </c>
      <c r="M148" s="11">
        <f t="shared" si="275"/>
        <v>5.5322396032049248E-3</v>
      </c>
      <c r="N148" s="11">
        <f t="shared" si="276"/>
        <v>-1.2387107586066315E-2</v>
      </c>
      <c r="AG148" s="2">
        <f t="shared" si="213"/>
        <v>44148</v>
      </c>
      <c r="AH148" s="3">
        <f t="shared" si="214"/>
        <v>1.107</v>
      </c>
      <c r="AI148" s="3">
        <f t="shared" si="215"/>
        <v>1.3341000000000001</v>
      </c>
      <c r="AJ148" s="3">
        <f t="shared" ref="AJ148" si="285">D148/D$2</f>
        <v>1.5644645209862602</v>
      </c>
      <c r="AK148" s="3">
        <f t="shared" ref="AK148" si="286">E148/E$2</f>
        <v>3.3567</v>
      </c>
      <c r="AL148" s="3">
        <f t="shared" ref="AL148" si="287">F148/F$2</f>
        <v>2.1084000000000001</v>
      </c>
      <c r="AM148" s="3">
        <f t="shared" ref="AM148" si="288">G148/G$2</f>
        <v>1.9092693043991802</v>
      </c>
    </row>
    <row r="149" spans="1:39">
      <c r="A149" s="2">
        <v>44155</v>
      </c>
      <c r="B149">
        <v>1.1020000000000001</v>
      </c>
      <c r="C149">
        <v>1.3140000000000001</v>
      </c>
      <c r="D149">
        <v>1.7016</v>
      </c>
      <c r="E149">
        <v>3.4201999999999999</v>
      </c>
      <c r="F149">
        <v>2.0939000000000001</v>
      </c>
      <c r="G149" s="19">
        <v>1.9137586311353834</v>
      </c>
      <c r="I149" s="11">
        <f t="shared" si="216"/>
        <v>-4.5167118337848811E-3</v>
      </c>
      <c r="J149" s="11">
        <f t="shared" si="217"/>
        <v>-1.5066336856307649E-2</v>
      </c>
      <c r="K149" s="11">
        <f t="shared" ref="K149:K151" si="289">IF(D149=D148,"/",D149/D148-1)</f>
        <v>2.3580365736284747E-2</v>
      </c>
      <c r="L149" s="11">
        <f t="shared" ref="L149:L151" si="290">IF(E149=E148,"/",E149/E148-1)</f>
        <v>1.8917389102392157E-2</v>
      </c>
      <c r="M149" s="11">
        <f t="shared" ref="M149:M151" si="291">IF(F149=F148,"/",F149/F148-1)</f>
        <v>-6.8772528931890786E-3</v>
      </c>
      <c r="N149" s="11">
        <f t="shared" ref="N149:N151" si="292">G149/G148-1</f>
        <v>2.3513323792820895E-3</v>
      </c>
      <c r="AG149" s="2">
        <f t="shared" si="213"/>
        <v>44155</v>
      </c>
      <c r="AH149" s="3">
        <f t="shared" si="214"/>
        <v>1.1020000000000001</v>
      </c>
      <c r="AI149" s="3">
        <f t="shared" si="215"/>
        <v>1.3140000000000001</v>
      </c>
      <c r="AJ149" s="3">
        <f t="shared" ref="AJ149" si="293">D149/D$2</f>
        <v>1.6013551665725578</v>
      </c>
      <c r="AK149" s="3">
        <f t="shared" ref="AK149" si="294">E149/E$2</f>
        <v>3.4201999999999999</v>
      </c>
      <c r="AL149" s="3">
        <f t="shared" ref="AL149" si="295">F149/F$2</f>
        <v>2.0939000000000001</v>
      </c>
      <c r="AM149" s="3">
        <f t="shared" ref="AM149" si="296">G149/G$2</f>
        <v>1.9137586311353834</v>
      </c>
    </row>
    <row r="150" spans="1:39">
      <c r="A150" s="2">
        <v>44162</v>
      </c>
      <c r="B150">
        <v>1.1399999999999999</v>
      </c>
      <c r="C150">
        <v>1.2995000000000001</v>
      </c>
      <c r="D150">
        <v>1.7011000000000001</v>
      </c>
      <c r="E150">
        <v>3.3235000000000001</v>
      </c>
      <c r="F150">
        <v>2.1025999999999998</v>
      </c>
      <c r="G150" s="19">
        <v>1.9120944967885805</v>
      </c>
      <c r="I150" s="11">
        <f t="shared" si="216"/>
        <v>3.4482758620689502E-2</v>
      </c>
      <c r="J150" s="11">
        <f t="shared" si="217"/>
        <v>-1.1035007610350034E-2</v>
      </c>
      <c r="K150" s="11">
        <f t="shared" si="289"/>
        <v>-2.938410907380451E-4</v>
      </c>
      <c r="L150" s="11">
        <f t="shared" si="290"/>
        <v>-2.8273200397637477E-2</v>
      </c>
      <c r="M150" s="11">
        <f t="shared" si="291"/>
        <v>4.1549262142412946E-3</v>
      </c>
      <c r="N150" s="11">
        <f t="shared" si="292"/>
        <v>-8.6956333976950795E-4</v>
      </c>
      <c r="AG150" s="2">
        <f t="shared" si="213"/>
        <v>44162</v>
      </c>
      <c r="AH150" s="3">
        <f t="shared" si="214"/>
        <v>1.1399999999999999</v>
      </c>
      <c r="AI150" s="3">
        <f t="shared" si="215"/>
        <v>1.2995000000000001</v>
      </c>
      <c r="AJ150" s="3">
        <f t="shared" ref="AJ150:AJ151" si="297">D150/D$2</f>
        <v>1.6008846226237532</v>
      </c>
      <c r="AK150" s="3">
        <f t="shared" ref="AK150:AK151" si="298">E150/E$2</f>
        <v>3.3235000000000001</v>
      </c>
      <c r="AL150" s="3">
        <f t="shared" ref="AL150:AL151" si="299">F150/F$2</f>
        <v>2.1025999999999998</v>
      </c>
      <c r="AM150" s="3">
        <f t="shared" ref="AM150:AM151" si="300">G150/G$2</f>
        <v>1.9120944967885805</v>
      </c>
    </row>
    <row r="151" spans="1:39">
      <c r="A151" s="2">
        <v>44169</v>
      </c>
      <c r="B151">
        <v>1.145</v>
      </c>
      <c r="C151">
        <v>1.3088</v>
      </c>
      <c r="D151">
        <v>1.7490000000000001</v>
      </c>
      <c r="E151">
        <v>3.4091</v>
      </c>
      <c r="F151">
        <v>2.0794000000000001</v>
      </c>
      <c r="G151" s="19">
        <v>1.9296855796431536</v>
      </c>
      <c r="I151" s="11">
        <f t="shared" si="216"/>
        <v>4.3859649122808264E-3</v>
      </c>
      <c r="J151" s="11">
        <f t="shared" si="217"/>
        <v>7.1565986918045166E-3</v>
      </c>
      <c r="K151" s="11">
        <f t="shared" si="289"/>
        <v>2.8158250543765861E-2</v>
      </c>
      <c r="L151" s="11">
        <f t="shared" si="290"/>
        <v>2.5755980141417112E-2</v>
      </c>
      <c r="M151" s="11">
        <f t="shared" si="291"/>
        <v>-1.1033957956815166E-2</v>
      </c>
      <c r="N151" s="11">
        <f t="shared" si="292"/>
        <v>9.1999024546736141E-3</v>
      </c>
      <c r="AG151" s="2">
        <f t="shared" si="213"/>
        <v>44169</v>
      </c>
      <c r="AH151" s="3">
        <f t="shared" si="214"/>
        <v>1.145</v>
      </c>
      <c r="AI151" s="3">
        <f t="shared" si="215"/>
        <v>1.3088</v>
      </c>
      <c r="AJ151" s="3">
        <f t="shared" si="297"/>
        <v>1.6459627329192548</v>
      </c>
      <c r="AK151" s="3">
        <f t="shared" si="298"/>
        <v>3.4091</v>
      </c>
      <c r="AL151" s="3">
        <f t="shared" si="299"/>
        <v>2.0794000000000001</v>
      </c>
      <c r="AM151" s="3">
        <f t="shared" si="300"/>
        <v>1.9296855796431536</v>
      </c>
    </row>
    <row r="152" spans="1:39">
      <c r="A152" s="2">
        <v>44176</v>
      </c>
      <c r="B152">
        <v>1.163</v>
      </c>
      <c r="C152">
        <v>1.35</v>
      </c>
      <c r="D152">
        <v>1.8495999999999999</v>
      </c>
      <c r="E152">
        <v>3.3912</v>
      </c>
      <c r="F152">
        <v>2.1084000000000001</v>
      </c>
      <c r="G152" s="19">
        <v>1.9678831379219524</v>
      </c>
      <c r="I152" s="11">
        <f t="shared" si="216"/>
        <v>1.5720524017467152E-2</v>
      </c>
      <c r="J152" s="11">
        <f t="shared" si="217"/>
        <v>3.1479217603912035E-2</v>
      </c>
      <c r="K152" s="11">
        <f t="shared" ref="K152:K153" si="301">IF(D152=D151,"/",D152/D151-1)</f>
        <v>5.7518582046883759E-2</v>
      </c>
      <c r="L152" s="11">
        <f t="shared" ref="L152:L153" si="302">IF(E152=E151,"/",E152/E151-1)</f>
        <v>-5.250652664926192E-3</v>
      </c>
      <c r="M152" s="11">
        <f t="shared" ref="M152:M153" si="303">IF(F152=F151,"/",F152/F151-1)</f>
        <v>1.3946330672309326E-2</v>
      </c>
      <c r="N152" s="11">
        <f t="shared" ref="N152:N153" si="304">G152/G151-1</f>
        <v>1.9794705770596277E-2</v>
      </c>
      <c r="AG152" s="2">
        <f t="shared" si="213"/>
        <v>44176</v>
      </c>
      <c r="AH152" s="3">
        <f t="shared" si="214"/>
        <v>1.163</v>
      </c>
      <c r="AI152" s="3">
        <f t="shared" si="215"/>
        <v>1.35</v>
      </c>
      <c r="AJ152" s="3">
        <f t="shared" ref="AJ152" si="305">D152/D$2</f>
        <v>1.740636175418784</v>
      </c>
      <c r="AK152" s="3">
        <f t="shared" ref="AK152" si="306">E152/E$2</f>
        <v>3.3912</v>
      </c>
      <c r="AL152" s="3">
        <f t="shared" ref="AL152" si="307">F152/F$2</f>
        <v>2.1084000000000001</v>
      </c>
      <c r="AM152" s="3">
        <f t="shared" ref="AM152" si="308">G152/G$2</f>
        <v>1.9678831379219524</v>
      </c>
    </row>
    <row r="153" spans="1:39">
      <c r="A153" s="2">
        <v>44183</v>
      </c>
      <c r="B153">
        <v>1.1619999999999999</v>
      </c>
      <c r="C153">
        <v>1.3461000000000001</v>
      </c>
      <c r="D153">
        <v>1.8781000000000001</v>
      </c>
      <c r="E153">
        <v>3.4710999999999999</v>
      </c>
      <c r="F153">
        <v>2.1301000000000001</v>
      </c>
      <c r="G153" s="19">
        <v>1.9825320998397884</v>
      </c>
      <c r="I153" s="11">
        <f t="shared" si="216"/>
        <v>-8.5984522785909068E-4</v>
      </c>
      <c r="J153" s="11">
        <f t="shared" si="217"/>
        <v>-2.8888888888889408E-3</v>
      </c>
      <c r="K153" s="11">
        <f t="shared" si="301"/>
        <v>1.5408737024221519E-2</v>
      </c>
      <c r="L153" s="11">
        <f t="shared" si="302"/>
        <v>2.3560981363529132E-2</v>
      </c>
      <c r="M153" s="11">
        <f t="shared" si="303"/>
        <v>1.0292164674634785E-2</v>
      </c>
      <c r="N153" s="11">
        <f t="shared" si="304"/>
        <v>7.4440202446701687E-3</v>
      </c>
      <c r="AG153" s="2">
        <f t="shared" si="213"/>
        <v>44183</v>
      </c>
      <c r="AH153" s="3">
        <f t="shared" si="214"/>
        <v>1.1619999999999999</v>
      </c>
      <c r="AI153" s="3">
        <f t="shared" si="215"/>
        <v>1.3461000000000001</v>
      </c>
      <c r="AJ153" s="3">
        <f t="shared" ref="AJ153" si="309">D153/D$2</f>
        <v>1.7674571805006589</v>
      </c>
      <c r="AK153" s="3">
        <f t="shared" ref="AK153" si="310">E153/E$2</f>
        <v>3.4710999999999999</v>
      </c>
      <c r="AL153" s="3">
        <f t="shared" ref="AL153" si="311">F153/F$2</f>
        <v>2.1301000000000001</v>
      </c>
      <c r="AM153" s="3">
        <f t="shared" ref="AM153" si="312">G153/G$2</f>
        <v>1.9825320998397884</v>
      </c>
    </row>
    <row r="154" spans="1:39">
      <c r="A154" s="2">
        <v>44190</v>
      </c>
      <c r="B154">
        <v>1.173</v>
      </c>
      <c r="C154">
        <v>1.3506</v>
      </c>
      <c r="D154">
        <v>1.9066000000000001</v>
      </c>
      <c r="E154">
        <v>3.5398999999999998</v>
      </c>
      <c r="F154">
        <v>2.1242999999999999</v>
      </c>
      <c r="G154" s="19">
        <v>1.9876521723921878</v>
      </c>
      <c r="I154" s="11">
        <f t="shared" si="216"/>
        <v>9.4664371772805733E-3</v>
      </c>
      <c r="J154" s="11">
        <f t="shared" si="217"/>
        <v>3.3429908624915683E-3</v>
      </c>
      <c r="K154" s="11">
        <f t="shared" ref="K154" si="313">IF(D154=D153,"/",D154/D153-1)</f>
        <v>1.517491081412059E-2</v>
      </c>
      <c r="L154" s="11">
        <f t="shared" ref="L154" si="314">IF(E154=E153,"/",E154/E153-1)</f>
        <v>1.982080608452641E-2</v>
      </c>
      <c r="M154" s="11">
        <f t="shared" ref="M154" si="315">IF(F154=F153,"/",F154/F153-1)</f>
        <v>-2.7228768602414188E-3</v>
      </c>
      <c r="N154" s="11">
        <f t="shared" ref="N154" si="316">G154/G153-1</f>
        <v>2.5825925102616054E-3</v>
      </c>
      <c r="AG154" s="2">
        <f t="shared" si="213"/>
        <v>44190</v>
      </c>
      <c r="AH154" s="3">
        <f t="shared" si="214"/>
        <v>1.173</v>
      </c>
      <c r="AI154" s="3">
        <f t="shared" si="215"/>
        <v>1.3506</v>
      </c>
      <c r="AJ154" s="3">
        <f t="shared" ref="AJ154" si="317">D154/D$2</f>
        <v>1.7942781855825336</v>
      </c>
      <c r="AK154" s="3">
        <f t="shared" ref="AK154" si="318">E154/E$2</f>
        <v>3.5398999999999998</v>
      </c>
      <c r="AL154" s="3">
        <f t="shared" ref="AL154" si="319">F154/F$2</f>
        <v>2.1242999999999999</v>
      </c>
      <c r="AM154" s="3">
        <f t="shared" ref="AM154" si="320">G154/G$2</f>
        <v>1.9876521723921878</v>
      </c>
    </row>
    <row r="155" spans="1:39">
      <c r="A155" s="2">
        <v>44196</v>
      </c>
      <c r="B155">
        <v>1.141</v>
      </c>
      <c r="C155">
        <v>1.3726</v>
      </c>
      <c r="D155">
        <v>1.9058999999999999</v>
      </c>
      <c r="E155">
        <v>3.6530999999999998</v>
      </c>
      <c r="F155">
        <v>2.1183999999999998</v>
      </c>
      <c r="G155" s="3">
        <v>1.9915850621285125</v>
      </c>
      <c r="I155" s="11">
        <f t="shared" si="216"/>
        <v>-2.7280477408354709E-2</v>
      </c>
      <c r="J155" s="11">
        <f t="shared" si="217"/>
        <v>1.6289056715533823E-2</v>
      </c>
      <c r="K155" s="11">
        <f t="shared" ref="K155:K159" si="321">IF(D155=D154,"/",D155/D154-1)</f>
        <v>-3.6714570439533301E-4</v>
      </c>
      <c r="L155" s="11">
        <f t="shared" ref="L155:L159" si="322">IF(E155=E154,"/",E155/E154-1)</f>
        <v>3.1978304471877772E-2</v>
      </c>
      <c r="M155" s="11">
        <f t="shared" ref="M155:M159" si="323">IF(F155=F154,"/",F155/F154-1)</f>
        <v>-2.7773854916913754E-3</v>
      </c>
      <c r="N155" s="11">
        <f t="shared" ref="N155:N159" si="324">G155/G154-1</f>
        <v>1.9786609503167352E-3</v>
      </c>
      <c r="AG155" s="2">
        <f t="shared" si="213"/>
        <v>44196</v>
      </c>
      <c r="AH155" s="3">
        <f t="shared" si="214"/>
        <v>1.141</v>
      </c>
      <c r="AI155" s="3">
        <f t="shared" si="215"/>
        <v>1.3726</v>
      </c>
      <c r="AJ155" s="3">
        <f t="shared" ref="AJ155:AJ159" si="325">D155/D$2</f>
        <v>1.7936194240542067</v>
      </c>
      <c r="AK155" s="3">
        <f t="shared" ref="AK155:AK159" si="326">E155/E$2</f>
        <v>3.6530999999999998</v>
      </c>
      <c r="AL155" s="3">
        <f t="shared" ref="AL155:AL159" si="327">F155/F$2</f>
        <v>2.1183999999999998</v>
      </c>
      <c r="AM155" s="3">
        <f t="shared" ref="AM155:AM159" si="328">G155/G$2</f>
        <v>1.9915850621285125</v>
      </c>
    </row>
    <row r="156" spans="1:39">
      <c r="A156" s="2">
        <v>44204</v>
      </c>
      <c r="B156">
        <v>1.1339999999999999</v>
      </c>
      <c r="C156">
        <v>1.3058000000000001</v>
      </c>
      <c r="D156">
        <v>1.9444999999999999</v>
      </c>
      <c r="E156">
        <v>3.99</v>
      </c>
      <c r="F156">
        <v>2.1297000000000001</v>
      </c>
      <c r="G156" s="3">
        <v>2.0028236122758174</v>
      </c>
      <c r="I156" s="11">
        <f t="shared" si="216"/>
        <v>-6.1349693251534498E-3</v>
      </c>
      <c r="J156" s="11">
        <f t="shared" si="217"/>
        <v>-4.8666763805915725E-2</v>
      </c>
      <c r="K156" s="11">
        <f t="shared" si="321"/>
        <v>2.0252898892911375E-2</v>
      </c>
      <c r="L156" s="11">
        <f t="shared" si="322"/>
        <v>9.2223043442555719E-2</v>
      </c>
      <c r="M156" s="11">
        <f t="shared" si="323"/>
        <v>5.3342145015107256E-3</v>
      </c>
      <c r="N156" s="11">
        <f t="shared" si="324"/>
        <v>5.6430178961544009E-3</v>
      </c>
      <c r="AG156" s="2">
        <f t="shared" si="213"/>
        <v>44204</v>
      </c>
      <c r="AH156" s="3">
        <f t="shared" si="214"/>
        <v>1.1339999999999999</v>
      </c>
      <c r="AI156" s="3">
        <f t="shared" si="215"/>
        <v>1.3058000000000001</v>
      </c>
      <c r="AJ156" s="3">
        <f t="shared" si="325"/>
        <v>1.8299454169019385</v>
      </c>
      <c r="AK156" s="3">
        <f t="shared" si="326"/>
        <v>3.99</v>
      </c>
      <c r="AL156" s="3">
        <f t="shared" si="327"/>
        <v>2.1297000000000001</v>
      </c>
      <c r="AM156" s="3">
        <f t="shared" si="328"/>
        <v>2.0028236122758174</v>
      </c>
    </row>
    <row r="157" spans="1:39">
      <c r="A157" s="2">
        <v>44211</v>
      </c>
      <c r="B157">
        <v>1.157</v>
      </c>
      <c r="C157">
        <v>1.3218000000000001</v>
      </c>
      <c r="D157">
        <v>1.9277</v>
      </c>
      <c r="E157">
        <v>4.2721999999999998</v>
      </c>
      <c r="F157">
        <v>2.1680999999999999</v>
      </c>
      <c r="G157" s="3">
        <v>2.0349482038916533</v>
      </c>
      <c r="I157" s="11">
        <f t="shared" si="216"/>
        <v>2.0282186948853642E-2</v>
      </c>
      <c r="J157" s="11">
        <f t="shared" si="217"/>
        <v>1.2253024965538373E-2</v>
      </c>
      <c r="K157" s="11">
        <f t="shared" si="321"/>
        <v>-8.6397531499099456E-3</v>
      </c>
      <c r="L157" s="11">
        <f t="shared" si="322"/>
        <v>7.0726817042606305E-2</v>
      </c>
      <c r="M157" s="11">
        <f t="shared" si="323"/>
        <v>1.8030708550500041E-2</v>
      </c>
      <c r="N157" s="11">
        <f t="shared" si="324"/>
        <v>1.6039650930284699E-2</v>
      </c>
      <c r="AG157" s="2">
        <f t="shared" si="213"/>
        <v>44211</v>
      </c>
      <c r="AH157" s="3">
        <f t="shared" si="214"/>
        <v>1.157</v>
      </c>
      <c r="AI157" s="3">
        <f t="shared" si="215"/>
        <v>1.3218000000000001</v>
      </c>
      <c r="AJ157" s="3">
        <f t="shared" si="325"/>
        <v>1.8141351402220967</v>
      </c>
      <c r="AK157" s="3">
        <f t="shared" si="326"/>
        <v>4.2721999999999998</v>
      </c>
      <c r="AL157" s="3">
        <f t="shared" si="327"/>
        <v>2.1680999999999999</v>
      </c>
      <c r="AM157" s="3">
        <f t="shared" si="328"/>
        <v>2.0349482038916533</v>
      </c>
    </row>
    <row r="158" spans="1:39">
      <c r="A158" s="2">
        <v>44218</v>
      </c>
      <c r="B158">
        <v>1.1439999999999999</v>
      </c>
      <c r="C158">
        <v>1.3284</v>
      </c>
      <c r="D158">
        <v>1.9</v>
      </c>
      <c r="E158">
        <v>4.2327000000000004</v>
      </c>
      <c r="F158">
        <v>2.1334</v>
      </c>
      <c r="G158" s="3">
        <v>2.018881474187566</v>
      </c>
      <c r="I158" s="11">
        <f t="shared" si="216"/>
        <v>-1.1235955056179914E-2</v>
      </c>
      <c r="J158" s="11">
        <f t="shared" si="217"/>
        <v>4.9931911030411946E-3</v>
      </c>
      <c r="K158" s="11">
        <f t="shared" si="321"/>
        <v>-1.4369455828189048E-2</v>
      </c>
      <c r="L158" s="11">
        <f t="shared" si="322"/>
        <v>-9.2458218248208102E-3</v>
      </c>
      <c r="M158" s="11">
        <f t="shared" si="323"/>
        <v>-1.6004796826714629E-2</v>
      </c>
      <c r="N158" s="11">
        <f t="shared" si="324"/>
        <v>-7.8953998305023587E-3</v>
      </c>
      <c r="AG158" s="2">
        <f t="shared" si="213"/>
        <v>44218</v>
      </c>
      <c r="AH158" s="3">
        <f t="shared" si="214"/>
        <v>1.1439999999999999</v>
      </c>
      <c r="AI158" s="3">
        <f t="shared" si="215"/>
        <v>1.3284</v>
      </c>
      <c r="AJ158" s="3">
        <f t="shared" si="325"/>
        <v>1.7880670054583097</v>
      </c>
      <c r="AK158" s="3">
        <f t="shared" si="326"/>
        <v>4.2327000000000004</v>
      </c>
      <c r="AL158" s="3">
        <f t="shared" si="327"/>
        <v>2.1334</v>
      </c>
      <c r="AM158" s="3">
        <f t="shared" si="328"/>
        <v>2.018881474187566</v>
      </c>
    </row>
    <row r="159" spans="1:39">
      <c r="A159" s="2">
        <v>44225</v>
      </c>
      <c r="B159">
        <v>1.1639999999999999</v>
      </c>
      <c r="C159">
        <v>1.3073999999999999</v>
      </c>
      <c r="D159">
        <v>1.8708</v>
      </c>
      <c r="E159">
        <v>4.1901000000000002</v>
      </c>
      <c r="F159">
        <v>2.0749</v>
      </c>
      <c r="G159" s="19">
        <v>2.0015191381792072</v>
      </c>
      <c r="I159" s="11">
        <f t="shared" si="216"/>
        <v>1.7482517482517501E-2</v>
      </c>
      <c r="J159" s="11">
        <f t="shared" si="217"/>
        <v>-1.5808491418247583E-2</v>
      </c>
      <c r="K159" s="11">
        <f t="shared" si="321"/>
        <v>-1.5368421052631476E-2</v>
      </c>
      <c r="L159" s="11">
        <f t="shared" si="322"/>
        <v>-1.0064497838259356E-2</v>
      </c>
      <c r="M159" s="11">
        <f t="shared" si="323"/>
        <v>-2.7421018093184535E-2</v>
      </c>
      <c r="N159" s="11">
        <f t="shared" si="324"/>
        <v>-8.5999778740580846E-3</v>
      </c>
      <c r="AG159" s="2">
        <f t="shared" si="213"/>
        <v>44225</v>
      </c>
      <c r="AH159" s="3">
        <f t="shared" si="214"/>
        <v>1.1639999999999999</v>
      </c>
      <c r="AI159" s="3">
        <f t="shared" si="215"/>
        <v>1.3073999999999999</v>
      </c>
      <c r="AJ159" s="3">
        <f t="shared" si="325"/>
        <v>1.7605872388481085</v>
      </c>
      <c r="AK159" s="3">
        <f t="shared" si="326"/>
        <v>4.1901000000000002</v>
      </c>
      <c r="AL159" s="3">
        <f t="shared" si="327"/>
        <v>2.0749</v>
      </c>
      <c r="AM159" s="3">
        <f t="shared" si="328"/>
        <v>2.0015191381792072</v>
      </c>
    </row>
    <row r="160" spans="1:39">
      <c r="A160" s="2">
        <v>44232</v>
      </c>
      <c r="B160">
        <v>1.139</v>
      </c>
      <c r="C160">
        <v>1.3255999999999999</v>
      </c>
      <c r="D160">
        <v>1.8663000000000001</v>
      </c>
      <c r="E160">
        <v>4.2268999999999997</v>
      </c>
      <c r="F160">
        <v>2.1078000000000001</v>
      </c>
      <c r="G160" s="19">
        <v>2.0073941972730691</v>
      </c>
      <c r="I160" s="11">
        <f t="shared" si="216"/>
        <v>-2.1477663230240474E-2</v>
      </c>
      <c r="J160" s="11">
        <f t="shared" si="217"/>
        <v>1.3920758757840046E-2</v>
      </c>
      <c r="K160" s="11">
        <f t="shared" ref="K160" si="329">IF(D160=D159,"/",D160/D159-1)</f>
        <v>-2.4053880692751495E-3</v>
      </c>
      <c r="L160" s="11">
        <f t="shared" ref="L160" si="330">IF(E160=E159,"/",E160/E159-1)</f>
        <v>8.7826066203668951E-3</v>
      </c>
      <c r="M160" s="11">
        <f t="shared" ref="M160" si="331">IF(F160=F159,"/",F160/F159-1)</f>
        <v>1.5856185840281478E-2</v>
      </c>
      <c r="N160" s="11">
        <f t="shared" ref="N160" si="332">G160/G159-1</f>
        <v>2.9352999837946037E-3</v>
      </c>
      <c r="AG160" s="2">
        <f t="shared" si="213"/>
        <v>44232</v>
      </c>
      <c r="AH160" s="3">
        <f t="shared" si="214"/>
        <v>1.139</v>
      </c>
      <c r="AI160" s="3">
        <f t="shared" si="215"/>
        <v>1.3255999999999999</v>
      </c>
      <c r="AJ160" s="3">
        <f t="shared" ref="AJ160" si="333">D160/D$2</f>
        <v>1.756352343308865</v>
      </c>
      <c r="AK160" s="3">
        <f t="shared" ref="AK160" si="334">E160/E$2</f>
        <v>4.2268999999999997</v>
      </c>
      <c r="AL160" s="3">
        <f t="shared" ref="AL160" si="335">F160/F$2</f>
        <v>2.1078000000000001</v>
      </c>
      <c r="AM160" s="3">
        <f t="shared" ref="AM160" si="336">G160/G$2</f>
        <v>2.0073941972730691</v>
      </c>
    </row>
    <row r="161" spans="1:39">
      <c r="A161" s="2">
        <v>44246</v>
      </c>
      <c r="B161">
        <v>1.1910000000000001</v>
      </c>
      <c r="C161">
        <v>1.3734</v>
      </c>
      <c r="D161">
        <v>2.0078</v>
      </c>
      <c r="E161">
        <v>4.1261999999999999</v>
      </c>
      <c r="F161">
        <v>2.1261000000000001</v>
      </c>
      <c r="G161" s="3">
        <v>2.064560818239964</v>
      </c>
      <c r="I161" s="11">
        <f t="shared" si="216"/>
        <v>4.5654082528533868E-2</v>
      </c>
      <c r="J161" s="11">
        <f t="shared" si="217"/>
        <v>3.6059143029571583E-2</v>
      </c>
      <c r="K161" s="11">
        <f t="shared" ref="K161:K163" si="337">IF(D161=D160,"/",D161/D160-1)</f>
        <v>7.5818464341209868E-2</v>
      </c>
      <c r="L161" s="11">
        <f t="shared" ref="L161:L163" si="338">IF(E161=E160,"/",E161/E160-1)</f>
        <v>-2.3823605952352778E-2</v>
      </c>
      <c r="M161" s="11">
        <f t="shared" ref="M161:M163" si="339">IF(F161=F160,"/",F161/F160-1)</f>
        <v>8.6820381440364525E-3</v>
      </c>
      <c r="N161" s="11">
        <f t="shared" ref="N161:N163" si="340">G161/G160-1</f>
        <v>2.8478024418199688E-2</v>
      </c>
      <c r="AG161" s="2">
        <f t="shared" si="213"/>
        <v>44246</v>
      </c>
      <c r="AH161" s="3">
        <f t="shared" si="214"/>
        <v>1.1910000000000001</v>
      </c>
      <c r="AI161" s="3">
        <f t="shared" si="215"/>
        <v>1.3734</v>
      </c>
      <c r="AJ161" s="3">
        <f t="shared" ref="AJ161:AJ163" si="341">D161/D$2</f>
        <v>1.8895162808206287</v>
      </c>
      <c r="AK161" s="3">
        <f t="shared" ref="AK161:AK163" si="342">E161/E$2</f>
        <v>4.1261999999999999</v>
      </c>
      <c r="AL161" s="3">
        <f t="shared" ref="AL161:AL163" si="343">F161/F$2</f>
        <v>2.1261000000000001</v>
      </c>
      <c r="AM161" s="3">
        <f t="shared" ref="AM161:AM163" si="344">G161/G$2</f>
        <v>2.064560818239964</v>
      </c>
    </row>
    <row r="162" spans="1:39">
      <c r="A162" s="2">
        <v>44253</v>
      </c>
      <c r="B162">
        <v>1.175</v>
      </c>
      <c r="C162">
        <v>1.3542000000000001</v>
      </c>
      <c r="D162">
        <v>2.0807000000000002</v>
      </c>
      <c r="E162">
        <v>3.8483999999999998</v>
      </c>
      <c r="F162">
        <v>2.1680999999999999</v>
      </c>
      <c r="G162" s="3">
        <v>2.048590620910403</v>
      </c>
      <c r="I162" s="11">
        <f t="shared" si="216"/>
        <v>-1.3434089000839644E-2</v>
      </c>
      <c r="J162" s="11">
        <f t="shared" si="217"/>
        <v>-1.3979903888160727E-2</v>
      </c>
      <c r="K162" s="11">
        <f t="shared" si="337"/>
        <v>3.6308397250722324E-2</v>
      </c>
      <c r="L162" s="11">
        <f t="shared" si="338"/>
        <v>-6.7325868838156167E-2</v>
      </c>
      <c r="M162" s="11">
        <f t="shared" si="339"/>
        <v>1.9754480033864708E-2</v>
      </c>
      <c r="N162" s="11">
        <f t="shared" si="340"/>
        <v>-7.7353968885137681E-3</v>
      </c>
      <c r="AG162" s="2">
        <f t="shared" ref="AG162:AG167" si="345">A162</f>
        <v>44253</v>
      </c>
      <c r="AH162" s="3">
        <f t="shared" ref="AH162:AH167" si="346">B162/B$2</f>
        <v>1.175</v>
      </c>
      <c r="AI162" s="3">
        <f t="shared" ref="AI162:AI167" si="347">C162/C$2</f>
        <v>1.3542000000000001</v>
      </c>
      <c r="AJ162" s="3">
        <f t="shared" si="341"/>
        <v>1.9581215885563714</v>
      </c>
      <c r="AK162" s="3">
        <f t="shared" si="342"/>
        <v>3.8483999999999998</v>
      </c>
      <c r="AL162" s="3">
        <f t="shared" si="343"/>
        <v>2.1680999999999999</v>
      </c>
      <c r="AM162" s="3">
        <f t="shared" si="344"/>
        <v>2.048590620910403</v>
      </c>
    </row>
    <row r="163" spans="1:39">
      <c r="A163" s="2">
        <v>44260</v>
      </c>
      <c r="B163">
        <v>1.169</v>
      </c>
      <c r="C163">
        <v>1.3753</v>
      </c>
      <c r="D163">
        <v>2.0874999999999999</v>
      </c>
      <c r="E163">
        <v>3.8651</v>
      </c>
      <c r="F163">
        <v>2.1425000000000001</v>
      </c>
      <c r="G163" s="3">
        <v>2.0511615182149372</v>
      </c>
      <c r="I163" s="11">
        <f t="shared" si="216"/>
        <v>-5.106382978723456E-3</v>
      </c>
      <c r="J163" s="11">
        <f t="shared" si="217"/>
        <v>1.5581154925417229E-2</v>
      </c>
      <c r="K163" s="11">
        <f t="shared" si="337"/>
        <v>3.2681309174795725E-3</v>
      </c>
      <c r="L163" s="11">
        <f t="shared" si="338"/>
        <v>4.3394657520008373E-3</v>
      </c>
      <c r="M163" s="11">
        <f t="shared" si="339"/>
        <v>-1.1807573451409037E-2</v>
      </c>
      <c r="N163" s="11">
        <f t="shared" si="340"/>
        <v>1.2549590329529181E-3</v>
      </c>
      <c r="AG163" s="2">
        <f t="shared" si="345"/>
        <v>44260</v>
      </c>
      <c r="AH163" s="3">
        <f t="shared" si="346"/>
        <v>1.169</v>
      </c>
      <c r="AI163" s="3">
        <f t="shared" si="347"/>
        <v>1.3753</v>
      </c>
      <c r="AJ163" s="3">
        <f t="shared" si="341"/>
        <v>1.9645209862601167</v>
      </c>
      <c r="AK163" s="3">
        <f t="shared" si="342"/>
        <v>3.8651</v>
      </c>
      <c r="AL163" s="3">
        <f t="shared" si="343"/>
        <v>2.1425000000000001</v>
      </c>
      <c r="AM163" s="3">
        <f t="shared" si="344"/>
        <v>2.0511615182149372</v>
      </c>
    </row>
    <row r="164" spans="1:39">
      <c r="A164" s="2">
        <v>44267</v>
      </c>
      <c r="B164">
        <v>1.1779999999999999</v>
      </c>
      <c r="C164">
        <v>1.3604000000000001</v>
      </c>
      <c r="D164">
        <v>2.0893999999999999</v>
      </c>
      <c r="E164">
        <v>4.1219000000000001</v>
      </c>
      <c r="F164">
        <v>2.1589999999999998</v>
      </c>
      <c r="G164" s="3">
        <v>2.0806642211818991</v>
      </c>
      <c r="I164" s="11">
        <f t="shared" si="216"/>
        <v>7.6988879384087827E-3</v>
      </c>
      <c r="J164" s="11">
        <f t="shared" si="217"/>
        <v>-1.0833999854577114E-2</v>
      </c>
      <c r="K164" s="11">
        <f t="shared" ref="K164" si="348">IF(D164=D163,"/",D164/D163-1)</f>
        <v>9.1017964071848922E-4</v>
      </c>
      <c r="L164" s="11">
        <f t="shared" ref="L164" si="349">IF(E164=E163,"/",E164/E163-1)</f>
        <v>6.6440713047527966E-2</v>
      </c>
      <c r="M164" s="11">
        <f t="shared" ref="M164" si="350">IF(F164=F163,"/",F164/F163-1)</f>
        <v>7.7012835472578534E-3</v>
      </c>
      <c r="N164" s="11">
        <f t="shared" ref="N164" si="351">G164/G163-1</f>
        <v>1.4383412863867129E-2</v>
      </c>
      <c r="AG164" s="2">
        <f t="shared" si="345"/>
        <v>44267</v>
      </c>
      <c r="AH164" s="3">
        <f t="shared" si="346"/>
        <v>1.1779999999999999</v>
      </c>
      <c r="AI164" s="3">
        <f t="shared" si="347"/>
        <v>1.3604000000000001</v>
      </c>
      <c r="AJ164" s="3">
        <f t="shared" ref="AJ164:AJ165" si="352">D164/D$2</f>
        <v>1.9663090532655749</v>
      </c>
      <c r="AK164" s="3">
        <f t="shared" ref="AK164:AK165" si="353">E164/E$2</f>
        <v>4.1219000000000001</v>
      </c>
      <c r="AL164" s="3">
        <f t="shared" ref="AL164:AL165" si="354">F164/F$2</f>
        <v>2.1589999999999998</v>
      </c>
      <c r="AM164" s="3">
        <f t="shared" ref="AM164:AM165" si="355">G164/G$2</f>
        <v>2.0806642211818991</v>
      </c>
    </row>
    <row r="165" spans="1:39">
      <c r="A165" s="2">
        <v>44274</v>
      </c>
      <c r="B165">
        <v>1.155</v>
      </c>
      <c r="C165">
        <v>1.3516999999999999</v>
      </c>
      <c r="D165">
        <v>2.0844</v>
      </c>
      <c r="E165">
        <v>4.0715000000000003</v>
      </c>
      <c r="F165">
        <v>2.1570999999999998</v>
      </c>
      <c r="G165" s="3">
        <v>2.0634279008556544</v>
      </c>
      <c r="I165" s="11">
        <f t="shared" si="216"/>
        <v>-1.9524617996604321E-2</v>
      </c>
      <c r="J165" s="11">
        <f t="shared" si="217"/>
        <v>-6.3951778888563515E-3</v>
      </c>
      <c r="K165" s="11">
        <f t="shared" ref="K165" si="356">IF(D165=D164,"/",D165/D164-1)</f>
        <v>-2.3930314922944174E-3</v>
      </c>
      <c r="L165" s="11">
        <f t="shared" ref="L165" si="357">IF(E165=E164,"/",E165/E164-1)</f>
        <v>-1.2227370872655796E-2</v>
      </c>
      <c r="M165" s="11">
        <f t="shared" ref="M165" si="358">IF(F165=F164,"/",F165/F164-1)</f>
        <v>-8.8003705419170686E-4</v>
      </c>
      <c r="N165" s="11">
        <f t="shared" ref="N165" si="359">G165/G164-1</f>
        <v>-8.284047060920674E-3</v>
      </c>
      <c r="AG165" s="2">
        <f t="shared" si="345"/>
        <v>44274</v>
      </c>
      <c r="AH165" s="3">
        <f t="shared" si="346"/>
        <v>1.155</v>
      </c>
      <c r="AI165" s="3">
        <f t="shared" si="347"/>
        <v>1.3516999999999999</v>
      </c>
      <c r="AJ165" s="3">
        <f t="shared" si="352"/>
        <v>1.9616036137775268</v>
      </c>
      <c r="AK165" s="3">
        <f t="shared" si="353"/>
        <v>4.0715000000000003</v>
      </c>
      <c r="AL165" s="3">
        <f t="shared" si="354"/>
        <v>2.1570999999999998</v>
      </c>
      <c r="AM165" s="3">
        <f t="shared" si="355"/>
        <v>2.0634279008556544</v>
      </c>
    </row>
    <row r="166" spans="1:39">
      <c r="A166" s="2">
        <v>44281</v>
      </c>
      <c r="B166">
        <v>1.1419999999999999</v>
      </c>
      <c r="C166">
        <v>1.3777999999999999</v>
      </c>
      <c r="D166">
        <v>2.1198000000000001</v>
      </c>
      <c r="E166">
        <v>4.1974999999999998</v>
      </c>
      <c r="F166">
        <v>2.1772</v>
      </c>
      <c r="G166" s="3">
        <v>2.0903770133055328</v>
      </c>
      <c r="I166" s="11">
        <f t="shared" si="216"/>
        <v>-1.1255411255411407E-2</v>
      </c>
      <c r="J166" s="11">
        <f t="shared" si="217"/>
        <v>1.9309018273285572E-2</v>
      </c>
      <c r="K166" s="11">
        <f t="shared" ref="K166" si="360">IF(D166=D165,"/",D166/D165-1)</f>
        <v>1.6983304548071398E-2</v>
      </c>
      <c r="L166" s="11">
        <f t="shared" ref="L166" si="361">IF(E166=E165,"/",E166/E165-1)</f>
        <v>3.0946825494289509E-2</v>
      </c>
      <c r="M166" s="11">
        <f t="shared" ref="M166" si="362">IF(F166=F165,"/",F166/F165-1)</f>
        <v>9.3180659218397022E-3</v>
      </c>
      <c r="N166" s="11">
        <f t="shared" ref="N166" si="363">G166/G165-1</f>
        <v>1.3060360596415022E-2</v>
      </c>
      <c r="AG166" s="2">
        <f t="shared" si="345"/>
        <v>44281</v>
      </c>
      <c r="AH166" s="3">
        <f t="shared" si="346"/>
        <v>1.1419999999999999</v>
      </c>
      <c r="AI166" s="3">
        <f t="shared" si="347"/>
        <v>1.3777999999999999</v>
      </c>
      <c r="AJ166" s="3">
        <f t="shared" ref="AJ166" si="364">D166/D$2</f>
        <v>1.994918125352908</v>
      </c>
      <c r="AK166" s="3">
        <f t="shared" ref="AK166" si="365">E166/E$2</f>
        <v>4.1974999999999998</v>
      </c>
      <c r="AL166" s="3">
        <f t="shared" ref="AL166" si="366">F166/F$2</f>
        <v>2.1772</v>
      </c>
      <c r="AM166" s="3">
        <f t="shared" ref="AM166" si="367">G166/G$2</f>
        <v>2.0903770133055328</v>
      </c>
    </row>
    <row r="167" spans="1:39">
      <c r="A167" s="2">
        <v>44288</v>
      </c>
      <c r="B167">
        <v>1.1559999999999999</v>
      </c>
      <c r="C167">
        <v>1.3744000000000001</v>
      </c>
      <c r="D167">
        <v>2.1303999999999998</v>
      </c>
      <c r="E167">
        <v>4.1292</v>
      </c>
      <c r="F167">
        <v>2.1625999999999999</v>
      </c>
      <c r="G167" s="3">
        <v>2.0869548625461336</v>
      </c>
      <c r="I167" s="11">
        <f t="shared" si="216"/>
        <v>1.2259194395796813E-2</v>
      </c>
      <c r="J167" s="11">
        <f t="shared" si="217"/>
        <v>-2.4677021338364025E-3</v>
      </c>
      <c r="K167" s="11">
        <f t="shared" ref="K167" si="368">IF(D167=D166,"/",D167/D166-1)</f>
        <v>5.0004717426170853E-3</v>
      </c>
      <c r="L167" s="11">
        <f t="shared" ref="L167" si="369">IF(E167=E166,"/",E167/E166-1)</f>
        <v>-1.6271590232281086E-2</v>
      </c>
      <c r="M167" s="11">
        <f t="shared" ref="M167" si="370">IF(F167=F166,"/",F167/F166-1)</f>
        <v>-6.705860738563385E-3</v>
      </c>
      <c r="N167" s="11">
        <f t="shared" ref="N167" si="371">G167/G166-1</f>
        <v>-1.6370973932533506E-3</v>
      </c>
      <c r="AG167" s="2">
        <f t="shared" si="345"/>
        <v>44288</v>
      </c>
      <c r="AH167" s="3">
        <f t="shared" si="346"/>
        <v>1.1559999999999999</v>
      </c>
      <c r="AI167" s="3">
        <f t="shared" si="347"/>
        <v>1.3744000000000001</v>
      </c>
      <c r="AJ167" s="3">
        <f t="shared" ref="AJ167" si="372">D167/D$2</f>
        <v>2.0048936570675702</v>
      </c>
      <c r="AK167" s="3">
        <f t="shared" ref="AK167" si="373">E167/E$2</f>
        <v>4.1292</v>
      </c>
      <c r="AL167" s="3">
        <f t="shared" ref="AL167" si="374">F167/F$2</f>
        <v>2.1625999999999999</v>
      </c>
      <c r="AM167" s="3">
        <f t="shared" ref="AM167:AM172" si="375">G167/G$2</f>
        <v>2.0869548625461336</v>
      </c>
    </row>
    <row r="168" spans="1:39">
      <c r="A168" s="2">
        <v>44295</v>
      </c>
      <c r="B168">
        <v>1.1399999999999999</v>
      </c>
      <c r="C168">
        <v>1.361</v>
      </c>
      <c r="D168">
        <v>2.1225999999999998</v>
      </c>
      <c r="E168">
        <v>4.1985000000000001</v>
      </c>
      <c r="F168">
        <v>2.1863999999999999</v>
      </c>
      <c r="G168" s="3">
        <v>2.0852813182785708</v>
      </c>
      <c r="I168" s="11">
        <f t="shared" ref="I168" si="376">IF(B168=B167,"/",B168/B167-1)</f>
        <v>-1.384083044982698E-2</v>
      </c>
      <c r="J168" s="11">
        <f t="shared" ref="J168" si="377">IF(C168=C167,"/",C168/C167-1)</f>
        <v>-9.7497089639115853E-3</v>
      </c>
      <c r="K168" s="11">
        <f t="shared" ref="K168" si="378">IF(D168=D167,"/",D168/D167-1)</f>
        <v>-3.6612842658655387E-3</v>
      </c>
      <c r="L168" s="11">
        <f t="shared" ref="L168" si="379">IF(E168=E167,"/",E168/E167-1)</f>
        <v>1.6782911944202228E-2</v>
      </c>
      <c r="M168" s="11">
        <f t="shared" ref="M168" si="380">IF(F168=F167,"/",F168/F167-1)</f>
        <v>1.1005271432534824E-2</v>
      </c>
      <c r="N168" s="11">
        <f t="shared" ref="N168" si="381">G168/G167-1</f>
        <v>-8.0190726574747018E-4</v>
      </c>
      <c r="AG168" s="2">
        <f t="shared" ref="AG168" si="382">A168</f>
        <v>44295</v>
      </c>
      <c r="AH168" s="3">
        <f t="shared" ref="AH168" si="383">B168/B$2</f>
        <v>1.1399999999999999</v>
      </c>
      <c r="AI168" s="3">
        <f t="shared" ref="AI168" si="384">C168/C$2</f>
        <v>1.361</v>
      </c>
      <c r="AJ168" s="3">
        <f t="shared" ref="AJ168" si="385">D168/D$2</f>
        <v>1.9975531714662147</v>
      </c>
      <c r="AK168" s="3">
        <f t="shared" ref="AK168" si="386">E168/E$2</f>
        <v>4.1985000000000001</v>
      </c>
      <c r="AL168" s="3">
        <f t="shared" ref="AL168" si="387">F168/F$2</f>
        <v>2.1863999999999999</v>
      </c>
      <c r="AM168" s="3">
        <f t="shared" si="375"/>
        <v>2.0852813182785708</v>
      </c>
    </row>
    <row r="169" spans="1:39">
      <c r="A169" s="2">
        <v>44302</v>
      </c>
      <c r="B169">
        <v>1.131</v>
      </c>
      <c r="C169">
        <v>1.3586</v>
      </c>
      <c r="D169">
        <v>2.1465999999999998</v>
      </c>
      <c r="E169">
        <v>4.1687000000000003</v>
      </c>
      <c r="F169">
        <v>2.1991000000000001</v>
      </c>
      <c r="G169" s="3">
        <v>2.0831595118173127</v>
      </c>
      <c r="I169" s="11">
        <f t="shared" ref="I169" si="388">IF(B169=B168,"/",B169/B168-1)</f>
        <v>-7.8947368421051767E-3</v>
      </c>
      <c r="J169" s="11">
        <f t="shared" ref="J169" si="389">IF(C169=C168,"/",C169/C168-1)</f>
        <v>-1.7634092578985294E-3</v>
      </c>
      <c r="K169" s="11">
        <f t="shared" ref="K169" si="390">IF(D169=D168,"/",D169/D168-1)</f>
        <v>1.1306887779138908E-2</v>
      </c>
      <c r="L169" s="11">
        <f t="shared" ref="L169" si="391">IF(E169=E168,"/",E169/E168-1)</f>
        <v>-7.0977730141716933E-3</v>
      </c>
      <c r="M169" s="11">
        <f t="shared" ref="M169" si="392">IF(F169=F168,"/",F169/F168-1)</f>
        <v>5.8086351994146579E-3</v>
      </c>
      <c r="N169" s="11">
        <f t="shared" ref="N169" si="393">G169/G168-1</f>
        <v>-1.0175156908851513E-3</v>
      </c>
      <c r="AG169" s="2">
        <f t="shared" ref="AG169" si="394">A169</f>
        <v>44302</v>
      </c>
      <c r="AH169" s="3">
        <f t="shared" ref="AH169" si="395">B169/B$2</f>
        <v>1.131</v>
      </c>
      <c r="AI169" s="3">
        <f t="shared" ref="AI169" si="396">C169/C$2</f>
        <v>1.3586</v>
      </c>
      <c r="AJ169" s="3">
        <f t="shared" ref="AJ169" si="397">D169/D$2</f>
        <v>2.0201392810088459</v>
      </c>
      <c r="AK169" s="3">
        <f t="shared" ref="AK169" si="398">E169/E$2</f>
        <v>4.1687000000000003</v>
      </c>
      <c r="AL169" s="3">
        <f t="shared" ref="AL169" si="399">F169/F$2</f>
        <v>2.1991000000000001</v>
      </c>
      <c r="AM169" s="3">
        <f t="shared" si="375"/>
        <v>2.0831595118173127</v>
      </c>
    </row>
    <row r="170" spans="1:39">
      <c r="A170" s="2">
        <v>44309</v>
      </c>
      <c r="B170">
        <v>1.1499999999999999</v>
      </c>
      <c r="C170">
        <v>1.3345</v>
      </c>
      <c r="D170">
        <v>2.1677</v>
      </c>
      <c r="E170">
        <v>4.0787000000000004</v>
      </c>
      <c r="F170">
        <v>2.2265999999999999</v>
      </c>
      <c r="G170" s="3">
        <v>2.0830785156776752</v>
      </c>
      <c r="I170" s="11">
        <f t="shared" ref="I170" si="400">IF(B170=B169,"/",B170/B169-1)</f>
        <v>1.6799292661361598E-2</v>
      </c>
      <c r="J170" s="11">
        <f t="shared" ref="J170" si="401">IF(C170=C169,"/",C170/C169-1)</f>
        <v>-1.7738848814956576E-2</v>
      </c>
      <c r="K170" s="11">
        <f t="shared" ref="K170" si="402">IF(D170=D169,"/",D170/D169-1)</f>
        <v>9.829497810491139E-3</v>
      </c>
      <c r="L170" s="11">
        <f t="shared" ref="L170" si="403">IF(E170=E169,"/",E170/E169-1)</f>
        <v>-2.158946434140141E-2</v>
      </c>
      <c r="M170" s="11">
        <f t="shared" ref="M170" si="404">IF(F170=F169,"/",F170/F169-1)</f>
        <v>1.2505115729161798E-2</v>
      </c>
      <c r="N170" s="11">
        <f t="shared" ref="N170" si="405">G170/G169-1</f>
        <v>-3.8881391068779081E-5</v>
      </c>
      <c r="AG170" s="2">
        <f t="shared" ref="AG170" si="406">A170</f>
        <v>44309</v>
      </c>
      <c r="AH170" s="3">
        <f t="shared" ref="AH170" si="407">B170/B$2</f>
        <v>1.1499999999999999</v>
      </c>
      <c r="AI170" s="3">
        <f t="shared" ref="AI170" si="408">C170/C$2</f>
        <v>1.3345</v>
      </c>
      <c r="AJ170" s="3">
        <f t="shared" ref="AJ170" si="409">D170/D$2</f>
        <v>2.0399962356484096</v>
      </c>
      <c r="AK170" s="3">
        <f t="shared" ref="AK170" si="410">E170/E$2</f>
        <v>4.0787000000000004</v>
      </c>
      <c r="AL170" s="3">
        <f t="shared" ref="AL170" si="411">F170/F$2</f>
        <v>2.2265999999999999</v>
      </c>
      <c r="AM170" s="3">
        <f t="shared" si="375"/>
        <v>2.0830785156776752</v>
      </c>
    </row>
    <row r="171" spans="1:39">
      <c r="A171" s="2">
        <v>44316</v>
      </c>
      <c r="B171">
        <v>1.1459999999999999</v>
      </c>
      <c r="C171">
        <v>1.3302</v>
      </c>
      <c r="D171">
        <v>2.1490999999999998</v>
      </c>
      <c r="E171">
        <v>3.9964</v>
      </c>
      <c r="F171">
        <v>2.2595000000000001</v>
      </c>
      <c r="G171" s="3">
        <v>2.074461623512343</v>
      </c>
      <c r="I171" s="11">
        <f t="shared" ref="I171:I172" si="412">IF(B171=B170,"/",B171/B170-1)</f>
        <v>-3.4782608695652639E-3</v>
      </c>
      <c r="J171" s="11">
        <f t="shared" ref="J171:J172" si="413">IF(C171=C170,"/",C171/C170-1)</f>
        <v>-3.2221805919819824E-3</v>
      </c>
      <c r="K171" s="11">
        <f t="shared" ref="K171:K172" si="414">IF(D171=D170,"/",D171/D170-1)</f>
        <v>-8.5805231351202549E-3</v>
      </c>
      <c r="L171" s="11">
        <f t="shared" ref="L171:L172" si="415">IF(E171=E170,"/",E171/E170-1)</f>
        <v>-2.0177997891485111E-2</v>
      </c>
      <c r="M171" s="11">
        <f t="shared" ref="M171:M172" si="416">IF(F171=F170,"/",F171/F170-1)</f>
        <v>1.4775891493757465E-2</v>
      </c>
      <c r="N171" s="11">
        <f t="shared" ref="N171:N172" si="417">G171/G170-1</f>
        <v>-4.1366141988791183E-3</v>
      </c>
      <c r="AG171" s="2">
        <f t="shared" ref="AG171:AG172" si="418">A171</f>
        <v>44316</v>
      </c>
      <c r="AH171" s="3">
        <f t="shared" ref="AH171:AH172" si="419">B171/B$2</f>
        <v>1.1459999999999999</v>
      </c>
      <c r="AI171" s="3">
        <f t="shared" ref="AI171:AI172" si="420">C171/C$2</f>
        <v>1.3302</v>
      </c>
      <c r="AJ171" s="3">
        <f t="shared" ref="AJ171:AJ172" si="421">D171/D$2</f>
        <v>2.0224920007528699</v>
      </c>
      <c r="AK171" s="3">
        <f t="shared" ref="AK171:AK172" si="422">E171/E$2</f>
        <v>3.9964</v>
      </c>
      <c r="AL171" s="3">
        <f t="shared" ref="AL171:AL172" si="423">F171/F$2</f>
        <v>2.2595000000000001</v>
      </c>
      <c r="AM171" s="3">
        <f t="shared" si="375"/>
        <v>2.074461623512343</v>
      </c>
    </row>
    <row r="172" spans="1:39">
      <c r="A172" s="2">
        <v>44323</v>
      </c>
      <c r="B172">
        <v>1.157</v>
      </c>
      <c r="C172">
        <v>1.3399000000000001</v>
      </c>
      <c r="D172">
        <v>2.2378</v>
      </c>
      <c r="E172">
        <v>3.9569999999999999</v>
      </c>
      <c r="F172">
        <v>2.2759</v>
      </c>
      <c r="G172" s="3">
        <v>2.0911603365703426</v>
      </c>
      <c r="I172" s="11">
        <f t="shared" si="412"/>
        <v>9.5986038394415552E-3</v>
      </c>
      <c r="J172" s="11">
        <f t="shared" si="413"/>
        <v>7.2921365208240552E-3</v>
      </c>
      <c r="K172" s="11">
        <f t="shared" si="414"/>
        <v>4.1273091061374556E-2</v>
      </c>
      <c r="L172" s="11">
        <f t="shared" si="415"/>
        <v>-9.858872985687106E-3</v>
      </c>
      <c r="M172" s="11">
        <f t="shared" si="416"/>
        <v>7.2582429741092636E-3</v>
      </c>
      <c r="N172" s="11">
        <f t="shared" si="417"/>
        <v>8.0496611114582173E-3</v>
      </c>
      <c r="AG172" s="2">
        <f t="shared" si="418"/>
        <v>44323</v>
      </c>
      <c r="AH172" s="3">
        <f t="shared" si="419"/>
        <v>1.157</v>
      </c>
      <c r="AI172" s="3">
        <f t="shared" si="420"/>
        <v>1.3399000000000001</v>
      </c>
      <c r="AJ172" s="3">
        <f t="shared" si="421"/>
        <v>2.105966497270845</v>
      </c>
      <c r="AK172" s="3">
        <f t="shared" si="422"/>
        <v>3.9569999999999999</v>
      </c>
      <c r="AL172" s="3">
        <f t="shared" si="423"/>
        <v>2.2759</v>
      </c>
      <c r="AM172" s="3">
        <f t="shared" si="375"/>
        <v>2.0911603365703426</v>
      </c>
    </row>
    <row r="173" spans="1:39">
      <c r="A173" s="2">
        <v>44330</v>
      </c>
      <c r="B173">
        <v>1.169</v>
      </c>
      <c r="C173">
        <v>1.3045</v>
      </c>
      <c r="D173">
        <v>2.2633999999999999</v>
      </c>
      <c r="E173">
        <v>4.0396000000000001</v>
      </c>
      <c r="F173">
        <v>2.2869000000000002</v>
      </c>
      <c r="G173" s="3">
        <v>2.0999847104286626</v>
      </c>
      <c r="I173" s="11">
        <f t="shared" ref="I173" si="424">IF(B173=B172,"/",B173/B172-1)</f>
        <v>1.0371650821088929E-2</v>
      </c>
      <c r="J173" s="11">
        <f t="shared" ref="J173" si="425">IF(C173=C172,"/",C173/C172-1)</f>
        <v>-2.641988208075241E-2</v>
      </c>
      <c r="K173" s="11">
        <f t="shared" ref="K173" si="426">IF(D173=D172,"/",D173/D172-1)</f>
        <v>1.1439806953257525E-2</v>
      </c>
      <c r="L173" s="11">
        <f t="shared" ref="L173" si="427">IF(E173=E172,"/",E173/E172-1)</f>
        <v>2.0874399797826682E-2</v>
      </c>
      <c r="M173" s="11">
        <f t="shared" ref="M173" si="428">IF(F173=F172,"/",F173/F172-1)</f>
        <v>4.8332527791203894E-3</v>
      </c>
      <c r="N173" s="11">
        <f t="shared" ref="N173" si="429">G173/G172-1</f>
        <v>4.2198456541082674E-3</v>
      </c>
      <c r="AG173" s="2">
        <f t="shared" ref="AG173" si="430">A173</f>
        <v>44330</v>
      </c>
      <c r="AH173" s="3">
        <f t="shared" ref="AH173" si="431">B173/B$2</f>
        <v>1.169</v>
      </c>
      <c r="AI173" s="3">
        <f t="shared" ref="AI173" si="432">C173/C$2</f>
        <v>1.3045</v>
      </c>
      <c r="AJ173" s="3">
        <f t="shared" ref="AJ173" si="433">D173/D$2</f>
        <v>2.1300583474496517</v>
      </c>
      <c r="AK173" s="3">
        <f t="shared" ref="AK173" si="434">E173/E$2</f>
        <v>4.0396000000000001</v>
      </c>
      <c r="AL173" s="3">
        <f t="shared" ref="AL173" si="435">F173/F$2</f>
        <v>2.2869000000000002</v>
      </c>
      <c r="AM173" s="3">
        <f t="shared" ref="AM173" si="436">G173/G$2</f>
        <v>2.0999847104286626</v>
      </c>
    </row>
    <row r="174" spans="1:39">
      <c r="G174" s="3"/>
      <c r="I174" s="17"/>
    </row>
    <row r="175" spans="1:39">
      <c r="B175" s="3"/>
      <c r="C175" s="3"/>
      <c r="D175" s="3"/>
      <c r="E175" s="3"/>
      <c r="F175" s="3"/>
      <c r="G175" s="3"/>
      <c r="I175" s="17"/>
      <c r="J175" s="17"/>
      <c r="K175" s="17"/>
      <c r="L175" s="17"/>
      <c r="M175" s="17"/>
      <c r="N175" s="17"/>
    </row>
    <row r="176" spans="1:39">
      <c r="B176" s="3"/>
      <c r="C176" s="3"/>
      <c r="D176" s="3"/>
      <c r="E176" s="3"/>
      <c r="F176" s="3"/>
      <c r="G176" s="3"/>
      <c r="I176" s="17"/>
      <c r="J176" s="17"/>
      <c r="K176" s="17"/>
      <c r="L176" s="17"/>
      <c r="M176" s="17"/>
      <c r="N176" s="17"/>
    </row>
    <row r="177" spans="2:7">
      <c r="B177" s="3"/>
      <c r="C177" s="3"/>
      <c r="D177" s="3"/>
      <c r="E177" s="3"/>
      <c r="F177" s="3"/>
      <c r="G177" s="3"/>
    </row>
    <row r="178" spans="2:7">
      <c r="B178" s="19"/>
      <c r="C178" s="19"/>
      <c r="D178" s="19"/>
      <c r="E178" s="19"/>
      <c r="F178" s="19"/>
    </row>
  </sheetData>
  <mergeCells count="8">
    <mergeCell ref="P2:AD2"/>
    <mergeCell ref="R3:S3"/>
    <mergeCell ref="T3:U3"/>
    <mergeCell ref="V3:Y3"/>
    <mergeCell ref="Z3:AC3"/>
    <mergeCell ref="AD3:AE3"/>
    <mergeCell ref="P3:P4"/>
    <mergeCell ref="Q3:Q4"/>
  </mergeCells>
  <phoneticPr fontId="15" type="noConversion"/>
  <conditionalFormatting sqref="R5:R9">
    <cfRule type="cellIs" dxfId="6" priority="2" operator="greaterThan">
      <formula>$S$5</formula>
    </cfRule>
  </conditionalFormatting>
  <pageMargins left="0.69930555555555596" right="0.69930555555555596"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78"/>
  <sheetViews>
    <sheetView topLeftCell="AZ128" workbookViewId="0">
      <selection activeCell="BQ132" sqref="BQ132:BQ173"/>
    </sheetView>
  </sheetViews>
  <sheetFormatPr baseColWidth="10" defaultColWidth="10.6640625" defaultRowHeight="14"/>
  <cols>
    <col min="1" max="1" width="13" style="2" hidden="1" customWidth="1"/>
    <col min="2" max="16" width="0" hidden="1" customWidth="1"/>
    <col min="17" max="17" width="10.6640625" style="3" hidden="1" customWidth="1"/>
    <col min="18" max="18" width="11.83203125" hidden="1" customWidth="1"/>
    <col min="19" max="34" width="11.83203125" style="11" hidden="1" customWidth="1"/>
    <col min="35" max="37" width="11.83203125" hidden="1" customWidth="1"/>
    <col min="38" max="38" width="11" hidden="1" customWidth="1"/>
    <col min="39" max="39" width="12" hidden="1" customWidth="1"/>
    <col min="40" max="40" width="13.1640625" hidden="1" customWidth="1"/>
    <col min="41" max="51" width="11.83203125" hidden="1" customWidth="1"/>
    <col min="52" max="52" width="3.6640625" customWidth="1"/>
    <col min="53" max="53" width="12.6640625" style="2" customWidth="1"/>
    <col min="54" max="69" width="10.83203125" style="3" customWidth="1"/>
  </cols>
  <sheetData>
    <row r="1" spans="1:69" ht="45">
      <c r="A1" s="4" t="s">
        <v>234</v>
      </c>
      <c r="B1" s="7" t="s">
        <v>289</v>
      </c>
      <c r="C1" s="7" t="s">
        <v>68</v>
      </c>
      <c r="D1" s="7" t="s">
        <v>70</v>
      </c>
      <c r="E1" s="7" t="s">
        <v>72</v>
      </c>
      <c r="F1" s="7" t="s">
        <v>74</v>
      </c>
      <c r="G1" s="7" t="s">
        <v>76</v>
      </c>
      <c r="H1" s="7" t="s">
        <v>78</v>
      </c>
      <c r="I1" s="7" t="s">
        <v>80</v>
      </c>
      <c r="J1" s="7" t="s">
        <v>82</v>
      </c>
      <c r="K1" s="7" t="s">
        <v>84</v>
      </c>
      <c r="L1" s="7" t="s">
        <v>86</v>
      </c>
      <c r="M1" s="7" t="s">
        <v>88</v>
      </c>
      <c r="N1" s="7" t="s">
        <v>90</v>
      </c>
      <c r="O1" s="7" t="s">
        <v>92</v>
      </c>
      <c r="P1" s="7" t="s">
        <v>93</v>
      </c>
      <c r="Q1" s="3" t="s">
        <v>65</v>
      </c>
      <c r="S1" s="7" t="s">
        <v>271</v>
      </c>
      <c r="T1" s="23" t="s">
        <v>68</v>
      </c>
      <c r="U1" s="23" t="s">
        <v>70</v>
      </c>
      <c r="V1" s="23" t="s">
        <v>72</v>
      </c>
      <c r="W1" s="23" t="s">
        <v>74</v>
      </c>
      <c r="X1" s="23" t="s">
        <v>76</v>
      </c>
      <c r="Y1" s="23" t="s">
        <v>78</v>
      </c>
      <c r="Z1" s="23" t="s">
        <v>80</v>
      </c>
      <c r="AA1" s="23" t="s">
        <v>82</v>
      </c>
      <c r="AB1" s="23" t="s">
        <v>84</v>
      </c>
      <c r="AC1" s="23" t="s">
        <v>86</v>
      </c>
      <c r="AD1" s="23" t="s">
        <v>88</v>
      </c>
      <c r="AE1" s="23" t="s">
        <v>90</v>
      </c>
      <c r="AF1" s="23" t="s">
        <v>92</v>
      </c>
      <c r="AG1" s="23" t="s">
        <v>93</v>
      </c>
      <c r="AH1" s="23" t="s">
        <v>65</v>
      </c>
      <c r="BA1" s="2" t="s">
        <v>240</v>
      </c>
      <c r="BB1" s="7" t="s">
        <v>271</v>
      </c>
      <c r="BC1" s="5" t="s">
        <v>68</v>
      </c>
      <c r="BD1" s="5" t="s">
        <v>70</v>
      </c>
      <c r="BE1" s="5" t="s">
        <v>72</v>
      </c>
      <c r="BF1" s="5" t="s">
        <v>74</v>
      </c>
      <c r="BG1" s="5" t="s">
        <v>76</v>
      </c>
      <c r="BH1" s="5" t="s">
        <v>78</v>
      </c>
      <c r="BI1" s="5" t="s">
        <v>80</v>
      </c>
      <c r="BJ1" s="5" t="s">
        <v>82</v>
      </c>
      <c r="BK1" s="5" t="s">
        <v>84</v>
      </c>
      <c r="BL1" s="5" t="s">
        <v>86</v>
      </c>
      <c r="BM1" s="5" t="s">
        <v>88</v>
      </c>
      <c r="BN1" s="5" t="s">
        <v>90</v>
      </c>
      <c r="BO1" s="5" t="s">
        <v>92</v>
      </c>
      <c r="BP1" s="7" t="s">
        <v>93</v>
      </c>
      <c r="BQ1" s="5" t="s">
        <v>65</v>
      </c>
    </row>
    <row r="2" spans="1:69" ht="18">
      <c r="A2" s="2">
        <v>43098</v>
      </c>
      <c r="B2">
        <v>1.4817</v>
      </c>
      <c r="C2">
        <v>2.4420000000000002</v>
      </c>
      <c r="D2">
        <v>1.5129999999999999</v>
      </c>
      <c r="E2">
        <v>1.6977</v>
      </c>
      <c r="F2">
        <v>2.0030999999999999</v>
      </c>
      <c r="G2">
        <v>1.494</v>
      </c>
      <c r="H2">
        <v>0.99929999999999997</v>
      </c>
      <c r="I2">
        <v>1.8112999999999999</v>
      </c>
      <c r="J2">
        <v>3.6042999999999998</v>
      </c>
      <c r="K2">
        <v>1.5555000000000001</v>
      </c>
      <c r="L2">
        <v>1.2609999999999999</v>
      </c>
      <c r="M2">
        <v>2.4619</v>
      </c>
      <c r="N2">
        <v>2.0152999999999999</v>
      </c>
      <c r="O2">
        <v>1.077</v>
      </c>
      <c r="P2">
        <v>1</v>
      </c>
      <c r="Q2" s="3">
        <v>1</v>
      </c>
      <c r="AJ2" s="105" t="s">
        <v>63</v>
      </c>
      <c r="AK2" s="105"/>
      <c r="AL2" s="105"/>
      <c r="AM2" s="105"/>
      <c r="AN2" s="105"/>
      <c r="AO2" s="105"/>
      <c r="AP2" s="105"/>
      <c r="AQ2" s="105"/>
      <c r="AR2" s="105"/>
      <c r="AS2" s="105"/>
      <c r="AT2" s="105"/>
      <c r="AU2" s="105"/>
      <c r="AV2" s="105"/>
      <c r="AW2" s="105"/>
      <c r="AX2" s="105"/>
      <c r="BA2" s="2">
        <f>A2</f>
        <v>43098</v>
      </c>
      <c r="BB2" s="3">
        <f t="shared" ref="BB2:BB33" si="0">B2/B$2</f>
        <v>1</v>
      </c>
      <c r="BC2" s="3">
        <f t="shared" ref="BC2:BC33" si="1">C2/C$2</f>
        <v>1</v>
      </c>
      <c r="BD2" s="3">
        <f t="shared" ref="BD2:BD33" si="2">D2/D$2</f>
        <v>1</v>
      </c>
      <c r="BE2" s="3">
        <f t="shared" ref="BE2:BE33" si="3">E2/E$2</f>
        <v>1</v>
      </c>
      <c r="BF2" s="3">
        <f t="shared" ref="BF2:BF33" si="4">F2/F$2</f>
        <v>1</v>
      </c>
      <c r="BG2" s="3">
        <f t="shared" ref="BG2:BG33" si="5">G2/G$2</f>
        <v>1</v>
      </c>
      <c r="BH2" s="3">
        <f t="shared" ref="BH2:BH33" si="6">H2/H$2</f>
        <v>1</v>
      </c>
      <c r="BI2" s="3">
        <f t="shared" ref="BI2:BI33" si="7">I2/I$2</f>
        <v>1</v>
      </c>
      <c r="BJ2" s="3">
        <f t="shared" ref="BJ2:BJ33" si="8">J2/J$2</f>
        <v>1</v>
      </c>
      <c r="BK2" s="3">
        <f t="shared" ref="BK2:BK33" si="9">K2/K$2</f>
        <v>1</v>
      </c>
      <c r="BL2" s="3">
        <f t="shared" ref="BL2:BL33" si="10">L2/L$2</f>
        <v>1</v>
      </c>
      <c r="BM2" s="3">
        <f t="shared" ref="BM2:BM33" si="11">M2/M$2</f>
        <v>1</v>
      </c>
      <c r="BN2" s="3">
        <f t="shared" ref="BN2:BN33" si="12">N2/N$2</f>
        <v>1</v>
      </c>
      <c r="BO2" s="3">
        <f t="shared" ref="BO2:BP33" si="13">O2/O$2</f>
        <v>1</v>
      </c>
      <c r="BP2" s="3">
        <f t="shared" si="13"/>
        <v>1</v>
      </c>
      <c r="BQ2" s="3">
        <f t="shared" ref="BQ2:BQ16" si="14">Q2/Q$2</f>
        <v>1</v>
      </c>
    </row>
    <row r="3" spans="1:69" ht="34.5" customHeight="1">
      <c r="A3" s="2">
        <v>43105</v>
      </c>
      <c r="B3">
        <v>1.5178</v>
      </c>
      <c r="C3">
        <v>2.4811000000000001</v>
      </c>
      <c r="D3">
        <v>1.5529999999999999</v>
      </c>
      <c r="E3">
        <v>1.7291000000000001</v>
      </c>
      <c r="F3">
        <v>2.0430999999999999</v>
      </c>
      <c r="G3">
        <v>1.518</v>
      </c>
      <c r="H3">
        <v>0.99770000000000003</v>
      </c>
      <c r="I3">
        <v>1.8552999999999999</v>
      </c>
      <c r="J3">
        <v>3.7736999999999998</v>
      </c>
      <c r="K3">
        <v>1.5829</v>
      </c>
      <c r="L3">
        <v>1.288</v>
      </c>
      <c r="M3">
        <v>2.5634000000000001</v>
      </c>
      <c r="N3">
        <v>2.0575999999999999</v>
      </c>
      <c r="O3">
        <v>1.0760000000000001</v>
      </c>
      <c r="P3">
        <v>1</v>
      </c>
      <c r="Q3" s="3">
        <v>1.0267674234564981</v>
      </c>
      <c r="S3" s="11">
        <f t="shared" ref="S3:AG3" si="15">IF(B3=B2,"/",B3/B2-1)</f>
        <v>2.4363906323817242E-2</v>
      </c>
      <c r="T3" s="11">
        <f t="shared" si="15"/>
        <v>1.601146601146608E-2</v>
      </c>
      <c r="U3" s="11">
        <f t="shared" si="15"/>
        <v>2.6437541308658385E-2</v>
      </c>
      <c r="V3" s="11">
        <f t="shared" si="15"/>
        <v>1.8495611709960613E-2</v>
      </c>
      <c r="W3" s="11">
        <f t="shared" si="15"/>
        <v>1.996904797563781E-2</v>
      </c>
      <c r="X3" s="11">
        <f t="shared" si="15"/>
        <v>1.6064257028112428E-2</v>
      </c>
      <c r="Y3" s="11">
        <f t="shared" si="15"/>
        <v>-1.6011207845491038E-3</v>
      </c>
      <c r="Z3" s="11">
        <f t="shared" si="15"/>
        <v>2.4291945011869931E-2</v>
      </c>
      <c r="AA3" s="11">
        <f t="shared" si="15"/>
        <v>4.699941736259472E-2</v>
      </c>
      <c r="AB3" s="11">
        <f t="shared" si="15"/>
        <v>1.7614914818386396E-2</v>
      </c>
      <c r="AC3" s="11">
        <f t="shared" si="15"/>
        <v>2.1411578112609186E-2</v>
      </c>
      <c r="AD3" s="11">
        <f t="shared" si="15"/>
        <v>4.1228319590560281E-2</v>
      </c>
      <c r="AE3" s="11">
        <f t="shared" si="15"/>
        <v>2.0989430853967095E-2</v>
      </c>
      <c r="AF3" s="11">
        <f t="shared" si="15"/>
        <v>-9.2850510677799925E-4</v>
      </c>
      <c r="AG3" s="11" t="str">
        <f t="shared" si="15"/>
        <v>/</v>
      </c>
      <c r="AH3" s="11">
        <f t="shared" ref="AH3" si="16">IF(Q3=Q2,"/",Q3/Q2-1)</f>
        <v>2.6767423456498074E-2</v>
      </c>
      <c r="AJ3" s="118" t="s">
        <v>64</v>
      </c>
      <c r="AK3" s="107" t="s">
        <v>2</v>
      </c>
      <c r="AL3" s="106" t="str">
        <f>cta策略!BV3</f>
        <v>2021/5/10-2021/5/14收益率</v>
      </c>
      <c r="AM3" s="107"/>
      <c r="AN3" s="106" t="str">
        <f>cta策略!BX3</f>
        <v>（2020/2/14-2021/5/14）季度收益率</v>
      </c>
      <c r="AO3" s="107"/>
      <c r="AP3" s="106" t="str">
        <f>cta策略!BZ3</f>
        <v>近半年（2020/11/15-2021/5/14）业绩指标</v>
      </c>
      <c r="AQ3" s="106"/>
      <c r="AR3" s="106"/>
      <c r="AS3" s="107"/>
      <c r="AT3" s="106" t="str">
        <f>cta策略!CD3</f>
        <v>近一年（2020/5/15-2021/5/14）业绩指标</v>
      </c>
      <c r="AU3" s="106"/>
      <c r="AV3" s="106"/>
      <c r="AW3" s="107"/>
      <c r="AX3" s="106" t="str">
        <f>cta策略!CH3</f>
        <v>2018年以来最大回撤</v>
      </c>
      <c r="AY3" s="107"/>
      <c r="BA3" s="2">
        <f t="shared" ref="BA3:BA66" si="17">A3</f>
        <v>43105</v>
      </c>
      <c r="BB3" s="3">
        <f t="shared" si="0"/>
        <v>1.0243639063238172</v>
      </c>
      <c r="BC3" s="3">
        <f t="shared" si="1"/>
        <v>1.0160114660114661</v>
      </c>
      <c r="BD3" s="3">
        <f t="shared" si="2"/>
        <v>1.0264375413086584</v>
      </c>
      <c r="BE3" s="3">
        <f t="shared" si="3"/>
        <v>1.0184956117099606</v>
      </c>
      <c r="BF3" s="3">
        <f t="shared" si="4"/>
        <v>1.0199690479756378</v>
      </c>
      <c r="BG3" s="3">
        <f t="shared" si="5"/>
        <v>1.0160642570281124</v>
      </c>
      <c r="BH3" s="3">
        <f t="shared" si="6"/>
        <v>0.9983988792154509</v>
      </c>
      <c r="BI3" s="3">
        <f t="shared" si="7"/>
        <v>1.0242919450118699</v>
      </c>
      <c r="BJ3" s="3">
        <f t="shared" si="8"/>
        <v>1.0469994173625947</v>
      </c>
      <c r="BK3" s="3">
        <f t="shared" si="9"/>
        <v>1.0176149148183864</v>
      </c>
      <c r="BL3" s="3">
        <f t="shared" si="10"/>
        <v>1.0214115781126092</v>
      </c>
      <c r="BM3" s="3">
        <f t="shared" si="11"/>
        <v>1.0412283195905603</v>
      </c>
      <c r="BN3" s="3">
        <f t="shared" si="12"/>
        <v>1.0209894308539671</v>
      </c>
      <c r="BO3" s="3">
        <f t="shared" si="13"/>
        <v>0.999071494893222</v>
      </c>
      <c r="BP3" s="3">
        <f t="shared" si="13"/>
        <v>1</v>
      </c>
      <c r="BQ3" s="3">
        <f t="shared" si="14"/>
        <v>1.0267674234564981</v>
      </c>
    </row>
    <row r="4" spans="1:69" ht="15">
      <c r="A4" s="2">
        <v>43112</v>
      </c>
      <c r="B4">
        <v>1.5548</v>
      </c>
      <c r="C4">
        <v>2.4929000000000001</v>
      </c>
      <c r="D4">
        <v>1.621</v>
      </c>
      <c r="E4">
        <v>1.7242999999999999</v>
      </c>
      <c r="F4">
        <v>2.0528</v>
      </c>
      <c r="G4">
        <v>1.5189999999999999</v>
      </c>
      <c r="H4">
        <v>1.008</v>
      </c>
      <c r="I4">
        <v>1.8608</v>
      </c>
      <c r="J4">
        <v>3.6949000000000001</v>
      </c>
      <c r="K4">
        <v>1.6540999999999999</v>
      </c>
      <c r="L4">
        <v>1.3340000000000001</v>
      </c>
      <c r="M4">
        <v>2.6459000000000001</v>
      </c>
      <c r="N4">
        <v>2.0651000000000002</v>
      </c>
      <c r="O4">
        <v>1.0740000000000001</v>
      </c>
      <c r="P4">
        <v>1</v>
      </c>
      <c r="Q4" s="3">
        <v>1.0481649934856252</v>
      </c>
      <c r="S4" s="11">
        <f t="shared" ref="S4:S67" si="18">IF(B4=B3,"/",B4/B3-1)</f>
        <v>2.4377388325207416E-2</v>
      </c>
      <c r="T4" s="11">
        <f t="shared" ref="T4:T67" si="19">IF(C4=C3,"/",C4/C3-1)</f>
        <v>4.7559550199507417E-3</v>
      </c>
      <c r="U4" s="11">
        <f t="shared" ref="U4:U67" si="20">IF(D4=D3,"/",D4/D3-1)</f>
        <v>4.3786220218931193E-2</v>
      </c>
      <c r="V4" s="11">
        <f t="shared" ref="V4:V67" si="21">IF(E4=E3,"/",E4/E3-1)</f>
        <v>-2.7760106413742269E-3</v>
      </c>
      <c r="W4" s="11">
        <f t="shared" ref="W4:W67" si="22">IF(F4=F3,"/",F4/F3-1)</f>
        <v>4.7476873378689E-3</v>
      </c>
      <c r="X4" s="11">
        <f t="shared" ref="X4:X67" si="23">IF(G4=G3,"/",G4/G3-1)</f>
        <v>6.587615283266679E-4</v>
      </c>
      <c r="Y4" s="11">
        <f t="shared" ref="Y4:Y67" si="24">IF(H4=H3,"/",H4/H3-1)</f>
        <v>1.0323744612608987E-2</v>
      </c>
      <c r="Z4" s="11">
        <f t="shared" ref="Z4:Z67" si="25">IF(I4=I3,"/",I4/I3-1)</f>
        <v>2.9644801379831165E-3</v>
      </c>
      <c r="AA4" s="11">
        <f t="shared" ref="AA4:AA67" si="26">IF(J4=J3,"/",J4/J3-1)</f>
        <v>-2.0881363118424812E-2</v>
      </c>
      <c r="AB4" s="11">
        <f t="shared" ref="AB4:AB67" si="27">IF(K4=K3,"/",K4/K3-1)</f>
        <v>4.4980731568639687E-2</v>
      </c>
      <c r="AC4" s="11">
        <f t="shared" ref="AC4:AC67" si="28">IF(L4=L3,"/",L4/L3-1)</f>
        <v>3.5714285714285809E-2</v>
      </c>
      <c r="AD4" s="11">
        <f t="shared" ref="AD4:AD67" si="29">IF(M4=M3,"/",M4/M3-1)</f>
        <v>3.2183818366232408E-2</v>
      </c>
      <c r="AE4" s="11">
        <f t="shared" ref="AE4:AE67" si="30">IF(N4=N3,"/",N4/N3-1)</f>
        <v>3.6450233281495326E-3</v>
      </c>
      <c r="AF4" s="11">
        <f t="shared" ref="AF4:AF67" si="31">IF(O4=O3,"/",O4/O3-1)</f>
        <v>-1.8587360594795044E-3</v>
      </c>
      <c r="AG4" s="11" t="str">
        <f t="shared" ref="AG4:AG67" si="32">IF(P4=P3,"/",P4/P3-1)</f>
        <v>/</v>
      </c>
      <c r="AH4" s="11">
        <f t="shared" ref="AH4:AH67" si="33">IF(Q4=Q3,"/",Q4/Q3-1)</f>
        <v>2.0839743782574027E-2</v>
      </c>
      <c r="AJ4" s="118"/>
      <c r="AK4" s="107"/>
      <c r="AL4" s="12" t="s">
        <v>3</v>
      </c>
      <c r="AM4" s="12" t="s">
        <v>65</v>
      </c>
      <c r="AN4" s="12" t="s">
        <v>3</v>
      </c>
      <c r="AO4" s="12" t="s">
        <v>65</v>
      </c>
      <c r="AP4" s="12" t="s">
        <v>5</v>
      </c>
      <c r="AQ4" s="12" t="s">
        <v>65</v>
      </c>
      <c r="AR4" s="12" t="s">
        <v>6</v>
      </c>
      <c r="AS4" s="12" t="s">
        <v>65</v>
      </c>
      <c r="AT4" s="12" t="s">
        <v>5</v>
      </c>
      <c r="AU4" s="12" t="s">
        <v>65</v>
      </c>
      <c r="AV4" s="12" t="s">
        <v>6</v>
      </c>
      <c r="AW4" s="12" t="s">
        <v>65</v>
      </c>
      <c r="AX4" s="15" t="s">
        <v>3</v>
      </c>
      <c r="AY4" s="12" t="s">
        <v>65</v>
      </c>
      <c r="BA4" s="2">
        <f t="shared" si="17"/>
        <v>43112</v>
      </c>
      <c r="BB4" s="3">
        <f t="shared" si="0"/>
        <v>1.0493352230545994</v>
      </c>
      <c r="BC4" s="3">
        <f t="shared" si="1"/>
        <v>1.0208435708435708</v>
      </c>
      <c r="BD4" s="3">
        <f t="shared" si="2"/>
        <v>1.0713813615333774</v>
      </c>
      <c r="BE4" s="3">
        <f t="shared" si="3"/>
        <v>1.0156682570536608</v>
      </c>
      <c r="BF4" s="3">
        <f t="shared" si="4"/>
        <v>1.0248115421097299</v>
      </c>
      <c r="BG4" s="3">
        <f t="shared" si="5"/>
        <v>1.0167336010709505</v>
      </c>
      <c r="BH4" s="3">
        <f t="shared" si="6"/>
        <v>1.0087060942659862</v>
      </c>
      <c r="BI4" s="3">
        <f t="shared" si="7"/>
        <v>1.0273284381383536</v>
      </c>
      <c r="BJ4" s="3">
        <f t="shared" si="8"/>
        <v>1.025136642343867</v>
      </c>
      <c r="BK4" s="3">
        <f t="shared" si="9"/>
        <v>1.0633879781420763</v>
      </c>
      <c r="BL4" s="3">
        <f t="shared" si="10"/>
        <v>1.0578905630452025</v>
      </c>
      <c r="BM4" s="3">
        <f t="shared" si="11"/>
        <v>1.07473902270604</v>
      </c>
      <c r="BN4" s="3">
        <f t="shared" si="12"/>
        <v>1.0247109611472238</v>
      </c>
      <c r="BO4" s="3">
        <f t="shared" si="13"/>
        <v>0.99721448467966589</v>
      </c>
      <c r="BP4" s="3">
        <f t="shared" si="13"/>
        <v>1</v>
      </c>
      <c r="BQ4" s="3">
        <f t="shared" si="14"/>
        <v>1.0481649934856252</v>
      </c>
    </row>
    <row r="5" spans="1:69" ht="27.75" customHeight="1">
      <c r="A5" s="2">
        <v>43119</v>
      </c>
      <c r="B5">
        <v>1.5455000000000001</v>
      </c>
      <c r="C5">
        <v>2.4485000000000001</v>
      </c>
      <c r="D5">
        <v>1.6040000000000001</v>
      </c>
      <c r="E5">
        <v>1.7061999999999999</v>
      </c>
      <c r="F5">
        <v>2.0447000000000002</v>
      </c>
      <c r="G5">
        <v>1.522</v>
      </c>
      <c r="H5">
        <v>1.0249999999999999</v>
      </c>
      <c r="I5">
        <v>1.8567</v>
      </c>
      <c r="J5">
        <v>3.5059</v>
      </c>
      <c r="K5">
        <v>1.607</v>
      </c>
      <c r="L5">
        <v>1.3169999999999999</v>
      </c>
      <c r="M5">
        <v>2.6478000000000002</v>
      </c>
      <c r="N5">
        <v>2.0809000000000002</v>
      </c>
      <c r="O5">
        <v>1.069</v>
      </c>
      <c r="P5">
        <v>1</v>
      </c>
      <c r="Q5" s="3">
        <v>1.0631479193160738</v>
      </c>
      <c r="S5" s="11">
        <f t="shared" si="18"/>
        <v>-5.9814767172625682E-3</v>
      </c>
      <c r="T5" s="11">
        <f t="shared" si="19"/>
        <v>-1.7810582053030655E-2</v>
      </c>
      <c r="U5" s="11">
        <f t="shared" si="20"/>
        <v>-1.0487353485502671E-2</v>
      </c>
      <c r="V5" s="11">
        <f t="shared" si="21"/>
        <v>-1.0497013280751588E-2</v>
      </c>
      <c r="W5" s="11">
        <f t="shared" si="22"/>
        <v>-3.945830085736457E-3</v>
      </c>
      <c r="X5" s="11">
        <f t="shared" si="23"/>
        <v>1.9749835418039208E-3</v>
      </c>
      <c r="Y5" s="11">
        <f t="shared" si="24"/>
        <v>1.6865079365079305E-2</v>
      </c>
      <c r="Z5" s="11">
        <f t="shared" si="25"/>
        <v>-2.2033533963886631E-3</v>
      </c>
      <c r="AA5" s="11">
        <f t="shared" si="26"/>
        <v>-5.1151587323066905E-2</v>
      </c>
      <c r="AB5" s="11">
        <f t="shared" si="27"/>
        <v>-2.8474699232210798E-2</v>
      </c>
      <c r="AC5" s="11">
        <f t="shared" si="28"/>
        <v>-1.274362818590713E-2</v>
      </c>
      <c r="AD5" s="11">
        <f t="shared" si="29"/>
        <v>7.1809214256024489E-4</v>
      </c>
      <c r="AE5" s="11">
        <f t="shared" si="30"/>
        <v>7.6509612125321702E-3</v>
      </c>
      <c r="AF5" s="11">
        <f t="shared" si="31"/>
        <v>-4.6554934823092031E-3</v>
      </c>
      <c r="AG5" s="11" t="str">
        <f t="shared" si="32"/>
        <v>/</v>
      </c>
      <c r="AH5" s="11">
        <f t="shared" si="33"/>
        <v>1.4294434486524343E-2</v>
      </c>
      <c r="AJ5" s="7" t="s">
        <v>66</v>
      </c>
      <c r="AK5" s="7" t="s">
        <v>271</v>
      </c>
      <c r="AL5" s="13">
        <v>1.4019755109472509E-2</v>
      </c>
      <c r="AM5" s="14">
        <f>INDEX(Q:Q,COUNTA(Q:Q))/INDEX(Q:Q,COUNTA(Q:Q)-1)-1</f>
        <v>2.2926111628186252E-2</v>
      </c>
      <c r="AN5" s="13">
        <v>-0.14299453720089261</v>
      </c>
      <c r="AO5" s="14">
        <f>INDEX(Q:Q,COUNTA(Q:Q))/INDEX(Q:Q,COUNTA(Q:Q)-13)-1</f>
        <v>-6.7990538734108763E-2</v>
      </c>
      <c r="AP5" s="13">
        <v>0.10380537112278265</v>
      </c>
      <c r="AQ5" s="14">
        <v>5.2243738225393077E-2</v>
      </c>
      <c r="AR5" s="13">
        <v>0.31233440613004665</v>
      </c>
      <c r="AS5" s="14">
        <v>0.21435150696036026</v>
      </c>
      <c r="AT5" s="13">
        <v>0.52009553053565338</v>
      </c>
      <c r="AU5" s="14">
        <f>INDEX(Q:Q,COUNTA(Q:Q))/INDEX(Q:Q,COUNTA(Q:Q)-50)-1</f>
        <v>0.30611426030331068</v>
      </c>
      <c r="AV5" s="13">
        <v>0.32862661846679769</v>
      </c>
      <c r="AW5" s="14">
        <v>0.21221765219328464</v>
      </c>
      <c r="AX5" s="13">
        <f>[5]源乐晟!$P$13</f>
        <v>-0.31712833545107999</v>
      </c>
      <c r="AY5" s="14">
        <f>[5]Sheet3!$R$11</f>
        <v>-0.31284005321160901</v>
      </c>
      <c r="BA5" s="2">
        <f t="shared" si="17"/>
        <v>43119</v>
      </c>
      <c r="BB5" s="3">
        <f t="shared" si="0"/>
        <v>1.0430586488492948</v>
      </c>
      <c r="BC5" s="3">
        <f t="shared" si="1"/>
        <v>1.0026617526617527</v>
      </c>
      <c r="BD5" s="3">
        <f t="shared" si="2"/>
        <v>1.0601454064771978</v>
      </c>
      <c r="BE5" s="3">
        <f t="shared" si="3"/>
        <v>1.0050067738705306</v>
      </c>
      <c r="BF5" s="3">
        <f t="shared" si="4"/>
        <v>1.0207678098946633</v>
      </c>
      <c r="BG5" s="3">
        <f t="shared" si="5"/>
        <v>1.0187416331994645</v>
      </c>
      <c r="BH5" s="3">
        <f t="shared" si="6"/>
        <v>1.0257180026018211</v>
      </c>
      <c r="BI5" s="3">
        <f t="shared" si="7"/>
        <v>1.025064870534975</v>
      </c>
      <c r="BJ5" s="3">
        <f t="shared" si="8"/>
        <v>0.97269927586493909</v>
      </c>
      <c r="BK5" s="3">
        <f t="shared" si="9"/>
        <v>1.0331083252973319</v>
      </c>
      <c r="BL5" s="3">
        <f t="shared" si="10"/>
        <v>1.0444091990483744</v>
      </c>
      <c r="BM5" s="3">
        <f t="shared" si="11"/>
        <v>1.0755107843535481</v>
      </c>
      <c r="BN5" s="3">
        <f t="shared" si="12"/>
        <v>1.0325509849650178</v>
      </c>
      <c r="BO5" s="3">
        <f t="shared" si="13"/>
        <v>0.99257195914577534</v>
      </c>
      <c r="BP5" s="3">
        <f t="shared" si="13"/>
        <v>1</v>
      </c>
      <c r="BQ5" s="3">
        <f t="shared" si="14"/>
        <v>1.0631479193160738</v>
      </c>
    </row>
    <row r="6" spans="1:69" ht="27.75" customHeight="1">
      <c r="A6" s="2">
        <v>43126</v>
      </c>
      <c r="B6">
        <v>1.5903</v>
      </c>
      <c r="C6">
        <v>2.5179</v>
      </c>
      <c r="D6">
        <v>1.65</v>
      </c>
      <c r="E6">
        <v>1.7144999999999999</v>
      </c>
      <c r="F6">
        <v>2.0678000000000001</v>
      </c>
      <c r="G6">
        <v>1.5629999999999999</v>
      </c>
      <c r="H6">
        <v>1.0390999999999999</v>
      </c>
      <c r="I6">
        <v>1.8681000000000001</v>
      </c>
      <c r="J6">
        <v>3.5653000000000001</v>
      </c>
      <c r="K6">
        <v>1.6092</v>
      </c>
      <c r="L6">
        <v>1.337</v>
      </c>
      <c r="M6">
        <v>2.7812000000000001</v>
      </c>
      <c r="N6">
        <v>2.1208999999999998</v>
      </c>
      <c r="O6">
        <v>1.0820000000000001</v>
      </c>
      <c r="P6">
        <v>1</v>
      </c>
      <c r="Q6" s="3">
        <v>1.0869405395862799</v>
      </c>
      <c r="S6" s="11">
        <f t="shared" si="18"/>
        <v>2.8987382724037447E-2</v>
      </c>
      <c r="T6" s="11">
        <f t="shared" si="19"/>
        <v>2.8343884010618714E-2</v>
      </c>
      <c r="U6" s="11">
        <f t="shared" si="20"/>
        <v>2.8678304239401431E-2</v>
      </c>
      <c r="V6" s="11">
        <f t="shared" si="21"/>
        <v>4.8646114171844168E-3</v>
      </c>
      <c r="W6" s="11">
        <f t="shared" si="22"/>
        <v>1.1297500855871334E-2</v>
      </c>
      <c r="X6" s="11">
        <f t="shared" si="23"/>
        <v>2.6938239159001176E-2</v>
      </c>
      <c r="Y6" s="11">
        <f t="shared" si="24"/>
        <v>1.3756097560975622E-2</v>
      </c>
      <c r="Z6" s="11">
        <f t="shared" si="25"/>
        <v>6.1399256745839903E-3</v>
      </c>
      <c r="AA6" s="11">
        <f t="shared" si="26"/>
        <v>1.6942867737242961E-2</v>
      </c>
      <c r="AB6" s="11">
        <f t="shared" si="27"/>
        <v>1.3690105787180773E-3</v>
      </c>
      <c r="AC6" s="11">
        <f t="shared" si="28"/>
        <v>1.518602885345488E-2</v>
      </c>
      <c r="AD6" s="11">
        <f t="shared" si="29"/>
        <v>5.0381448749905466E-2</v>
      </c>
      <c r="AE6" s="11">
        <f t="shared" si="30"/>
        <v>1.9222451823729836E-2</v>
      </c>
      <c r="AF6" s="11">
        <f t="shared" si="31"/>
        <v>1.2160898035547429E-2</v>
      </c>
      <c r="AG6" s="11" t="str">
        <f t="shared" si="32"/>
        <v>/</v>
      </c>
      <c r="AH6" s="11">
        <f t="shared" si="33"/>
        <v>2.23794072658412E-2</v>
      </c>
      <c r="AJ6" s="7" t="s">
        <v>67</v>
      </c>
      <c r="AK6" s="7" t="s">
        <v>68</v>
      </c>
      <c r="AL6" s="13">
        <v>-1.2287509238728789E-2</v>
      </c>
      <c r="AM6" s="14">
        <f>AM5</f>
        <v>2.2926111628186252E-2</v>
      </c>
      <c r="AN6" s="13">
        <v>-6.0730523402666492E-2</v>
      </c>
      <c r="AO6" s="14">
        <f>AO5</f>
        <v>-6.7990538734108763E-2</v>
      </c>
      <c r="AP6" s="13">
        <v>7.2397622689771124E-2</v>
      </c>
      <c r="AQ6" s="14">
        <f>AQ5</f>
        <v>5.2243738225393077E-2</v>
      </c>
      <c r="AR6" s="13">
        <v>0.26562854587034712</v>
      </c>
      <c r="AS6" s="14">
        <f>AS5</f>
        <v>0.21435150696036026</v>
      </c>
      <c r="AT6" s="13">
        <v>0.52179637735311912</v>
      </c>
      <c r="AU6" s="14">
        <f t="shared" ref="AU6:AU19" si="34">AU5</f>
        <v>0.30611426030331068</v>
      </c>
      <c r="AV6" s="13">
        <v>0.24992712317046223</v>
      </c>
      <c r="AW6" s="14">
        <f>AW5</f>
        <v>0.21221765219328464</v>
      </c>
      <c r="AX6" s="13">
        <f>[5]星石投资!$P$13</f>
        <v>-0.289020034166796</v>
      </c>
      <c r="AY6" s="14">
        <f>AY5</f>
        <v>-0.31284005321160901</v>
      </c>
      <c r="BA6" s="2">
        <f t="shared" si="17"/>
        <v>43126</v>
      </c>
      <c r="BB6" s="3">
        <f t="shared" si="0"/>
        <v>1.0732941891071066</v>
      </c>
      <c r="BC6" s="3">
        <f t="shared" si="1"/>
        <v>1.0310810810810811</v>
      </c>
      <c r="BD6" s="3">
        <f t="shared" si="2"/>
        <v>1.0905485789821547</v>
      </c>
      <c r="BE6" s="3">
        <f t="shared" si="3"/>
        <v>1.0098957412970488</v>
      </c>
      <c r="BF6" s="3">
        <f t="shared" si="4"/>
        <v>1.0322999351005941</v>
      </c>
      <c r="BG6" s="3">
        <f t="shared" si="5"/>
        <v>1.0461847389558232</v>
      </c>
      <c r="BH6" s="3">
        <f t="shared" si="6"/>
        <v>1.0398278795156608</v>
      </c>
      <c r="BI6" s="3">
        <f t="shared" si="7"/>
        <v>1.0313586926516867</v>
      </c>
      <c r="BJ6" s="3">
        <f t="shared" si="8"/>
        <v>0.98917959104403086</v>
      </c>
      <c r="BK6" s="3">
        <f t="shared" si="9"/>
        <v>1.0345226615236258</v>
      </c>
      <c r="BL6" s="3">
        <f t="shared" si="10"/>
        <v>1.0602696272799366</v>
      </c>
      <c r="BM6" s="3">
        <f t="shared" si="11"/>
        <v>1.1296965758154272</v>
      </c>
      <c r="BN6" s="3">
        <f t="shared" si="12"/>
        <v>1.0523991465290528</v>
      </c>
      <c r="BO6" s="3">
        <f t="shared" si="13"/>
        <v>1.0046425255338904</v>
      </c>
      <c r="BP6" s="3">
        <f t="shared" si="13"/>
        <v>1</v>
      </c>
      <c r="BQ6" s="3">
        <f t="shared" si="14"/>
        <v>1.0869405395862799</v>
      </c>
    </row>
    <row r="7" spans="1:69" ht="27.75" customHeight="1">
      <c r="A7" s="2">
        <v>43133</v>
      </c>
      <c r="B7">
        <v>1.5934999999999999</v>
      </c>
      <c r="C7">
        <v>2.4329999999999998</v>
      </c>
      <c r="D7">
        <v>1.617</v>
      </c>
      <c r="E7">
        <v>1.6911</v>
      </c>
      <c r="F7">
        <v>2.0396999999999998</v>
      </c>
      <c r="G7">
        <v>1.5580000000000001</v>
      </c>
      <c r="H7">
        <v>1.0265</v>
      </c>
      <c r="I7">
        <v>1.7839</v>
      </c>
      <c r="J7">
        <v>3.5457999999999998</v>
      </c>
      <c r="K7">
        <v>1.5588</v>
      </c>
      <c r="L7">
        <v>1.2929999999999999</v>
      </c>
      <c r="M7">
        <v>2.6131000000000002</v>
      </c>
      <c r="N7">
        <v>2.0630000000000002</v>
      </c>
      <c r="O7">
        <v>1.097</v>
      </c>
      <c r="P7">
        <v>1</v>
      </c>
      <c r="Q7" s="3">
        <v>1.0596344214722293</v>
      </c>
      <c r="S7" s="11">
        <f t="shared" si="18"/>
        <v>2.0121989561716624E-3</v>
      </c>
      <c r="T7" s="11">
        <f t="shared" si="19"/>
        <v>-3.3718575002978701E-2</v>
      </c>
      <c r="U7" s="11">
        <f t="shared" si="20"/>
        <v>-1.9999999999999907E-2</v>
      </c>
      <c r="V7" s="11">
        <f t="shared" si="21"/>
        <v>-1.364829396325451E-2</v>
      </c>
      <c r="W7" s="11">
        <f t="shared" si="22"/>
        <v>-1.3589321984718183E-2</v>
      </c>
      <c r="X7" s="11">
        <f t="shared" si="23"/>
        <v>-3.1989763275751537E-3</v>
      </c>
      <c r="Y7" s="11">
        <f t="shared" si="24"/>
        <v>-1.2125878163795512E-2</v>
      </c>
      <c r="Z7" s="11">
        <f t="shared" si="25"/>
        <v>-4.5072533590278963E-2</v>
      </c>
      <c r="AA7" s="11">
        <f t="shared" si="26"/>
        <v>-5.4693854654588314E-3</v>
      </c>
      <c r="AB7" s="11">
        <f t="shared" si="27"/>
        <v>-3.1319910514541416E-2</v>
      </c>
      <c r="AC7" s="11">
        <f t="shared" si="28"/>
        <v>-3.2909498878085253E-2</v>
      </c>
      <c r="AD7" s="11">
        <f t="shared" si="29"/>
        <v>-6.0441536027613929E-2</v>
      </c>
      <c r="AE7" s="11">
        <f t="shared" si="30"/>
        <v>-2.7299731246168912E-2</v>
      </c>
      <c r="AF7" s="11">
        <f t="shared" si="31"/>
        <v>1.3863216266173595E-2</v>
      </c>
      <c r="AG7" s="11" t="str">
        <f t="shared" si="32"/>
        <v>/</v>
      </c>
      <c r="AH7" s="11">
        <f t="shared" si="33"/>
        <v>-2.5121998048250216E-2</v>
      </c>
      <c r="AJ7" s="7" t="s">
        <v>69</v>
      </c>
      <c r="AK7" s="7" t="s">
        <v>70</v>
      </c>
      <c r="AL7" s="13">
        <v>-1.7001545595053957E-2</v>
      </c>
      <c r="AM7" s="14">
        <f>AM6</f>
        <v>2.2926111628186252E-2</v>
      </c>
      <c r="AN7" s="13">
        <v>-0.11960132890365449</v>
      </c>
      <c r="AO7" s="14">
        <f>AO6</f>
        <v>-6.7990538734108763E-2</v>
      </c>
      <c r="AP7" s="13">
        <v>1.4354066985646119E-2</v>
      </c>
      <c r="AQ7" s="14">
        <f>AQ6</f>
        <v>5.2243738225393077E-2</v>
      </c>
      <c r="AR7" s="13">
        <v>0.24036723295763296</v>
      </c>
      <c r="AS7" s="14">
        <f>AS6</f>
        <v>0.21435150696036026</v>
      </c>
      <c r="AT7" s="13">
        <v>0.203178206583428</v>
      </c>
      <c r="AU7" s="14">
        <f t="shared" si="34"/>
        <v>0.30611426030331068</v>
      </c>
      <c r="AV7" s="13">
        <v>0.23905817390654344</v>
      </c>
      <c r="AW7" s="14">
        <f>AW6</f>
        <v>0.21221765219328464</v>
      </c>
      <c r="AX7" s="13">
        <f>[5]汉和汉华!$P$13</f>
        <v>-0.20057803468208099</v>
      </c>
      <c r="AY7" s="14">
        <f t="shared" ref="AY7:AY19" si="35">AY6</f>
        <v>-0.31284005321160901</v>
      </c>
      <c r="BA7" s="2">
        <f t="shared" si="17"/>
        <v>43133</v>
      </c>
      <c r="BB7" s="3">
        <f t="shared" si="0"/>
        <v>1.0754538705540932</v>
      </c>
      <c r="BC7" s="3">
        <f t="shared" si="1"/>
        <v>0.9963144963144962</v>
      </c>
      <c r="BD7" s="3">
        <f t="shared" si="2"/>
        <v>1.0687376074025117</v>
      </c>
      <c r="BE7" s="3">
        <f t="shared" si="3"/>
        <v>0.996112387347588</v>
      </c>
      <c r="BF7" s="3">
        <f t="shared" si="4"/>
        <v>1.0182716788977086</v>
      </c>
      <c r="BG7" s="3">
        <f t="shared" si="5"/>
        <v>1.0428380187416333</v>
      </c>
      <c r="BH7" s="3">
        <f t="shared" si="6"/>
        <v>1.0272190533373362</v>
      </c>
      <c r="BI7" s="3">
        <f t="shared" si="7"/>
        <v>0.98487274333351749</v>
      </c>
      <c r="BJ7" s="3">
        <f t="shared" si="8"/>
        <v>0.98376938656604607</v>
      </c>
      <c r="BK7" s="3">
        <f t="shared" si="9"/>
        <v>1.0021215043394407</v>
      </c>
      <c r="BL7" s="3">
        <f t="shared" si="10"/>
        <v>1.0253766851704997</v>
      </c>
      <c r="BM7" s="3">
        <f t="shared" si="11"/>
        <v>1.0614159795280069</v>
      </c>
      <c r="BN7" s="3">
        <f t="shared" si="12"/>
        <v>1.0236689326651121</v>
      </c>
      <c r="BO7" s="3">
        <f t="shared" si="13"/>
        <v>1.0185701021355618</v>
      </c>
      <c r="BP7" s="3">
        <f t="shared" si="13"/>
        <v>1</v>
      </c>
      <c r="BQ7" s="3">
        <f t="shared" si="14"/>
        <v>1.0596344214722293</v>
      </c>
    </row>
    <row r="8" spans="1:69" ht="27.75" customHeight="1">
      <c r="A8" s="2">
        <v>43140</v>
      </c>
      <c r="B8">
        <v>1.3984000000000001</v>
      </c>
      <c r="C8">
        <v>2.1949000000000001</v>
      </c>
      <c r="D8">
        <v>1.458</v>
      </c>
      <c r="E8">
        <v>1.5579000000000001</v>
      </c>
      <c r="F8">
        <v>1.9359999999999999</v>
      </c>
      <c r="G8">
        <v>1.4650000000000001</v>
      </c>
      <c r="H8">
        <v>1.0069999999999999</v>
      </c>
      <c r="I8">
        <v>1.6066</v>
      </c>
      <c r="J8">
        <v>3.1783000000000001</v>
      </c>
      <c r="K8">
        <v>1.4864999999999999</v>
      </c>
      <c r="L8">
        <v>1.159</v>
      </c>
      <c r="M8">
        <v>2.3645999999999998</v>
      </c>
      <c r="N8">
        <v>1.9547000000000001</v>
      </c>
      <c r="O8">
        <v>1.101</v>
      </c>
      <c r="P8">
        <v>1</v>
      </c>
      <c r="Q8" s="3">
        <v>0.95281343419233477</v>
      </c>
      <c r="S8" s="11">
        <f t="shared" si="18"/>
        <v>-0.12243489174772504</v>
      </c>
      <c r="T8" s="11">
        <f t="shared" si="19"/>
        <v>-9.786272092067394E-2</v>
      </c>
      <c r="U8" s="11">
        <f t="shared" si="20"/>
        <v>-9.8330241187384093E-2</v>
      </c>
      <c r="V8" s="11">
        <f t="shared" si="21"/>
        <v>-7.8765300691857387E-2</v>
      </c>
      <c r="W8" s="11">
        <f t="shared" si="22"/>
        <v>-5.0840809923027863E-2</v>
      </c>
      <c r="X8" s="11">
        <f t="shared" si="23"/>
        <v>-5.9691912708600747E-2</v>
      </c>
      <c r="Y8" s="11">
        <f t="shared" si="24"/>
        <v>-1.8996590355577325E-2</v>
      </c>
      <c r="Z8" s="11">
        <f t="shared" si="25"/>
        <v>-9.9388979202870154E-2</v>
      </c>
      <c r="AA8" s="11">
        <f t="shared" si="26"/>
        <v>-0.10364374753229166</v>
      </c>
      <c r="AB8" s="11">
        <f t="shared" si="27"/>
        <v>-4.6381832178598925E-2</v>
      </c>
      <c r="AC8" s="11">
        <f t="shared" si="28"/>
        <v>-0.10363495746326368</v>
      </c>
      <c r="AD8" s="11">
        <f t="shared" si="29"/>
        <v>-9.5097776587195426E-2</v>
      </c>
      <c r="AE8" s="11">
        <f t="shared" si="30"/>
        <v>-5.2496364517692684E-2</v>
      </c>
      <c r="AF8" s="11">
        <f t="shared" si="31"/>
        <v>3.6463081130355679E-3</v>
      </c>
      <c r="AG8" s="11" t="str">
        <f t="shared" si="32"/>
        <v>/</v>
      </c>
      <c r="AH8" s="11">
        <f t="shared" si="33"/>
        <v>-0.10080928395236555</v>
      </c>
      <c r="AJ8" s="7" t="s">
        <v>71</v>
      </c>
      <c r="AK8" s="7" t="s">
        <v>72</v>
      </c>
      <c r="AL8" s="13">
        <v>4.9355043349545324E-2</v>
      </c>
      <c r="AM8" s="14">
        <f t="shared" ref="AM8:AM19" si="36">AM7</f>
        <v>2.2926111628186252E-2</v>
      </c>
      <c r="AN8" s="13">
        <v>0.14177902535548292</v>
      </c>
      <c r="AO8" s="14">
        <f t="shared" ref="AO8:AO19" si="37">AO7</f>
        <v>-6.7990538734108763E-2</v>
      </c>
      <c r="AP8" s="13">
        <v>0.21812558299376494</v>
      </c>
      <c r="AQ8" s="14">
        <f t="shared" ref="AQ8:AQ19" si="38">AQ7</f>
        <v>5.2243738225393077E-2</v>
      </c>
      <c r="AR8" s="13">
        <v>0.19978511273771821</v>
      </c>
      <c r="AS8" s="14">
        <f t="shared" ref="AS8:AS19" si="39">AS7</f>
        <v>0.21435150696036026</v>
      </c>
      <c r="AT8" s="13">
        <v>0.39010588828505788</v>
      </c>
      <c r="AU8" s="14">
        <f t="shared" si="34"/>
        <v>0.30611426030331068</v>
      </c>
      <c r="AV8" s="13">
        <v>0.210562768904619</v>
      </c>
      <c r="AW8" s="14">
        <f t="shared" ref="AW8:AW19" si="40">AW7</f>
        <v>0.21221765219328464</v>
      </c>
      <c r="AX8" s="13">
        <f>[5]逸杉资产!$P$13</f>
        <v>-0.19240189098365301</v>
      </c>
      <c r="AY8" s="14">
        <f t="shared" si="35"/>
        <v>-0.31284005321160901</v>
      </c>
      <c r="BA8" s="2">
        <f t="shared" si="17"/>
        <v>43140</v>
      </c>
      <c r="BB8" s="3">
        <f t="shared" si="0"/>
        <v>0.94378079233313095</v>
      </c>
      <c r="BC8" s="3">
        <f t="shared" si="1"/>
        <v>0.89881244881244882</v>
      </c>
      <c r="BD8" s="3">
        <f t="shared" si="2"/>
        <v>0.96364838070059489</v>
      </c>
      <c r="BE8" s="3">
        <f t="shared" si="3"/>
        <v>0.91765329563527132</v>
      </c>
      <c r="BF8" s="3">
        <f t="shared" si="4"/>
        <v>0.96650192202086771</v>
      </c>
      <c r="BG8" s="3">
        <f t="shared" si="5"/>
        <v>0.98058902275769755</v>
      </c>
      <c r="BH8" s="3">
        <f t="shared" si="6"/>
        <v>1.0077053937756428</v>
      </c>
      <c r="BI8" s="3">
        <f t="shared" si="7"/>
        <v>0.88698724672886886</v>
      </c>
      <c r="BJ8" s="3">
        <f t="shared" si="8"/>
        <v>0.88180784063479745</v>
      </c>
      <c r="BK8" s="3">
        <f t="shared" si="9"/>
        <v>0.95564127290260359</v>
      </c>
      <c r="BL8" s="3">
        <f t="shared" si="10"/>
        <v>0.91911181601903258</v>
      </c>
      <c r="BM8" s="3">
        <f t="shared" si="11"/>
        <v>0.96047767984077337</v>
      </c>
      <c r="BN8" s="3">
        <f t="shared" si="12"/>
        <v>0.96993003523048693</v>
      </c>
      <c r="BO8" s="3">
        <f t="shared" si="13"/>
        <v>1.0222841225626742</v>
      </c>
      <c r="BP8" s="3">
        <f t="shared" si="13"/>
        <v>1</v>
      </c>
      <c r="BQ8" s="3">
        <f t="shared" si="14"/>
        <v>0.95281343419233477</v>
      </c>
    </row>
    <row r="9" spans="1:69" ht="27.75" customHeight="1">
      <c r="A9" s="2">
        <v>43145</v>
      </c>
      <c r="B9">
        <v>1.4631000000000001</v>
      </c>
      <c r="C9">
        <v>2.2841999999999998</v>
      </c>
      <c r="D9">
        <v>1.5389999999999999</v>
      </c>
      <c r="E9">
        <v>1.6297999999999999</v>
      </c>
      <c r="F9">
        <v>1.9824999999999999</v>
      </c>
      <c r="G9">
        <v>1.5029999999999999</v>
      </c>
      <c r="H9">
        <v>1.0069999999999999</v>
      </c>
      <c r="I9">
        <v>1.6066</v>
      </c>
      <c r="J9">
        <v>3.3172000000000001</v>
      </c>
      <c r="K9">
        <v>1.5172000000000001</v>
      </c>
      <c r="L9">
        <v>1.1679999999999999</v>
      </c>
      <c r="M9">
        <v>2.4731000000000001</v>
      </c>
      <c r="N9">
        <v>1.9809000000000001</v>
      </c>
      <c r="O9">
        <v>1.101</v>
      </c>
      <c r="P9">
        <v>1</v>
      </c>
      <c r="Q9" s="3">
        <v>0.98414889605676459</v>
      </c>
      <c r="S9" s="11">
        <f t="shared" si="18"/>
        <v>4.6267162471395951E-2</v>
      </c>
      <c r="T9" s="11">
        <f t="shared" si="19"/>
        <v>4.0685224839400291E-2</v>
      </c>
      <c r="U9" s="11">
        <f t="shared" si="20"/>
        <v>5.555555555555558E-2</v>
      </c>
      <c r="V9" s="11">
        <f t="shared" si="21"/>
        <v>4.6151871108543352E-2</v>
      </c>
      <c r="W9" s="11">
        <f t="shared" si="22"/>
        <v>2.401859504132231E-2</v>
      </c>
      <c r="X9" s="11">
        <f t="shared" si="23"/>
        <v>2.5938566552900832E-2</v>
      </c>
      <c r="Y9" s="11" t="str">
        <f t="shared" si="24"/>
        <v>/</v>
      </c>
      <c r="Z9" s="11" t="str">
        <f t="shared" si="25"/>
        <v>/</v>
      </c>
      <c r="AA9" s="11">
        <f t="shared" si="26"/>
        <v>4.3702608312619962E-2</v>
      </c>
      <c r="AB9" s="11">
        <f t="shared" si="27"/>
        <v>2.0652539522368007E-2</v>
      </c>
      <c r="AC9" s="11">
        <f t="shared" si="28"/>
        <v>7.7653149266607713E-3</v>
      </c>
      <c r="AD9" s="11">
        <f t="shared" si="29"/>
        <v>4.5885139135583231E-2</v>
      </c>
      <c r="AE9" s="11">
        <f t="shared" si="30"/>
        <v>1.3403591343940313E-2</v>
      </c>
      <c r="AF9" s="11" t="str">
        <f t="shared" si="31"/>
        <v>/</v>
      </c>
      <c r="AG9" s="11" t="str">
        <f t="shared" si="32"/>
        <v>/</v>
      </c>
      <c r="AH9" s="11">
        <f t="shared" si="33"/>
        <v>3.2887300640331185E-2</v>
      </c>
      <c r="AJ9" s="7" t="s">
        <v>73</v>
      </c>
      <c r="AK9" s="7" t="s">
        <v>74</v>
      </c>
      <c r="AL9" s="13">
        <v>-1.028773509082137E-2</v>
      </c>
      <c r="AM9" s="14">
        <f t="shared" si="36"/>
        <v>2.2926111628186252E-2</v>
      </c>
      <c r="AN9" s="13">
        <v>1.7433694125423616E-2</v>
      </c>
      <c r="AO9" s="14">
        <f t="shared" si="37"/>
        <v>-6.7990538734108763E-2</v>
      </c>
      <c r="AP9" s="13">
        <v>3.7317833375452691E-2</v>
      </c>
      <c r="AQ9" s="14">
        <f t="shared" si="38"/>
        <v>5.2243738225393077E-2</v>
      </c>
      <c r="AR9" s="13">
        <v>0.12364172421195004</v>
      </c>
      <c r="AS9" s="14">
        <f t="shared" si="39"/>
        <v>0.21435150696036026</v>
      </c>
      <c r="AT9" s="13">
        <v>0.20300898788589294</v>
      </c>
      <c r="AU9" s="14">
        <f t="shared" si="34"/>
        <v>0.30611426030331068</v>
      </c>
      <c r="AV9" s="13">
        <v>0.13561161683920431</v>
      </c>
      <c r="AW9" s="14">
        <f t="shared" si="40"/>
        <v>0.21221765219328464</v>
      </c>
      <c r="AX9" s="13">
        <f>[5]重阳投资!$P$13</f>
        <v>-0.15132024373730499</v>
      </c>
      <c r="AY9" s="14">
        <f t="shared" si="35"/>
        <v>-0.31284005321160901</v>
      </c>
      <c r="BA9" s="2">
        <f t="shared" si="17"/>
        <v>43145</v>
      </c>
      <c r="BB9" s="3">
        <f t="shared" si="0"/>
        <v>0.98744685158939061</v>
      </c>
      <c r="BC9" s="3">
        <f t="shared" si="1"/>
        <v>0.93538083538083527</v>
      </c>
      <c r="BD9" s="3">
        <f t="shared" si="2"/>
        <v>1.017184401850628</v>
      </c>
      <c r="BE9" s="3">
        <f t="shared" si="3"/>
        <v>0.96000471225776041</v>
      </c>
      <c r="BF9" s="3">
        <f t="shared" si="4"/>
        <v>0.98971594029254661</v>
      </c>
      <c r="BG9" s="3">
        <f t="shared" si="5"/>
        <v>1.006024096385542</v>
      </c>
      <c r="BH9" s="3">
        <f t="shared" si="6"/>
        <v>1.0077053937756428</v>
      </c>
      <c r="BI9" s="3">
        <f t="shared" si="7"/>
        <v>0.88698724672886886</v>
      </c>
      <c r="BJ9" s="3">
        <f t="shared" si="8"/>
        <v>0.9203451433010571</v>
      </c>
      <c r="BK9" s="3">
        <f t="shared" si="9"/>
        <v>0.97537769206043068</v>
      </c>
      <c r="BL9" s="3">
        <f t="shared" si="10"/>
        <v>0.92624900872323557</v>
      </c>
      <c r="BM9" s="3">
        <f t="shared" si="11"/>
        <v>1.0045493318168894</v>
      </c>
      <c r="BN9" s="3">
        <f t="shared" si="12"/>
        <v>0.98293058105492992</v>
      </c>
      <c r="BO9" s="3">
        <f t="shared" si="13"/>
        <v>1.0222841225626742</v>
      </c>
      <c r="BP9" s="3">
        <f t="shared" si="13"/>
        <v>1</v>
      </c>
      <c r="BQ9" s="3">
        <f t="shared" si="14"/>
        <v>0.98414889605676459</v>
      </c>
    </row>
    <row r="10" spans="1:69" ht="27.75" customHeight="1">
      <c r="A10" s="2">
        <v>43154</v>
      </c>
      <c r="B10">
        <v>1.5099</v>
      </c>
      <c r="C10">
        <v>2.3536999999999999</v>
      </c>
      <c r="D10">
        <v>1.5740000000000001</v>
      </c>
      <c r="E10">
        <v>1.7009000000000001</v>
      </c>
      <c r="F10">
        <v>2.0053999999999998</v>
      </c>
      <c r="G10">
        <v>1.528</v>
      </c>
      <c r="H10">
        <v>1.0071000000000001</v>
      </c>
      <c r="I10">
        <v>1.6866000000000001</v>
      </c>
      <c r="J10">
        <v>3.4521999999999999</v>
      </c>
      <c r="K10">
        <v>1.5347</v>
      </c>
      <c r="L10">
        <v>1.1812</v>
      </c>
      <c r="M10">
        <v>2.5082</v>
      </c>
      <c r="N10">
        <v>2.0179999999999998</v>
      </c>
      <c r="O10">
        <v>1.099</v>
      </c>
      <c r="P10">
        <v>1</v>
      </c>
      <c r="Q10" s="3">
        <v>1.0099815054121646</v>
      </c>
      <c r="S10" s="11">
        <f t="shared" si="18"/>
        <v>3.1986877178593387E-2</v>
      </c>
      <c r="T10" s="11">
        <f t="shared" si="19"/>
        <v>3.0426407494965391E-2</v>
      </c>
      <c r="U10" s="11">
        <f t="shared" si="20"/>
        <v>2.2742040285899989E-2</v>
      </c>
      <c r="V10" s="11">
        <f t="shared" si="21"/>
        <v>4.3624984660694643E-2</v>
      </c>
      <c r="W10" s="11">
        <f t="shared" si="22"/>
        <v>1.1551071878940666E-2</v>
      </c>
      <c r="X10" s="11">
        <f t="shared" si="23"/>
        <v>1.6633399866932796E-2</v>
      </c>
      <c r="Y10" s="11">
        <f t="shared" si="24"/>
        <v>9.9304865938565356E-5</v>
      </c>
      <c r="Z10" s="11">
        <f t="shared" si="25"/>
        <v>4.9794597286194398E-2</v>
      </c>
      <c r="AA10" s="11">
        <f t="shared" si="26"/>
        <v>4.0696973351018961E-2</v>
      </c>
      <c r="AB10" s="11">
        <f t="shared" si="27"/>
        <v>1.1534405483785815E-2</v>
      </c>
      <c r="AC10" s="11">
        <f t="shared" si="28"/>
        <v>1.1301369863013777E-2</v>
      </c>
      <c r="AD10" s="11">
        <f t="shared" si="29"/>
        <v>1.4192713598317974E-2</v>
      </c>
      <c r="AE10" s="11">
        <f t="shared" si="30"/>
        <v>1.8728860618910437E-2</v>
      </c>
      <c r="AF10" s="11">
        <f t="shared" si="31"/>
        <v>-1.8165304268846771E-3</v>
      </c>
      <c r="AG10" s="11" t="str">
        <f t="shared" si="32"/>
        <v>/</v>
      </c>
      <c r="AH10" s="11">
        <f t="shared" si="33"/>
        <v>2.6248679909010475E-2</v>
      </c>
      <c r="AJ10" s="7" t="s">
        <v>75</v>
      </c>
      <c r="AK10" s="7" t="s">
        <v>76</v>
      </c>
      <c r="AL10" s="13">
        <v>2.5619128949614378E-3</v>
      </c>
      <c r="AM10" s="14">
        <f t="shared" si="36"/>
        <v>2.2926111628186252E-2</v>
      </c>
      <c r="AN10" s="13">
        <v>1.6890428757037501E-2</v>
      </c>
      <c r="AO10" s="14">
        <f t="shared" si="37"/>
        <v>-6.7990538734108763E-2</v>
      </c>
      <c r="AP10" s="13">
        <v>0.12667946257197693</v>
      </c>
      <c r="AQ10" s="14">
        <f t="shared" si="38"/>
        <v>5.2243738225393077E-2</v>
      </c>
      <c r="AR10" s="13">
        <v>0.16798359484893949</v>
      </c>
      <c r="AS10" s="14">
        <f t="shared" si="39"/>
        <v>0.21435150696036026</v>
      </c>
      <c r="AT10" s="13">
        <v>0.37874339401056956</v>
      </c>
      <c r="AU10" s="14">
        <f t="shared" si="34"/>
        <v>0.30611426030331068</v>
      </c>
      <c r="AV10" s="13">
        <v>0.19218317843065683</v>
      </c>
      <c r="AW10" s="14">
        <f t="shared" si="40"/>
        <v>0.21221765219328464</v>
      </c>
      <c r="AX10" s="13">
        <f>[5]观富资产!$P$13</f>
        <v>-0.18520315342631899</v>
      </c>
      <c r="AY10" s="14">
        <f t="shared" si="35"/>
        <v>-0.31284005321160901</v>
      </c>
      <c r="BA10" s="2">
        <f t="shared" si="17"/>
        <v>43154</v>
      </c>
      <c r="BB10" s="3">
        <f t="shared" si="0"/>
        <v>1.0190321927515691</v>
      </c>
      <c r="BC10" s="3">
        <f t="shared" si="1"/>
        <v>0.96384111384111371</v>
      </c>
      <c r="BD10" s="3">
        <f t="shared" si="2"/>
        <v>1.0403172504957041</v>
      </c>
      <c r="BE10" s="3">
        <f t="shared" si="3"/>
        <v>1.0018849031041999</v>
      </c>
      <c r="BF10" s="3">
        <f t="shared" si="4"/>
        <v>1.0011482202585991</v>
      </c>
      <c r="BG10" s="3">
        <f t="shared" si="5"/>
        <v>1.0227576974564927</v>
      </c>
      <c r="BH10" s="3">
        <f t="shared" si="6"/>
        <v>1.0078054638246774</v>
      </c>
      <c r="BI10" s="3">
        <f t="shared" si="7"/>
        <v>0.93115441947772326</v>
      </c>
      <c r="BJ10" s="3">
        <f t="shared" si="8"/>
        <v>0.95780040507171993</v>
      </c>
      <c r="BK10" s="3">
        <f t="shared" si="9"/>
        <v>0.98662809386049488</v>
      </c>
      <c r="BL10" s="3">
        <f t="shared" si="10"/>
        <v>0.93671689135606673</v>
      </c>
      <c r="BM10" s="3">
        <f t="shared" si="11"/>
        <v>1.0188066127787481</v>
      </c>
      <c r="BN10" s="3">
        <f t="shared" si="12"/>
        <v>1.0013397509055724</v>
      </c>
      <c r="BO10" s="3">
        <f t="shared" si="13"/>
        <v>1.020427112349118</v>
      </c>
      <c r="BP10" s="3">
        <f t="shared" si="13"/>
        <v>1</v>
      </c>
      <c r="BQ10" s="3">
        <f t="shared" si="14"/>
        <v>1.0099815054121646</v>
      </c>
    </row>
    <row r="11" spans="1:69" ht="27.75" customHeight="1">
      <c r="A11" s="2">
        <v>43161</v>
      </c>
      <c r="B11">
        <v>1.4706999999999999</v>
      </c>
      <c r="C11">
        <v>2.359</v>
      </c>
      <c r="D11">
        <v>1.5389999999999999</v>
      </c>
      <c r="E11">
        <v>1.6973</v>
      </c>
      <c r="F11">
        <v>1.9957</v>
      </c>
      <c r="G11">
        <v>1.508</v>
      </c>
      <c r="H11">
        <v>1.0347999999999999</v>
      </c>
      <c r="I11">
        <v>1.7020999999999999</v>
      </c>
      <c r="J11">
        <v>3.5748000000000002</v>
      </c>
      <c r="K11">
        <v>1.5269999999999999</v>
      </c>
      <c r="L11">
        <v>1.181</v>
      </c>
      <c r="M11">
        <v>2.5103</v>
      </c>
      <c r="N11">
        <v>2.0564</v>
      </c>
      <c r="O11">
        <v>1.095</v>
      </c>
      <c r="P11">
        <v>1</v>
      </c>
      <c r="Q11" s="3">
        <v>0.99642907017069748</v>
      </c>
      <c r="S11" s="11">
        <f t="shared" si="18"/>
        <v>-2.5961984237366842E-2</v>
      </c>
      <c r="T11" s="11">
        <f t="shared" si="19"/>
        <v>2.251773802948609E-3</v>
      </c>
      <c r="U11" s="11">
        <f t="shared" si="20"/>
        <v>-2.2236340533672294E-2</v>
      </c>
      <c r="V11" s="11">
        <f t="shared" si="21"/>
        <v>-2.1165265447704584E-3</v>
      </c>
      <c r="W11" s="11">
        <f t="shared" si="22"/>
        <v>-4.8369402612944423E-3</v>
      </c>
      <c r="X11" s="11">
        <f t="shared" si="23"/>
        <v>-1.308900523560208E-2</v>
      </c>
      <c r="Y11" s="11">
        <f t="shared" si="24"/>
        <v>2.750471651275932E-2</v>
      </c>
      <c r="Z11" s="11">
        <f t="shared" si="25"/>
        <v>9.1900865646863394E-3</v>
      </c>
      <c r="AA11" s="11">
        <f t="shared" si="26"/>
        <v>3.5513585539656001E-2</v>
      </c>
      <c r="AB11" s="11">
        <f t="shared" si="27"/>
        <v>-5.017267218348942E-3</v>
      </c>
      <c r="AC11" s="11">
        <f t="shared" si="28"/>
        <v>-1.6931933626818108E-4</v>
      </c>
      <c r="AD11" s="11">
        <f t="shared" si="29"/>
        <v>8.3725380751142886E-4</v>
      </c>
      <c r="AE11" s="11">
        <f t="shared" si="30"/>
        <v>1.902874132804766E-2</v>
      </c>
      <c r="AF11" s="11">
        <f t="shared" si="31"/>
        <v>-3.6396724294813776E-3</v>
      </c>
      <c r="AG11" s="11" t="str">
        <f t="shared" si="32"/>
        <v>/</v>
      </c>
      <c r="AH11" s="11">
        <f t="shared" si="33"/>
        <v>-1.3418498426796877E-2</v>
      </c>
      <c r="AJ11" s="7" t="s">
        <v>77</v>
      </c>
      <c r="AK11" s="7" t="s">
        <v>78</v>
      </c>
      <c r="AL11" s="13" t="s">
        <v>367</v>
      </c>
      <c r="AM11" s="14">
        <f t="shared" si="36"/>
        <v>2.2926111628186252E-2</v>
      </c>
      <c r="AN11" s="13">
        <v>1.2158852344296811E-2</v>
      </c>
      <c r="AO11" s="14">
        <f t="shared" si="37"/>
        <v>-6.7990538734108763E-2</v>
      </c>
      <c r="AP11" s="13">
        <v>-6.5950920245398725E-2</v>
      </c>
      <c r="AQ11" s="14">
        <f t="shared" si="38"/>
        <v>5.2243738225393077E-2</v>
      </c>
      <c r="AR11" s="13">
        <v>0.1397785148681987</v>
      </c>
      <c r="AS11" s="14">
        <f t="shared" si="39"/>
        <v>0.21435150696036026</v>
      </c>
      <c r="AT11" s="13">
        <v>-8.297669995244894E-2</v>
      </c>
      <c r="AU11" s="14">
        <f t="shared" si="34"/>
        <v>0.30611426030331068</v>
      </c>
      <c r="AV11" s="13">
        <v>0.22721816405602449</v>
      </c>
      <c r="AW11" s="14">
        <f t="shared" si="40"/>
        <v>0.21221765219328464</v>
      </c>
      <c r="AX11" s="13">
        <f>[5]银帆资产!$P$13</f>
        <v>-8.6904099424967601E-2</v>
      </c>
      <c r="AY11" s="14">
        <f t="shared" si="35"/>
        <v>-0.31284005321160901</v>
      </c>
      <c r="BA11" s="2">
        <f t="shared" si="17"/>
        <v>43161</v>
      </c>
      <c r="BB11" s="3">
        <f t="shared" si="0"/>
        <v>0.99257609502598354</v>
      </c>
      <c r="BC11" s="3">
        <f t="shared" si="1"/>
        <v>0.96601146601146592</v>
      </c>
      <c r="BD11" s="3">
        <f t="shared" si="2"/>
        <v>1.017184401850628</v>
      </c>
      <c r="BE11" s="3">
        <f t="shared" si="3"/>
        <v>0.99976438711197502</v>
      </c>
      <c r="BF11" s="3">
        <f t="shared" si="4"/>
        <v>0.99630572612450707</v>
      </c>
      <c r="BG11" s="3">
        <f t="shared" si="5"/>
        <v>1.0093708165997324</v>
      </c>
      <c r="BH11" s="3">
        <f t="shared" si="6"/>
        <v>1.0355248674071851</v>
      </c>
      <c r="BI11" s="3">
        <f t="shared" si="7"/>
        <v>0.93971180919781372</v>
      </c>
      <c r="BJ11" s="3">
        <f t="shared" si="8"/>
        <v>0.99181533168715152</v>
      </c>
      <c r="BK11" s="3">
        <f t="shared" si="9"/>
        <v>0.98167791706846663</v>
      </c>
      <c r="BL11" s="3">
        <f t="shared" si="10"/>
        <v>0.93655828707375111</v>
      </c>
      <c r="BM11" s="3">
        <f t="shared" si="11"/>
        <v>1.0196596124944148</v>
      </c>
      <c r="BN11" s="3">
        <f t="shared" si="12"/>
        <v>1.0203939860070461</v>
      </c>
      <c r="BO11" s="3">
        <f t="shared" si="13"/>
        <v>1.0167130919220055</v>
      </c>
      <c r="BP11" s="3">
        <f t="shared" si="13"/>
        <v>1</v>
      </c>
      <c r="BQ11" s="3">
        <f t="shared" si="14"/>
        <v>0.99642907017069748</v>
      </c>
    </row>
    <row r="12" spans="1:69" ht="27.75" customHeight="1">
      <c r="A12" s="2">
        <v>43168</v>
      </c>
      <c r="B12">
        <v>1.5087999999999999</v>
      </c>
      <c r="C12">
        <v>2.4209000000000001</v>
      </c>
      <c r="D12">
        <v>1.569</v>
      </c>
      <c r="E12">
        <v>1.7119</v>
      </c>
      <c r="F12">
        <v>2.0379</v>
      </c>
      <c r="G12">
        <v>1.526</v>
      </c>
      <c r="H12">
        <v>1.0451999999999999</v>
      </c>
      <c r="I12">
        <v>1.7338</v>
      </c>
      <c r="J12">
        <v>3.5813999999999999</v>
      </c>
      <c r="K12">
        <v>1.5566</v>
      </c>
      <c r="L12">
        <v>1.196</v>
      </c>
      <c r="M12">
        <v>2.5181</v>
      </c>
      <c r="N12">
        <v>2.077</v>
      </c>
      <c r="O12">
        <v>1.097</v>
      </c>
      <c r="P12">
        <v>1</v>
      </c>
      <c r="Q12" s="3">
        <v>1.0193532890504196</v>
      </c>
      <c r="S12" s="11">
        <f t="shared" si="18"/>
        <v>2.5906031141633257E-2</v>
      </c>
      <c r="T12" s="11">
        <f t="shared" si="19"/>
        <v>2.623993217465026E-2</v>
      </c>
      <c r="U12" s="11">
        <f t="shared" si="20"/>
        <v>1.949317738791434E-2</v>
      </c>
      <c r="V12" s="11">
        <f t="shared" si="21"/>
        <v>8.6018971307371128E-3</v>
      </c>
      <c r="W12" s="11">
        <f t="shared" si="22"/>
        <v>2.1145462744901478E-2</v>
      </c>
      <c r="X12" s="11">
        <f t="shared" si="23"/>
        <v>1.1936339522546469E-2</v>
      </c>
      <c r="Y12" s="11">
        <f t="shared" si="24"/>
        <v>1.0050251256281451E-2</v>
      </c>
      <c r="Z12" s="11">
        <f t="shared" si="25"/>
        <v>1.8624052640855426E-2</v>
      </c>
      <c r="AA12" s="11">
        <f t="shared" si="26"/>
        <v>1.8462571332660271E-3</v>
      </c>
      <c r="AB12" s="11">
        <f t="shared" si="27"/>
        <v>1.9384413883431595E-2</v>
      </c>
      <c r="AC12" s="11">
        <f t="shared" si="28"/>
        <v>1.2701100762065876E-2</v>
      </c>
      <c r="AD12" s="11">
        <f t="shared" si="29"/>
        <v>3.1071983428274663E-3</v>
      </c>
      <c r="AE12" s="11">
        <f t="shared" si="30"/>
        <v>1.0017506321727376E-2</v>
      </c>
      <c r="AF12" s="11">
        <f t="shared" si="31"/>
        <v>1.8264840182649067E-3</v>
      </c>
      <c r="AG12" s="11" t="str">
        <f t="shared" si="32"/>
        <v>/</v>
      </c>
      <c r="AH12" s="11">
        <f t="shared" si="33"/>
        <v>2.300637302341535E-2</v>
      </c>
      <c r="AJ12" s="7" t="s">
        <v>79</v>
      </c>
      <c r="AK12" s="7" t="s">
        <v>80</v>
      </c>
      <c r="AL12" s="13">
        <v>2.8153741114101072E-2</v>
      </c>
      <c r="AM12" s="14">
        <f t="shared" si="36"/>
        <v>2.2926111628186252E-2</v>
      </c>
      <c r="AN12" s="13">
        <v>1.2858555885262302E-2</v>
      </c>
      <c r="AO12" s="14">
        <f t="shared" si="37"/>
        <v>-6.7990538734108763E-2</v>
      </c>
      <c r="AP12" s="13">
        <v>0.19425265907818612</v>
      </c>
      <c r="AQ12" s="14">
        <f t="shared" si="38"/>
        <v>5.2243738225393077E-2</v>
      </c>
      <c r="AR12" s="13">
        <v>0.17830573805115879</v>
      </c>
      <c r="AS12" s="14">
        <f t="shared" si="39"/>
        <v>0.21435150696036026</v>
      </c>
      <c r="AT12" s="13">
        <v>0.44022503516174405</v>
      </c>
      <c r="AU12" s="14">
        <f t="shared" si="34"/>
        <v>0.30611426030331068</v>
      </c>
      <c r="AV12" s="13">
        <v>0.15077178289967175</v>
      </c>
      <c r="AW12" s="14">
        <f t="shared" si="40"/>
        <v>0.21221765219328464</v>
      </c>
      <c r="AX12" s="13">
        <f>[5]六禾投资!$P$13</f>
        <v>-0.200738718484021</v>
      </c>
      <c r="AY12" s="14">
        <f t="shared" si="35"/>
        <v>-0.31284005321160901</v>
      </c>
      <c r="BA12" s="2">
        <f t="shared" si="17"/>
        <v>43168</v>
      </c>
      <c r="BB12" s="3">
        <f t="shared" si="0"/>
        <v>1.0182898022541675</v>
      </c>
      <c r="BC12" s="3">
        <f t="shared" si="1"/>
        <v>0.9913595413595413</v>
      </c>
      <c r="BD12" s="3">
        <f t="shared" si="2"/>
        <v>1.0370125578321217</v>
      </c>
      <c r="BE12" s="3">
        <f t="shared" si="3"/>
        <v>1.0083642575248866</v>
      </c>
      <c r="BF12" s="3">
        <f t="shared" si="4"/>
        <v>1.017373071738805</v>
      </c>
      <c r="BG12" s="3">
        <f t="shared" si="5"/>
        <v>1.0214190093708166</v>
      </c>
      <c r="BH12" s="3">
        <f t="shared" si="6"/>
        <v>1.0459321525067546</v>
      </c>
      <c r="BI12" s="3">
        <f t="shared" si="7"/>
        <v>0.95721305139954738</v>
      </c>
      <c r="BJ12" s="3">
        <f t="shared" si="8"/>
        <v>0.99364647781816162</v>
      </c>
      <c r="BK12" s="3">
        <f t="shared" si="9"/>
        <v>1.0007071681131467</v>
      </c>
      <c r="BL12" s="3">
        <f t="shared" si="10"/>
        <v>0.94845360824742275</v>
      </c>
      <c r="BM12" s="3">
        <f t="shared" si="11"/>
        <v>1.0228278971526057</v>
      </c>
      <c r="BN12" s="3">
        <f t="shared" si="12"/>
        <v>1.0306157892125243</v>
      </c>
      <c r="BO12" s="3">
        <f t="shared" si="13"/>
        <v>1.0185701021355618</v>
      </c>
      <c r="BP12" s="3">
        <f t="shared" si="13"/>
        <v>1</v>
      </c>
      <c r="BQ12" s="3">
        <f t="shared" si="14"/>
        <v>1.0193532890504196</v>
      </c>
    </row>
    <row r="13" spans="1:69" ht="27.75" customHeight="1">
      <c r="A13" s="2">
        <v>43175</v>
      </c>
      <c r="B13">
        <v>1.4942</v>
      </c>
      <c r="C13">
        <v>2.4091</v>
      </c>
      <c r="D13">
        <v>1.573</v>
      </c>
      <c r="E13">
        <v>1.7426999999999999</v>
      </c>
      <c r="F13">
        <v>2.0196999999999998</v>
      </c>
      <c r="G13">
        <v>1.5189999999999999</v>
      </c>
      <c r="H13">
        <v>1.0208999999999999</v>
      </c>
      <c r="I13">
        <v>1.7118</v>
      </c>
      <c r="J13">
        <v>3.5575999999999999</v>
      </c>
      <c r="K13">
        <v>1.5588</v>
      </c>
      <c r="L13">
        <v>1.1830000000000001</v>
      </c>
      <c r="M13">
        <v>2.5457000000000001</v>
      </c>
      <c r="N13">
        <v>2.0543</v>
      </c>
      <c r="O13">
        <v>1.0980000000000001</v>
      </c>
      <c r="P13">
        <v>1</v>
      </c>
      <c r="Q13" s="3">
        <v>1.0063429968664961</v>
      </c>
      <c r="S13" s="11">
        <f t="shared" si="18"/>
        <v>-9.6765641569458438E-3</v>
      </c>
      <c r="T13" s="11">
        <f t="shared" si="19"/>
        <v>-4.87422033128182E-3</v>
      </c>
      <c r="U13" s="11">
        <f t="shared" si="20"/>
        <v>2.5493945188017619E-3</v>
      </c>
      <c r="V13" s="11">
        <f t="shared" si="21"/>
        <v>1.7991705122962776E-2</v>
      </c>
      <c r="W13" s="11">
        <f t="shared" si="22"/>
        <v>-8.9307620589823555E-3</v>
      </c>
      <c r="X13" s="11">
        <f t="shared" si="23"/>
        <v>-4.5871559633028358E-3</v>
      </c>
      <c r="Y13" s="11">
        <f t="shared" si="24"/>
        <v>-2.3249138920780732E-2</v>
      </c>
      <c r="Z13" s="11">
        <f t="shared" si="25"/>
        <v>-1.2688891452301343E-2</v>
      </c>
      <c r="AA13" s="11">
        <f t="shared" si="26"/>
        <v>-6.6454459150052658E-3</v>
      </c>
      <c r="AB13" s="11">
        <f t="shared" si="27"/>
        <v>1.4133367596043112E-3</v>
      </c>
      <c r="AC13" s="11">
        <f t="shared" si="28"/>
        <v>-1.0869565217391242E-2</v>
      </c>
      <c r="AD13" s="11">
        <f t="shared" si="29"/>
        <v>1.0960644930701813E-2</v>
      </c>
      <c r="AE13" s="11">
        <f t="shared" si="30"/>
        <v>-1.0929224843524321E-2</v>
      </c>
      <c r="AF13" s="11">
        <f t="shared" si="31"/>
        <v>9.1157702825905851E-4</v>
      </c>
      <c r="AG13" s="11" t="str">
        <f t="shared" si="32"/>
        <v>/</v>
      </c>
      <c r="AH13" s="11">
        <f t="shared" si="33"/>
        <v>-1.2763280722862258E-2</v>
      </c>
      <c r="AJ13" s="7" t="s">
        <v>81</v>
      </c>
      <c r="AK13" s="7" t="s">
        <v>82</v>
      </c>
      <c r="AL13" s="13">
        <v>1.4178857880981832E-2</v>
      </c>
      <c r="AM13" s="14">
        <f t="shared" si="36"/>
        <v>2.2926111628186252E-2</v>
      </c>
      <c r="AN13" s="13">
        <v>0.18260473588342441</v>
      </c>
      <c r="AO13" s="14">
        <f t="shared" si="37"/>
        <v>-6.7990538734108763E-2</v>
      </c>
      <c r="AP13" s="13">
        <v>-4.3516446156897204E-2</v>
      </c>
      <c r="AQ13" s="14">
        <f t="shared" si="38"/>
        <v>5.2243738225393077E-2</v>
      </c>
      <c r="AR13" s="13">
        <v>0.26361685791684364</v>
      </c>
      <c r="AS13" s="14">
        <f t="shared" si="39"/>
        <v>0.21435150696036026</v>
      </c>
      <c r="AT13" s="13">
        <v>-7.5876604713546736E-2</v>
      </c>
      <c r="AU13" s="14">
        <f t="shared" si="34"/>
        <v>0.30611426030331068</v>
      </c>
      <c r="AV13" s="13">
        <v>0.3162645410075684</v>
      </c>
      <c r="AW13" s="14">
        <f t="shared" si="40"/>
        <v>0.21221765219328464</v>
      </c>
      <c r="AX13" s="13">
        <f>[5]和聚投资!$P$13</f>
        <v>-0.254180247502451</v>
      </c>
      <c r="AY13" s="14">
        <f t="shared" si="35"/>
        <v>-0.31284005321160901</v>
      </c>
      <c r="BA13" s="2">
        <f t="shared" si="17"/>
        <v>43175</v>
      </c>
      <c r="BB13" s="3">
        <f t="shared" si="0"/>
        <v>1.0084362556522912</v>
      </c>
      <c r="BC13" s="3">
        <f t="shared" si="1"/>
        <v>0.98652743652743646</v>
      </c>
      <c r="BD13" s="3">
        <f t="shared" si="2"/>
        <v>1.0396563119629876</v>
      </c>
      <c r="BE13" s="3">
        <f t="shared" si="3"/>
        <v>1.0265064499028096</v>
      </c>
      <c r="BF13" s="3">
        <f t="shared" si="4"/>
        <v>1.0082871549098897</v>
      </c>
      <c r="BG13" s="3">
        <f t="shared" si="5"/>
        <v>1.0167336010709505</v>
      </c>
      <c r="BH13" s="3">
        <f t="shared" si="6"/>
        <v>1.0216151305914138</v>
      </c>
      <c r="BI13" s="3">
        <f t="shared" si="7"/>
        <v>0.94506707889361241</v>
      </c>
      <c r="BJ13" s="3">
        <f t="shared" si="8"/>
        <v>0.98704325389118552</v>
      </c>
      <c r="BK13" s="3">
        <f t="shared" si="9"/>
        <v>1.0021215043394407</v>
      </c>
      <c r="BL13" s="3">
        <f t="shared" si="10"/>
        <v>0.93814432989690733</v>
      </c>
      <c r="BM13" s="3">
        <f t="shared" si="11"/>
        <v>1.0340387505585118</v>
      </c>
      <c r="BN13" s="3">
        <f t="shared" si="12"/>
        <v>1.0193519575249343</v>
      </c>
      <c r="BO13" s="3">
        <f t="shared" si="13"/>
        <v>1.01949860724234</v>
      </c>
      <c r="BP13" s="3">
        <f t="shared" si="13"/>
        <v>1</v>
      </c>
      <c r="BQ13" s="3">
        <f t="shared" si="14"/>
        <v>1.0063429968664961</v>
      </c>
    </row>
    <row r="14" spans="1:69" ht="27.75" customHeight="1">
      <c r="A14" s="2">
        <v>43182</v>
      </c>
      <c r="B14">
        <v>1.4073</v>
      </c>
      <c r="C14">
        <v>2.3410000000000002</v>
      </c>
      <c r="D14">
        <v>1.5209999999999999</v>
      </c>
      <c r="E14">
        <v>1.6531</v>
      </c>
      <c r="F14">
        <v>1.9618</v>
      </c>
      <c r="G14">
        <v>1.456</v>
      </c>
      <c r="H14">
        <v>1.0215000000000001</v>
      </c>
      <c r="I14">
        <v>1.6781999999999999</v>
      </c>
      <c r="J14">
        <v>3.4706999999999999</v>
      </c>
      <c r="K14">
        <v>1.5368999999999999</v>
      </c>
      <c r="L14">
        <v>1.179</v>
      </c>
      <c r="M14">
        <v>2.4598</v>
      </c>
      <c r="N14">
        <v>1.9964</v>
      </c>
      <c r="O14">
        <v>1.0940000000000001</v>
      </c>
      <c r="P14">
        <v>1</v>
      </c>
      <c r="Q14" s="3">
        <v>0.96876111814394517</v>
      </c>
      <c r="S14" s="11">
        <f t="shared" si="18"/>
        <v>-5.8158211752108113E-2</v>
      </c>
      <c r="T14" s="11">
        <f t="shared" si="19"/>
        <v>-2.8267817857291044E-2</v>
      </c>
      <c r="U14" s="11">
        <f t="shared" si="20"/>
        <v>-3.3057851239669422E-2</v>
      </c>
      <c r="V14" s="11">
        <f t="shared" si="21"/>
        <v>-5.1414471796637384E-2</v>
      </c>
      <c r="W14" s="11">
        <f t="shared" si="22"/>
        <v>-2.8667623904540251E-2</v>
      </c>
      <c r="X14" s="11">
        <f t="shared" si="23"/>
        <v>-4.1474654377880116E-2</v>
      </c>
      <c r="Y14" s="11">
        <f t="shared" si="24"/>
        <v>5.8771672054080959E-4</v>
      </c>
      <c r="Z14" s="11">
        <f t="shared" si="25"/>
        <v>-1.9628461268839881E-2</v>
      </c>
      <c r="AA14" s="11">
        <f t="shared" si="26"/>
        <v>-2.4426579716662955E-2</v>
      </c>
      <c r="AB14" s="11">
        <f t="shared" si="27"/>
        <v>-1.4049268668206327E-2</v>
      </c>
      <c r="AC14" s="11">
        <f t="shared" si="28"/>
        <v>-3.3812341504648735E-3</v>
      </c>
      <c r="AD14" s="11">
        <f t="shared" si="29"/>
        <v>-3.374317476529054E-2</v>
      </c>
      <c r="AE14" s="11">
        <f t="shared" si="30"/>
        <v>-2.8184783137808478E-2</v>
      </c>
      <c r="AF14" s="11">
        <f t="shared" si="31"/>
        <v>-3.6429872495445936E-3</v>
      </c>
      <c r="AG14" s="11" t="str">
        <f t="shared" si="32"/>
        <v>/</v>
      </c>
      <c r="AH14" s="11">
        <f t="shared" si="33"/>
        <v>-3.7344999507694321E-2</v>
      </c>
      <c r="AJ14" s="7" t="s">
        <v>83</v>
      </c>
      <c r="AK14" s="7" t="s">
        <v>84</v>
      </c>
      <c r="AL14" s="13">
        <v>1.7107368741903661E-2</v>
      </c>
      <c r="AM14" s="14">
        <f t="shared" si="36"/>
        <v>2.2926111628186252E-2</v>
      </c>
      <c r="AN14" s="13">
        <v>-2.1659459063255837E-2</v>
      </c>
      <c r="AO14" s="14">
        <f t="shared" si="37"/>
        <v>-6.7990538734108763E-2</v>
      </c>
      <c r="AP14" s="13">
        <v>9.1864697942656282E-2</v>
      </c>
      <c r="AQ14" s="14">
        <f t="shared" si="38"/>
        <v>5.2243738225393077E-2</v>
      </c>
      <c r="AR14" s="13">
        <v>0.17812237906103034</v>
      </c>
      <c r="AS14" s="14">
        <f t="shared" si="39"/>
        <v>0.21435150696036026</v>
      </c>
      <c r="AT14" s="13">
        <v>0.32016220760595426</v>
      </c>
      <c r="AU14" s="14">
        <f t="shared" si="34"/>
        <v>0.30611426030331068</v>
      </c>
      <c r="AV14" s="13">
        <v>0.19545403495999272</v>
      </c>
      <c r="AW14" s="14">
        <f t="shared" si="40"/>
        <v>0.21221765219328464</v>
      </c>
      <c r="AX14" s="13">
        <f>[5]景领投资!$P$13</f>
        <v>-0.12846865364851001</v>
      </c>
      <c r="AY14" s="14">
        <f t="shared" si="35"/>
        <v>-0.31284005321160901</v>
      </c>
      <c r="BA14" s="2">
        <f t="shared" si="17"/>
        <v>43182</v>
      </c>
      <c r="BB14" s="3">
        <f t="shared" si="0"/>
        <v>0.9497874063575622</v>
      </c>
      <c r="BC14" s="3">
        <f t="shared" si="1"/>
        <v>0.95864045864045866</v>
      </c>
      <c r="BD14" s="3">
        <f t="shared" si="2"/>
        <v>1.0052875082617316</v>
      </c>
      <c r="BE14" s="3">
        <f t="shared" si="3"/>
        <v>0.97372916298521528</v>
      </c>
      <c r="BF14" s="3">
        <f t="shared" si="4"/>
        <v>0.97938195796515404</v>
      </c>
      <c r="BG14" s="3">
        <f t="shared" si="5"/>
        <v>0.9745649263721553</v>
      </c>
      <c r="BH14" s="3">
        <f t="shared" si="6"/>
        <v>1.0222155508856201</v>
      </c>
      <c r="BI14" s="3">
        <f t="shared" si="7"/>
        <v>0.92651686633909347</v>
      </c>
      <c r="BJ14" s="3">
        <f t="shared" si="8"/>
        <v>0.96293316316621813</v>
      </c>
      <c r="BK14" s="3">
        <f t="shared" si="9"/>
        <v>0.98804243008678871</v>
      </c>
      <c r="BL14" s="3">
        <f t="shared" si="10"/>
        <v>0.93497224425059489</v>
      </c>
      <c r="BM14" s="3">
        <f t="shared" si="11"/>
        <v>0.99914700028433323</v>
      </c>
      <c r="BN14" s="3">
        <f t="shared" si="12"/>
        <v>0.99062174366099343</v>
      </c>
      <c r="BO14" s="3">
        <f t="shared" si="13"/>
        <v>1.0157845868152275</v>
      </c>
      <c r="BP14" s="3">
        <f t="shared" si="13"/>
        <v>1</v>
      </c>
      <c r="BQ14" s="3">
        <f t="shared" si="14"/>
        <v>0.96876111814394517</v>
      </c>
    </row>
    <row r="15" spans="1:69" ht="27.75" customHeight="1">
      <c r="A15" s="2">
        <v>43189</v>
      </c>
      <c r="B15">
        <v>1.3816999999999999</v>
      </c>
      <c r="C15">
        <v>2.4655999999999998</v>
      </c>
      <c r="D15">
        <v>1.524</v>
      </c>
      <c r="E15">
        <v>1.6715</v>
      </c>
      <c r="F15">
        <v>1.9837</v>
      </c>
      <c r="G15">
        <v>1.504</v>
      </c>
      <c r="H15">
        <v>1.0782</v>
      </c>
      <c r="I15">
        <v>1.7366999999999999</v>
      </c>
      <c r="J15">
        <v>3.54</v>
      </c>
      <c r="K15">
        <v>1.5314000000000001</v>
      </c>
      <c r="L15">
        <v>1.18</v>
      </c>
      <c r="M15">
        <v>2.4777</v>
      </c>
      <c r="N15">
        <v>1.9976</v>
      </c>
      <c r="O15">
        <v>1.0940000000000001</v>
      </c>
      <c r="P15">
        <v>1</v>
      </c>
      <c r="Q15" s="3">
        <v>0.96716398796691994</v>
      </c>
      <c r="S15" s="11">
        <f t="shared" si="18"/>
        <v>-1.8190861934200275E-2</v>
      </c>
      <c r="T15" s="11">
        <f t="shared" si="19"/>
        <v>5.3225117471165984E-2</v>
      </c>
      <c r="U15" s="11">
        <f t="shared" si="20"/>
        <v>1.9723865877712132E-3</v>
      </c>
      <c r="V15" s="11">
        <f t="shared" si="21"/>
        <v>1.1130603109309689E-2</v>
      </c>
      <c r="W15" s="11">
        <f t="shared" si="22"/>
        <v>1.1163217453359131E-2</v>
      </c>
      <c r="X15" s="11">
        <f t="shared" si="23"/>
        <v>3.2967032967033072E-2</v>
      </c>
      <c r="Y15" s="11">
        <f t="shared" si="24"/>
        <v>5.550660792951545E-2</v>
      </c>
      <c r="Z15" s="11">
        <f t="shared" si="25"/>
        <v>3.4858777261351337E-2</v>
      </c>
      <c r="AA15" s="11">
        <f t="shared" si="26"/>
        <v>1.9967153600138232E-2</v>
      </c>
      <c r="AB15" s="11">
        <f t="shared" si="27"/>
        <v>-3.578632311796337E-3</v>
      </c>
      <c r="AC15" s="11">
        <f t="shared" si="28"/>
        <v>8.4817642069534571E-4</v>
      </c>
      <c r="AD15" s="11">
        <f t="shared" si="29"/>
        <v>7.2770143914140384E-3</v>
      </c>
      <c r="AE15" s="11">
        <f t="shared" si="30"/>
        <v>6.010819475055218E-4</v>
      </c>
      <c r="AF15" s="11" t="str">
        <f t="shared" si="31"/>
        <v>/</v>
      </c>
      <c r="AG15" s="11" t="str">
        <f t="shared" si="32"/>
        <v>/</v>
      </c>
      <c r="AH15" s="11">
        <f t="shared" si="33"/>
        <v>-1.6486315843117216E-3</v>
      </c>
      <c r="AJ15" s="7" t="s">
        <v>85</v>
      </c>
      <c r="AK15" s="7" t="s">
        <v>86</v>
      </c>
      <c r="AL15" s="13">
        <v>1.0906644885408046E-2</v>
      </c>
      <c r="AM15" s="14">
        <f t="shared" si="36"/>
        <v>2.2926111628186252E-2</v>
      </c>
      <c r="AN15" s="13">
        <v>-0.15164711100358863</v>
      </c>
      <c r="AO15" s="14">
        <f t="shared" si="37"/>
        <v>-6.7990538734108763E-2</v>
      </c>
      <c r="AP15" s="13">
        <v>1.9824535892588813E-2</v>
      </c>
      <c r="AQ15" s="14">
        <f t="shared" si="38"/>
        <v>5.2243738225393077E-2</v>
      </c>
      <c r="AR15" s="13">
        <v>0.28459983769376179</v>
      </c>
      <c r="AS15" s="14">
        <f t="shared" si="39"/>
        <v>0.21435150696036026</v>
      </c>
      <c r="AT15" s="13">
        <v>0.47960618846694802</v>
      </c>
      <c r="AU15" s="14">
        <f t="shared" si="34"/>
        <v>0.30611426030331068</v>
      </c>
      <c r="AV15" s="13">
        <v>0.25073230349383724</v>
      </c>
      <c r="AW15" s="14">
        <f t="shared" si="40"/>
        <v>0.21221765219328464</v>
      </c>
      <c r="AX15" s="13">
        <f>[5]顶理投资!$P$13</f>
        <v>-0.23784592370979801</v>
      </c>
      <c r="AY15" s="14">
        <f t="shared" si="35"/>
        <v>-0.31284005321160901</v>
      </c>
      <c r="BA15" s="2">
        <f t="shared" si="17"/>
        <v>43189</v>
      </c>
      <c r="BB15" s="3">
        <f t="shared" si="0"/>
        <v>0.93250995478166965</v>
      </c>
      <c r="BC15" s="3">
        <f t="shared" si="1"/>
        <v>1.0096642096642094</v>
      </c>
      <c r="BD15" s="3">
        <f t="shared" si="2"/>
        <v>1.007270323859881</v>
      </c>
      <c r="BE15" s="3">
        <f t="shared" si="3"/>
        <v>0.98456735583436417</v>
      </c>
      <c r="BF15" s="3">
        <f t="shared" si="4"/>
        <v>0.9903150117318158</v>
      </c>
      <c r="BG15" s="3">
        <f t="shared" si="5"/>
        <v>1.0066934404283803</v>
      </c>
      <c r="BH15" s="3">
        <f t="shared" si="6"/>
        <v>1.0789552686880817</v>
      </c>
      <c r="BI15" s="3">
        <f t="shared" si="7"/>
        <v>0.95881411141169326</v>
      </c>
      <c r="BJ15" s="3">
        <f t="shared" si="8"/>
        <v>0.98216019754182504</v>
      </c>
      <c r="BK15" s="3">
        <f t="shared" si="9"/>
        <v>0.9845065895210543</v>
      </c>
      <c r="BL15" s="3">
        <f t="shared" si="10"/>
        <v>0.93576526566217288</v>
      </c>
      <c r="BM15" s="3">
        <f t="shared" si="11"/>
        <v>1.0064178073845405</v>
      </c>
      <c r="BN15" s="3">
        <f t="shared" si="12"/>
        <v>0.99121718850791452</v>
      </c>
      <c r="BO15" s="3">
        <f t="shared" si="13"/>
        <v>1.0157845868152275</v>
      </c>
      <c r="BP15" s="3">
        <f t="shared" si="13"/>
        <v>1</v>
      </c>
      <c r="BQ15" s="3">
        <f t="shared" si="14"/>
        <v>0.96716398796691994</v>
      </c>
    </row>
    <row r="16" spans="1:69" ht="27.75" customHeight="1">
      <c r="A16" s="2">
        <v>43194</v>
      </c>
      <c r="B16">
        <v>1.3613</v>
      </c>
      <c r="C16">
        <v>2.4382999999999999</v>
      </c>
      <c r="D16">
        <v>1.5049999999999999</v>
      </c>
      <c r="E16">
        <v>1.6673</v>
      </c>
      <c r="F16">
        <v>1.9750000000000001</v>
      </c>
      <c r="G16">
        <v>1.49</v>
      </c>
      <c r="H16">
        <v>1.0558000000000001</v>
      </c>
      <c r="I16">
        <v>1.7256</v>
      </c>
      <c r="J16">
        <v>3.4990000000000001</v>
      </c>
      <c r="K16">
        <v>1.5402</v>
      </c>
      <c r="L16">
        <v>1.17</v>
      </c>
      <c r="M16">
        <v>2.5017999999999998</v>
      </c>
      <c r="N16">
        <v>1.9595</v>
      </c>
      <c r="O16">
        <v>1.099</v>
      </c>
      <c r="P16">
        <v>1</v>
      </c>
      <c r="Q16" s="3">
        <v>0.95633869132823424</v>
      </c>
      <c r="S16" s="11">
        <f t="shared" si="18"/>
        <v>-1.4764420641239062E-2</v>
      </c>
      <c r="T16" s="11">
        <f t="shared" si="19"/>
        <v>-1.1072355613238161E-2</v>
      </c>
      <c r="U16" s="11">
        <f t="shared" si="20"/>
        <v>-1.2467191601049921E-2</v>
      </c>
      <c r="V16" s="11">
        <f t="shared" si="21"/>
        <v>-2.5127131319174767E-3</v>
      </c>
      <c r="W16" s="11">
        <f t="shared" si="22"/>
        <v>-4.3857438120683545E-3</v>
      </c>
      <c r="X16" s="11">
        <f t="shared" si="23"/>
        <v>-9.3085106382978511E-3</v>
      </c>
      <c r="Y16" s="11">
        <f t="shared" si="24"/>
        <v>-2.0775366351326263E-2</v>
      </c>
      <c r="Z16" s="11">
        <f t="shared" si="25"/>
        <v>-6.3914320262565827E-3</v>
      </c>
      <c r="AA16" s="11">
        <f t="shared" si="26"/>
        <v>-1.1581920903954823E-2</v>
      </c>
      <c r="AB16" s="11">
        <f t="shared" si="27"/>
        <v>5.7463758652214203E-3</v>
      </c>
      <c r="AC16" s="11">
        <f t="shared" si="28"/>
        <v>-8.4745762711864181E-3</v>
      </c>
      <c r="AD16" s="11">
        <f t="shared" si="29"/>
        <v>9.7267627234933762E-3</v>
      </c>
      <c r="AE16" s="11">
        <f t="shared" si="30"/>
        <v>-1.9072887464957944E-2</v>
      </c>
      <c r="AF16" s="11">
        <f t="shared" si="31"/>
        <v>4.5703839122486212E-3</v>
      </c>
      <c r="AG16" s="11" t="str">
        <f t="shared" si="32"/>
        <v>/</v>
      </c>
      <c r="AH16" s="11">
        <f t="shared" si="33"/>
        <v>-1.1192824353852937E-2</v>
      </c>
      <c r="AJ16" s="7" t="s">
        <v>87</v>
      </c>
      <c r="AK16" s="7" t="s">
        <v>88</v>
      </c>
      <c r="AL16" s="13">
        <v>2.5023916217713049E-2</v>
      </c>
      <c r="AM16" s="14">
        <f t="shared" si="36"/>
        <v>2.2926111628186252E-2</v>
      </c>
      <c r="AN16" s="13">
        <v>-4.6798548519255467E-2</v>
      </c>
      <c r="AO16" s="14">
        <f t="shared" si="37"/>
        <v>-6.7990538734108763E-2</v>
      </c>
      <c r="AP16" s="13">
        <v>0.13269904857285941</v>
      </c>
      <c r="AQ16" s="14">
        <f t="shared" si="38"/>
        <v>5.2243738225393077E-2</v>
      </c>
      <c r="AR16" s="13">
        <v>0.29239363589803929</v>
      </c>
      <c r="AS16" s="14">
        <f t="shared" si="39"/>
        <v>0.21435150696036026</v>
      </c>
      <c r="AT16" s="13">
        <v>0.79262977149649982</v>
      </c>
      <c r="AU16" s="14">
        <f t="shared" si="34"/>
        <v>0.30611426030331068</v>
      </c>
      <c r="AV16" s="13">
        <v>0.30687360459644208</v>
      </c>
      <c r="AW16" s="14">
        <f t="shared" si="40"/>
        <v>0.21221765219328464</v>
      </c>
      <c r="AX16" s="13">
        <f>[5]明达资产!$P$13</f>
        <v>-0.35934129152883698</v>
      </c>
      <c r="AY16" s="14">
        <f t="shared" si="35"/>
        <v>-0.31284005321160901</v>
      </c>
      <c r="BA16" s="2">
        <f t="shared" si="17"/>
        <v>43194</v>
      </c>
      <c r="BB16" s="3">
        <f t="shared" si="0"/>
        <v>0.91874198555713027</v>
      </c>
      <c r="BC16" s="3">
        <f t="shared" si="1"/>
        <v>0.99848484848484842</v>
      </c>
      <c r="BD16" s="3">
        <f t="shared" si="2"/>
        <v>0.99471249173826837</v>
      </c>
      <c r="BE16" s="3">
        <f t="shared" si="3"/>
        <v>0.98209342051010196</v>
      </c>
      <c r="BF16" s="3">
        <f t="shared" si="4"/>
        <v>0.98597174379711461</v>
      </c>
      <c r="BG16" s="3">
        <f t="shared" si="5"/>
        <v>0.99732262382864789</v>
      </c>
      <c r="BH16" s="3">
        <f t="shared" si="6"/>
        <v>1.0565395777043931</v>
      </c>
      <c r="BI16" s="3">
        <f t="shared" si="7"/>
        <v>0.95268591619278975</v>
      </c>
      <c r="BJ16" s="3">
        <f t="shared" si="8"/>
        <v>0.97078489581888305</v>
      </c>
      <c r="BK16" s="3">
        <f t="shared" si="9"/>
        <v>0.99016393442622941</v>
      </c>
      <c r="BL16" s="3">
        <f t="shared" si="10"/>
        <v>0.92783505154639179</v>
      </c>
      <c r="BM16" s="3">
        <f t="shared" si="11"/>
        <v>1.0162069945976684</v>
      </c>
      <c r="BN16" s="3">
        <f t="shared" si="12"/>
        <v>0.97231181461817107</v>
      </c>
      <c r="BO16" s="3">
        <f t="shared" si="13"/>
        <v>1.020427112349118</v>
      </c>
      <c r="BP16" s="3">
        <f t="shared" si="13"/>
        <v>1</v>
      </c>
      <c r="BQ16" s="3">
        <f t="shared" si="14"/>
        <v>0.95633869132823424</v>
      </c>
    </row>
    <row r="17" spans="1:69" ht="27.75" customHeight="1">
      <c r="A17" s="2">
        <v>43203</v>
      </c>
      <c r="B17">
        <v>1.3606</v>
      </c>
      <c r="C17">
        <v>2.4079000000000002</v>
      </c>
      <c r="D17">
        <v>1.496</v>
      </c>
      <c r="E17">
        <v>1.706</v>
      </c>
      <c r="F17">
        <v>2.0009999999999999</v>
      </c>
      <c r="G17">
        <v>1.4890000000000001</v>
      </c>
      <c r="H17">
        <v>1.0468999999999999</v>
      </c>
      <c r="I17">
        <v>1.7264999999999999</v>
      </c>
      <c r="J17">
        <v>3.5205000000000002</v>
      </c>
      <c r="K17">
        <v>1.5193000000000001</v>
      </c>
      <c r="L17">
        <v>1.171</v>
      </c>
      <c r="M17">
        <v>2.4910999999999999</v>
      </c>
      <c r="N17">
        <v>1.9857</v>
      </c>
      <c r="O17">
        <v>1.1040000000000001</v>
      </c>
      <c r="P17">
        <v>1</v>
      </c>
      <c r="Q17" s="3">
        <v>0.96037798334045721</v>
      </c>
      <c r="S17" s="11">
        <f t="shared" si="18"/>
        <v>-5.1421435392629E-4</v>
      </c>
      <c r="T17" s="11">
        <f t="shared" si="19"/>
        <v>-1.2467702907763556E-2</v>
      </c>
      <c r="U17" s="11">
        <f t="shared" si="20"/>
        <v>-5.9800664451826746E-3</v>
      </c>
      <c r="V17" s="11">
        <f t="shared" si="21"/>
        <v>2.3211179751694289E-2</v>
      </c>
      <c r="W17" s="11">
        <f t="shared" si="22"/>
        <v>1.316455696202512E-2</v>
      </c>
      <c r="X17" s="11">
        <f t="shared" si="23"/>
        <v>-6.7114093959719234E-4</v>
      </c>
      <c r="Y17" s="11">
        <f t="shared" si="24"/>
        <v>-8.429626823262093E-3</v>
      </c>
      <c r="Z17" s="11">
        <f t="shared" si="25"/>
        <v>5.215577190542664E-4</v>
      </c>
      <c r="AA17" s="11">
        <f t="shared" si="26"/>
        <v>6.144612746499023E-3</v>
      </c>
      <c r="AB17" s="11">
        <f t="shared" si="27"/>
        <v>-1.3569666277106762E-2</v>
      </c>
      <c r="AC17" s="11">
        <f t="shared" si="28"/>
        <v>8.5470085470085166E-4</v>
      </c>
      <c r="AD17" s="11">
        <f t="shared" si="29"/>
        <v>-4.2769206171555663E-3</v>
      </c>
      <c r="AE17" s="11">
        <f t="shared" si="30"/>
        <v>1.3370757846389303E-2</v>
      </c>
      <c r="AF17" s="11">
        <f t="shared" si="31"/>
        <v>4.5495905368517775E-3</v>
      </c>
      <c r="AG17" s="11" t="str">
        <f t="shared" si="32"/>
        <v>/</v>
      </c>
      <c r="AH17" s="11">
        <f t="shared" si="33"/>
        <v>4.223704477137602E-3</v>
      </c>
      <c r="AJ17" s="7" t="s">
        <v>89</v>
      </c>
      <c r="AK17" s="7" t="s">
        <v>90</v>
      </c>
      <c r="AL17" s="13">
        <v>1.5957994440440659E-2</v>
      </c>
      <c r="AM17" s="14">
        <f t="shared" si="36"/>
        <v>2.2926111628186252E-2</v>
      </c>
      <c r="AN17" s="13">
        <v>-3.3149351709722774E-2</v>
      </c>
      <c r="AO17" s="14">
        <f t="shared" si="37"/>
        <v>-6.7990538734108763E-2</v>
      </c>
      <c r="AP17" s="13">
        <v>5.6389700387253772E-3</v>
      </c>
      <c r="AQ17" s="14">
        <f t="shared" si="38"/>
        <v>5.2243738225393077E-2</v>
      </c>
      <c r="AR17" s="13">
        <v>0.16998195181098275</v>
      </c>
      <c r="AS17" s="14">
        <f t="shared" si="39"/>
        <v>0.21435150696036026</v>
      </c>
      <c r="AT17" s="13">
        <v>0.31567485889516012</v>
      </c>
      <c r="AU17" s="14">
        <f t="shared" si="34"/>
        <v>0.30611426030331068</v>
      </c>
      <c r="AV17" s="13">
        <v>0.16978529590860103</v>
      </c>
      <c r="AW17" s="14">
        <f t="shared" si="40"/>
        <v>0.21221765219328464</v>
      </c>
      <c r="AX17" s="13">
        <f>[5]宽远资产!$P$13</f>
        <v>-0.178179074921024</v>
      </c>
      <c r="AY17" s="14">
        <f t="shared" si="35"/>
        <v>-0.31284005321160901</v>
      </c>
      <c r="BA17" s="2">
        <f t="shared" si="17"/>
        <v>43203</v>
      </c>
      <c r="BB17" s="3">
        <f t="shared" si="0"/>
        <v>0.91826955524060205</v>
      </c>
      <c r="BC17" s="3">
        <f t="shared" si="1"/>
        <v>0.98603603603603607</v>
      </c>
      <c r="BD17" s="3">
        <f t="shared" si="2"/>
        <v>0.98876404494382031</v>
      </c>
      <c r="BE17" s="3">
        <f t="shared" si="3"/>
        <v>1.0048889674265182</v>
      </c>
      <c r="BF17" s="3">
        <f t="shared" si="4"/>
        <v>0.99895162498127898</v>
      </c>
      <c r="BG17" s="3">
        <f t="shared" si="5"/>
        <v>0.99665327978580998</v>
      </c>
      <c r="BH17" s="3">
        <f t="shared" si="6"/>
        <v>1.0476333433403382</v>
      </c>
      <c r="BI17" s="3">
        <f t="shared" si="7"/>
        <v>0.95318279688621432</v>
      </c>
      <c r="BJ17" s="3">
        <f t="shared" si="8"/>
        <v>0.97674999306384047</v>
      </c>
      <c r="BK17" s="3">
        <f t="shared" si="9"/>
        <v>0.97672774027643849</v>
      </c>
      <c r="BL17" s="3">
        <f t="shared" si="10"/>
        <v>0.92862807295797001</v>
      </c>
      <c r="BM17" s="3">
        <f t="shared" si="11"/>
        <v>1.0118607579511758</v>
      </c>
      <c r="BN17" s="3">
        <f t="shared" si="12"/>
        <v>0.98531236044261405</v>
      </c>
      <c r="BO17" s="3">
        <f t="shared" si="13"/>
        <v>1.0250696378830084</v>
      </c>
      <c r="BP17" s="3">
        <f t="shared" si="13"/>
        <v>1</v>
      </c>
      <c r="BQ17" s="3">
        <f t="shared" ref="BQ17:BQ80" si="41">Q17/Q$2</f>
        <v>0.96037798334045721</v>
      </c>
    </row>
    <row r="18" spans="1:69" ht="24.75" customHeight="1">
      <c r="A18" s="2">
        <v>43210</v>
      </c>
      <c r="B18">
        <v>1.2870999999999999</v>
      </c>
      <c r="C18">
        <v>2.3889999999999998</v>
      </c>
      <c r="D18">
        <v>1.4910000000000001</v>
      </c>
      <c r="E18">
        <v>1.6692</v>
      </c>
      <c r="F18">
        <v>1.9559</v>
      </c>
      <c r="G18">
        <v>1.48</v>
      </c>
      <c r="H18">
        <v>1.0315000000000001</v>
      </c>
      <c r="I18">
        <v>1.673</v>
      </c>
      <c r="J18">
        <v>3.4592999999999998</v>
      </c>
      <c r="K18">
        <v>1.5117</v>
      </c>
      <c r="L18">
        <v>1.167</v>
      </c>
      <c r="M18">
        <v>2.4750000000000001</v>
      </c>
      <c r="N18">
        <v>1.9330000000000001</v>
      </c>
      <c r="O18">
        <v>1.0980000000000001</v>
      </c>
      <c r="P18">
        <v>1</v>
      </c>
      <c r="Q18" s="3">
        <v>0.93301654197475581</v>
      </c>
      <c r="S18" s="11">
        <f t="shared" si="18"/>
        <v>-5.4020285168308146E-2</v>
      </c>
      <c r="T18" s="11">
        <f t="shared" si="19"/>
        <v>-7.8491631712281906E-3</v>
      </c>
      <c r="U18" s="11">
        <f t="shared" si="20"/>
        <v>-3.3422459893047707E-3</v>
      </c>
      <c r="V18" s="11">
        <f t="shared" si="21"/>
        <v>-2.1570926143024582E-2</v>
      </c>
      <c r="W18" s="11">
        <f t="shared" si="22"/>
        <v>-2.2538730634682591E-2</v>
      </c>
      <c r="X18" s="11">
        <f t="shared" si="23"/>
        <v>-6.0443250503694479E-3</v>
      </c>
      <c r="Y18" s="11">
        <f t="shared" si="24"/>
        <v>-1.4710096475307965E-2</v>
      </c>
      <c r="Z18" s="11">
        <f t="shared" si="25"/>
        <v>-3.0987547060526976E-2</v>
      </c>
      <c r="AA18" s="11">
        <f t="shared" si="26"/>
        <v>-1.738389433319143E-2</v>
      </c>
      <c r="AB18" s="11">
        <f t="shared" si="27"/>
        <v>-5.0023036924899955E-3</v>
      </c>
      <c r="AC18" s="11">
        <f t="shared" si="28"/>
        <v>-3.4158838599487318E-3</v>
      </c>
      <c r="AD18" s="11">
        <f t="shared" si="29"/>
        <v>-6.463008309582019E-3</v>
      </c>
      <c r="AE18" s="11">
        <f t="shared" si="30"/>
        <v>-2.6539759278843666E-2</v>
      </c>
      <c r="AF18" s="11">
        <f t="shared" si="31"/>
        <v>-5.4347826086956763E-3</v>
      </c>
      <c r="AG18" s="11" t="str">
        <f t="shared" si="32"/>
        <v>/</v>
      </c>
      <c r="AH18" s="11">
        <f t="shared" si="33"/>
        <v>-2.8490283867744215E-2</v>
      </c>
      <c r="AJ18" s="7" t="s">
        <v>91</v>
      </c>
      <c r="AK18" s="7" t="s">
        <v>92</v>
      </c>
      <c r="AL18" s="13" t="s">
        <v>367</v>
      </c>
      <c r="AM18" s="14">
        <f t="shared" si="36"/>
        <v>2.2926111628186252E-2</v>
      </c>
      <c r="AN18" s="13">
        <v>2.1476510067114152E-2</v>
      </c>
      <c r="AO18" s="14">
        <f t="shared" si="37"/>
        <v>-6.7990538734108763E-2</v>
      </c>
      <c r="AP18" s="13">
        <v>0.10050614605929131</v>
      </c>
      <c r="AQ18" s="14">
        <f t="shared" si="38"/>
        <v>5.2243738225393077E-2</v>
      </c>
      <c r="AR18" s="13">
        <v>8.1315110066989285E-2</v>
      </c>
      <c r="AS18" s="14">
        <f t="shared" si="39"/>
        <v>0.21435150696036026</v>
      </c>
      <c r="AT18" s="13">
        <v>0.10130246020260492</v>
      </c>
      <c r="AU18" s="14">
        <f t="shared" si="34"/>
        <v>0.30611426030331068</v>
      </c>
      <c r="AV18" s="13">
        <v>6.8633714314239674E-2</v>
      </c>
      <c r="AW18" s="14">
        <f t="shared" si="40"/>
        <v>0.21221765219328464</v>
      </c>
      <c r="AX18" s="13">
        <f>[5]鸣石投资!$P$13</f>
        <v>-0.17987533392698099</v>
      </c>
      <c r="AY18" s="14">
        <f t="shared" si="35"/>
        <v>-0.31284005321160901</v>
      </c>
      <c r="BA18" s="2">
        <f t="shared" si="17"/>
        <v>43210</v>
      </c>
      <c r="BB18" s="3">
        <f t="shared" si="0"/>
        <v>0.86866437200512914</v>
      </c>
      <c r="BC18" s="3">
        <f t="shared" si="1"/>
        <v>0.97829647829647814</v>
      </c>
      <c r="BD18" s="3">
        <f t="shared" si="2"/>
        <v>0.98545935228023807</v>
      </c>
      <c r="BE18" s="3">
        <f t="shared" si="3"/>
        <v>0.98321258172822057</v>
      </c>
      <c r="BF18" s="3">
        <f t="shared" si="4"/>
        <v>0.97643652338874753</v>
      </c>
      <c r="BG18" s="3">
        <f t="shared" si="5"/>
        <v>0.99062918340026773</v>
      </c>
      <c r="BH18" s="3">
        <f t="shared" si="6"/>
        <v>1.0322225557890525</v>
      </c>
      <c r="BI18" s="3">
        <f t="shared" si="7"/>
        <v>0.92364600011041798</v>
      </c>
      <c r="BJ18" s="3">
        <f t="shared" si="8"/>
        <v>0.95977027439447327</v>
      </c>
      <c r="BK18" s="3">
        <f t="shared" si="9"/>
        <v>0.97184185149469615</v>
      </c>
      <c r="BL18" s="3">
        <f t="shared" si="10"/>
        <v>0.92545598731165757</v>
      </c>
      <c r="BM18" s="3">
        <f t="shared" si="11"/>
        <v>1.0053210934643975</v>
      </c>
      <c r="BN18" s="3">
        <f t="shared" si="12"/>
        <v>0.95916240758199778</v>
      </c>
      <c r="BO18" s="3">
        <f t="shared" si="13"/>
        <v>1.01949860724234</v>
      </c>
      <c r="BP18" s="3">
        <f t="shared" si="13"/>
        <v>1</v>
      </c>
      <c r="BQ18" s="3">
        <f t="shared" si="41"/>
        <v>0.93301654197475581</v>
      </c>
    </row>
    <row r="19" spans="1:69" ht="15">
      <c r="A19" s="2">
        <v>43217</v>
      </c>
      <c r="B19">
        <v>1.2764</v>
      </c>
      <c r="C19">
        <v>2.4468999999999999</v>
      </c>
      <c r="D19">
        <v>1.4790000000000001</v>
      </c>
      <c r="E19">
        <v>1.6916</v>
      </c>
      <c r="F19">
        <v>1.9609000000000001</v>
      </c>
      <c r="G19">
        <v>1.462</v>
      </c>
      <c r="H19">
        <v>1.0270999999999999</v>
      </c>
      <c r="I19">
        <v>1.7035</v>
      </c>
      <c r="J19">
        <v>3.4822000000000002</v>
      </c>
      <c r="K19">
        <v>1.5062</v>
      </c>
      <c r="L19">
        <v>1.175</v>
      </c>
      <c r="M19">
        <v>2.4839000000000002</v>
      </c>
      <c r="N19">
        <v>1.9388000000000001</v>
      </c>
      <c r="O19">
        <v>1.103</v>
      </c>
      <c r="P19">
        <v>1</v>
      </c>
      <c r="Q19" s="3">
        <v>0.9320297041701997</v>
      </c>
      <c r="S19" s="11">
        <f t="shared" si="18"/>
        <v>-8.3132623727759647E-3</v>
      </c>
      <c r="T19" s="11">
        <f t="shared" si="19"/>
        <v>2.4236082042695672E-2</v>
      </c>
      <c r="U19" s="11">
        <f t="shared" si="20"/>
        <v>-8.0482897384306362E-3</v>
      </c>
      <c r="V19" s="11">
        <f t="shared" si="21"/>
        <v>1.3419602204648884E-2</v>
      </c>
      <c r="W19" s="11">
        <f t="shared" si="22"/>
        <v>2.5563679124700478E-3</v>
      </c>
      <c r="X19" s="11">
        <f t="shared" si="23"/>
        <v>-1.2162162162162149E-2</v>
      </c>
      <c r="Y19" s="11">
        <f t="shared" si="24"/>
        <v>-4.2656325739216516E-3</v>
      </c>
      <c r="Z19" s="11">
        <f t="shared" si="25"/>
        <v>1.8230723251643655E-2</v>
      </c>
      <c r="AA19" s="11">
        <f t="shared" si="26"/>
        <v>6.6198363830833884E-3</v>
      </c>
      <c r="AB19" s="11">
        <f t="shared" si="27"/>
        <v>-3.6382880201099033E-3</v>
      </c>
      <c r="AC19" s="11">
        <f t="shared" si="28"/>
        <v>6.8551842330761836E-3</v>
      </c>
      <c r="AD19" s="11">
        <f t="shared" si="29"/>
        <v>3.5959595959595969E-3</v>
      </c>
      <c r="AE19" s="11">
        <f t="shared" si="30"/>
        <v>3.0005173305742705E-3</v>
      </c>
      <c r="AF19" s="11">
        <f t="shared" si="31"/>
        <v>4.5537340619306033E-3</v>
      </c>
      <c r="AG19" s="11" t="str">
        <f t="shared" si="32"/>
        <v>/</v>
      </c>
      <c r="AH19" s="11">
        <f t="shared" si="33"/>
        <v>-1.0576852179570162E-3</v>
      </c>
      <c r="AJ19" s="7" t="s">
        <v>50</v>
      </c>
      <c r="AK19" s="7" t="s">
        <v>93</v>
      </c>
      <c r="AL19" s="13">
        <v>-4.0092969203951334E-2</v>
      </c>
      <c r="AM19" s="14">
        <f t="shared" si="36"/>
        <v>2.2926111628186252E-2</v>
      </c>
      <c r="AN19" s="13">
        <v>4.1614123581336537E-2</v>
      </c>
      <c r="AO19" s="14">
        <f t="shared" si="37"/>
        <v>-6.7990538734108763E-2</v>
      </c>
      <c r="AP19" s="13">
        <v>3.4439574201627909E-2</v>
      </c>
      <c r="AQ19" s="14">
        <f t="shared" si="38"/>
        <v>5.2243738225393077E-2</v>
      </c>
      <c r="AR19" s="13">
        <v>0.17463789647161543</v>
      </c>
      <c r="AS19" s="14">
        <f t="shared" si="39"/>
        <v>0.21435150696036026</v>
      </c>
      <c r="AT19" s="13">
        <v>0.22008862629246662</v>
      </c>
      <c r="AU19" s="14">
        <f t="shared" si="34"/>
        <v>0.30611426030331068</v>
      </c>
      <c r="AV19" s="13">
        <v>0.14814557513555393</v>
      </c>
      <c r="AW19" s="14">
        <f t="shared" si="40"/>
        <v>0.21221765219328464</v>
      </c>
      <c r="AX19" s="13">
        <f>[6]宁水投资!$P$13</f>
        <v>-0.12582846003898629</v>
      </c>
      <c r="AY19" s="14">
        <f t="shared" si="35"/>
        <v>-0.31284005321160901</v>
      </c>
      <c r="BA19" s="2">
        <f t="shared" si="17"/>
        <v>43217</v>
      </c>
      <c r="BB19" s="3">
        <f t="shared" si="0"/>
        <v>0.8614429371667679</v>
      </c>
      <c r="BC19" s="3">
        <f t="shared" si="1"/>
        <v>1.002006552006552</v>
      </c>
      <c r="BD19" s="3">
        <f t="shared" si="2"/>
        <v>0.97752808988764062</v>
      </c>
      <c r="BE19" s="3">
        <f t="shared" si="3"/>
        <v>0.99640690345761918</v>
      </c>
      <c r="BF19" s="3">
        <f t="shared" si="4"/>
        <v>0.97893265438570232</v>
      </c>
      <c r="BG19" s="3">
        <f t="shared" si="5"/>
        <v>0.97858099062918336</v>
      </c>
      <c r="BH19" s="3">
        <f t="shared" si="6"/>
        <v>1.027819473631542</v>
      </c>
      <c r="BI19" s="3">
        <f t="shared" si="7"/>
        <v>0.94048473472091876</v>
      </c>
      <c r="BJ19" s="3">
        <f t="shared" si="8"/>
        <v>0.96612379657631176</v>
      </c>
      <c r="BK19" s="3">
        <f t="shared" si="9"/>
        <v>0.96830601092896162</v>
      </c>
      <c r="BL19" s="3">
        <f t="shared" si="10"/>
        <v>0.93180015860428245</v>
      </c>
      <c r="BM19" s="3">
        <f t="shared" si="11"/>
        <v>1.0089361874974614</v>
      </c>
      <c r="BN19" s="3">
        <f t="shared" si="12"/>
        <v>0.96204039100878291</v>
      </c>
      <c r="BO19" s="3">
        <f t="shared" si="13"/>
        <v>1.0241411327762302</v>
      </c>
      <c r="BP19" s="3">
        <f t="shared" si="13"/>
        <v>1</v>
      </c>
      <c r="BQ19" s="3">
        <f t="shared" si="41"/>
        <v>0.9320297041701997</v>
      </c>
    </row>
    <row r="20" spans="1:69">
      <c r="A20" s="2">
        <v>43224</v>
      </c>
      <c r="B20">
        <v>1.2891999999999999</v>
      </c>
      <c r="C20">
        <v>2.5017</v>
      </c>
      <c r="D20">
        <v>1.504</v>
      </c>
      <c r="E20">
        <v>1.7050000000000001</v>
      </c>
      <c r="F20">
        <v>1.9852000000000001</v>
      </c>
      <c r="G20">
        <v>1.4670000000000001</v>
      </c>
      <c r="H20">
        <v>1.0285</v>
      </c>
      <c r="I20">
        <v>1.7467999999999999</v>
      </c>
      <c r="J20">
        <v>3.5731999999999999</v>
      </c>
      <c r="K20">
        <v>1.5105999999999999</v>
      </c>
      <c r="L20">
        <v>1.18</v>
      </c>
      <c r="M20">
        <v>2.5059999999999998</v>
      </c>
      <c r="N20">
        <v>1.95</v>
      </c>
      <c r="O20">
        <v>1.107</v>
      </c>
      <c r="P20">
        <v>1</v>
      </c>
      <c r="Q20" s="3">
        <v>0.93642619088074852</v>
      </c>
      <c r="S20" s="11">
        <f t="shared" si="18"/>
        <v>1.0028204324663115E-2</v>
      </c>
      <c r="T20" s="11">
        <f t="shared" si="19"/>
        <v>2.2395684335281496E-2</v>
      </c>
      <c r="U20" s="11">
        <f t="shared" si="20"/>
        <v>1.690331304935766E-2</v>
      </c>
      <c r="V20" s="11">
        <f t="shared" si="21"/>
        <v>7.9214944431307277E-3</v>
      </c>
      <c r="W20" s="11">
        <f t="shared" si="22"/>
        <v>1.2392268856137534E-2</v>
      </c>
      <c r="X20" s="11">
        <f t="shared" si="23"/>
        <v>3.4199726402188713E-3</v>
      </c>
      <c r="Y20" s="11">
        <f t="shared" si="24"/>
        <v>1.3630610456625281E-3</v>
      </c>
      <c r="Z20" s="11">
        <f t="shared" si="25"/>
        <v>2.5418256530671979E-2</v>
      </c>
      <c r="AA20" s="11">
        <f t="shared" si="26"/>
        <v>2.6132904485669961E-2</v>
      </c>
      <c r="AB20" s="11">
        <f t="shared" si="27"/>
        <v>2.9212587969724702E-3</v>
      </c>
      <c r="AC20" s="11">
        <f t="shared" si="28"/>
        <v>4.2553191489360653E-3</v>
      </c>
      <c r="AD20" s="11">
        <f t="shared" si="29"/>
        <v>8.8972986030031453E-3</v>
      </c>
      <c r="AE20" s="11">
        <f t="shared" si="30"/>
        <v>5.7767691355476991E-3</v>
      </c>
      <c r="AF20" s="11">
        <f t="shared" si="31"/>
        <v>3.6264732547597323E-3</v>
      </c>
      <c r="AG20" s="11" t="str">
        <f t="shared" si="32"/>
        <v>/</v>
      </c>
      <c r="AH20" s="11">
        <f t="shared" si="33"/>
        <v>4.7171100780130093E-3</v>
      </c>
      <c r="BA20" s="2">
        <f t="shared" si="17"/>
        <v>43224</v>
      </c>
      <c r="BB20" s="3">
        <f t="shared" si="0"/>
        <v>0.87008166295471412</v>
      </c>
      <c r="BC20" s="3">
        <f t="shared" si="1"/>
        <v>1.0244471744471744</v>
      </c>
      <c r="BD20" s="3">
        <f t="shared" si="2"/>
        <v>0.99405155320555194</v>
      </c>
      <c r="BE20" s="3">
        <f t="shared" si="3"/>
        <v>1.0042999352064559</v>
      </c>
      <c r="BF20" s="3">
        <f t="shared" si="4"/>
        <v>0.99106385103090222</v>
      </c>
      <c r="BG20" s="3">
        <f t="shared" si="5"/>
        <v>0.9819277108433736</v>
      </c>
      <c r="BH20" s="3">
        <f t="shared" si="6"/>
        <v>1.0292204543180226</v>
      </c>
      <c r="BI20" s="3">
        <f t="shared" si="7"/>
        <v>0.96439021697123617</v>
      </c>
      <c r="BJ20" s="3">
        <f t="shared" si="8"/>
        <v>0.99137141747357327</v>
      </c>
      <c r="BK20" s="3">
        <f t="shared" si="9"/>
        <v>0.97113468338154929</v>
      </c>
      <c r="BL20" s="3">
        <f t="shared" si="10"/>
        <v>0.93576526566217288</v>
      </c>
      <c r="BM20" s="3">
        <f t="shared" si="11"/>
        <v>1.0179129940290019</v>
      </c>
      <c r="BN20" s="3">
        <f t="shared" si="12"/>
        <v>0.96759787624671267</v>
      </c>
      <c r="BO20" s="3">
        <f t="shared" si="13"/>
        <v>1.0278551532033426</v>
      </c>
      <c r="BP20" s="3">
        <f t="shared" si="13"/>
        <v>1</v>
      </c>
      <c r="BQ20" s="3">
        <f t="shared" si="41"/>
        <v>0.93642619088074852</v>
      </c>
    </row>
    <row r="21" spans="1:69">
      <c r="A21" s="2">
        <v>43231</v>
      </c>
      <c r="B21">
        <v>1.3089999999999999</v>
      </c>
      <c r="C21">
        <v>2.5125999999999999</v>
      </c>
      <c r="D21">
        <v>1.5980000000000001</v>
      </c>
      <c r="E21">
        <v>1.7532000000000001</v>
      </c>
      <c r="F21">
        <v>2.0299999999999998</v>
      </c>
      <c r="G21">
        <v>1.476</v>
      </c>
      <c r="H21">
        <v>1.0293000000000001</v>
      </c>
      <c r="I21">
        <v>1.7716000000000001</v>
      </c>
      <c r="J21">
        <v>3.625</v>
      </c>
      <c r="K21">
        <v>1.5488999999999999</v>
      </c>
      <c r="L21">
        <v>1.1879999999999999</v>
      </c>
      <c r="M21">
        <v>2.5518999999999998</v>
      </c>
      <c r="N21">
        <v>1.9923</v>
      </c>
      <c r="O21">
        <v>1.1080000000000001</v>
      </c>
      <c r="P21">
        <v>1</v>
      </c>
      <c r="Q21" s="3">
        <v>0.96079824158393801</v>
      </c>
      <c r="S21" s="11">
        <f t="shared" si="18"/>
        <v>1.5358361774744145E-2</v>
      </c>
      <c r="T21" s="11">
        <f t="shared" si="19"/>
        <v>4.3570372146939373E-3</v>
      </c>
      <c r="U21" s="11">
        <f t="shared" si="20"/>
        <v>6.25E-2</v>
      </c>
      <c r="V21" s="11">
        <f t="shared" si="21"/>
        <v>2.8269794721407671E-2</v>
      </c>
      <c r="W21" s="11">
        <f t="shared" si="22"/>
        <v>2.2566995768688258E-2</v>
      </c>
      <c r="X21" s="11">
        <f t="shared" si="23"/>
        <v>6.1349693251533388E-3</v>
      </c>
      <c r="Y21" s="11">
        <f t="shared" si="24"/>
        <v>7.7783179387469481E-4</v>
      </c>
      <c r="Z21" s="11">
        <f t="shared" si="25"/>
        <v>1.4197389512251135E-2</v>
      </c>
      <c r="AA21" s="11">
        <f t="shared" si="26"/>
        <v>1.4496809582447145E-2</v>
      </c>
      <c r="AB21" s="11">
        <f t="shared" si="27"/>
        <v>2.5354163908380745E-2</v>
      </c>
      <c r="AC21" s="11">
        <f t="shared" si="28"/>
        <v>6.7796610169492677E-3</v>
      </c>
      <c r="AD21" s="11">
        <f t="shared" si="29"/>
        <v>1.8316041500399116E-2</v>
      </c>
      <c r="AE21" s="11">
        <f t="shared" si="30"/>
        <v>2.1692307692307677E-2</v>
      </c>
      <c r="AF21" s="11">
        <f t="shared" si="31"/>
        <v>9.0334236675704283E-4</v>
      </c>
      <c r="AG21" s="11" t="str">
        <f t="shared" si="32"/>
        <v>/</v>
      </c>
      <c r="AH21" s="11">
        <f t="shared" si="33"/>
        <v>2.6026664931559251E-2</v>
      </c>
      <c r="AL21" s="11"/>
      <c r="AM21" s="11"/>
      <c r="AN21" s="11"/>
      <c r="AO21" s="11"/>
      <c r="AP21" s="11"/>
      <c r="AQ21" s="11"/>
      <c r="AT21" s="11"/>
      <c r="BA21" s="2">
        <f t="shared" si="17"/>
        <v>43231</v>
      </c>
      <c r="BB21" s="3">
        <f t="shared" si="0"/>
        <v>0.8834446919079435</v>
      </c>
      <c r="BC21" s="3">
        <f t="shared" si="1"/>
        <v>1.0289107289107289</v>
      </c>
      <c r="BD21" s="3">
        <f t="shared" si="2"/>
        <v>1.056179775280899</v>
      </c>
      <c r="BE21" s="3">
        <f t="shared" si="3"/>
        <v>1.0326912882134653</v>
      </c>
      <c r="BF21" s="3">
        <f t="shared" si="4"/>
        <v>1.0134291847636163</v>
      </c>
      <c r="BG21" s="3">
        <f t="shared" si="5"/>
        <v>0.98795180722891562</v>
      </c>
      <c r="BH21" s="3">
        <f t="shared" si="6"/>
        <v>1.0300210147102973</v>
      </c>
      <c r="BI21" s="3">
        <f t="shared" si="7"/>
        <v>0.9780820405233811</v>
      </c>
      <c r="BJ21" s="3">
        <f t="shared" si="8"/>
        <v>1.0057431401381682</v>
      </c>
      <c r="BK21" s="3">
        <f t="shared" si="9"/>
        <v>0.9957569913211185</v>
      </c>
      <c r="BL21" s="3">
        <f t="shared" si="10"/>
        <v>0.94210943695479776</v>
      </c>
      <c r="BM21" s="3">
        <f t="shared" si="11"/>
        <v>1.0365571306714325</v>
      </c>
      <c r="BN21" s="3">
        <f t="shared" si="12"/>
        <v>0.98858730710067988</v>
      </c>
      <c r="BO21" s="3">
        <f t="shared" si="13"/>
        <v>1.0287836583101209</v>
      </c>
      <c r="BP21" s="3">
        <f t="shared" si="13"/>
        <v>1</v>
      </c>
      <c r="BQ21" s="3">
        <f t="shared" si="41"/>
        <v>0.96079824158393801</v>
      </c>
    </row>
    <row r="22" spans="1:69">
      <c r="A22" s="2">
        <v>43238</v>
      </c>
      <c r="B22">
        <v>1.3133999999999999</v>
      </c>
      <c r="C22">
        <v>2.5497999999999998</v>
      </c>
      <c r="D22">
        <v>1.6240000000000001</v>
      </c>
      <c r="E22">
        <v>1.7557</v>
      </c>
      <c r="F22">
        <v>2.0497000000000001</v>
      </c>
      <c r="G22">
        <v>1.4790000000000001</v>
      </c>
      <c r="H22">
        <v>1.0316000000000001</v>
      </c>
      <c r="I22">
        <v>1.8028</v>
      </c>
      <c r="J22">
        <v>3.7364000000000002</v>
      </c>
      <c r="K22">
        <v>1.5872999999999999</v>
      </c>
      <c r="L22">
        <v>1.179</v>
      </c>
      <c r="M22">
        <v>2.5836999999999999</v>
      </c>
      <c r="N22">
        <v>2.0017</v>
      </c>
      <c r="O22">
        <v>1.1040000000000001</v>
      </c>
      <c r="P22">
        <v>1</v>
      </c>
      <c r="Q22" s="3">
        <v>0.96829675015094196</v>
      </c>
      <c r="S22" s="11">
        <f t="shared" si="18"/>
        <v>3.3613445378151141E-3</v>
      </c>
      <c r="T22" s="11">
        <f t="shared" si="19"/>
        <v>1.4805380880362984E-2</v>
      </c>
      <c r="U22" s="11">
        <f t="shared" si="20"/>
        <v>1.6270337922402955E-2</v>
      </c>
      <c r="V22" s="11">
        <f t="shared" si="21"/>
        <v>1.4259639516311928E-3</v>
      </c>
      <c r="W22" s="11">
        <f t="shared" si="22"/>
        <v>9.7044334975371349E-3</v>
      </c>
      <c r="X22" s="11">
        <f t="shared" si="23"/>
        <v>2.0325203252034019E-3</v>
      </c>
      <c r="Y22" s="11">
        <f t="shared" si="24"/>
        <v>2.2345283202176436E-3</v>
      </c>
      <c r="Z22" s="11">
        <f t="shared" si="25"/>
        <v>1.761119891623375E-2</v>
      </c>
      <c r="AA22" s="11">
        <f t="shared" si="26"/>
        <v>3.0731034482758712E-2</v>
      </c>
      <c r="AB22" s="11">
        <f t="shared" si="27"/>
        <v>2.4791787720317648E-2</v>
      </c>
      <c r="AC22" s="11">
        <f t="shared" si="28"/>
        <v>-7.575757575757458E-3</v>
      </c>
      <c r="AD22" s="11">
        <f t="shared" si="29"/>
        <v>1.2461303342607533E-2</v>
      </c>
      <c r="AE22" s="11">
        <f t="shared" si="30"/>
        <v>4.71816493499988E-3</v>
      </c>
      <c r="AF22" s="11">
        <f t="shared" si="31"/>
        <v>-3.6101083032491488E-3</v>
      </c>
      <c r="AG22" s="11" t="str">
        <f t="shared" si="32"/>
        <v>/</v>
      </c>
      <c r="AH22" s="11">
        <f t="shared" si="33"/>
        <v>7.8044570050859186E-3</v>
      </c>
      <c r="AL22" s="11"/>
      <c r="AM22" s="11"/>
      <c r="AN22" s="3"/>
      <c r="AO22" s="3"/>
      <c r="AP22" s="3"/>
      <c r="AQ22" s="3"/>
      <c r="BA22" s="2">
        <f t="shared" si="17"/>
        <v>43238</v>
      </c>
      <c r="BB22" s="3">
        <f t="shared" si="0"/>
        <v>0.88641425389755002</v>
      </c>
      <c r="BC22" s="3">
        <f t="shared" si="1"/>
        <v>1.0441441441441439</v>
      </c>
      <c r="BD22" s="3">
        <f t="shared" si="2"/>
        <v>1.073364177131527</v>
      </c>
      <c r="BE22" s="3">
        <f t="shared" si="3"/>
        <v>1.0341638687636214</v>
      </c>
      <c r="BF22" s="3">
        <f t="shared" si="4"/>
        <v>1.023263940891618</v>
      </c>
      <c r="BG22" s="3">
        <f t="shared" si="5"/>
        <v>0.98995983935742982</v>
      </c>
      <c r="BH22" s="3">
        <f t="shared" si="6"/>
        <v>1.0323226258380869</v>
      </c>
      <c r="BI22" s="3">
        <f t="shared" si="7"/>
        <v>0.99530723789543429</v>
      </c>
      <c r="BJ22" s="3">
        <f t="shared" si="8"/>
        <v>1.0366506672585525</v>
      </c>
      <c r="BK22" s="3">
        <f t="shared" si="9"/>
        <v>1.0204435872709738</v>
      </c>
      <c r="BL22" s="3">
        <f t="shared" si="10"/>
        <v>0.93497224425059489</v>
      </c>
      <c r="BM22" s="3">
        <f t="shared" si="11"/>
        <v>1.0494739835086722</v>
      </c>
      <c r="BN22" s="3">
        <f t="shared" si="12"/>
        <v>0.99325162506822817</v>
      </c>
      <c r="BO22" s="3">
        <f t="shared" si="13"/>
        <v>1.0250696378830084</v>
      </c>
      <c r="BP22" s="3">
        <f t="shared" si="13"/>
        <v>1</v>
      </c>
      <c r="BQ22" s="3">
        <f t="shared" si="41"/>
        <v>0.96829675015094196</v>
      </c>
    </row>
    <row r="23" spans="1:69">
      <c r="A23" s="2">
        <v>43245</v>
      </c>
      <c r="B23">
        <v>1.3048</v>
      </c>
      <c r="C23">
        <v>2.5756000000000001</v>
      </c>
      <c r="D23">
        <v>1.6419999999999999</v>
      </c>
      <c r="E23">
        <v>1.7049000000000001</v>
      </c>
      <c r="F23">
        <v>2.0449999999999999</v>
      </c>
      <c r="G23">
        <v>1.4790000000000001</v>
      </c>
      <c r="H23">
        <v>1.0308999999999999</v>
      </c>
      <c r="I23">
        <v>1.7944</v>
      </c>
      <c r="J23">
        <v>3.5848</v>
      </c>
      <c r="K23">
        <v>1.6092</v>
      </c>
      <c r="L23">
        <v>1.1970000000000001</v>
      </c>
      <c r="M23">
        <v>2.5964999999999998</v>
      </c>
      <c r="N23">
        <v>1.9669000000000001</v>
      </c>
      <c r="O23">
        <v>1.105</v>
      </c>
      <c r="P23">
        <v>1</v>
      </c>
      <c r="Q23" s="3">
        <v>0.94682098331051312</v>
      </c>
      <c r="S23" s="11">
        <f t="shared" si="18"/>
        <v>-6.5478909700015242E-3</v>
      </c>
      <c r="T23" s="11">
        <f t="shared" si="19"/>
        <v>1.0118440662012729E-2</v>
      </c>
      <c r="U23" s="11">
        <f t="shared" si="20"/>
        <v>1.1083743842364324E-2</v>
      </c>
      <c r="V23" s="11">
        <f t="shared" si="21"/>
        <v>-2.8934328188186975E-2</v>
      </c>
      <c r="W23" s="11">
        <f t="shared" si="22"/>
        <v>-2.2930184905108897E-3</v>
      </c>
      <c r="X23" s="11" t="str">
        <f t="shared" si="23"/>
        <v>/</v>
      </c>
      <c r="Y23" s="11">
        <f t="shared" si="24"/>
        <v>-6.7855758045765047E-4</v>
      </c>
      <c r="Z23" s="11">
        <f t="shared" si="25"/>
        <v>-4.6594186820501093E-3</v>
      </c>
      <c r="AA23" s="11">
        <f t="shared" si="26"/>
        <v>-4.0573814366770211E-2</v>
      </c>
      <c r="AB23" s="11">
        <f t="shared" si="27"/>
        <v>1.3797013797013813E-2</v>
      </c>
      <c r="AC23" s="11">
        <f t="shared" si="28"/>
        <v>1.5267175572519109E-2</v>
      </c>
      <c r="AD23" s="11">
        <f t="shared" si="29"/>
        <v>4.9541355420521516E-3</v>
      </c>
      <c r="AE23" s="11">
        <f t="shared" si="30"/>
        <v>-1.738522256082331E-2</v>
      </c>
      <c r="AF23" s="11">
        <f t="shared" si="31"/>
        <v>9.0579710144922387E-4</v>
      </c>
      <c r="AG23" s="11" t="str">
        <f t="shared" si="32"/>
        <v>/</v>
      </c>
      <c r="AH23" s="11">
        <f t="shared" si="33"/>
        <v>-2.2178910377506855E-2</v>
      </c>
      <c r="AL23" s="11"/>
      <c r="AM23" s="11"/>
      <c r="AN23" s="3"/>
      <c r="AO23" s="3"/>
      <c r="AP23" s="3"/>
      <c r="AQ23" s="3"/>
      <c r="BA23" s="2">
        <f t="shared" si="17"/>
        <v>43245</v>
      </c>
      <c r="BB23" s="3">
        <f t="shared" si="0"/>
        <v>0.88061011000877365</v>
      </c>
      <c r="BC23" s="3">
        <f t="shared" si="1"/>
        <v>1.0547092547092547</v>
      </c>
      <c r="BD23" s="3">
        <f t="shared" si="2"/>
        <v>1.0852610707204231</v>
      </c>
      <c r="BE23" s="3">
        <f t="shared" si="3"/>
        <v>1.0042410319844497</v>
      </c>
      <c r="BF23" s="3">
        <f t="shared" si="4"/>
        <v>1.0209175777544806</v>
      </c>
      <c r="BG23" s="3">
        <f t="shared" si="5"/>
        <v>0.98995983935742982</v>
      </c>
      <c r="BH23" s="3">
        <f t="shared" si="6"/>
        <v>1.0316221354948463</v>
      </c>
      <c r="BI23" s="3">
        <f t="shared" si="7"/>
        <v>0.9906696847568045</v>
      </c>
      <c r="BJ23" s="3">
        <f t="shared" si="8"/>
        <v>0.99458979552201543</v>
      </c>
      <c r="BK23" s="3">
        <f t="shared" si="9"/>
        <v>1.0345226615236258</v>
      </c>
      <c r="BL23" s="3">
        <f t="shared" si="10"/>
        <v>0.94924662965900097</v>
      </c>
      <c r="BM23" s="3">
        <f t="shared" si="11"/>
        <v>1.0546732198708315</v>
      </c>
      <c r="BN23" s="3">
        <f t="shared" si="12"/>
        <v>0.97598372450751758</v>
      </c>
      <c r="BO23" s="3">
        <f t="shared" si="13"/>
        <v>1.0259981429897864</v>
      </c>
      <c r="BP23" s="3">
        <f t="shared" si="13"/>
        <v>1</v>
      </c>
      <c r="BQ23" s="3">
        <f t="shared" si="41"/>
        <v>0.94682098331051312</v>
      </c>
    </row>
    <row r="24" spans="1:69">
      <c r="A24" s="2">
        <v>43252</v>
      </c>
      <c r="B24">
        <v>1.3164</v>
      </c>
      <c r="C24">
        <v>2.4925000000000002</v>
      </c>
      <c r="D24">
        <v>1.6539999999999999</v>
      </c>
      <c r="E24">
        <v>1.7161999999999999</v>
      </c>
      <c r="F24">
        <v>2.0051999999999999</v>
      </c>
      <c r="G24">
        <v>1.464</v>
      </c>
      <c r="H24">
        <v>1.0336000000000001</v>
      </c>
      <c r="I24">
        <v>1.7756000000000001</v>
      </c>
      <c r="J24">
        <v>3.4839000000000002</v>
      </c>
      <c r="K24">
        <v>1.6004</v>
      </c>
      <c r="L24">
        <v>1.1830000000000001</v>
      </c>
      <c r="M24">
        <v>2.6160999999999999</v>
      </c>
      <c r="N24">
        <v>1.9682999999999999</v>
      </c>
      <c r="O24">
        <v>1.1000000000000001</v>
      </c>
      <c r="P24">
        <v>1</v>
      </c>
      <c r="Q24" s="3">
        <v>0.93543161278268794</v>
      </c>
      <c r="S24" s="11">
        <f t="shared" si="18"/>
        <v>8.8902513795217075E-3</v>
      </c>
      <c r="T24" s="11">
        <f t="shared" si="19"/>
        <v>-3.2264326758813411E-2</v>
      </c>
      <c r="U24" s="11">
        <f t="shared" si="20"/>
        <v>7.3081607795371095E-3</v>
      </c>
      <c r="V24" s="11">
        <f t="shared" si="21"/>
        <v>6.6279547187517718E-3</v>
      </c>
      <c r="W24" s="11">
        <f t="shared" si="22"/>
        <v>-1.946210268948656E-2</v>
      </c>
      <c r="X24" s="11">
        <f t="shared" si="23"/>
        <v>-1.0141987829614729E-2</v>
      </c>
      <c r="Y24" s="11">
        <f t="shared" si="24"/>
        <v>2.6190707149094106E-3</v>
      </c>
      <c r="Z24" s="11">
        <f t="shared" si="25"/>
        <v>-1.0477039679001265E-2</v>
      </c>
      <c r="AA24" s="11">
        <f t="shared" si="26"/>
        <v>-2.8146619058245892E-2</v>
      </c>
      <c r="AB24" s="11">
        <f t="shared" si="27"/>
        <v>-5.4685558041261961E-3</v>
      </c>
      <c r="AC24" s="11">
        <f t="shared" si="28"/>
        <v>-1.1695906432748537E-2</v>
      </c>
      <c r="AD24" s="11">
        <f t="shared" si="29"/>
        <v>7.5486231465433651E-3</v>
      </c>
      <c r="AE24" s="11">
        <f t="shared" si="30"/>
        <v>7.1177995830984386E-4</v>
      </c>
      <c r="AF24" s="11">
        <f t="shared" si="31"/>
        <v>-4.5248868778279272E-3</v>
      </c>
      <c r="AG24" s="11" t="str">
        <f t="shared" si="32"/>
        <v>/</v>
      </c>
      <c r="AH24" s="11">
        <f t="shared" si="33"/>
        <v>-1.2029064341183893E-2</v>
      </c>
      <c r="AL24" s="11"/>
      <c r="AM24" s="11"/>
      <c r="AN24" s="3"/>
      <c r="AO24" s="3"/>
      <c r="AP24" s="3"/>
      <c r="AQ24" s="3"/>
      <c r="BA24" s="2">
        <f t="shared" si="17"/>
        <v>43252</v>
      </c>
      <c r="BB24" s="3">
        <f t="shared" si="0"/>
        <v>0.88843895525409999</v>
      </c>
      <c r="BC24" s="3">
        <f t="shared" si="1"/>
        <v>1.0206797706797708</v>
      </c>
      <c r="BD24" s="3">
        <f t="shared" si="2"/>
        <v>1.0931923331130204</v>
      </c>
      <c r="BE24" s="3">
        <f t="shared" si="3"/>
        <v>1.010897096071155</v>
      </c>
      <c r="BF24" s="3">
        <f t="shared" si="4"/>
        <v>1.0010483750187209</v>
      </c>
      <c r="BG24" s="3">
        <f t="shared" si="5"/>
        <v>0.97991967871485941</v>
      </c>
      <c r="BH24" s="3">
        <f t="shared" si="6"/>
        <v>1.0343240268187732</v>
      </c>
      <c r="BI24" s="3">
        <f t="shared" si="7"/>
        <v>0.98029039916082383</v>
      </c>
      <c r="BJ24" s="3">
        <f t="shared" si="8"/>
        <v>0.96659545542823855</v>
      </c>
      <c r="BK24" s="3">
        <f t="shared" si="9"/>
        <v>1.0288653166184507</v>
      </c>
      <c r="BL24" s="3">
        <f t="shared" si="10"/>
        <v>0.93814432989690733</v>
      </c>
      <c r="BM24" s="3">
        <f t="shared" si="11"/>
        <v>1.0626345505503878</v>
      </c>
      <c r="BN24" s="3">
        <f t="shared" si="12"/>
        <v>0.97667841016225876</v>
      </c>
      <c r="BO24" s="3">
        <f t="shared" si="13"/>
        <v>1.0213556174558962</v>
      </c>
      <c r="BP24" s="3">
        <f t="shared" si="13"/>
        <v>1</v>
      </c>
      <c r="BQ24" s="3">
        <f t="shared" si="41"/>
        <v>0.93543161278268794</v>
      </c>
    </row>
    <row r="25" spans="1:69">
      <c r="A25" s="2">
        <v>43259</v>
      </c>
      <c r="B25">
        <v>1.3528</v>
      </c>
      <c r="C25">
        <v>2.5097</v>
      </c>
      <c r="D25">
        <v>1.7290000000000001</v>
      </c>
      <c r="E25">
        <v>1.6990000000000001</v>
      </c>
      <c r="F25">
        <v>2.0221</v>
      </c>
      <c r="G25">
        <v>1.474</v>
      </c>
      <c r="H25">
        <v>1.0273000000000001</v>
      </c>
      <c r="I25">
        <v>1.7871999999999999</v>
      </c>
      <c r="J25">
        <v>3.5102000000000002</v>
      </c>
      <c r="K25">
        <v>1.6113999999999999</v>
      </c>
      <c r="L25">
        <v>1.196</v>
      </c>
      <c r="M25">
        <v>2.6063999999999998</v>
      </c>
      <c r="N25">
        <v>1.972</v>
      </c>
      <c r="O25">
        <v>1.109</v>
      </c>
      <c r="P25">
        <v>1</v>
      </c>
      <c r="Q25" s="3">
        <v>0.9376710384687873</v>
      </c>
      <c r="S25" s="11">
        <f t="shared" si="18"/>
        <v>2.7651169857186186E-2</v>
      </c>
      <c r="T25" s="11">
        <f t="shared" si="19"/>
        <v>6.9007021063189899E-3</v>
      </c>
      <c r="U25" s="11">
        <f t="shared" si="20"/>
        <v>4.5344619105199602E-2</v>
      </c>
      <c r="V25" s="11">
        <f t="shared" si="21"/>
        <v>-1.0022141941498641E-2</v>
      </c>
      <c r="W25" s="11">
        <f t="shared" si="22"/>
        <v>8.4280869738679876E-3</v>
      </c>
      <c r="X25" s="11">
        <f t="shared" si="23"/>
        <v>6.830601092896238E-3</v>
      </c>
      <c r="Y25" s="11">
        <f t="shared" si="24"/>
        <v>-6.0952012383900245E-3</v>
      </c>
      <c r="Z25" s="11">
        <f t="shared" si="25"/>
        <v>6.5330029285874947E-3</v>
      </c>
      <c r="AA25" s="11">
        <f t="shared" si="26"/>
        <v>7.5490111656477676E-3</v>
      </c>
      <c r="AB25" s="11">
        <f t="shared" si="27"/>
        <v>6.8732816795800122E-3</v>
      </c>
      <c r="AC25" s="11">
        <f t="shared" si="28"/>
        <v>1.098901098901095E-2</v>
      </c>
      <c r="AD25" s="11">
        <f t="shared" si="29"/>
        <v>-3.7078093345055407E-3</v>
      </c>
      <c r="AE25" s="11">
        <f t="shared" si="30"/>
        <v>1.879794746735719E-3</v>
      </c>
      <c r="AF25" s="11">
        <f t="shared" si="31"/>
        <v>8.181818181818068E-3</v>
      </c>
      <c r="AG25" s="11" t="str">
        <f t="shared" si="32"/>
        <v>/</v>
      </c>
      <c r="AH25" s="11">
        <f t="shared" si="33"/>
        <v>2.3940025711099988E-3</v>
      </c>
      <c r="AL25" s="11"/>
      <c r="AM25" s="11"/>
      <c r="AN25" s="3"/>
      <c r="AO25" s="3"/>
      <c r="AP25" s="3"/>
      <c r="AQ25" s="3"/>
      <c r="BA25" s="2">
        <f t="shared" si="17"/>
        <v>43259</v>
      </c>
      <c r="BB25" s="3">
        <f t="shared" si="0"/>
        <v>0.91300533171357223</v>
      </c>
      <c r="BC25" s="3">
        <f t="shared" si="1"/>
        <v>1.0277231777231777</v>
      </c>
      <c r="BD25" s="3">
        <f t="shared" si="2"/>
        <v>1.142762723066755</v>
      </c>
      <c r="BE25" s="3">
        <f t="shared" si="3"/>
        <v>1.0007657418860811</v>
      </c>
      <c r="BF25" s="3">
        <f t="shared" si="4"/>
        <v>1.0094852977884281</v>
      </c>
      <c r="BG25" s="3">
        <f t="shared" si="5"/>
        <v>0.98661311914323957</v>
      </c>
      <c r="BH25" s="3">
        <f t="shared" si="6"/>
        <v>1.0280196137296109</v>
      </c>
      <c r="BI25" s="3">
        <f t="shared" si="7"/>
        <v>0.98669463920940759</v>
      </c>
      <c r="BJ25" s="3">
        <f t="shared" si="8"/>
        <v>0.97389229531393073</v>
      </c>
      <c r="BK25" s="3">
        <f t="shared" si="9"/>
        <v>1.0359369977499195</v>
      </c>
      <c r="BL25" s="3">
        <f t="shared" si="10"/>
        <v>0.94845360824742275</v>
      </c>
      <c r="BM25" s="3">
        <f t="shared" si="11"/>
        <v>1.0586945042446889</v>
      </c>
      <c r="BN25" s="3">
        <f t="shared" si="12"/>
        <v>0.97851436510693202</v>
      </c>
      <c r="BO25" s="3">
        <f t="shared" si="13"/>
        <v>1.0297121634168989</v>
      </c>
      <c r="BP25" s="3">
        <f t="shared" si="13"/>
        <v>1</v>
      </c>
      <c r="BQ25" s="3">
        <f t="shared" si="41"/>
        <v>0.9376710384687873</v>
      </c>
    </row>
    <row r="26" spans="1:69">
      <c r="A26" s="2">
        <v>43266</v>
      </c>
      <c r="B26">
        <v>1.3301000000000001</v>
      </c>
      <c r="C26">
        <v>2.4354</v>
      </c>
      <c r="D26">
        <v>1.73</v>
      </c>
      <c r="E26">
        <v>1.6615</v>
      </c>
      <c r="F26">
        <v>2.0097999999999998</v>
      </c>
      <c r="G26">
        <v>1.464</v>
      </c>
      <c r="H26">
        <v>1.0123</v>
      </c>
      <c r="I26">
        <v>1.7504</v>
      </c>
      <c r="J26">
        <v>3.5205000000000002</v>
      </c>
      <c r="K26">
        <v>1.5960000000000001</v>
      </c>
      <c r="L26">
        <v>1.1779999999999999</v>
      </c>
      <c r="M26">
        <v>2.3997000000000002</v>
      </c>
      <c r="N26">
        <v>1.9661999999999999</v>
      </c>
      <c r="O26">
        <v>1.1140000000000001</v>
      </c>
      <c r="P26">
        <v>1</v>
      </c>
      <c r="Q26" s="3">
        <v>0.93117561736097221</v>
      </c>
      <c r="S26" s="11">
        <f t="shared" si="18"/>
        <v>-1.6780011827321029E-2</v>
      </c>
      <c r="T26" s="11">
        <f t="shared" si="19"/>
        <v>-2.9605132087500485E-2</v>
      </c>
      <c r="U26" s="11">
        <f t="shared" si="20"/>
        <v>5.7836899942165232E-4</v>
      </c>
      <c r="V26" s="11">
        <f t="shared" si="21"/>
        <v>-2.2071806945262007E-2</v>
      </c>
      <c r="W26" s="11">
        <f t="shared" si="22"/>
        <v>-6.0827852232828716E-3</v>
      </c>
      <c r="X26" s="11">
        <f t="shared" si="23"/>
        <v>-6.7842605156037683E-3</v>
      </c>
      <c r="Y26" s="11">
        <f t="shared" si="24"/>
        <v>-1.4601382264187834E-2</v>
      </c>
      <c r="Z26" s="11">
        <f t="shared" si="25"/>
        <v>-2.0590868397493245E-2</v>
      </c>
      <c r="AA26" s="11">
        <f t="shared" si="26"/>
        <v>2.9343057375648129E-3</v>
      </c>
      <c r="AB26" s="11">
        <f t="shared" si="27"/>
        <v>-9.5569070373587861E-3</v>
      </c>
      <c r="AC26" s="11">
        <f t="shared" si="28"/>
        <v>-1.5050167224080258E-2</v>
      </c>
      <c r="AD26" s="11">
        <f t="shared" si="29"/>
        <v>-7.9304788213627853E-2</v>
      </c>
      <c r="AE26" s="11">
        <f t="shared" si="30"/>
        <v>-2.9411764705882248E-3</v>
      </c>
      <c r="AF26" s="11">
        <f t="shared" si="31"/>
        <v>4.5085662759243306E-3</v>
      </c>
      <c r="AG26" s="11" t="str">
        <f t="shared" si="32"/>
        <v>/</v>
      </c>
      <c r="AH26" s="11">
        <f t="shared" si="33"/>
        <v>-6.9271853788105409E-3</v>
      </c>
      <c r="AL26" s="11"/>
      <c r="AM26" s="11"/>
      <c r="AN26" s="3"/>
      <c r="AO26" s="3"/>
      <c r="AP26" s="3"/>
      <c r="AQ26" s="3"/>
      <c r="BA26" s="2">
        <f t="shared" si="17"/>
        <v>43266</v>
      </c>
      <c r="BB26" s="3">
        <f t="shared" si="0"/>
        <v>0.89768509144901132</v>
      </c>
      <c r="BC26" s="3">
        <f t="shared" si="1"/>
        <v>0.99729729729729721</v>
      </c>
      <c r="BD26" s="3">
        <f t="shared" si="2"/>
        <v>1.1434236615994713</v>
      </c>
      <c r="BE26" s="3">
        <f t="shared" si="3"/>
        <v>0.97867703363373981</v>
      </c>
      <c r="BF26" s="3">
        <f t="shared" si="4"/>
        <v>1.0033448155359193</v>
      </c>
      <c r="BG26" s="3">
        <f t="shared" si="5"/>
        <v>0.97991967871485941</v>
      </c>
      <c r="BH26" s="3">
        <f t="shared" si="6"/>
        <v>1.0130091063744622</v>
      </c>
      <c r="BI26" s="3">
        <f t="shared" si="7"/>
        <v>0.96637773974493457</v>
      </c>
      <c r="BJ26" s="3">
        <f t="shared" si="8"/>
        <v>0.97674999306384047</v>
      </c>
      <c r="BK26" s="3">
        <f t="shared" si="9"/>
        <v>1.026036644165863</v>
      </c>
      <c r="BL26" s="3">
        <f t="shared" si="10"/>
        <v>0.93417922283901667</v>
      </c>
      <c r="BM26" s="3">
        <f t="shared" si="11"/>
        <v>0.97473496080263222</v>
      </c>
      <c r="BN26" s="3">
        <f t="shared" si="12"/>
        <v>0.97563638168014688</v>
      </c>
      <c r="BO26" s="3">
        <f t="shared" si="13"/>
        <v>1.0343546889507893</v>
      </c>
      <c r="BP26" s="3">
        <f t="shared" si="13"/>
        <v>1</v>
      </c>
      <c r="BQ26" s="3">
        <f t="shared" si="41"/>
        <v>0.93117561736097221</v>
      </c>
    </row>
    <row r="27" spans="1:69">
      <c r="A27" s="2">
        <v>43273</v>
      </c>
      <c r="B27">
        <v>1.2926</v>
      </c>
      <c r="C27">
        <v>2.3765000000000001</v>
      </c>
      <c r="D27">
        <v>1.679</v>
      </c>
      <c r="E27">
        <v>1.6371</v>
      </c>
      <c r="F27">
        <v>1.9555</v>
      </c>
      <c r="G27">
        <v>1.444</v>
      </c>
      <c r="H27">
        <v>1.0016</v>
      </c>
      <c r="I27">
        <v>1.7176</v>
      </c>
      <c r="J27">
        <v>3.2746</v>
      </c>
      <c r="K27">
        <v>1.5840000000000001</v>
      </c>
      <c r="L27">
        <v>1.173</v>
      </c>
      <c r="M27">
        <v>2.1497999999999999</v>
      </c>
      <c r="N27">
        <v>1.9503999999999999</v>
      </c>
      <c r="O27">
        <v>1.121</v>
      </c>
      <c r="P27">
        <v>1</v>
      </c>
      <c r="Q27" s="3">
        <v>0.89531989851582106</v>
      </c>
      <c r="S27" s="11">
        <f t="shared" si="18"/>
        <v>-2.8193368919630202E-2</v>
      </c>
      <c r="T27" s="11">
        <f t="shared" si="19"/>
        <v>-2.4184938819085122E-2</v>
      </c>
      <c r="U27" s="11">
        <f t="shared" si="20"/>
        <v>-2.9479768786127125E-2</v>
      </c>
      <c r="V27" s="11">
        <f t="shared" si="21"/>
        <v>-1.4685525127896448E-2</v>
      </c>
      <c r="W27" s="11">
        <f t="shared" si="22"/>
        <v>-2.7017613692904674E-2</v>
      </c>
      <c r="X27" s="11">
        <f t="shared" si="23"/>
        <v>-1.3661202185792365E-2</v>
      </c>
      <c r="Y27" s="11">
        <f t="shared" si="24"/>
        <v>-1.0569989133655922E-2</v>
      </c>
      <c r="Z27" s="11">
        <f t="shared" si="25"/>
        <v>-1.8738574040219391E-2</v>
      </c>
      <c r="AA27" s="11">
        <f t="shared" si="26"/>
        <v>-6.9848032949865191E-2</v>
      </c>
      <c r="AB27" s="11">
        <f t="shared" si="27"/>
        <v>-7.5187969924812581E-3</v>
      </c>
      <c r="AC27" s="11">
        <f t="shared" si="28"/>
        <v>-4.2444821731747462E-3</v>
      </c>
      <c r="AD27" s="11">
        <f t="shared" si="29"/>
        <v>-0.10413801725215666</v>
      </c>
      <c r="AE27" s="11">
        <f t="shared" si="30"/>
        <v>-8.0358051062964231E-3</v>
      </c>
      <c r="AF27" s="11">
        <f t="shared" si="31"/>
        <v>6.2836624775581829E-3</v>
      </c>
      <c r="AG27" s="11" t="str">
        <f t="shared" si="32"/>
        <v>/</v>
      </c>
      <c r="AH27" s="11">
        <f t="shared" si="33"/>
        <v>-3.8505860953242266E-2</v>
      </c>
      <c r="AL27" s="11"/>
      <c r="AM27" s="11"/>
      <c r="AN27" s="3"/>
      <c r="AO27" s="3"/>
      <c r="AP27" s="3"/>
      <c r="AQ27" s="3"/>
      <c r="BA27" s="2">
        <f t="shared" si="17"/>
        <v>43273</v>
      </c>
      <c r="BB27" s="3">
        <f t="shared" si="0"/>
        <v>0.87237632449213742</v>
      </c>
      <c r="BC27" s="3">
        <f t="shared" si="1"/>
        <v>0.97317772317772311</v>
      </c>
      <c r="BD27" s="3">
        <f t="shared" si="2"/>
        <v>1.1097157964309321</v>
      </c>
      <c r="BE27" s="3">
        <f t="shared" si="3"/>
        <v>0.96430464746421629</v>
      </c>
      <c r="BF27" s="3">
        <f t="shared" si="4"/>
        <v>0.9762368329089911</v>
      </c>
      <c r="BG27" s="3">
        <f t="shared" si="5"/>
        <v>0.96653279785809898</v>
      </c>
      <c r="BH27" s="3">
        <f t="shared" si="6"/>
        <v>1.0023016111277896</v>
      </c>
      <c r="BI27" s="3">
        <f t="shared" si="7"/>
        <v>0.94826919891790429</v>
      </c>
      <c r="BJ27" s="3">
        <f t="shared" si="8"/>
        <v>0.90852592736453686</v>
      </c>
      <c r="BK27" s="3">
        <f t="shared" si="9"/>
        <v>1.0183220829315331</v>
      </c>
      <c r="BL27" s="3">
        <f t="shared" si="10"/>
        <v>0.93021411578112623</v>
      </c>
      <c r="BM27" s="3">
        <f t="shared" si="11"/>
        <v>0.87322799463828749</v>
      </c>
      <c r="BN27" s="3">
        <f t="shared" si="12"/>
        <v>0.96779635786235307</v>
      </c>
      <c r="BO27" s="3">
        <f t="shared" si="13"/>
        <v>1.040854224698236</v>
      </c>
      <c r="BP27" s="3">
        <f t="shared" si="13"/>
        <v>1</v>
      </c>
      <c r="BQ27" s="3">
        <f t="shared" si="41"/>
        <v>0.89531989851582106</v>
      </c>
    </row>
    <row r="28" spans="1:69">
      <c r="A28" s="2">
        <v>43280</v>
      </c>
      <c r="B28">
        <v>1.2479</v>
      </c>
      <c r="C28">
        <v>2.3668999999999998</v>
      </c>
      <c r="D28">
        <v>1.6359999999999999</v>
      </c>
      <c r="E28">
        <v>1.6143000000000001</v>
      </c>
      <c r="F28">
        <v>1.9154</v>
      </c>
      <c r="G28">
        <v>1.456</v>
      </c>
      <c r="H28">
        <v>1.0126999999999999</v>
      </c>
      <c r="I28">
        <v>1.6856</v>
      </c>
      <c r="J28">
        <v>3.3018000000000001</v>
      </c>
      <c r="K28">
        <v>1.5719000000000001</v>
      </c>
      <c r="L28">
        <v>1.1599999999999999</v>
      </c>
      <c r="M28">
        <v>2.0537000000000001</v>
      </c>
      <c r="N28">
        <v>1.9011</v>
      </c>
      <c r="O28">
        <v>1.123</v>
      </c>
      <c r="P28">
        <v>1</v>
      </c>
      <c r="Q28" s="3">
        <v>0.87102726024695165</v>
      </c>
      <c r="S28" s="11">
        <f t="shared" si="18"/>
        <v>-3.4581463716540251E-2</v>
      </c>
      <c r="T28" s="11">
        <f t="shared" si="19"/>
        <v>-4.0395539659163759E-3</v>
      </c>
      <c r="U28" s="11">
        <f t="shared" si="20"/>
        <v>-2.5610482430017956E-2</v>
      </c>
      <c r="V28" s="11">
        <f t="shared" si="21"/>
        <v>-1.3927066153564205E-2</v>
      </c>
      <c r="W28" s="11">
        <f t="shared" si="22"/>
        <v>-2.0506264382510908E-2</v>
      </c>
      <c r="X28" s="11">
        <f t="shared" si="23"/>
        <v>8.310249307479145E-3</v>
      </c>
      <c r="Y28" s="11">
        <f t="shared" si="24"/>
        <v>1.1082268370606885E-2</v>
      </c>
      <c r="Z28" s="11">
        <f t="shared" si="25"/>
        <v>-1.8630647414997648E-2</v>
      </c>
      <c r="AA28" s="11">
        <f t="shared" si="26"/>
        <v>8.3063580284614691E-3</v>
      </c>
      <c r="AB28" s="11">
        <f t="shared" si="27"/>
        <v>-7.6388888888888618E-3</v>
      </c>
      <c r="AC28" s="11">
        <f t="shared" si="28"/>
        <v>-1.1082693947144229E-2</v>
      </c>
      <c r="AD28" s="11">
        <f t="shared" si="29"/>
        <v>-4.4701832728625823E-2</v>
      </c>
      <c r="AE28" s="11">
        <f t="shared" si="30"/>
        <v>-2.5276866283839183E-2</v>
      </c>
      <c r="AF28" s="11">
        <f t="shared" si="31"/>
        <v>1.784121320249854E-3</v>
      </c>
      <c r="AG28" s="11" t="str">
        <f t="shared" si="32"/>
        <v>/</v>
      </c>
      <c r="AH28" s="11">
        <f t="shared" si="33"/>
        <v>-2.7132914513728013E-2</v>
      </c>
      <c r="AL28" s="11"/>
      <c r="AM28" s="11"/>
      <c r="AN28" s="3"/>
      <c r="AO28" s="3"/>
      <c r="AP28" s="3"/>
      <c r="AQ28" s="3"/>
      <c r="BA28" s="2">
        <f t="shared" si="17"/>
        <v>43280</v>
      </c>
      <c r="BB28" s="3">
        <f t="shared" si="0"/>
        <v>0.84220827427954381</v>
      </c>
      <c r="BC28" s="3">
        <f t="shared" si="1"/>
        <v>0.96924651924651906</v>
      </c>
      <c r="BD28" s="3">
        <f t="shared" si="2"/>
        <v>1.0812954395241243</v>
      </c>
      <c r="BE28" s="3">
        <f t="shared" si="3"/>
        <v>0.95087471284679281</v>
      </c>
      <c r="BF28" s="3">
        <f t="shared" si="4"/>
        <v>0.95621786231341421</v>
      </c>
      <c r="BG28" s="3">
        <f t="shared" si="5"/>
        <v>0.9745649263721553</v>
      </c>
      <c r="BH28" s="3">
        <f t="shared" si="6"/>
        <v>1.0134093865705993</v>
      </c>
      <c r="BI28" s="3">
        <f t="shared" si="7"/>
        <v>0.93060232981836255</v>
      </c>
      <c r="BJ28" s="3">
        <f t="shared" si="8"/>
        <v>0.91607246899536665</v>
      </c>
      <c r="BK28" s="3">
        <f t="shared" si="9"/>
        <v>1.0105432336869173</v>
      </c>
      <c r="BL28" s="3">
        <f t="shared" si="10"/>
        <v>0.91990483743061069</v>
      </c>
      <c r="BM28" s="3">
        <f t="shared" si="11"/>
        <v>0.8341931028880134</v>
      </c>
      <c r="BN28" s="3">
        <f t="shared" si="12"/>
        <v>0.94333349873467975</v>
      </c>
      <c r="BO28" s="3">
        <f t="shared" si="13"/>
        <v>1.042711234911792</v>
      </c>
      <c r="BP28" s="3">
        <f t="shared" si="13"/>
        <v>1</v>
      </c>
      <c r="BQ28" s="3">
        <f t="shared" si="41"/>
        <v>0.87102726024695165</v>
      </c>
    </row>
    <row r="29" spans="1:69">
      <c r="A29" s="2">
        <v>43287</v>
      </c>
      <c r="B29">
        <v>1.1956</v>
      </c>
      <c r="C29">
        <v>2.2330999999999999</v>
      </c>
      <c r="D29">
        <v>1.5649999999999999</v>
      </c>
      <c r="E29">
        <v>1.5430999999999999</v>
      </c>
      <c r="F29">
        <v>1.8334999999999999</v>
      </c>
      <c r="G29">
        <v>1.423</v>
      </c>
      <c r="H29">
        <v>1.0143</v>
      </c>
      <c r="I29">
        <v>1.6468</v>
      </c>
      <c r="J29">
        <v>3.0874000000000001</v>
      </c>
      <c r="K29">
        <v>1.5368999999999999</v>
      </c>
      <c r="L29">
        <v>1.149</v>
      </c>
      <c r="M29">
        <v>1.9605999999999999</v>
      </c>
      <c r="N29">
        <v>1.8453999999999999</v>
      </c>
      <c r="O29">
        <v>1.123</v>
      </c>
      <c r="P29">
        <v>1</v>
      </c>
      <c r="Q29" s="3">
        <v>0.83484094155807986</v>
      </c>
      <c r="S29" s="11">
        <f t="shared" si="18"/>
        <v>-4.1910409487939781E-2</v>
      </c>
      <c r="T29" s="11">
        <f t="shared" si="19"/>
        <v>-5.6529637923021681E-2</v>
      </c>
      <c r="U29" s="11">
        <f t="shared" si="20"/>
        <v>-4.3398533007334983E-2</v>
      </c>
      <c r="V29" s="11">
        <f t="shared" si="21"/>
        <v>-4.4105804373412716E-2</v>
      </c>
      <c r="W29" s="11">
        <f t="shared" si="22"/>
        <v>-4.2758692701263534E-2</v>
      </c>
      <c r="X29" s="11">
        <f t="shared" si="23"/>
        <v>-2.2664835164835084E-2</v>
      </c>
      <c r="Y29" s="11">
        <f t="shared" si="24"/>
        <v>1.5799348276883673E-3</v>
      </c>
      <c r="Z29" s="11">
        <f t="shared" si="25"/>
        <v>-2.3018509729473169E-2</v>
      </c>
      <c r="AA29" s="11">
        <f t="shared" si="26"/>
        <v>-6.4934278272457457E-2</v>
      </c>
      <c r="AB29" s="11">
        <f t="shared" si="27"/>
        <v>-2.2266047458489813E-2</v>
      </c>
      <c r="AC29" s="11">
        <f t="shared" si="28"/>
        <v>-9.4827586206895909E-3</v>
      </c>
      <c r="AD29" s="11">
        <f t="shared" si="29"/>
        <v>-4.5332813945561767E-2</v>
      </c>
      <c r="AE29" s="11">
        <f t="shared" si="30"/>
        <v>-2.929882699489772E-2</v>
      </c>
      <c r="AF29" s="11" t="str">
        <f t="shared" si="31"/>
        <v>/</v>
      </c>
      <c r="AG29" s="11" t="str">
        <f t="shared" si="32"/>
        <v>/</v>
      </c>
      <c r="AH29" s="11">
        <f t="shared" si="33"/>
        <v>-4.1544415818412284E-2</v>
      </c>
      <c r="AL29" s="11"/>
      <c r="AM29" s="11"/>
      <c r="AN29" s="3"/>
      <c r="AO29" s="3"/>
      <c r="AP29" s="3"/>
      <c r="AQ29" s="3"/>
      <c r="BA29" s="2">
        <f t="shared" si="17"/>
        <v>43287</v>
      </c>
      <c r="BB29" s="3">
        <f t="shared" si="0"/>
        <v>0.80691098063035704</v>
      </c>
      <c r="BC29" s="3">
        <f t="shared" si="1"/>
        <v>0.91445536445536435</v>
      </c>
      <c r="BD29" s="3">
        <f t="shared" si="2"/>
        <v>1.0343688037012557</v>
      </c>
      <c r="BE29" s="3">
        <f t="shared" si="3"/>
        <v>0.90893561877834717</v>
      </c>
      <c r="BF29" s="3">
        <f t="shared" si="4"/>
        <v>0.91533123658329585</v>
      </c>
      <c r="BG29" s="3">
        <f t="shared" si="5"/>
        <v>0.95247657295850074</v>
      </c>
      <c r="BH29" s="3">
        <f t="shared" si="6"/>
        <v>1.0150105073551485</v>
      </c>
      <c r="BI29" s="3">
        <f t="shared" si="7"/>
        <v>0.90918125103516823</v>
      </c>
      <c r="BJ29" s="3">
        <f t="shared" si="8"/>
        <v>0.85658796437588447</v>
      </c>
      <c r="BK29" s="3">
        <f t="shared" si="9"/>
        <v>0.98804243008678871</v>
      </c>
      <c r="BL29" s="3">
        <f t="shared" si="10"/>
        <v>0.91118160190325148</v>
      </c>
      <c r="BM29" s="3">
        <f t="shared" si="11"/>
        <v>0.7963767821601202</v>
      </c>
      <c r="BN29" s="3">
        <f t="shared" si="12"/>
        <v>0.91569493375676081</v>
      </c>
      <c r="BO29" s="3">
        <f t="shared" si="13"/>
        <v>1.042711234911792</v>
      </c>
      <c r="BP29" s="3">
        <f t="shared" si="13"/>
        <v>1</v>
      </c>
      <c r="BQ29" s="3">
        <f t="shared" si="41"/>
        <v>0.83484094155807986</v>
      </c>
    </row>
    <row r="30" spans="1:69">
      <c r="A30" s="2">
        <v>43294</v>
      </c>
      <c r="B30">
        <v>1.2381</v>
      </c>
      <c r="C30">
        <v>2.3561000000000001</v>
      </c>
      <c r="D30">
        <v>1.6970000000000001</v>
      </c>
      <c r="E30">
        <v>1.6144000000000001</v>
      </c>
      <c r="F30">
        <v>1.9096</v>
      </c>
      <c r="G30">
        <v>1.444</v>
      </c>
      <c r="H30">
        <v>1.0666</v>
      </c>
      <c r="I30">
        <v>1.6914</v>
      </c>
      <c r="J30">
        <v>3.2627999999999999</v>
      </c>
      <c r="K30">
        <v>1.5763</v>
      </c>
      <c r="L30">
        <v>1.1659999999999999</v>
      </c>
      <c r="M30">
        <v>2.032</v>
      </c>
      <c r="N30">
        <v>1.8917999999999999</v>
      </c>
      <c r="O30">
        <v>1.123</v>
      </c>
      <c r="P30">
        <v>1</v>
      </c>
      <c r="Q30" s="3">
        <v>0.86648857045189098</v>
      </c>
      <c r="S30" s="11">
        <f t="shared" si="18"/>
        <v>3.5547005687520894E-2</v>
      </c>
      <c r="T30" s="11">
        <f t="shared" si="19"/>
        <v>5.5080381532399025E-2</v>
      </c>
      <c r="U30" s="11">
        <f t="shared" si="20"/>
        <v>8.4345047923322758E-2</v>
      </c>
      <c r="V30" s="11">
        <f t="shared" si="21"/>
        <v>4.6205689845117082E-2</v>
      </c>
      <c r="W30" s="11">
        <f t="shared" si="22"/>
        <v>4.1505317698391053E-2</v>
      </c>
      <c r="X30" s="11">
        <f t="shared" si="23"/>
        <v>1.4757554462403233E-2</v>
      </c>
      <c r="Y30" s="11">
        <f t="shared" si="24"/>
        <v>5.1562654047126122E-2</v>
      </c>
      <c r="Z30" s="11">
        <f t="shared" si="25"/>
        <v>2.7082827301432966E-2</v>
      </c>
      <c r="AA30" s="11">
        <f t="shared" si="26"/>
        <v>5.6811556649607908E-2</v>
      </c>
      <c r="AB30" s="11">
        <f t="shared" si="27"/>
        <v>2.5636020560869444E-2</v>
      </c>
      <c r="AC30" s="11">
        <f t="shared" si="28"/>
        <v>1.4795474325500324E-2</v>
      </c>
      <c r="AD30" s="11">
        <f t="shared" si="29"/>
        <v>3.6417423237784519E-2</v>
      </c>
      <c r="AE30" s="11">
        <f t="shared" si="30"/>
        <v>2.5143600303457303E-2</v>
      </c>
      <c r="AF30" s="11" t="str">
        <f t="shared" si="31"/>
        <v>/</v>
      </c>
      <c r="AG30" s="11" t="str">
        <f t="shared" si="32"/>
        <v>/</v>
      </c>
      <c r="AH30" s="11">
        <f t="shared" si="33"/>
        <v>3.7908573140587265E-2</v>
      </c>
      <c r="AL30" s="11"/>
      <c r="AM30" s="11"/>
      <c r="AN30" s="3"/>
      <c r="AO30" s="3"/>
      <c r="AP30" s="3"/>
      <c r="AQ30" s="3"/>
      <c r="BA30" s="2">
        <f t="shared" si="17"/>
        <v>43294</v>
      </c>
      <c r="BB30" s="3">
        <f t="shared" si="0"/>
        <v>0.83559424984814734</v>
      </c>
      <c r="BC30" s="3">
        <f t="shared" si="1"/>
        <v>0.96482391482391483</v>
      </c>
      <c r="BD30" s="3">
        <f t="shared" si="2"/>
        <v>1.1216126900198282</v>
      </c>
      <c r="BE30" s="3">
        <f t="shared" si="3"/>
        <v>0.950933616068799</v>
      </c>
      <c r="BF30" s="3">
        <f t="shared" si="4"/>
        <v>0.95332235035694679</v>
      </c>
      <c r="BG30" s="3">
        <f t="shared" si="5"/>
        <v>0.96653279785809898</v>
      </c>
      <c r="BH30" s="3">
        <f t="shared" si="6"/>
        <v>1.0673471430001</v>
      </c>
      <c r="BI30" s="3">
        <f t="shared" si="7"/>
        <v>0.93380444984265454</v>
      </c>
      <c r="BJ30" s="3">
        <f t="shared" si="8"/>
        <v>0.9052520600393974</v>
      </c>
      <c r="BK30" s="3">
        <f t="shared" si="9"/>
        <v>1.013371906139505</v>
      </c>
      <c r="BL30" s="3">
        <f t="shared" si="10"/>
        <v>0.92466296590007935</v>
      </c>
      <c r="BM30" s="3">
        <f t="shared" si="11"/>
        <v>0.82537877249279012</v>
      </c>
      <c r="BN30" s="3">
        <f t="shared" si="12"/>
        <v>0.93871880117104156</v>
      </c>
      <c r="BO30" s="3">
        <f t="shared" si="13"/>
        <v>1.042711234911792</v>
      </c>
      <c r="BP30" s="3">
        <f t="shared" si="13"/>
        <v>1</v>
      </c>
      <c r="BQ30" s="3">
        <f t="shared" si="41"/>
        <v>0.86648857045189098</v>
      </c>
    </row>
    <row r="31" spans="1:69">
      <c r="A31" s="2">
        <v>43301</v>
      </c>
      <c r="B31">
        <v>1.2359</v>
      </c>
      <c r="C31">
        <v>2.3546999999999998</v>
      </c>
      <c r="D31">
        <v>1.679</v>
      </c>
      <c r="E31">
        <v>1.6039000000000001</v>
      </c>
      <c r="F31">
        <v>1.9149</v>
      </c>
      <c r="G31">
        <v>1.4550000000000001</v>
      </c>
      <c r="H31">
        <v>1.0629999999999999</v>
      </c>
      <c r="I31">
        <v>1.6975</v>
      </c>
      <c r="J31">
        <v>3.2440000000000002</v>
      </c>
      <c r="K31">
        <v>1.5577000000000001</v>
      </c>
      <c r="L31">
        <v>1.1639999999999999</v>
      </c>
      <c r="M31">
        <v>2.0493000000000001</v>
      </c>
      <c r="N31">
        <v>1.9147000000000001</v>
      </c>
      <c r="O31">
        <v>1.016</v>
      </c>
      <c r="P31">
        <v>1</v>
      </c>
      <c r="Q31" s="3">
        <v>0.8665392048718995</v>
      </c>
      <c r="S31" s="11">
        <f t="shared" si="18"/>
        <v>-1.7769162426297669E-3</v>
      </c>
      <c r="T31" s="11">
        <f t="shared" si="19"/>
        <v>-5.9420228343465276E-4</v>
      </c>
      <c r="U31" s="11">
        <f t="shared" si="20"/>
        <v>-1.0606953447259926E-2</v>
      </c>
      <c r="V31" s="11">
        <f t="shared" si="21"/>
        <v>-6.5039643211100007E-3</v>
      </c>
      <c r="W31" s="11">
        <f t="shared" si="22"/>
        <v>2.7754503560954991E-3</v>
      </c>
      <c r="X31" s="11">
        <f t="shared" si="23"/>
        <v>7.6177285318559385E-3</v>
      </c>
      <c r="Y31" s="11">
        <f t="shared" si="24"/>
        <v>-3.3752109506844929E-3</v>
      </c>
      <c r="Z31" s="11">
        <f t="shared" si="25"/>
        <v>3.6064798391863828E-3</v>
      </c>
      <c r="AA31" s="11">
        <f t="shared" si="26"/>
        <v>-5.7619222753462207E-3</v>
      </c>
      <c r="AB31" s="11">
        <f t="shared" si="27"/>
        <v>-1.1799784305018046E-2</v>
      </c>
      <c r="AC31" s="11">
        <f t="shared" si="28"/>
        <v>-1.7152658662092923E-3</v>
      </c>
      <c r="AD31" s="11">
        <f t="shared" si="29"/>
        <v>8.5137795275591621E-3</v>
      </c>
      <c r="AE31" s="11">
        <f t="shared" si="30"/>
        <v>1.2104873665292448E-2</v>
      </c>
      <c r="AF31" s="11">
        <f t="shared" si="31"/>
        <v>-9.5280498664292113E-2</v>
      </c>
      <c r="AG31" s="11" t="str">
        <f t="shared" si="32"/>
        <v>/</v>
      </c>
      <c r="AH31" s="11">
        <f t="shared" si="33"/>
        <v>5.8436339191558773E-5</v>
      </c>
      <c r="AL31" s="11"/>
      <c r="AM31" s="11"/>
      <c r="AN31" s="3"/>
      <c r="AO31" s="3"/>
      <c r="AP31" s="3"/>
      <c r="AQ31" s="3"/>
      <c r="BA31" s="2">
        <f t="shared" si="17"/>
        <v>43301</v>
      </c>
      <c r="BB31" s="3">
        <f t="shared" si="0"/>
        <v>0.83410946885334414</v>
      </c>
      <c r="BC31" s="3">
        <f t="shared" si="1"/>
        <v>0.96425061425061409</v>
      </c>
      <c r="BD31" s="3">
        <f t="shared" si="2"/>
        <v>1.1097157964309321</v>
      </c>
      <c r="BE31" s="3">
        <f t="shared" si="3"/>
        <v>0.94474877775814348</v>
      </c>
      <c r="BF31" s="3">
        <f t="shared" si="4"/>
        <v>0.95596824921371881</v>
      </c>
      <c r="BG31" s="3">
        <f t="shared" si="5"/>
        <v>0.97389558232931728</v>
      </c>
      <c r="BH31" s="3">
        <f t="shared" si="6"/>
        <v>1.0637446212348645</v>
      </c>
      <c r="BI31" s="3">
        <f t="shared" si="7"/>
        <v>0.93717219676475461</v>
      </c>
      <c r="BJ31" s="3">
        <f t="shared" si="8"/>
        <v>0.90003606802985336</v>
      </c>
      <c r="BK31" s="3">
        <f t="shared" si="9"/>
        <v>1.0014143362262937</v>
      </c>
      <c r="BL31" s="3">
        <f t="shared" si="10"/>
        <v>0.92307692307692313</v>
      </c>
      <c r="BM31" s="3">
        <f t="shared" si="11"/>
        <v>0.83240586538852113</v>
      </c>
      <c r="BN31" s="3">
        <f t="shared" si="12"/>
        <v>0.95008187366645169</v>
      </c>
      <c r="BO31" s="3">
        <f t="shared" si="13"/>
        <v>0.94336118848653672</v>
      </c>
      <c r="BP31" s="3">
        <f t="shared" si="13"/>
        <v>1</v>
      </c>
      <c r="BQ31" s="3">
        <f t="shared" si="41"/>
        <v>0.8665392048718995</v>
      </c>
    </row>
    <row r="32" spans="1:69">
      <c r="A32" s="2">
        <v>43308</v>
      </c>
      <c r="B32">
        <v>1.2296</v>
      </c>
      <c r="C32">
        <v>2.3182</v>
      </c>
      <c r="D32">
        <v>1.675</v>
      </c>
      <c r="E32">
        <v>1.6144000000000001</v>
      </c>
      <c r="F32">
        <v>1.9155</v>
      </c>
      <c r="G32">
        <v>1.452</v>
      </c>
      <c r="H32">
        <v>1.0688</v>
      </c>
      <c r="I32">
        <v>1.6901999999999999</v>
      </c>
      <c r="J32">
        <v>3.3228</v>
      </c>
      <c r="K32">
        <v>1.5456000000000001</v>
      </c>
      <c r="L32">
        <v>1.1459999999999999</v>
      </c>
      <c r="M32">
        <v>2.0571999999999999</v>
      </c>
      <c r="N32">
        <v>1.9282999999999999</v>
      </c>
      <c r="O32">
        <v>1.014</v>
      </c>
      <c r="P32">
        <v>1</v>
      </c>
      <c r="Q32" s="3">
        <v>0.87356825967612983</v>
      </c>
      <c r="S32" s="11">
        <f t="shared" si="18"/>
        <v>-5.0974997977182301E-3</v>
      </c>
      <c r="T32" s="11">
        <f t="shared" si="19"/>
        <v>-1.5500913067481914E-2</v>
      </c>
      <c r="U32" s="11">
        <f t="shared" si="20"/>
        <v>-2.3823704586063421E-3</v>
      </c>
      <c r="V32" s="11">
        <f t="shared" si="21"/>
        <v>6.546542801920241E-3</v>
      </c>
      <c r="W32" s="11">
        <f t="shared" si="22"/>
        <v>3.1333228889240949E-4</v>
      </c>
      <c r="X32" s="11">
        <f t="shared" si="23"/>
        <v>-2.0618556701031965E-3</v>
      </c>
      <c r="Y32" s="11">
        <f t="shared" si="24"/>
        <v>5.4562558795860916E-3</v>
      </c>
      <c r="Z32" s="11">
        <f t="shared" si="25"/>
        <v>-4.300441826215029E-3</v>
      </c>
      <c r="AA32" s="11">
        <f t="shared" si="26"/>
        <v>2.4290998766954397E-2</v>
      </c>
      <c r="AB32" s="11">
        <f t="shared" si="27"/>
        <v>-7.7678628747512857E-3</v>
      </c>
      <c r="AC32" s="11">
        <f t="shared" si="28"/>
        <v>-1.5463917525773252E-2</v>
      </c>
      <c r="AD32" s="11">
        <f t="shared" si="29"/>
        <v>3.85497486946762E-3</v>
      </c>
      <c r="AE32" s="11">
        <f t="shared" si="30"/>
        <v>7.1029404084190784E-3</v>
      </c>
      <c r="AF32" s="11">
        <f t="shared" si="31"/>
        <v>-1.9685039370078705E-3</v>
      </c>
      <c r="AG32" s="11" t="str">
        <f t="shared" si="32"/>
        <v>/</v>
      </c>
      <c r="AH32" s="11">
        <f t="shared" si="33"/>
        <v>8.1116408406118889E-3</v>
      </c>
      <c r="AL32" s="11"/>
      <c r="AM32" s="11"/>
      <c r="AN32" s="3"/>
      <c r="AO32" s="3"/>
      <c r="AP32" s="3"/>
      <c r="AQ32" s="3"/>
      <c r="BA32" s="2">
        <f t="shared" si="17"/>
        <v>43308</v>
      </c>
      <c r="BB32" s="3">
        <f t="shared" si="0"/>
        <v>0.8298575960045893</v>
      </c>
      <c r="BC32" s="3">
        <f t="shared" si="1"/>
        <v>0.94930384930384926</v>
      </c>
      <c r="BD32" s="3">
        <f t="shared" si="2"/>
        <v>1.1070720423000662</v>
      </c>
      <c r="BE32" s="3">
        <f t="shared" si="3"/>
        <v>0.950933616068799</v>
      </c>
      <c r="BF32" s="3">
        <f t="shared" si="4"/>
        <v>0.9562677849333534</v>
      </c>
      <c r="BG32" s="3">
        <f t="shared" si="5"/>
        <v>0.9718875502008032</v>
      </c>
      <c r="BH32" s="3">
        <f t="shared" si="6"/>
        <v>1.0695486840788553</v>
      </c>
      <c r="BI32" s="3">
        <f t="shared" si="7"/>
        <v>0.93314194225142166</v>
      </c>
      <c r="BJ32" s="3">
        <f t="shared" si="8"/>
        <v>0.92189884304858094</v>
      </c>
      <c r="BK32" s="3">
        <f t="shared" si="9"/>
        <v>0.99363548698167792</v>
      </c>
      <c r="BL32" s="3">
        <f t="shared" si="10"/>
        <v>0.90880253766851704</v>
      </c>
      <c r="BM32" s="3">
        <f t="shared" si="11"/>
        <v>0.83561476908079124</v>
      </c>
      <c r="BN32" s="3">
        <f t="shared" si="12"/>
        <v>0.95683024859822363</v>
      </c>
      <c r="BO32" s="3">
        <f t="shared" si="13"/>
        <v>0.9415041782729805</v>
      </c>
      <c r="BP32" s="3">
        <f t="shared" si="13"/>
        <v>1</v>
      </c>
      <c r="BQ32" s="3">
        <f t="shared" si="41"/>
        <v>0.87356825967612983</v>
      </c>
    </row>
    <row r="33" spans="1:69">
      <c r="A33" s="2">
        <v>43315</v>
      </c>
      <c r="B33">
        <v>1.1561999999999999</v>
      </c>
      <c r="C33">
        <v>2.1659000000000002</v>
      </c>
      <c r="D33">
        <v>1.5760000000000001</v>
      </c>
      <c r="E33">
        <v>1.5392999999999999</v>
      </c>
      <c r="F33">
        <v>1.8373999999999999</v>
      </c>
      <c r="G33">
        <v>1.4259999999999999</v>
      </c>
      <c r="H33">
        <v>1.0557000000000001</v>
      </c>
      <c r="I33">
        <v>1.6304000000000001</v>
      </c>
      <c r="J33">
        <v>3.2806000000000002</v>
      </c>
      <c r="K33">
        <v>1.5149999999999999</v>
      </c>
      <c r="L33">
        <v>1.1279999999999999</v>
      </c>
      <c r="M33">
        <v>1.9505999999999999</v>
      </c>
      <c r="N33">
        <v>1.8473999999999999</v>
      </c>
      <c r="O33">
        <v>1.014</v>
      </c>
      <c r="P33">
        <v>1</v>
      </c>
      <c r="Q33" s="3">
        <v>0.82247661656091864</v>
      </c>
      <c r="S33" s="11">
        <f t="shared" si="18"/>
        <v>-5.9694209499024153E-2</v>
      </c>
      <c r="T33" s="11">
        <f t="shared" si="19"/>
        <v>-6.56975239409886E-2</v>
      </c>
      <c r="U33" s="11">
        <f t="shared" si="20"/>
        <v>-5.9104477611940265E-2</v>
      </c>
      <c r="V33" s="11">
        <f t="shared" si="21"/>
        <v>-4.6518830525272614E-2</v>
      </c>
      <c r="W33" s="11">
        <f t="shared" si="22"/>
        <v>-4.07726442182198E-2</v>
      </c>
      <c r="X33" s="11">
        <f t="shared" si="23"/>
        <v>-1.7906336088154284E-2</v>
      </c>
      <c r="Y33" s="11">
        <f t="shared" si="24"/>
        <v>-1.2256736526946033E-2</v>
      </c>
      <c r="Z33" s="11">
        <f t="shared" si="25"/>
        <v>-3.538042835167432E-2</v>
      </c>
      <c r="AA33" s="11">
        <f t="shared" si="26"/>
        <v>-1.2700132418442256E-2</v>
      </c>
      <c r="AB33" s="11">
        <f t="shared" si="27"/>
        <v>-1.979813664596286E-2</v>
      </c>
      <c r="AC33" s="11">
        <f t="shared" si="28"/>
        <v>-1.5706806282722474E-2</v>
      </c>
      <c r="AD33" s="11">
        <f t="shared" si="29"/>
        <v>-5.1818005055415117E-2</v>
      </c>
      <c r="AE33" s="11">
        <f t="shared" si="30"/>
        <v>-4.1954052792615215E-2</v>
      </c>
      <c r="AF33" s="11" t="str">
        <f t="shared" si="31"/>
        <v>/</v>
      </c>
      <c r="AG33" s="11" t="str">
        <f t="shared" si="32"/>
        <v>/</v>
      </c>
      <c r="AH33" s="11">
        <f t="shared" si="33"/>
        <v>-5.8486148677326155E-2</v>
      </c>
      <c r="AL33" s="11"/>
      <c r="AM33" s="11"/>
      <c r="AN33" s="3"/>
      <c r="AO33" s="3"/>
      <c r="AP33" s="3"/>
      <c r="AQ33" s="3"/>
      <c r="BA33" s="2">
        <f t="shared" si="17"/>
        <v>43315</v>
      </c>
      <c r="BB33" s="3">
        <f t="shared" si="0"/>
        <v>0.78031990281433483</v>
      </c>
      <c r="BC33" s="3">
        <f t="shared" si="1"/>
        <v>0.88693693693693698</v>
      </c>
      <c r="BD33" s="3">
        <f t="shared" si="2"/>
        <v>1.041639127561137</v>
      </c>
      <c r="BE33" s="3">
        <f t="shared" si="3"/>
        <v>0.90669729634210983</v>
      </c>
      <c r="BF33" s="3">
        <f t="shared" si="4"/>
        <v>0.91727821876092064</v>
      </c>
      <c r="BG33" s="3">
        <f t="shared" si="5"/>
        <v>0.95448460508701471</v>
      </c>
      <c r="BH33" s="3">
        <f t="shared" si="6"/>
        <v>1.0564395076553588</v>
      </c>
      <c r="BI33" s="3">
        <f t="shared" si="7"/>
        <v>0.90012698062165308</v>
      </c>
      <c r="BJ33" s="3">
        <f t="shared" si="8"/>
        <v>0.91019060566545529</v>
      </c>
      <c r="BK33" s="3">
        <f t="shared" si="9"/>
        <v>0.97396335583413685</v>
      </c>
      <c r="BL33" s="3">
        <f t="shared" si="10"/>
        <v>0.89452815226011095</v>
      </c>
      <c r="BM33" s="3">
        <f t="shared" si="11"/>
        <v>0.7923148787521832</v>
      </c>
      <c r="BN33" s="3">
        <f t="shared" si="12"/>
        <v>0.91668734183496259</v>
      </c>
      <c r="BO33" s="3">
        <f t="shared" si="13"/>
        <v>0.9415041782729805</v>
      </c>
      <c r="BP33" s="3">
        <f t="shared" si="13"/>
        <v>1</v>
      </c>
      <c r="BQ33" s="3">
        <f t="shared" si="41"/>
        <v>0.82247661656091864</v>
      </c>
    </row>
    <row r="34" spans="1:69">
      <c r="A34" s="2">
        <v>43322</v>
      </c>
      <c r="B34">
        <v>1.1759999999999999</v>
      </c>
      <c r="C34">
        <v>2.2006000000000001</v>
      </c>
      <c r="D34">
        <v>1.6240000000000001</v>
      </c>
      <c r="E34">
        <v>1.5703</v>
      </c>
      <c r="F34">
        <v>1.8585</v>
      </c>
      <c r="G34">
        <v>1.44</v>
      </c>
      <c r="H34">
        <v>1.0699000000000001</v>
      </c>
      <c r="I34">
        <v>1.6521999999999999</v>
      </c>
      <c r="J34">
        <v>3.2898000000000001</v>
      </c>
      <c r="K34">
        <v>1.5161</v>
      </c>
      <c r="L34">
        <v>1.115</v>
      </c>
      <c r="M34">
        <v>1.9542999999999999</v>
      </c>
      <c r="N34">
        <v>1.8557999999999999</v>
      </c>
      <c r="O34">
        <v>0.93600000000000005</v>
      </c>
      <c r="P34">
        <v>1</v>
      </c>
      <c r="Q34" s="3">
        <v>0.8447386930251447</v>
      </c>
      <c r="S34" s="11">
        <f t="shared" si="18"/>
        <v>1.7125064867669959E-2</v>
      </c>
      <c r="T34" s="11">
        <f t="shared" si="19"/>
        <v>1.6021053603582747E-2</v>
      </c>
      <c r="U34" s="11">
        <f t="shared" si="20"/>
        <v>3.0456852791878264E-2</v>
      </c>
      <c r="V34" s="11">
        <f t="shared" si="21"/>
        <v>2.0139024231793812E-2</v>
      </c>
      <c r="W34" s="11">
        <f t="shared" si="22"/>
        <v>1.1483618156090225E-2</v>
      </c>
      <c r="X34" s="11">
        <f t="shared" si="23"/>
        <v>9.817671809256634E-3</v>
      </c>
      <c r="Y34" s="11">
        <f t="shared" si="24"/>
        <v>1.3450790944397051E-2</v>
      </c>
      <c r="Z34" s="11">
        <f t="shared" si="25"/>
        <v>1.3370951913640683E-2</v>
      </c>
      <c r="AA34" s="11">
        <f t="shared" si="26"/>
        <v>2.8043650551727861E-3</v>
      </c>
      <c r="AB34" s="11">
        <f t="shared" si="27"/>
        <v>7.2607260726087475E-4</v>
      </c>
      <c r="AC34" s="11">
        <f t="shared" si="28"/>
        <v>-1.1524822695035408E-2</v>
      </c>
      <c r="AD34" s="11">
        <f t="shared" si="29"/>
        <v>1.8968522505895535E-3</v>
      </c>
      <c r="AE34" s="11">
        <f t="shared" si="30"/>
        <v>4.5469308216954385E-3</v>
      </c>
      <c r="AF34" s="11">
        <f t="shared" si="31"/>
        <v>-7.6923076923076872E-2</v>
      </c>
      <c r="AG34" s="11" t="str">
        <f t="shared" si="32"/>
        <v>/</v>
      </c>
      <c r="AH34" s="11">
        <f t="shared" si="33"/>
        <v>2.7067123874368715E-2</v>
      </c>
      <c r="AL34" s="11"/>
      <c r="AM34" s="11"/>
      <c r="AN34" s="3"/>
      <c r="AO34" s="3"/>
      <c r="AP34" s="3"/>
      <c r="AQ34" s="3"/>
      <c r="BA34" s="2">
        <f t="shared" si="17"/>
        <v>43322</v>
      </c>
      <c r="BB34" s="3">
        <f t="shared" ref="BB34:BB65" si="42">B34/B$2</f>
        <v>0.79368293176756421</v>
      </c>
      <c r="BC34" s="3">
        <f t="shared" ref="BC34:BC65" si="43">C34/C$2</f>
        <v>0.90114660114660117</v>
      </c>
      <c r="BD34" s="3">
        <f t="shared" ref="BD34:BD65" si="44">D34/D$2</f>
        <v>1.073364177131527</v>
      </c>
      <c r="BE34" s="3">
        <f t="shared" ref="BE34:BE65" si="45">E34/E$2</f>
        <v>0.92495729516404546</v>
      </c>
      <c r="BF34" s="3">
        <f t="shared" ref="BF34:BF65" si="46">F34/F$2</f>
        <v>0.92781189156806954</v>
      </c>
      <c r="BG34" s="3">
        <f t="shared" ref="BG34:BG65" si="47">G34/G$2</f>
        <v>0.96385542168674698</v>
      </c>
      <c r="BH34" s="3">
        <f t="shared" ref="BH34:BH65" si="48">H34/H$2</f>
        <v>1.0706494546182328</v>
      </c>
      <c r="BI34" s="3">
        <f t="shared" ref="BI34:BI65" si="49">I34/I$2</f>
        <v>0.91216253519571577</v>
      </c>
      <c r="BJ34" s="3">
        <f t="shared" ref="BJ34:BJ65" si="50">J34/J$2</f>
        <v>0.91274311239353001</v>
      </c>
      <c r="BK34" s="3">
        <f t="shared" ref="BK34:BK65" si="51">K34/K$2</f>
        <v>0.97467052394728382</v>
      </c>
      <c r="BL34" s="3">
        <f t="shared" ref="BL34:BL65" si="52">L34/L$2</f>
        <v>0.88421887390959564</v>
      </c>
      <c r="BM34" s="3">
        <f t="shared" ref="BM34:BM65" si="53">M34/M$2</f>
        <v>0.79381778301311989</v>
      </c>
      <c r="BN34" s="3">
        <f t="shared" ref="BN34:BN65" si="54">N34/N$2</f>
        <v>0.92085545576340988</v>
      </c>
      <c r="BO34" s="3">
        <f t="shared" ref="BO34:BP65" si="55">O34/O$2</f>
        <v>0.86908077994428978</v>
      </c>
      <c r="BP34" s="3">
        <f t="shared" si="55"/>
        <v>1</v>
      </c>
      <c r="BQ34" s="3">
        <f t="shared" si="41"/>
        <v>0.8447386930251447</v>
      </c>
    </row>
    <row r="35" spans="1:69">
      <c r="A35" s="2">
        <v>43329</v>
      </c>
      <c r="B35">
        <v>1.1153999999999999</v>
      </c>
      <c r="C35">
        <v>2.0935000000000001</v>
      </c>
      <c r="D35">
        <v>1.4870000000000001</v>
      </c>
      <c r="E35">
        <v>1.4736</v>
      </c>
      <c r="F35">
        <v>1.7981</v>
      </c>
      <c r="G35">
        <v>1.42</v>
      </c>
      <c r="H35">
        <v>1.0454000000000001</v>
      </c>
      <c r="I35">
        <v>1.5984</v>
      </c>
      <c r="J35">
        <v>3.1947000000000001</v>
      </c>
      <c r="K35">
        <v>1.4908999999999999</v>
      </c>
      <c r="L35">
        <v>1.1080000000000001</v>
      </c>
      <c r="M35">
        <v>1.8963000000000001</v>
      </c>
      <c r="N35">
        <v>1.7928999999999999</v>
      </c>
      <c r="O35">
        <v>0.92300000000000004</v>
      </c>
      <c r="P35">
        <v>1</v>
      </c>
      <c r="Q35" s="3">
        <v>0.80122452435586311</v>
      </c>
      <c r="S35" s="11">
        <f t="shared" si="18"/>
        <v>-5.1530612244897966E-2</v>
      </c>
      <c r="T35" s="11">
        <f t="shared" si="19"/>
        <v>-4.866854494228845E-2</v>
      </c>
      <c r="U35" s="11">
        <f t="shared" si="20"/>
        <v>-8.4359605911330071E-2</v>
      </c>
      <c r="V35" s="11">
        <f t="shared" si="21"/>
        <v>-6.1580589696236365E-2</v>
      </c>
      <c r="W35" s="11">
        <f t="shared" si="22"/>
        <v>-3.2499327414581614E-2</v>
      </c>
      <c r="X35" s="11">
        <f t="shared" si="23"/>
        <v>-1.3888888888888951E-2</v>
      </c>
      <c r="Y35" s="11">
        <f t="shared" si="24"/>
        <v>-2.2899336386578151E-2</v>
      </c>
      <c r="Z35" s="11">
        <f t="shared" si="25"/>
        <v>-3.2562643747730213E-2</v>
      </c>
      <c r="AA35" s="11">
        <f t="shared" si="26"/>
        <v>-2.8907532372788647E-2</v>
      </c>
      <c r="AB35" s="11">
        <f t="shared" si="27"/>
        <v>-1.6621594881604196E-2</v>
      </c>
      <c r="AC35" s="11">
        <f t="shared" si="28"/>
        <v>-6.2780269058294591E-3</v>
      </c>
      <c r="AD35" s="11">
        <f t="shared" si="29"/>
        <v>-2.9678145627590302E-2</v>
      </c>
      <c r="AE35" s="11">
        <f t="shared" si="30"/>
        <v>-3.3893738549412578E-2</v>
      </c>
      <c r="AF35" s="11">
        <f t="shared" si="31"/>
        <v>-1.3888888888888951E-2</v>
      </c>
      <c r="AG35" s="11" t="str">
        <f t="shared" si="32"/>
        <v>/</v>
      </c>
      <c r="AH35" s="11">
        <f t="shared" si="33"/>
        <v>-5.1511987113376345E-2</v>
      </c>
      <c r="AL35" s="11"/>
      <c r="AM35" s="11"/>
      <c r="AN35" s="3"/>
      <c r="AO35" s="3"/>
      <c r="AP35" s="3"/>
      <c r="AQ35" s="3"/>
      <c r="BA35" s="2">
        <f t="shared" si="17"/>
        <v>43329</v>
      </c>
      <c r="BB35" s="3">
        <f t="shared" si="42"/>
        <v>0.75278396436525608</v>
      </c>
      <c r="BC35" s="3">
        <f t="shared" si="43"/>
        <v>0.85728910728910723</v>
      </c>
      <c r="BD35" s="3">
        <f t="shared" si="44"/>
        <v>0.98281559814937225</v>
      </c>
      <c r="BE35" s="3">
        <f t="shared" si="45"/>
        <v>0.86799787948400775</v>
      </c>
      <c r="BF35" s="3">
        <f t="shared" si="46"/>
        <v>0.8976586291248565</v>
      </c>
      <c r="BG35" s="3">
        <f t="shared" si="47"/>
        <v>0.95046854082998655</v>
      </c>
      <c r="BH35" s="3">
        <f t="shared" si="48"/>
        <v>1.0461322926048235</v>
      </c>
      <c r="BI35" s="3">
        <f t="shared" si="49"/>
        <v>0.88246011152211123</v>
      </c>
      <c r="BJ35" s="3">
        <f t="shared" si="50"/>
        <v>0.88635796132397426</v>
      </c>
      <c r="BK35" s="3">
        <f t="shared" si="51"/>
        <v>0.95846994535519114</v>
      </c>
      <c r="BL35" s="3">
        <f t="shared" si="52"/>
        <v>0.87866772402854887</v>
      </c>
      <c r="BM35" s="3">
        <f t="shared" si="53"/>
        <v>0.77025874324708565</v>
      </c>
      <c r="BN35" s="3">
        <f t="shared" si="54"/>
        <v>0.88964422170396473</v>
      </c>
      <c r="BO35" s="3">
        <f t="shared" si="55"/>
        <v>0.85701021355617468</v>
      </c>
      <c r="BP35" s="3">
        <f t="shared" si="55"/>
        <v>1</v>
      </c>
      <c r="BQ35" s="3">
        <f t="shared" si="41"/>
        <v>0.80122452435586311</v>
      </c>
    </row>
    <row r="36" spans="1:69">
      <c r="A36" s="2">
        <v>43336</v>
      </c>
      <c r="B36">
        <v>1.1437999999999999</v>
      </c>
      <c r="C36">
        <v>2.1347999999999998</v>
      </c>
      <c r="D36">
        <v>1.56</v>
      </c>
      <c r="E36">
        <v>1.4992000000000001</v>
      </c>
      <c r="F36">
        <v>1.8028</v>
      </c>
      <c r="G36">
        <v>1.427</v>
      </c>
      <c r="H36">
        <v>1.0387</v>
      </c>
      <c r="I36">
        <v>1.615</v>
      </c>
      <c r="J36">
        <v>3.2538999999999998</v>
      </c>
      <c r="K36">
        <v>1.4974000000000001</v>
      </c>
      <c r="L36">
        <v>1.121</v>
      </c>
      <c r="M36">
        <v>1.9266000000000001</v>
      </c>
      <c r="N36">
        <v>1.8261000000000001</v>
      </c>
      <c r="O36">
        <v>0.92100000000000004</v>
      </c>
      <c r="P36">
        <v>1</v>
      </c>
      <c r="Q36" s="3">
        <v>0.82497008264921667</v>
      </c>
      <c r="S36" s="11">
        <f t="shared" si="18"/>
        <v>2.5461717769410086E-2</v>
      </c>
      <c r="T36" s="11">
        <f t="shared" si="19"/>
        <v>1.9727728684021839E-2</v>
      </c>
      <c r="U36" s="11">
        <f t="shared" si="20"/>
        <v>4.9092131809011397E-2</v>
      </c>
      <c r="V36" s="11">
        <f t="shared" si="21"/>
        <v>1.7372421281216077E-2</v>
      </c>
      <c r="W36" s="11">
        <f t="shared" si="22"/>
        <v>2.6138701963183131E-3</v>
      </c>
      <c r="X36" s="11">
        <f t="shared" si="23"/>
        <v>4.9295774647888368E-3</v>
      </c>
      <c r="Y36" s="11">
        <f t="shared" si="24"/>
        <v>-6.4090300363498498E-3</v>
      </c>
      <c r="Z36" s="11">
        <f t="shared" si="25"/>
        <v>1.0385385385385248E-2</v>
      </c>
      <c r="AA36" s="11">
        <f t="shared" si="26"/>
        <v>1.8530691457726789E-2</v>
      </c>
      <c r="AB36" s="11">
        <f t="shared" si="27"/>
        <v>4.3597826816017538E-3</v>
      </c>
      <c r="AC36" s="11">
        <f t="shared" si="28"/>
        <v>1.1732851985559511E-2</v>
      </c>
      <c r="AD36" s="11">
        <f t="shared" si="29"/>
        <v>1.5978484417022543E-2</v>
      </c>
      <c r="AE36" s="11">
        <f t="shared" si="30"/>
        <v>1.8517485637793651E-2</v>
      </c>
      <c r="AF36" s="11">
        <f t="shared" si="31"/>
        <v>-2.1668472372697867E-3</v>
      </c>
      <c r="AG36" s="11" t="str">
        <f t="shared" si="32"/>
        <v>/</v>
      </c>
      <c r="AH36" s="11">
        <f t="shared" si="33"/>
        <v>2.9636584467310989E-2</v>
      </c>
      <c r="AN36" s="3"/>
      <c r="AO36" s="3"/>
      <c r="AP36" s="3"/>
      <c r="AQ36" s="3"/>
      <c r="BA36" s="2">
        <f t="shared" si="17"/>
        <v>43336</v>
      </c>
      <c r="BB36" s="3">
        <f t="shared" si="42"/>
        <v>0.77195113720726183</v>
      </c>
      <c r="BC36" s="3">
        <f t="shared" si="43"/>
        <v>0.87420147420147409</v>
      </c>
      <c r="BD36" s="3">
        <f t="shared" si="44"/>
        <v>1.0310641110376737</v>
      </c>
      <c r="BE36" s="3">
        <f t="shared" si="45"/>
        <v>0.88307710431760622</v>
      </c>
      <c r="BF36" s="3">
        <f t="shared" si="46"/>
        <v>0.90000499226199393</v>
      </c>
      <c r="BG36" s="3">
        <f t="shared" si="47"/>
        <v>0.95515394912985274</v>
      </c>
      <c r="BH36" s="3">
        <f t="shared" si="48"/>
        <v>1.0394275993195237</v>
      </c>
      <c r="BI36" s="3">
        <f t="shared" si="49"/>
        <v>0.89162479986749854</v>
      </c>
      <c r="BJ36" s="3">
        <f t="shared" si="50"/>
        <v>0.90278278722636851</v>
      </c>
      <c r="BK36" s="3">
        <f t="shared" si="51"/>
        <v>0.96264866602378651</v>
      </c>
      <c r="BL36" s="3">
        <f t="shared" si="52"/>
        <v>0.8889770023790643</v>
      </c>
      <c r="BM36" s="3">
        <f t="shared" si="53"/>
        <v>0.78256631057313464</v>
      </c>
      <c r="BN36" s="3">
        <f t="shared" si="54"/>
        <v>0.90611819580211395</v>
      </c>
      <c r="BO36" s="3">
        <f t="shared" si="55"/>
        <v>0.85515320334261846</v>
      </c>
      <c r="BP36" s="3">
        <f t="shared" si="55"/>
        <v>1</v>
      </c>
      <c r="BQ36" s="3">
        <f t="shared" si="41"/>
        <v>0.82497008264921667</v>
      </c>
    </row>
    <row r="37" spans="1:69">
      <c r="A37" s="2">
        <v>43343</v>
      </c>
      <c r="B37">
        <v>1.1485000000000001</v>
      </c>
      <c r="C37">
        <v>2.1183000000000001</v>
      </c>
      <c r="D37">
        <v>1.5740000000000001</v>
      </c>
      <c r="E37">
        <v>1.4983</v>
      </c>
      <c r="F37">
        <v>1.8203</v>
      </c>
      <c r="G37">
        <v>1.409</v>
      </c>
      <c r="H37">
        <v>1.0432999999999999</v>
      </c>
      <c r="I37">
        <v>1.6213</v>
      </c>
      <c r="J37">
        <v>3.26</v>
      </c>
      <c r="K37">
        <v>1.4864999999999999</v>
      </c>
      <c r="L37">
        <v>1.121</v>
      </c>
      <c r="M37">
        <v>1.9236</v>
      </c>
      <c r="N37">
        <v>1.8407</v>
      </c>
      <c r="O37">
        <v>0.92100000000000004</v>
      </c>
      <c r="P37">
        <v>1</v>
      </c>
      <c r="Q37" s="3">
        <v>0.82724476140284786</v>
      </c>
      <c r="S37" s="11">
        <f t="shared" si="18"/>
        <v>4.1091099842631706E-3</v>
      </c>
      <c r="T37" s="11">
        <f t="shared" si="19"/>
        <v>-7.729061270376536E-3</v>
      </c>
      <c r="U37" s="11">
        <f t="shared" si="20"/>
        <v>8.9743589743589425E-3</v>
      </c>
      <c r="V37" s="11">
        <f t="shared" si="21"/>
        <v>-6.0032017075783983E-4</v>
      </c>
      <c r="W37" s="11">
        <f t="shared" si="22"/>
        <v>9.7071222542712832E-3</v>
      </c>
      <c r="X37" s="11">
        <f t="shared" si="23"/>
        <v>-1.261387526278912E-2</v>
      </c>
      <c r="Y37" s="11">
        <f t="shared" si="24"/>
        <v>4.4286126889381272E-3</v>
      </c>
      <c r="Z37" s="11">
        <f t="shared" si="25"/>
        <v>3.9009287925695357E-3</v>
      </c>
      <c r="AA37" s="11">
        <f t="shared" si="26"/>
        <v>1.8746734687604683E-3</v>
      </c>
      <c r="AB37" s="11">
        <f t="shared" si="27"/>
        <v>-7.279284092426952E-3</v>
      </c>
      <c r="AC37" s="11" t="str">
        <f t="shared" si="28"/>
        <v>/</v>
      </c>
      <c r="AD37" s="11">
        <f t="shared" si="29"/>
        <v>-1.5571473061352092E-3</v>
      </c>
      <c r="AE37" s="11">
        <f t="shared" si="30"/>
        <v>7.9951809868024082E-3</v>
      </c>
      <c r="AF37" s="11" t="str">
        <f t="shared" si="31"/>
        <v>/</v>
      </c>
      <c r="AG37" s="11" t="str">
        <f t="shared" si="32"/>
        <v>/</v>
      </c>
      <c r="AH37" s="11">
        <f t="shared" si="33"/>
        <v>2.7572863567688621E-3</v>
      </c>
      <c r="AN37" s="3"/>
      <c r="AO37" s="3"/>
      <c r="AP37" s="3"/>
      <c r="AQ37" s="3"/>
      <c r="BA37" s="2">
        <f t="shared" si="17"/>
        <v>43343</v>
      </c>
      <c r="BB37" s="3">
        <f t="shared" si="42"/>
        <v>0.77512316933252345</v>
      </c>
      <c r="BC37" s="3">
        <f t="shared" si="43"/>
        <v>0.86744471744471741</v>
      </c>
      <c r="BD37" s="3">
        <f t="shared" si="44"/>
        <v>1.0403172504957041</v>
      </c>
      <c r="BE37" s="3">
        <f t="shared" si="45"/>
        <v>0.88254697531954995</v>
      </c>
      <c r="BF37" s="3">
        <f t="shared" si="46"/>
        <v>0.9087414507513355</v>
      </c>
      <c r="BG37" s="3">
        <f t="shared" si="47"/>
        <v>0.94310575635876848</v>
      </c>
      <c r="BH37" s="3">
        <f t="shared" si="48"/>
        <v>1.0440308215751024</v>
      </c>
      <c r="BI37" s="3">
        <f t="shared" si="49"/>
        <v>0.89510296472147077</v>
      </c>
      <c r="BJ37" s="3">
        <f t="shared" si="50"/>
        <v>0.90447521016563548</v>
      </c>
      <c r="BK37" s="3">
        <f t="shared" si="51"/>
        <v>0.95564127290260359</v>
      </c>
      <c r="BL37" s="3">
        <f t="shared" si="52"/>
        <v>0.8889770023790643</v>
      </c>
      <c r="BM37" s="3">
        <f t="shared" si="53"/>
        <v>0.78134773955075343</v>
      </c>
      <c r="BN37" s="3">
        <f t="shared" si="54"/>
        <v>0.91336277477298666</v>
      </c>
      <c r="BO37" s="3">
        <f t="shared" si="55"/>
        <v>0.85515320334261846</v>
      </c>
      <c r="BP37" s="3">
        <f t="shared" si="55"/>
        <v>1</v>
      </c>
      <c r="BQ37" s="3">
        <f t="shared" si="41"/>
        <v>0.82724476140284786</v>
      </c>
    </row>
    <row r="38" spans="1:69">
      <c r="A38" s="2">
        <v>43350</v>
      </c>
      <c r="B38">
        <v>1.1287</v>
      </c>
      <c r="C38">
        <v>2.0931000000000002</v>
      </c>
      <c r="D38">
        <v>1.5449999999999999</v>
      </c>
      <c r="E38">
        <v>1.4885999999999999</v>
      </c>
      <c r="F38">
        <v>1.7910999999999999</v>
      </c>
      <c r="G38">
        <v>1.397</v>
      </c>
      <c r="H38">
        <v>1.0214000000000001</v>
      </c>
      <c r="I38">
        <v>1.5993999999999999</v>
      </c>
      <c r="J38">
        <v>3.2143000000000002</v>
      </c>
      <c r="K38">
        <v>1.4777</v>
      </c>
      <c r="L38">
        <v>1.117</v>
      </c>
      <c r="M38">
        <v>1.9236</v>
      </c>
      <c r="N38">
        <v>1.81</v>
      </c>
      <c r="O38">
        <v>0.92100000000000004</v>
      </c>
      <c r="P38">
        <v>1</v>
      </c>
      <c r="Q38" s="3">
        <v>0.81313862228084666</v>
      </c>
      <c r="S38" s="11">
        <f t="shared" si="18"/>
        <v>-1.7239878101871997E-2</v>
      </c>
      <c r="T38" s="11">
        <f t="shared" si="19"/>
        <v>-1.1896331964310947E-2</v>
      </c>
      <c r="U38" s="11">
        <f t="shared" si="20"/>
        <v>-1.8424396442185631E-2</v>
      </c>
      <c r="V38" s="11">
        <f t="shared" si="21"/>
        <v>-6.4740038710539016E-3</v>
      </c>
      <c r="W38" s="11">
        <f t="shared" si="22"/>
        <v>-1.6041311871669572E-2</v>
      </c>
      <c r="X38" s="11">
        <f t="shared" si="23"/>
        <v>-8.5166784953868424E-3</v>
      </c>
      <c r="Y38" s="11">
        <f t="shared" si="24"/>
        <v>-2.0991085977187574E-2</v>
      </c>
      <c r="Z38" s="11">
        <f t="shared" si="25"/>
        <v>-1.3507679023006203E-2</v>
      </c>
      <c r="AA38" s="11">
        <f t="shared" si="26"/>
        <v>-1.4018404907975346E-2</v>
      </c>
      <c r="AB38" s="11">
        <f t="shared" si="27"/>
        <v>-5.9199461823074007E-3</v>
      </c>
      <c r="AC38" s="11">
        <f t="shared" si="28"/>
        <v>-3.5682426404995971E-3</v>
      </c>
      <c r="AD38" s="11" t="str">
        <f t="shared" si="29"/>
        <v>/</v>
      </c>
      <c r="AE38" s="11">
        <f t="shared" si="30"/>
        <v>-1.667843755093168E-2</v>
      </c>
      <c r="AF38" s="11" t="str">
        <f t="shared" si="31"/>
        <v>/</v>
      </c>
      <c r="AG38" s="11" t="str">
        <f t="shared" si="32"/>
        <v>/</v>
      </c>
      <c r="AH38" s="11">
        <f t="shared" si="33"/>
        <v>-1.7051953400200381E-2</v>
      </c>
      <c r="BA38" s="2">
        <f t="shared" si="17"/>
        <v>43350</v>
      </c>
      <c r="BB38" s="3">
        <f t="shared" si="42"/>
        <v>0.76176014037929407</v>
      </c>
      <c r="BC38" s="3">
        <f t="shared" si="43"/>
        <v>0.8571253071253071</v>
      </c>
      <c r="BD38" s="3">
        <f t="shared" si="44"/>
        <v>1.0211500330469268</v>
      </c>
      <c r="BE38" s="3">
        <f t="shared" si="45"/>
        <v>0.87683336278494428</v>
      </c>
      <c r="BF38" s="3">
        <f t="shared" si="46"/>
        <v>0.89416404572911989</v>
      </c>
      <c r="BG38" s="3">
        <f t="shared" si="47"/>
        <v>0.93507362784471215</v>
      </c>
      <c r="BH38" s="3">
        <f t="shared" si="48"/>
        <v>1.0221154808365858</v>
      </c>
      <c r="BI38" s="3">
        <f t="shared" si="49"/>
        <v>0.88301220118147183</v>
      </c>
      <c r="BJ38" s="3">
        <f t="shared" si="50"/>
        <v>0.89179591044030748</v>
      </c>
      <c r="BK38" s="3">
        <f t="shared" si="51"/>
        <v>0.94998392799742848</v>
      </c>
      <c r="BL38" s="3">
        <f t="shared" si="52"/>
        <v>0.88580491673275186</v>
      </c>
      <c r="BM38" s="3">
        <f t="shared" si="53"/>
        <v>0.78134773955075343</v>
      </c>
      <c r="BN38" s="3">
        <f t="shared" si="54"/>
        <v>0.89812931077258973</v>
      </c>
      <c r="BO38" s="3">
        <f t="shared" si="55"/>
        <v>0.85515320334261846</v>
      </c>
      <c r="BP38" s="3">
        <f t="shared" si="55"/>
        <v>1</v>
      </c>
      <c r="BQ38" s="3">
        <f t="shared" si="41"/>
        <v>0.81313862228084666</v>
      </c>
    </row>
    <row r="39" spans="1:69">
      <c r="A39" s="2">
        <v>43357</v>
      </c>
      <c r="B39">
        <v>1.0851999999999999</v>
      </c>
      <c r="C39">
        <v>2.0323000000000002</v>
      </c>
      <c r="D39">
        <v>1.484</v>
      </c>
      <c r="E39">
        <v>1.4619</v>
      </c>
      <c r="F39">
        <v>1.7988</v>
      </c>
      <c r="G39">
        <v>1.375</v>
      </c>
      <c r="H39">
        <v>1.0166999999999999</v>
      </c>
      <c r="I39">
        <v>1.5817000000000001</v>
      </c>
      <c r="J39">
        <v>3.17</v>
      </c>
      <c r="K39">
        <v>1.4657</v>
      </c>
      <c r="L39">
        <v>1.125</v>
      </c>
      <c r="M39">
        <v>1.8943000000000001</v>
      </c>
      <c r="N39">
        <v>1.7847999999999999</v>
      </c>
      <c r="O39">
        <v>0.92100000000000004</v>
      </c>
      <c r="P39">
        <v>1</v>
      </c>
      <c r="Q39" s="3">
        <v>0.80431826012888741</v>
      </c>
      <c r="S39" s="11">
        <f t="shared" si="18"/>
        <v>-3.8539913174448603E-2</v>
      </c>
      <c r="T39" s="11">
        <f t="shared" si="19"/>
        <v>-2.9047823802016093E-2</v>
      </c>
      <c r="U39" s="11">
        <f t="shared" si="20"/>
        <v>-3.9482200647249166E-2</v>
      </c>
      <c r="V39" s="11">
        <f t="shared" si="21"/>
        <v>-1.7936316001612163E-2</v>
      </c>
      <c r="W39" s="11">
        <f t="shared" si="22"/>
        <v>4.2990341131148302E-3</v>
      </c>
      <c r="X39" s="11">
        <f t="shared" si="23"/>
        <v>-1.5748031496062964E-2</v>
      </c>
      <c r="Y39" s="11">
        <f t="shared" si="24"/>
        <v>-4.601527315449494E-3</v>
      </c>
      <c r="Z39" s="11">
        <f t="shared" si="25"/>
        <v>-1.1066649993747513E-2</v>
      </c>
      <c r="AA39" s="11">
        <f t="shared" si="26"/>
        <v>-1.3782160968173529E-2</v>
      </c>
      <c r="AB39" s="11">
        <f t="shared" si="27"/>
        <v>-8.120728158624857E-3</v>
      </c>
      <c r="AC39" s="11">
        <f t="shared" si="28"/>
        <v>7.1620411817368002E-3</v>
      </c>
      <c r="AD39" s="11">
        <f t="shared" si="29"/>
        <v>-1.523185693491369E-2</v>
      </c>
      <c r="AE39" s="11">
        <f t="shared" si="30"/>
        <v>-1.392265193370168E-2</v>
      </c>
      <c r="AF39" s="11" t="str">
        <f t="shared" si="31"/>
        <v>/</v>
      </c>
      <c r="AG39" s="11" t="str">
        <f t="shared" si="32"/>
        <v>/</v>
      </c>
      <c r="AH39" s="11">
        <f t="shared" si="33"/>
        <v>-1.0847304395919855E-2</v>
      </c>
      <c r="AN39" s="17"/>
      <c r="AO39" s="17"/>
      <c r="AP39" s="11"/>
      <c r="AQ39" s="11"/>
      <c r="BA39" s="2">
        <f t="shared" si="17"/>
        <v>43357</v>
      </c>
      <c r="BB39" s="3">
        <f t="shared" si="42"/>
        <v>0.73240197070932034</v>
      </c>
      <c r="BC39" s="3">
        <f t="shared" si="43"/>
        <v>0.83222768222768229</v>
      </c>
      <c r="BD39" s="3">
        <f t="shared" si="44"/>
        <v>0.98083278255122275</v>
      </c>
      <c r="BE39" s="3">
        <f t="shared" si="45"/>
        <v>0.86110620250927727</v>
      </c>
      <c r="BF39" s="3">
        <f t="shared" si="46"/>
        <v>0.89800808746443017</v>
      </c>
      <c r="BG39" s="3">
        <f t="shared" si="47"/>
        <v>0.92034805890227578</v>
      </c>
      <c r="BH39" s="3">
        <f t="shared" si="48"/>
        <v>1.0174121885319725</v>
      </c>
      <c r="BI39" s="3">
        <f t="shared" si="49"/>
        <v>0.8732402142107879</v>
      </c>
      <c r="BJ39" s="3">
        <f t="shared" si="50"/>
        <v>0.87950503565186033</v>
      </c>
      <c r="BK39" s="3">
        <f t="shared" si="51"/>
        <v>0.94226936676309858</v>
      </c>
      <c r="BL39" s="3">
        <f t="shared" si="52"/>
        <v>0.89214908802537674</v>
      </c>
      <c r="BM39" s="3">
        <f t="shared" si="53"/>
        <v>0.76944636256549825</v>
      </c>
      <c r="BN39" s="3">
        <f t="shared" si="54"/>
        <v>0.88562496898724763</v>
      </c>
      <c r="BO39" s="3">
        <f t="shared" si="55"/>
        <v>0.85515320334261846</v>
      </c>
      <c r="BP39" s="3">
        <f t="shared" si="55"/>
        <v>1</v>
      </c>
      <c r="BQ39" s="3">
        <f t="shared" si="41"/>
        <v>0.80431826012888741</v>
      </c>
    </row>
    <row r="40" spans="1:69">
      <c r="A40" s="2">
        <v>43364</v>
      </c>
      <c r="B40">
        <v>1.1143000000000001</v>
      </c>
      <c r="C40">
        <v>2.1328</v>
      </c>
      <c r="D40">
        <v>1.5860000000000001</v>
      </c>
      <c r="E40">
        <v>1.4775</v>
      </c>
      <c r="F40">
        <v>1.8662000000000001</v>
      </c>
      <c r="G40">
        <v>1.387</v>
      </c>
      <c r="H40">
        <v>1.0501</v>
      </c>
      <c r="I40">
        <v>1.6021000000000001</v>
      </c>
      <c r="J40">
        <v>3.2381000000000002</v>
      </c>
      <c r="K40">
        <v>1.4832000000000001</v>
      </c>
      <c r="L40">
        <v>1.1399999999999999</v>
      </c>
      <c r="M40">
        <v>1.9467000000000001</v>
      </c>
      <c r="N40">
        <v>1.8448</v>
      </c>
      <c r="O40">
        <v>0.92200000000000004</v>
      </c>
      <c r="P40">
        <v>1</v>
      </c>
      <c r="Q40" s="3">
        <v>0.84609485694957665</v>
      </c>
      <c r="S40" s="11">
        <f t="shared" si="18"/>
        <v>2.681533357906396E-2</v>
      </c>
      <c r="T40" s="11">
        <f t="shared" si="19"/>
        <v>4.9451360527481114E-2</v>
      </c>
      <c r="U40" s="11">
        <f t="shared" si="20"/>
        <v>6.8733153638814048E-2</v>
      </c>
      <c r="V40" s="11">
        <f t="shared" si="21"/>
        <v>1.0671044531089802E-2</v>
      </c>
      <c r="W40" s="11">
        <f t="shared" si="22"/>
        <v>3.7469424060484924E-2</v>
      </c>
      <c r="X40" s="11">
        <f t="shared" si="23"/>
        <v>8.7272727272726947E-3</v>
      </c>
      <c r="Y40" s="11">
        <f t="shared" si="24"/>
        <v>3.2851381921904288E-2</v>
      </c>
      <c r="Z40" s="11">
        <f t="shared" si="25"/>
        <v>1.2897515331605325E-2</v>
      </c>
      <c r="AA40" s="11">
        <f t="shared" si="26"/>
        <v>2.1482649842271329E-2</v>
      </c>
      <c r="AB40" s="11">
        <f t="shared" si="27"/>
        <v>1.1939687521320907E-2</v>
      </c>
      <c r="AC40" s="11">
        <f t="shared" si="28"/>
        <v>1.3333333333333197E-2</v>
      </c>
      <c r="AD40" s="11">
        <f t="shared" si="29"/>
        <v>2.7661933167924868E-2</v>
      </c>
      <c r="AE40" s="11">
        <f t="shared" si="30"/>
        <v>3.3617212012550413E-2</v>
      </c>
      <c r="AF40" s="11">
        <f t="shared" si="31"/>
        <v>1.0857763300760048E-3</v>
      </c>
      <c r="AG40" s="11" t="str">
        <f t="shared" si="32"/>
        <v>/</v>
      </c>
      <c r="AH40" s="11">
        <f t="shared" si="33"/>
        <v>5.1940380930795671E-2</v>
      </c>
      <c r="AN40" s="17"/>
      <c r="AO40" s="17"/>
      <c r="AP40" s="11"/>
      <c r="AQ40" s="11"/>
      <c r="BA40" s="2">
        <f t="shared" si="17"/>
        <v>43364</v>
      </c>
      <c r="BB40" s="3">
        <f t="shared" si="42"/>
        <v>0.75204157386785453</v>
      </c>
      <c r="BC40" s="3">
        <f t="shared" si="43"/>
        <v>0.87338247338247332</v>
      </c>
      <c r="BD40" s="3">
        <f t="shared" si="44"/>
        <v>1.0482485128883015</v>
      </c>
      <c r="BE40" s="3">
        <f t="shared" si="45"/>
        <v>0.87029510514225128</v>
      </c>
      <c r="BF40" s="3">
        <f t="shared" si="46"/>
        <v>0.93165593330337981</v>
      </c>
      <c r="BG40" s="3">
        <f t="shared" si="47"/>
        <v>0.92838018741633199</v>
      </c>
      <c r="BH40" s="3">
        <f t="shared" si="48"/>
        <v>1.0508355849094366</v>
      </c>
      <c r="BI40" s="3">
        <f t="shared" si="49"/>
        <v>0.88450284326174577</v>
      </c>
      <c r="BJ40" s="3">
        <f t="shared" si="50"/>
        <v>0.89839913436728358</v>
      </c>
      <c r="BK40" s="3">
        <f t="shared" si="51"/>
        <v>0.95351976856316301</v>
      </c>
      <c r="BL40" s="3">
        <f t="shared" si="52"/>
        <v>0.90404440919904838</v>
      </c>
      <c r="BM40" s="3">
        <f t="shared" si="53"/>
        <v>0.79073073642308789</v>
      </c>
      <c r="BN40" s="3">
        <f t="shared" si="54"/>
        <v>0.91539721133330032</v>
      </c>
      <c r="BO40" s="3">
        <f t="shared" si="55"/>
        <v>0.85608170844939657</v>
      </c>
      <c r="BP40" s="3">
        <f t="shared" si="55"/>
        <v>1</v>
      </c>
      <c r="BQ40" s="3">
        <f t="shared" si="41"/>
        <v>0.84609485694957665</v>
      </c>
    </row>
    <row r="41" spans="1:69">
      <c r="A41" s="2">
        <v>43371</v>
      </c>
      <c r="B41">
        <v>1.1227</v>
      </c>
      <c r="C41">
        <v>2.1694</v>
      </c>
      <c r="D41">
        <v>1.62</v>
      </c>
      <c r="E41">
        <v>1.5075000000000001</v>
      </c>
      <c r="F41">
        <v>1.8755999999999999</v>
      </c>
      <c r="G41">
        <v>1.3779999999999999</v>
      </c>
      <c r="H41">
        <v>1.0286</v>
      </c>
      <c r="I41">
        <v>1.6057999999999999</v>
      </c>
      <c r="J41">
        <v>3.2250000000000001</v>
      </c>
      <c r="K41">
        <v>1.4996</v>
      </c>
      <c r="L41">
        <v>1.149</v>
      </c>
      <c r="M41">
        <v>1.9936</v>
      </c>
      <c r="N41">
        <v>1.8480000000000001</v>
      </c>
      <c r="O41">
        <v>0.92300000000000004</v>
      </c>
      <c r="P41">
        <v>1</v>
      </c>
      <c r="Q41" s="3">
        <v>0.85313537334226552</v>
      </c>
      <c r="S41" s="11">
        <f t="shared" si="18"/>
        <v>7.5383648927578317E-3</v>
      </c>
      <c r="T41" s="11">
        <f t="shared" si="19"/>
        <v>1.7160540135033653E-2</v>
      </c>
      <c r="U41" s="11">
        <f t="shared" si="20"/>
        <v>2.1437578814627933E-2</v>
      </c>
      <c r="V41" s="11">
        <f t="shared" si="21"/>
        <v>2.0304568527918843E-2</v>
      </c>
      <c r="W41" s="11">
        <f t="shared" si="22"/>
        <v>5.036973529096489E-3</v>
      </c>
      <c r="X41" s="11">
        <f t="shared" si="23"/>
        <v>-6.4888248017304084E-3</v>
      </c>
      <c r="Y41" s="11">
        <f t="shared" si="24"/>
        <v>-2.0474240548519207E-2</v>
      </c>
      <c r="Z41" s="11">
        <f t="shared" si="25"/>
        <v>2.3094688221707571E-3</v>
      </c>
      <c r="AA41" s="11">
        <f t="shared" si="26"/>
        <v>-4.0455822859084556E-3</v>
      </c>
      <c r="AB41" s="11">
        <f t="shared" si="27"/>
        <v>1.1057173678532983E-2</v>
      </c>
      <c r="AC41" s="11">
        <f t="shared" si="28"/>
        <v>7.8947368421053987E-3</v>
      </c>
      <c r="AD41" s="11">
        <f t="shared" si="29"/>
        <v>2.4092053218266685E-2</v>
      </c>
      <c r="AE41" s="11">
        <f t="shared" si="30"/>
        <v>1.7346053772766545E-3</v>
      </c>
      <c r="AF41" s="11">
        <f t="shared" si="31"/>
        <v>1.0845986984815426E-3</v>
      </c>
      <c r="AG41" s="11" t="str">
        <f t="shared" si="32"/>
        <v>/</v>
      </c>
      <c r="AH41" s="11">
        <f t="shared" si="33"/>
        <v>8.3211903900137774E-3</v>
      </c>
      <c r="AN41" s="17"/>
      <c r="AO41" s="17"/>
      <c r="AP41" s="11"/>
      <c r="AQ41" s="11"/>
      <c r="BA41" s="2">
        <f t="shared" si="17"/>
        <v>43371</v>
      </c>
      <c r="BB41" s="3">
        <f t="shared" si="42"/>
        <v>0.75771073766619423</v>
      </c>
      <c r="BC41" s="3">
        <f t="shared" si="43"/>
        <v>0.88837018837018833</v>
      </c>
      <c r="BD41" s="3">
        <f t="shared" si="44"/>
        <v>1.0707204230006611</v>
      </c>
      <c r="BE41" s="3">
        <f t="shared" si="45"/>
        <v>0.88796607174412445</v>
      </c>
      <c r="BF41" s="3">
        <f t="shared" si="46"/>
        <v>0.93634865957765467</v>
      </c>
      <c r="BG41" s="3">
        <f t="shared" si="47"/>
        <v>0.92235609103078975</v>
      </c>
      <c r="BH41" s="3">
        <f t="shared" si="48"/>
        <v>1.0293205243670569</v>
      </c>
      <c r="BI41" s="3">
        <f t="shared" si="49"/>
        <v>0.8865455750013802</v>
      </c>
      <c r="BJ41" s="3">
        <f t="shared" si="50"/>
        <v>0.89476458674361181</v>
      </c>
      <c r="BK41" s="3">
        <f t="shared" si="51"/>
        <v>0.96406300225008035</v>
      </c>
      <c r="BL41" s="3">
        <f t="shared" si="52"/>
        <v>0.91118160190325148</v>
      </c>
      <c r="BM41" s="3">
        <f t="shared" si="53"/>
        <v>0.80978106340631217</v>
      </c>
      <c r="BN41" s="3">
        <f t="shared" si="54"/>
        <v>0.91698506425842319</v>
      </c>
      <c r="BO41" s="3">
        <f t="shared" si="55"/>
        <v>0.85701021355617468</v>
      </c>
      <c r="BP41" s="3">
        <f t="shared" si="55"/>
        <v>1</v>
      </c>
      <c r="BQ41" s="3">
        <f t="shared" si="41"/>
        <v>0.85313537334226552</v>
      </c>
    </row>
    <row r="42" spans="1:69">
      <c r="A42" s="2">
        <v>43385</v>
      </c>
      <c r="B42">
        <v>1.0757000000000001</v>
      </c>
      <c r="C42">
        <v>1.8733</v>
      </c>
      <c r="D42">
        <v>1.478</v>
      </c>
      <c r="E42">
        <v>1.4377</v>
      </c>
      <c r="F42">
        <v>1.7739</v>
      </c>
      <c r="G42">
        <v>1.331</v>
      </c>
      <c r="H42">
        <v>0.99560000000000004</v>
      </c>
      <c r="I42">
        <v>1.5426</v>
      </c>
      <c r="J42">
        <v>3.0238</v>
      </c>
      <c r="K42">
        <v>1.4711000000000001</v>
      </c>
      <c r="L42">
        <v>1.1719999999999999</v>
      </c>
      <c r="M42">
        <v>1.8492</v>
      </c>
      <c r="N42">
        <v>1.7634000000000001</v>
      </c>
      <c r="O42">
        <v>0.92400000000000004</v>
      </c>
      <c r="P42">
        <v>0.96799999999999997</v>
      </c>
      <c r="Q42" s="3">
        <v>0.78661382725535478</v>
      </c>
      <c r="S42" s="11">
        <f t="shared" si="18"/>
        <v>-4.1863365101986183E-2</v>
      </c>
      <c r="T42" s="11">
        <f t="shared" si="19"/>
        <v>-0.13648935189453304</v>
      </c>
      <c r="U42" s="11">
        <f t="shared" si="20"/>
        <v>-8.7654320987654355E-2</v>
      </c>
      <c r="V42" s="11">
        <f t="shared" si="21"/>
        <v>-4.6301824212272025E-2</v>
      </c>
      <c r="W42" s="11">
        <f t="shared" si="22"/>
        <v>-5.4222648752399127E-2</v>
      </c>
      <c r="X42" s="11">
        <f t="shared" si="23"/>
        <v>-3.4107402031930301E-2</v>
      </c>
      <c r="Y42" s="11">
        <f t="shared" si="24"/>
        <v>-3.2082442154384494E-2</v>
      </c>
      <c r="Z42" s="11">
        <f t="shared" si="25"/>
        <v>-3.9357329679910236E-2</v>
      </c>
      <c r="AA42" s="11">
        <f t="shared" si="26"/>
        <v>-6.2387596899224795E-2</v>
      </c>
      <c r="AB42" s="11">
        <f t="shared" si="27"/>
        <v>-1.9005068018138171E-2</v>
      </c>
      <c r="AC42" s="11">
        <f t="shared" si="28"/>
        <v>2.0017406440382857E-2</v>
      </c>
      <c r="AD42" s="11">
        <f t="shared" si="29"/>
        <v>-7.2431781701444709E-2</v>
      </c>
      <c r="AE42" s="11">
        <f t="shared" si="30"/>
        <v>-4.5779220779220808E-2</v>
      </c>
      <c r="AF42" s="11">
        <f t="shared" si="31"/>
        <v>1.0834236186347823E-3</v>
      </c>
      <c r="AG42" s="11">
        <f t="shared" si="32"/>
        <v>-3.2000000000000028E-2</v>
      </c>
      <c r="AH42" s="11">
        <f t="shared" si="33"/>
        <v>-7.7973025343333502E-2</v>
      </c>
      <c r="AN42" s="17"/>
      <c r="AO42" s="17"/>
      <c r="AP42" s="11"/>
      <c r="AQ42" s="11"/>
      <c r="BA42" s="2">
        <f t="shared" si="17"/>
        <v>43385</v>
      </c>
      <c r="BB42" s="3">
        <f t="shared" si="42"/>
        <v>0.72599041641357909</v>
      </c>
      <c r="BC42" s="3">
        <f t="shared" si="43"/>
        <v>0.76711711711711705</v>
      </c>
      <c r="BD42" s="3">
        <f t="shared" si="44"/>
        <v>0.97686715135492408</v>
      </c>
      <c r="BE42" s="3">
        <f t="shared" si="45"/>
        <v>0.84685162278376624</v>
      </c>
      <c r="BF42" s="3">
        <f t="shared" si="46"/>
        <v>0.88557735509959568</v>
      </c>
      <c r="BG42" s="3">
        <f t="shared" si="47"/>
        <v>0.89089692101740292</v>
      </c>
      <c r="BH42" s="3">
        <f t="shared" si="48"/>
        <v>0.99629740818573009</v>
      </c>
      <c r="BI42" s="3">
        <f t="shared" si="49"/>
        <v>0.85165350852978527</v>
      </c>
      <c r="BJ42" s="3">
        <f t="shared" si="50"/>
        <v>0.83894237438614994</v>
      </c>
      <c r="BK42" s="3">
        <f t="shared" si="51"/>
        <v>0.94574091931854709</v>
      </c>
      <c r="BL42" s="3">
        <f t="shared" si="52"/>
        <v>0.92942109436954801</v>
      </c>
      <c r="BM42" s="3">
        <f t="shared" si="53"/>
        <v>0.75112717819570252</v>
      </c>
      <c r="BN42" s="3">
        <f t="shared" si="54"/>
        <v>0.87500620255048889</v>
      </c>
      <c r="BO42" s="3">
        <f t="shared" si="55"/>
        <v>0.85793871866295268</v>
      </c>
      <c r="BP42" s="3">
        <f t="shared" si="55"/>
        <v>0.96799999999999997</v>
      </c>
      <c r="BQ42" s="3">
        <f t="shared" si="41"/>
        <v>0.78661382725535478</v>
      </c>
    </row>
    <row r="43" spans="1:69">
      <c r="A43" s="2">
        <v>43392</v>
      </c>
      <c r="B43">
        <v>1.0705</v>
      </c>
      <c r="C43">
        <v>1.8599000000000001</v>
      </c>
      <c r="D43">
        <v>1.4630000000000001</v>
      </c>
      <c r="E43">
        <v>1.4178999999999999</v>
      </c>
      <c r="F43">
        <v>1.7548999999999999</v>
      </c>
      <c r="G43">
        <v>1.3180000000000001</v>
      </c>
      <c r="H43">
        <v>1.0108999999999999</v>
      </c>
      <c r="I43">
        <v>1.528</v>
      </c>
      <c r="J43">
        <v>2.8656999999999999</v>
      </c>
      <c r="K43">
        <v>1.4679</v>
      </c>
      <c r="L43">
        <v>1.1859999999999999</v>
      </c>
      <c r="M43">
        <v>1.8238000000000001</v>
      </c>
      <c r="N43">
        <v>1.7430000000000001</v>
      </c>
      <c r="O43">
        <v>0.92400000000000004</v>
      </c>
      <c r="P43">
        <v>0.92200000000000004</v>
      </c>
      <c r="Q43" s="3">
        <v>0.77773712469779055</v>
      </c>
      <c r="S43" s="11">
        <f t="shared" si="18"/>
        <v>-4.8340615413220434E-3</v>
      </c>
      <c r="T43" s="11">
        <f t="shared" si="19"/>
        <v>-7.1531521913200669E-3</v>
      </c>
      <c r="U43" s="11">
        <f t="shared" si="20"/>
        <v>-1.0148849797022907E-2</v>
      </c>
      <c r="V43" s="11">
        <f t="shared" si="21"/>
        <v>-1.3771996939556219E-2</v>
      </c>
      <c r="W43" s="11">
        <f t="shared" si="22"/>
        <v>-1.071086307007163E-2</v>
      </c>
      <c r="X43" s="11">
        <f t="shared" si="23"/>
        <v>-9.7670924117204683E-3</v>
      </c>
      <c r="Y43" s="11">
        <f t="shared" si="24"/>
        <v>1.5367617517074939E-2</v>
      </c>
      <c r="Z43" s="11">
        <f t="shared" si="25"/>
        <v>-9.464540386360687E-3</v>
      </c>
      <c r="AA43" s="11">
        <f t="shared" si="26"/>
        <v>-5.2285204047886835E-2</v>
      </c>
      <c r="AB43" s="11">
        <f t="shared" si="27"/>
        <v>-2.1752430154307056E-3</v>
      </c>
      <c r="AC43" s="11">
        <f t="shared" si="28"/>
        <v>1.1945392491467643E-2</v>
      </c>
      <c r="AD43" s="11">
        <f t="shared" si="29"/>
        <v>-1.3735669478693424E-2</v>
      </c>
      <c r="AE43" s="11">
        <f t="shared" si="30"/>
        <v>-1.1568560734943834E-2</v>
      </c>
      <c r="AF43" s="11" t="str">
        <f t="shared" si="31"/>
        <v>/</v>
      </c>
      <c r="AG43" s="11">
        <f t="shared" si="32"/>
        <v>-4.7520661157024691E-2</v>
      </c>
      <c r="AH43" s="11">
        <f t="shared" si="33"/>
        <v>-1.1284701908351513E-2</v>
      </c>
      <c r="AN43" s="17"/>
      <c r="AO43" s="17"/>
      <c r="AP43" s="11"/>
      <c r="AQ43" s="11"/>
      <c r="BA43" s="2">
        <f t="shared" si="17"/>
        <v>43392</v>
      </c>
      <c r="BB43" s="3">
        <f t="shared" si="42"/>
        <v>0.7224809340622258</v>
      </c>
      <c r="BC43" s="3">
        <f t="shared" si="43"/>
        <v>0.76162981162981158</v>
      </c>
      <c r="BD43" s="3">
        <f t="shared" si="44"/>
        <v>0.96695307336417724</v>
      </c>
      <c r="BE43" s="3">
        <f t="shared" si="45"/>
        <v>0.83518878482653003</v>
      </c>
      <c r="BF43" s="3">
        <f t="shared" si="46"/>
        <v>0.87609205731116768</v>
      </c>
      <c r="BG43" s="3">
        <f t="shared" si="47"/>
        <v>0.88219544846050879</v>
      </c>
      <c r="BH43" s="3">
        <f t="shared" si="48"/>
        <v>1.0116081256879816</v>
      </c>
      <c r="BI43" s="3">
        <f t="shared" si="49"/>
        <v>0.84359299950311939</v>
      </c>
      <c r="BJ43" s="3">
        <f t="shared" si="50"/>
        <v>0.79507810115695143</v>
      </c>
      <c r="BK43" s="3">
        <f t="shared" si="51"/>
        <v>0.94368370298939241</v>
      </c>
      <c r="BL43" s="3">
        <f t="shared" si="52"/>
        <v>0.94052339413164154</v>
      </c>
      <c r="BM43" s="3">
        <f t="shared" si="53"/>
        <v>0.74080994353954266</v>
      </c>
      <c r="BN43" s="3">
        <f t="shared" si="54"/>
        <v>0.86488364015283092</v>
      </c>
      <c r="BO43" s="3">
        <f t="shared" si="55"/>
        <v>0.85793871866295268</v>
      </c>
      <c r="BP43" s="3">
        <f t="shared" si="55"/>
        <v>0.92200000000000004</v>
      </c>
      <c r="BQ43" s="3">
        <f t="shared" si="41"/>
        <v>0.77773712469779055</v>
      </c>
    </row>
    <row r="44" spans="1:69">
      <c r="A44" s="2">
        <v>43399</v>
      </c>
      <c r="B44">
        <v>1.0591999999999999</v>
      </c>
      <c r="C44">
        <v>1.8743000000000001</v>
      </c>
      <c r="D44">
        <v>1.43</v>
      </c>
      <c r="E44">
        <v>1.4258</v>
      </c>
      <c r="F44">
        <v>1.7790999999999999</v>
      </c>
      <c r="G44">
        <v>1.32</v>
      </c>
      <c r="H44">
        <v>1.0186999999999999</v>
      </c>
      <c r="I44">
        <v>1.5351999999999999</v>
      </c>
      <c r="J44">
        <v>2.8849999999999998</v>
      </c>
      <c r="K44">
        <v>1.4558</v>
      </c>
      <c r="L44">
        <v>1.1739999999999999</v>
      </c>
      <c r="M44">
        <v>1.8916999999999999</v>
      </c>
      <c r="N44">
        <v>1.7726999999999999</v>
      </c>
      <c r="O44">
        <v>0.92500000000000004</v>
      </c>
      <c r="P44">
        <v>0.93400000000000005</v>
      </c>
      <c r="Q44" s="3">
        <v>0.78733546077284999</v>
      </c>
      <c r="S44" s="11">
        <f t="shared" si="18"/>
        <v>-1.0555815039701155E-2</v>
      </c>
      <c r="T44" s="11">
        <f t="shared" si="19"/>
        <v>7.7423517393409025E-3</v>
      </c>
      <c r="U44" s="11">
        <f t="shared" si="20"/>
        <v>-2.2556390977443663E-2</v>
      </c>
      <c r="V44" s="11">
        <f t="shared" si="21"/>
        <v>5.5716200014106487E-3</v>
      </c>
      <c r="W44" s="11">
        <f t="shared" si="22"/>
        <v>1.3789959541854246E-2</v>
      </c>
      <c r="X44" s="11">
        <f t="shared" si="23"/>
        <v>1.5174506828528056E-3</v>
      </c>
      <c r="Y44" s="11">
        <f t="shared" si="24"/>
        <v>7.7158967256900635E-3</v>
      </c>
      <c r="Z44" s="11">
        <f t="shared" si="25"/>
        <v>4.7120418848167755E-3</v>
      </c>
      <c r="AA44" s="11">
        <f t="shared" si="26"/>
        <v>6.7348291865860777E-3</v>
      </c>
      <c r="AB44" s="11">
        <f t="shared" si="27"/>
        <v>-8.2430683289052009E-3</v>
      </c>
      <c r="AC44" s="11">
        <f t="shared" si="28"/>
        <v>-1.0118043844856706E-2</v>
      </c>
      <c r="AD44" s="11">
        <f t="shared" si="29"/>
        <v>3.7229959425375547E-2</v>
      </c>
      <c r="AE44" s="11">
        <f t="shared" si="30"/>
        <v>1.7039586919104899E-2</v>
      </c>
      <c r="AF44" s="11">
        <f t="shared" si="31"/>
        <v>1.0822510822510178E-3</v>
      </c>
      <c r="AG44" s="11">
        <f t="shared" si="32"/>
        <v>1.3015184381778733E-2</v>
      </c>
      <c r="AH44" s="11">
        <f t="shared" si="33"/>
        <v>1.2341362872177575E-2</v>
      </c>
      <c r="AN44" s="17"/>
      <c r="AO44" s="17"/>
      <c r="AP44" s="11"/>
      <c r="AQ44" s="11"/>
      <c r="BA44" s="2">
        <f t="shared" si="17"/>
        <v>43399</v>
      </c>
      <c r="BB44" s="3">
        <f t="shared" si="42"/>
        <v>0.71485455895255445</v>
      </c>
      <c r="BC44" s="3">
        <f t="shared" si="43"/>
        <v>0.76752661752661755</v>
      </c>
      <c r="BD44" s="3">
        <f t="shared" si="44"/>
        <v>0.94514210178453406</v>
      </c>
      <c r="BE44" s="3">
        <f t="shared" si="45"/>
        <v>0.83984213936502328</v>
      </c>
      <c r="BF44" s="3">
        <f t="shared" si="46"/>
        <v>0.88817333133642851</v>
      </c>
      <c r="BG44" s="3">
        <f t="shared" si="47"/>
        <v>0.88353413654618473</v>
      </c>
      <c r="BH44" s="3">
        <f t="shared" si="48"/>
        <v>1.0194135895126588</v>
      </c>
      <c r="BI44" s="3">
        <f t="shared" si="49"/>
        <v>0.84756804505051619</v>
      </c>
      <c r="BJ44" s="3">
        <f t="shared" si="50"/>
        <v>0.80043281635823871</v>
      </c>
      <c r="BK44" s="3">
        <f t="shared" si="51"/>
        <v>0.9359048537447765</v>
      </c>
      <c r="BL44" s="3">
        <f t="shared" si="52"/>
        <v>0.93100713719270423</v>
      </c>
      <c r="BM44" s="3">
        <f t="shared" si="53"/>
        <v>0.76839026767943452</v>
      </c>
      <c r="BN44" s="3">
        <f t="shared" si="54"/>
        <v>0.87962090011412697</v>
      </c>
      <c r="BO44" s="3">
        <f t="shared" si="55"/>
        <v>0.85886722376973079</v>
      </c>
      <c r="BP44" s="3">
        <f t="shared" si="55"/>
        <v>0.93400000000000005</v>
      </c>
      <c r="BQ44" s="3">
        <f t="shared" si="41"/>
        <v>0.78733546077284999</v>
      </c>
    </row>
    <row r="45" spans="1:69">
      <c r="A45" s="2">
        <v>43406</v>
      </c>
      <c r="B45">
        <v>1.0710999999999999</v>
      </c>
      <c r="C45">
        <v>1.9896</v>
      </c>
      <c r="D45">
        <v>1.5349999999999999</v>
      </c>
      <c r="E45">
        <v>1.4693000000000001</v>
      </c>
      <c r="F45">
        <v>1.8291999999999999</v>
      </c>
      <c r="G45">
        <v>1.355</v>
      </c>
      <c r="H45">
        <v>1.0710999999999999</v>
      </c>
      <c r="I45">
        <v>1.5694999999999999</v>
      </c>
      <c r="J45">
        <v>3.0442999999999998</v>
      </c>
      <c r="K45">
        <v>1.4777</v>
      </c>
      <c r="L45">
        <v>1.1559999999999999</v>
      </c>
      <c r="M45">
        <v>1.8955</v>
      </c>
      <c r="N45">
        <v>1.8064</v>
      </c>
      <c r="O45">
        <v>1.0049999999999999</v>
      </c>
      <c r="P45">
        <v>1.0049999999999999</v>
      </c>
      <c r="Q45" s="3">
        <v>0.8162649317890357</v>
      </c>
      <c r="S45" s="11">
        <f t="shared" si="18"/>
        <v>1.1234894259818828E-2</v>
      </c>
      <c r="T45" s="11">
        <f t="shared" si="19"/>
        <v>6.1516299418449494E-2</v>
      </c>
      <c r="U45" s="11">
        <f t="shared" si="20"/>
        <v>7.3426573426573327E-2</v>
      </c>
      <c r="V45" s="11">
        <f t="shared" si="21"/>
        <v>3.050918782437928E-2</v>
      </c>
      <c r="W45" s="11">
        <f t="shared" si="22"/>
        <v>2.8160305772581662E-2</v>
      </c>
      <c r="X45" s="11">
        <f t="shared" si="23"/>
        <v>2.6515151515151381E-2</v>
      </c>
      <c r="Y45" s="11">
        <f t="shared" si="24"/>
        <v>5.1438107391773791E-2</v>
      </c>
      <c r="Z45" s="11">
        <f t="shared" si="25"/>
        <v>2.2342365815528842E-2</v>
      </c>
      <c r="AA45" s="11">
        <f t="shared" si="26"/>
        <v>5.5216637781629219E-2</v>
      </c>
      <c r="AB45" s="11">
        <f t="shared" si="27"/>
        <v>1.5043275175161464E-2</v>
      </c>
      <c r="AC45" s="11">
        <f t="shared" si="28"/>
        <v>-1.5332197614991494E-2</v>
      </c>
      <c r="AD45" s="11">
        <f t="shared" si="29"/>
        <v>2.0087751757678074E-3</v>
      </c>
      <c r="AE45" s="11">
        <f t="shared" si="30"/>
        <v>1.9010548880239231E-2</v>
      </c>
      <c r="AF45" s="11">
        <f t="shared" si="31"/>
        <v>8.6486486486486269E-2</v>
      </c>
      <c r="AG45" s="11">
        <f t="shared" si="32"/>
        <v>7.6017130620984918E-2</v>
      </c>
      <c r="AH45" s="11">
        <f t="shared" si="33"/>
        <v>3.6743513352984758E-2</v>
      </c>
      <c r="AN45" s="17"/>
      <c r="AO45" s="17"/>
      <c r="AP45" s="11"/>
      <c r="AQ45" s="11"/>
      <c r="BA45" s="2">
        <f t="shared" si="17"/>
        <v>43406</v>
      </c>
      <c r="BB45" s="3">
        <f t="shared" si="42"/>
        <v>0.72288587433353579</v>
      </c>
      <c r="BC45" s="3">
        <f t="shared" si="43"/>
        <v>0.81474201474201469</v>
      </c>
      <c r="BD45" s="3">
        <f t="shared" si="44"/>
        <v>1.014540647719762</v>
      </c>
      <c r="BE45" s="3">
        <f t="shared" si="45"/>
        <v>0.86546504093773935</v>
      </c>
      <c r="BF45" s="3">
        <f t="shared" si="46"/>
        <v>0.91318456392591485</v>
      </c>
      <c r="BG45" s="3">
        <f t="shared" si="47"/>
        <v>0.90696117804551535</v>
      </c>
      <c r="BH45" s="3">
        <f t="shared" si="48"/>
        <v>1.0718502952066447</v>
      </c>
      <c r="BI45" s="3">
        <f t="shared" si="49"/>
        <v>0.86650472036658754</v>
      </c>
      <c r="BJ45" s="3">
        <f t="shared" si="50"/>
        <v>0.84463002524762087</v>
      </c>
      <c r="BK45" s="3">
        <f t="shared" si="51"/>
        <v>0.94998392799742848</v>
      </c>
      <c r="BL45" s="3">
        <f t="shared" si="52"/>
        <v>0.91673275178429814</v>
      </c>
      <c r="BM45" s="3">
        <f t="shared" si="53"/>
        <v>0.76993379097445058</v>
      </c>
      <c r="BN45" s="3">
        <f t="shared" si="54"/>
        <v>0.89634297623182657</v>
      </c>
      <c r="BO45" s="3">
        <f t="shared" si="55"/>
        <v>0.93314763231197762</v>
      </c>
      <c r="BP45" s="3">
        <f t="shared" si="55"/>
        <v>1.0049999999999999</v>
      </c>
      <c r="BQ45" s="3">
        <f t="shared" si="41"/>
        <v>0.8162649317890357</v>
      </c>
    </row>
    <row r="46" spans="1:69">
      <c r="A46" s="2">
        <v>43413</v>
      </c>
      <c r="B46">
        <v>1.0463</v>
      </c>
      <c r="C46">
        <v>1.9379999999999999</v>
      </c>
      <c r="D46">
        <v>1.4670000000000001</v>
      </c>
      <c r="E46">
        <v>1.4772000000000001</v>
      </c>
      <c r="F46">
        <v>1.7848999999999999</v>
      </c>
      <c r="G46">
        <v>1.3380000000000001</v>
      </c>
      <c r="H46">
        <v>1.0367999999999999</v>
      </c>
      <c r="I46">
        <v>1.5489999999999999</v>
      </c>
      <c r="J46">
        <v>2.9765000000000001</v>
      </c>
      <c r="K46">
        <v>1.4635</v>
      </c>
      <c r="L46">
        <v>1.137</v>
      </c>
      <c r="M46">
        <v>1.8794999999999999</v>
      </c>
      <c r="N46">
        <v>1.8220000000000001</v>
      </c>
      <c r="O46">
        <v>0.98</v>
      </c>
      <c r="P46">
        <v>0.97</v>
      </c>
      <c r="Q46" s="3">
        <v>0.78579960791940195</v>
      </c>
      <c r="S46" s="11">
        <f t="shared" si="18"/>
        <v>-2.3153767155260851E-2</v>
      </c>
      <c r="T46" s="11">
        <f t="shared" si="19"/>
        <v>-2.5934861278648969E-2</v>
      </c>
      <c r="U46" s="11">
        <f t="shared" si="20"/>
        <v>-4.4299674267100908E-2</v>
      </c>
      <c r="V46" s="11">
        <f t="shared" si="21"/>
        <v>5.3767099979582511E-3</v>
      </c>
      <c r="W46" s="11">
        <f t="shared" si="22"/>
        <v>-2.4218237480865934E-2</v>
      </c>
      <c r="X46" s="11">
        <f t="shared" si="23"/>
        <v>-1.2546125461254554E-2</v>
      </c>
      <c r="Y46" s="11">
        <f t="shared" si="24"/>
        <v>-3.2023153767155255E-2</v>
      </c>
      <c r="Z46" s="11">
        <f t="shared" si="25"/>
        <v>-1.3061484549219515E-2</v>
      </c>
      <c r="AA46" s="11">
        <f t="shared" si="26"/>
        <v>-2.2271129652136623E-2</v>
      </c>
      <c r="AB46" s="11">
        <f t="shared" si="27"/>
        <v>-9.6095283210394511E-3</v>
      </c>
      <c r="AC46" s="11">
        <f t="shared" si="28"/>
        <v>-1.6435986159169524E-2</v>
      </c>
      <c r="AD46" s="11">
        <f t="shared" si="29"/>
        <v>-8.4410445792666433E-3</v>
      </c>
      <c r="AE46" s="11">
        <f t="shared" si="30"/>
        <v>8.6359610274580056E-3</v>
      </c>
      <c r="AF46" s="11">
        <f t="shared" si="31"/>
        <v>-2.487562189054715E-2</v>
      </c>
      <c r="AG46" s="11">
        <f t="shared" si="32"/>
        <v>-3.4825870646766122E-2</v>
      </c>
      <c r="AH46" s="11">
        <f t="shared" si="33"/>
        <v>-3.7322838067858521E-2</v>
      </c>
      <c r="AN46" s="17"/>
      <c r="AO46" s="17"/>
      <c r="AP46" s="11"/>
      <c r="AQ46" s="11"/>
      <c r="BA46" s="2">
        <f t="shared" si="17"/>
        <v>43413</v>
      </c>
      <c r="BB46" s="3">
        <f t="shared" si="42"/>
        <v>0.7061483431193899</v>
      </c>
      <c r="BC46" s="3">
        <f t="shared" si="43"/>
        <v>0.79361179361179357</v>
      </c>
      <c r="BD46" s="3">
        <f t="shared" si="44"/>
        <v>0.96959682749504306</v>
      </c>
      <c r="BE46" s="3">
        <f t="shared" si="45"/>
        <v>0.8701183954762326</v>
      </c>
      <c r="BF46" s="3">
        <f t="shared" si="46"/>
        <v>0.89106884329289604</v>
      </c>
      <c r="BG46" s="3">
        <f t="shared" si="47"/>
        <v>0.89558232931726911</v>
      </c>
      <c r="BH46" s="3">
        <f t="shared" si="48"/>
        <v>1.0375262683878714</v>
      </c>
      <c r="BI46" s="3">
        <f t="shared" si="49"/>
        <v>0.85518688234969364</v>
      </c>
      <c r="BJ46" s="3">
        <f t="shared" si="50"/>
        <v>0.82581916044724368</v>
      </c>
      <c r="BK46" s="3">
        <f t="shared" si="51"/>
        <v>0.94085503053680486</v>
      </c>
      <c r="BL46" s="3">
        <f t="shared" si="52"/>
        <v>0.90166534496431416</v>
      </c>
      <c r="BM46" s="3">
        <f t="shared" si="53"/>
        <v>0.7634347455217515</v>
      </c>
      <c r="BN46" s="3">
        <f t="shared" si="54"/>
        <v>0.90408375924180029</v>
      </c>
      <c r="BO46" s="3">
        <f t="shared" si="55"/>
        <v>0.90993500464252552</v>
      </c>
      <c r="BP46" s="3">
        <f t="shared" si="55"/>
        <v>0.97</v>
      </c>
      <c r="BQ46" s="3">
        <f t="shared" si="41"/>
        <v>0.78579960791940195</v>
      </c>
    </row>
    <row r="47" spans="1:69">
      <c r="A47" s="2">
        <v>43420</v>
      </c>
      <c r="B47">
        <v>1.0718000000000001</v>
      </c>
      <c r="C47">
        <v>2.0264000000000002</v>
      </c>
      <c r="D47">
        <v>1.4890000000000001</v>
      </c>
      <c r="E47">
        <v>1.5037</v>
      </c>
      <c r="F47">
        <v>1.8379000000000001</v>
      </c>
      <c r="G47">
        <v>1.38</v>
      </c>
      <c r="H47">
        <v>1.056</v>
      </c>
      <c r="I47">
        <v>1.5867</v>
      </c>
      <c r="J47">
        <v>3.1072000000000002</v>
      </c>
      <c r="K47">
        <v>1.4711000000000001</v>
      </c>
      <c r="L47">
        <v>1.0940000000000001</v>
      </c>
      <c r="M47">
        <v>1.9319999999999999</v>
      </c>
      <c r="N47">
        <v>1.8616999999999999</v>
      </c>
      <c r="O47">
        <v>1.03</v>
      </c>
      <c r="P47">
        <v>1.026</v>
      </c>
      <c r="Q47" s="3">
        <v>0.80818426383941533</v>
      </c>
      <c r="S47" s="11">
        <f t="shared" si="18"/>
        <v>2.4371595144796032E-2</v>
      </c>
      <c r="T47" s="11">
        <f t="shared" si="19"/>
        <v>4.561403508771944E-2</v>
      </c>
      <c r="U47" s="11">
        <f t="shared" si="20"/>
        <v>1.499659168370826E-2</v>
      </c>
      <c r="V47" s="11">
        <f t="shared" si="21"/>
        <v>1.7939344706200844E-2</v>
      </c>
      <c r="W47" s="11">
        <f t="shared" si="22"/>
        <v>2.969354025435611E-2</v>
      </c>
      <c r="X47" s="11">
        <f t="shared" si="23"/>
        <v>3.1390134529147851E-2</v>
      </c>
      <c r="Y47" s="11">
        <f t="shared" si="24"/>
        <v>1.8518518518518601E-2</v>
      </c>
      <c r="Z47" s="11">
        <f t="shared" si="25"/>
        <v>2.4338282763072927E-2</v>
      </c>
      <c r="AA47" s="11">
        <f t="shared" si="26"/>
        <v>4.3910633294137469E-2</v>
      </c>
      <c r="AB47" s="11">
        <f t="shared" si="27"/>
        <v>5.1930304065597177E-3</v>
      </c>
      <c r="AC47" s="11">
        <f t="shared" si="28"/>
        <v>-3.7818821459982388E-2</v>
      </c>
      <c r="AD47" s="11">
        <f t="shared" si="29"/>
        <v>2.7932960893854775E-2</v>
      </c>
      <c r="AE47" s="11">
        <f t="shared" si="30"/>
        <v>2.1789242590559699E-2</v>
      </c>
      <c r="AF47" s="11">
        <f t="shared" si="31"/>
        <v>5.1020408163265252E-2</v>
      </c>
      <c r="AG47" s="11">
        <f t="shared" si="32"/>
        <v>5.7731958762886615E-2</v>
      </c>
      <c r="AH47" s="11">
        <f t="shared" si="33"/>
        <v>2.8486468680332111E-2</v>
      </c>
      <c r="AN47" s="17"/>
      <c r="AO47" s="17"/>
      <c r="AP47" s="11"/>
      <c r="AQ47" s="11"/>
      <c r="BA47" s="2">
        <f t="shared" si="17"/>
        <v>43420</v>
      </c>
      <c r="BB47" s="3">
        <f t="shared" si="42"/>
        <v>0.72335830465006412</v>
      </c>
      <c r="BC47" s="3">
        <f t="shared" si="43"/>
        <v>0.82981162981162981</v>
      </c>
      <c r="BD47" s="3">
        <f t="shared" si="44"/>
        <v>0.9841374752148051</v>
      </c>
      <c r="BE47" s="3">
        <f t="shared" si="45"/>
        <v>0.88572774930788722</v>
      </c>
      <c r="BF47" s="3">
        <f t="shared" si="46"/>
        <v>0.91752783186061615</v>
      </c>
      <c r="BG47" s="3">
        <f t="shared" si="47"/>
        <v>0.9236947791164658</v>
      </c>
      <c r="BH47" s="3">
        <f t="shared" si="48"/>
        <v>1.0567397178024618</v>
      </c>
      <c r="BI47" s="3">
        <f t="shared" si="49"/>
        <v>0.87600066250759123</v>
      </c>
      <c r="BJ47" s="3">
        <f t="shared" si="50"/>
        <v>0.86208140276891498</v>
      </c>
      <c r="BK47" s="3">
        <f t="shared" si="51"/>
        <v>0.94574091931854709</v>
      </c>
      <c r="BL47" s="3">
        <f t="shared" si="52"/>
        <v>0.86756542426645533</v>
      </c>
      <c r="BM47" s="3">
        <f t="shared" si="53"/>
        <v>0.7847597384134205</v>
      </c>
      <c r="BN47" s="3">
        <f t="shared" si="54"/>
        <v>0.92378305959410512</v>
      </c>
      <c r="BO47" s="3">
        <f t="shared" si="55"/>
        <v>0.95636025998142993</v>
      </c>
      <c r="BP47" s="3">
        <f t="shared" si="55"/>
        <v>1.026</v>
      </c>
      <c r="BQ47" s="3">
        <f t="shared" si="41"/>
        <v>0.80818426383941533</v>
      </c>
    </row>
    <row r="48" spans="1:69">
      <c r="A48" s="2">
        <v>43427</v>
      </c>
      <c r="B48">
        <v>1.0524</v>
      </c>
      <c r="C48">
        <v>1.9132</v>
      </c>
      <c r="D48">
        <v>1.4450000000000001</v>
      </c>
      <c r="E48">
        <v>1.4865999999999999</v>
      </c>
      <c r="F48">
        <v>1.7883</v>
      </c>
      <c r="G48">
        <v>1.347</v>
      </c>
      <c r="H48">
        <v>1.0319</v>
      </c>
      <c r="I48">
        <v>1.5478000000000001</v>
      </c>
      <c r="J48">
        <v>2.9192999999999998</v>
      </c>
      <c r="K48">
        <v>1.4524999999999999</v>
      </c>
      <c r="L48">
        <v>1.115</v>
      </c>
      <c r="M48">
        <v>1.8351999999999999</v>
      </c>
      <c r="N48">
        <v>1.8182</v>
      </c>
      <c r="O48">
        <v>0.98099999999999998</v>
      </c>
      <c r="P48">
        <v>0.95499999999999996</v>
      </c>
      <c r="Q48" s="3">
        <v>0.77985322666911183</v>
      </c>
      <c r="S48" s="11">
        <f t="shared" si="18"/>
        <v>-1.8100391864153798E-2</v>
      </c>
      <c r="T48" s="11">
        <f t="shared" si="19"/>
        <v>-5.5862613501776681E-2</v>
      </c>
      <c r="U48" s="11">
        <f t="shared" si="20"/>
        <v>-2.9550033579583634E-2</v>
      </c>
      <c r="V48" s="11">
        <f t="shared" si="21"/>
        <v>-1.1371949191993136E-2</v>
      </c>
      <c r="W48" s="11">
        <f t="shared" si="22"/>
        <v>-2.6987322487621812E-2</v>
      </c>
      <c r="X48" s="11">
        <f t="shared" si="23"/>
        <v>-2.3913043478260843E-2</v>
      </c>
      <c r="Y48" s="11">
        <f t="shared" si="24"/>
        <v>-2.2821969696969702E-2</v>
      </c>
      <c r="Z48" s="11">
        <f t="shared" si="25"/>
        <v>-2.451629167454461E-2</v>
      </c>
      <c r="AA48" s="11">
        <f t="shared" si="26"/>
        <v>-6.0472451081359568E-2</v>
      </c>
      <c r="AB48" s="11">
        <f t="shared" si="27"/>
        <v>-1.2643600027190671E-2</v>
      </c>
      <c r="AC48" s="11">
        <f t="shared" si="28"/>
        <v>1.9195612431444076E-2</v>
      </c>
      <c r="AD48" s="11">
        <f t="shared" si="29"/>
        <v>-5.0103519668737051E-2</v>
      </c>
      <c r="AE48" s="11">
        <f t="shared" si="30"/>
        <v>-2.3365740989418238E-2</v>
      </c>
      <c r="AF48" s="11">
        <f t="shared" si="31"/>
        <v>-4.7572815533980628E-2</v>
      </c>
      <c r="AG48" s="11">
        <f t="shared" si="32"/>
        <v>-6.9200779727095596E-2</v>
      </c>
      <c r="AH48" s="11">
        <f t="shared" si="33"/>
        <v>-3.5055170507418909E-2</v>
      </c>
      <c r="AN48" s="17"/>
      <c r="AO48" s="17"/>
      <c r="AP48" s="11"/>
      <c r="AQ48" s="11"/>
      <c r="BA48" s="2">
        <f t="shared" si="17"/>
        <v>43427</v>
      </c>
      <c r="BB48" s="3">
        <f t="shared" si="42"/>
        <v>0.71026523587770807</v>
      </c>
      <c r="BC48" s="3">
        <f t="shared" si="43"/>
        <v>0.7834561834561834</v>
      </c>
      <c r="BD48" s="3">
        <f t="shared" si="44"/>
        <v>0.95505617977528101</v>
      </c>
      <c r="BE48" s="3">
        <f t="shared" si="45"/>
        <v>0.87565529834481948</v>
      </c>
      <c r="BF48" s="3">
        <f t="shared" si="46"/>
        <v>0.89276621237082532</v>
      </c>
      <c r="BG48" s="3">
        <f t="shared" si="47"/>
        <v>0.90160642570281124</v>
      </c>
      <c r="BH48" s="3">
        <f t="shared" si="48"/>
        <v>1.0326228359851897</v>
      </c>
      <c r="BI48" s="3">
        <f t="shared" si="49"/>
        <v>0.85452437475846088</v>
      </c>
      <c r="BJ48" s="3">
        <f t="shared" si="50"/>
        <v>0.80994922731182195</v>
      </c>
      <c r="BK48" s="3">
        <f t="shared" si="51"/>
        <v>0.93378334940533581</v>
      </c>
      <c r="BL48" s="3">
        <f t="shared" si="52"/>
        <v>0.88421887390959564</v>
      </c>
      <c r="BM48" s="3">
        <f t="shared" si="53"/>
        <v>0.74544051342459072</v>
      </c>
      <c r="BN48" s="3">
        <f t="shared" si="54"/>
        <v>0.90219818389321693</v>
      </c>
      <c r="BO48" s="3">
        <f t="shared" si="55"/>
        <v>0.91086350974930363</v>
      </c>
      <c r="BP48" s="3">
        <f t="shared" si="55"/>
        <v>0.95499999999999996</v>
      </c>
      <c r="BQ48" s="3">
        <f t="shared" si="41"/>
        <v>0.77985322666911183</v>
      </c>
    </row>
    <row r="49" spans="1:69">
      <c r="A49" s="2">
        <v>43434</v>
      </c>
      <c r="B49">
        <v>1.0612999999999999</v>
      </c>
      <c r="C49">
        <v>1.9609000000000001</v>
      </c>
      <c r="D49">
        <v>1.4870000000000001</v>
      </c>
      <c r="E49">
        <v>1.4895</v>
      </c>
      <c r="F49">
        <v>1.7996000000000001</v>
      </c>
      <c r="G49">
        <v>1.3660000000000001</v>
      </c>
      <c r="H49">
        <v>1.0308999999999999</v>
      </c>
      <c r="I49">
        <v>1.5564</v>
      </c>
      <c r="J49">
        <v>2.9291</v>
      </c>
      <c r="K49">
        <v>1.4524999999999999</v>
      </c>
      <c r="L49">
        <v>1.1259999999999999</v>
      </c>
      <c r="M49">
        <v>1.8374999999999999</v>
      </c>
      <c r="N49">
        <v>1.8290999999999999</v>
      </c>
      <c r="O49">
        <v>0.98299999999999998</v>
      </c>
      <c r="P49">
        <v>0.94799999999999995</v>
      </c>
      <c r="Q49" s="3">
        <v>0.78710101919074293</v>
      </c>
      <c r="S49" s="11">
        <f t="shared" si="18"/>
        <v>8.4568605093120475E-3</v>
      </c>
      <c r="T49" s="11">
        <f t="shared" si="19"/>
        <v>2.4932051014008083E-2</v>
      </c>
      <c r="U49" s="11">
        <f t="shared" si="20"/>
        <v>2.9065743944636679E-2</v>
      </c>
      <c r="V49" s="11">
        <f t="shared" si="21"/>
        <v>1.9507601237724881E-3</v>
      </c>
      <c r="W49" s="11">
        <f t="shared" si="22"/>
        <v>6.3188503047586497E-3</v>
      </c>
      <c r="X49" s="11">
        <f t="shared" si="23"/>
        <v>1.4105419450631151E-2</v>
      </c>
      <c r="Y49" s="11">
        <f t="shared" si="24"/>
        <v>-9.6908615175894663E-4</v>
      </c>
      <c r="Z49" s="11">
        <f t="shared" si="25"/>
        <v>5.5562734203384867E-3</v>
      </c>
      <c r="AA49" s="11">
        <f t="shared" si="26"/>
        <v>3.3569691364367937E-3</v>
      </c>
      <c r="AB49" s="11" t="str">
        <f t="shared" si="27"/>
        <v>/</v>
      </c>
      <c r="AC49" s="11">
        <f t="shared" si="28"/>
        <v>9.8654708520178325E-3</v>
      </c>
      <c r="AD49" s="11">
        <f t="shared" si="29"/>
        <v>1.2532693984306231E-3</v>
      </c>
      <c r="AE49" s="11">
        <f t="shared" si="30"/>
        <v>5.9949400505994177E-3</v>
      </c>
      <c r="AF49" s="11">
        <f t="shared" si="31"/>
        <v>2.0387359836901986E-3</v>
      </c>
      <c r="AG49" s="11">
        <f t="shared" si="32"/>
        <v>-7.3298429319371694E-3</v>
      </c>
      <c r="AH49" s="11">
        <f t="shared" si="33"/>
        <v>9.2937905156686984E-3</v>
      </c>
      <c r="AN49" s="17"/>
      <c r="AO49" s="17"/>
      <c r="AP49" s="11"/>
      <c r="AQ49" s="11"/>
      <c r="BA49" s="2">
        <f t="shared" si="17"/>
        <v>43434</v>
      </c>
      <c r="BB49" s="3">
        <f t="shared" si="42"/>
        <v>0.71627184990213932</v>
      </c>
      <c r="BC49" s="3">
        <f t="shared" si="43"/>
        <v>0.80298935298935292</v>
      </c>
      <c r="BD49" s="3">
        <f t="shared" si="44"/>
        <v>0.98281559814937225</v>
      </c>
      <c r="BE49" s="3">
        <f t="shared" si="45"/>
        <v>0.87736349178300055</v>
      </c>
      <c r="BF49" s="3">
        <f t="shared" si="46"/>
        <v>0.89840746842394303</v>
      </c>
      <c r="BG49" s="3">
        <f t="shared" si="47"/>
        <v>0.91432396251673365</v>
      </c>
      <c r="BH49" s="3">
        <f t="shared" si="48"/>
        <v>1.0316221354948463</v>
      </c>
      <c r="BI49" s="3">
        <f t="shared" si="49"/>
        <v>0.85927234582896272</v>
      </c>
      <c r="BJ49" s="3">
        <f t="shared" si="50"/>
        <v>0.81266820186998867</v>
      </c>
      <c r="BK49" s="3">
        <f t="shared" si="51"/>
        <v>0.93378334940533581</v>
      </c>
      <c r="BL49" s="3">
        <f t="shared" si="52"/>
        <v>0.89294210943695473</v>
      </c>
      <c r="BM49" s="3">
        <f t="shared" si="53"/>
        <v>0.74637475120841623</v>
      </c>
      <c r="BN49" s="3">
        <f t="shared" si="54"/>
        <v>0.9076068079194165</v>
      </c>
      <c r="BO49" s="3">
        <f t="shared" si="55"/>
        <v>0.91272051996285986</v>
      </c>
      <c r="BP49" s="3">
        <f t="shared" si="55"/>
        <v>0.94799999999999995</v>
      </c>
      <c r="BQ49" s="3">
        <f t="shared" si="41"/>
        <v>0.78710101919074293</v>
      </c>
    </row>
    <row r="50" spans="1:69">
      <c r="A50" s="2">
        <v>43441</v>
      </c>
      <c r="B50">
        <v>1.0512999999999999</v>
      </c>
      <c r="C50">
        <v>1.9771000000000001</v>
      </c>
      <c r="D50">
        <v>1.474</v>
      </c>
      <c r="E50">
        <v>1.4970000000000001</v>
      </c>
      <c r="F50">
        <v>1.8078000000000001</v>
      </c>
      <c r="G50">
        <v>1.37</v>
      </c>
      <c r="H50">
        <v>1.0138</v>
      </c>
      <c r="I50">
        <v>1.5548</v>
      </c>
      <c r="J50">
        <v>2.9803000000000002</v>
      </c>
      <c r="K50">
        <v>1.4536</v>
      </c>
      <c r="L50">
        <v>1.1160000000000001</v>
      </c>
      <c r="M50">
        <v>1.8552</v>
      </c>
      <c r="N50">
        <v>1.8339000000000001</v>
      </c>
      <c r="O50">
        <v>1.0009999999999999</v>
      </c>
      <c r="P50">
        <v>0.97199999999999998</v>
      </c>
      <c r="Q50" s="3">
        <v>0.78930268613737509</v>
      </c>
      <c r="S50" s="11">
        <f t="shared" si="18"/>
        <v>-9.4224064826157194E-3</v>
      </c>
      <c r="T50" s="11">
        <f t="shared" si="19"/>
        <v>8.2615125707583559E-3</v>
      </c>
      <c r="U50" s="11">
        <f t="shared" si="20"/>
        <v>-8.7424344317418301E-3</v>
      </c>
      <c r="V50" s="11">
        <f t="shared" si="21"/>
        <v>5.0352467270897705E-3</v>
      </c>
      <c r="W50" s="11">
        <f t="shared" si="22"/>
        <v>4.5565681262502711E-3</v>
      </c>
      <c r="X50" s="11">
        <f t="shared" si="23"/>
        <v>2.9282576866764831E-3</v>
      </c>
      <c r="Y50" s="11">
        <f t="shared" si="24"/>
        <v>-1.6587447861092119E-2</v>
      </c>
      <c r="Z50" s="11">
        <f t="shared" si="25"/>
        <v>-1.0280133641737965E-3</v>
      </c>
      <c r="AA50" s="11">
        <f t="shared" si="26"/>
        <v>1.7479771943600397E-2</v>
      </c>
      <c r="AB50" s="11">
        <f t="shared" si="27"/>
        <v>7.5731497418241034E-4</v>
      </c>
      <c r="AC50" s="11">
        <f t="shared" si="28"/>
        <v>-8.8809946714030197E-3</v>
      </c>
      <c r="AD50" s="11">
        <f t="shared" si="29"/>
        <v>9.6326530612245165E-3</v>
      </c>
      <c r="AE50" s="11">
        <f t="shared" si="30"/>
        <v>2.6242414302115602E-3</v>
      </c>
      <c r="AF50" s="11">
        <f t="shared" si="31"/>
        <v>1.8311291963377219E-2</v>
      </c>
      <c r="AG50" s="11">
        <f t="shared" si="32"/>
        <v>2.5316455696202445E-2</v>
      </c>
      <c r="AH50" s="11">
        <f t="shared" si="33"/>
        <v>2.7971847233736469E-3</v>
      </c>
      <c r="AN50" s="17"/>
      <c r="AO50" s="17"/>
      <c r="AP50" s="11"/>
      <c r="AQ50" s="11"/>
      <c r="BA50" s="2">
        <f t="shared" si="17"/>
        <v>43441</v>
      </c>
      <c r="BB50" s="3">
        <f t="shared" si="42"/>
        <v>0.7095228453803063</v>
      </c>
      <c r="BC50" s="3">
        <f t="shared" si="43"/>
        <v>0.80962325962325965</v>
      </c>
      <c r="BD50" s="3">
        <f t="shared" si="44"/>
        <v>0.97422339722405826</v>
      </c>
      <c r="BE50" s="3">
        <f t="shared" si="45"/>
        <v>0.88178123343346893</v>
      </c>
      <c r="BF50" s="3">
        <f t="shared" si="46"/>
        <v>0.90250112325894871</v>
      </c>
      <c r="BG50" s="3">
        <f t="shared" si="47"/>
        <v>0.91700133868808575</v>
      </c>
      <c r="BH50" s="3">
        <f t="shared" si="48"/>
        <v>1.0145101571099771</v>
      </c>
      <c r="BI50" s="3">
        <f t="shared" si="49"/>
        <v>0.85838900237398552</v>
      </c>
      <c r="BJ50" s="3">
        <f t="shared" si="50"/>
        <v>0.82687345670449197</v>
      </c>
      <c r="BK50" s="3">
        <f t="shared" si="51"/>
        <v>0.93449051751848278</v>
      </c>
      <c r="BL50" s="3">
        <f t="shared" si="52"/>
        <v>0.88501189532117386</v>
      </c>
      <c r="BM50" s="3">
        <f t="shared" si="53"/>
        <v>0.75356432024046471</v>
      </c>
      <c r="BN50" s="3">
        <f t="shared" si="54"/>
        <v>0.90998858730710075</v>
      </c>
      <c r="BO50" s="3">
        <f t="shared" si="55"/>
        <v>0.92943361188486529</v>
      </c>
      <c r="BP50" s="3">
        <f t="shared" si="55"/>
        <v>0.97199999999999998</v>
      </c>
      <c r="BQ50" s="3">
        <f t="shared" si="41"/>
        <v>0.78930268613737509</v>
      </c>
    </row>
    <row r="51" spans="1:69">
      <c r="A51" s="2">
        <v>43448</v>
      </c>
      <c r="B51">
        <v>1.0503</v>
      </c>
      <c r="C51">
        <v>1.9427000000000001</v>
      </c>
      <c r="D51">
        <v>1.4830000000000001</v>
      </c>
      <c r="E51">
        <v>1.4986999999999999</v>
      </c>
      <c r="F51">
        <v>1.8246</v>
      </c>
      <c r="G51">
        <v>1.35</v>
      </c>
      <c r="H51">
        <v>1.0074000000000001</v>
      </c>
      <c r="I51">
        <v>1.5479000000000001</v>
      </c>
      <c r="J51">
        <v>2.9904000000000002</v>
      </c>
      <c r="K51">
        <v>1.4514</v>
      </c>
      <c r="L51">
        <v>1.123</v>
      </c>
      <c r="M51">
        <v>1.8553999999999999</v>
      </c>
      <c r="N51">
        <v>1.8440000000000001</v>
      </c>
      <c r="O51">
        <v>0.98699999999999999</v>
      </c>
      <c r="P51">
        <v>0.95399999999999996</v>
      </c>
      <c r="Q51" s="3">
        <v>0.78541921714919583</v>
      </c>
      <c r="S51" s="11">
        <f t="shared" si="18"/>
        <v>-9.5120327213915612E-4</v>
      </c>
      <c r="T51" s="11">
        <f t="shared" si="19"/>
        <v>-1.739922108138181E-2</v>
      </c>
      <c r="U51" s="11">
        <f t="shared" si="20"/>
        <v>6.105834464043447E-3</v>
      </c>
      <c r="V51" s="11">
        <f t="shared" si="21"/>
        <v>1.1356045424180117E-3</v>
      </c>
      <c r="W51" s="11">
        <f t="shared" si="22"/>
        <v>9.2930633919681149E-3</v>
      </c>
      <c r="X51" s="11">
        <f t="shared" si="23"/>
        <v>-1.4598540145985384E-2</v>
      </c>
      <c r="Y51" s="11">
        <f t="shared" si="24"/>
        <v>-6.3128822252909167E-3</v>
      </c>
      <c r="Z51" s="11">
        <f t="shared" si="25"/>
        <v>-4.4378698224851743E-3</v>
      </c>
      <c r="AA51" s="11">
        <f t="shared" si="26"/>
        <v>3.3889205784651821E-3</v>
      </c>
      <c r="AB51" s="11">
        <f t="shared" si="27"/>
        <v>-1.5134837644468213E-3</v>
      </c>
      <c r="AC51" s="11">
        <f t="shared" si="28"/>
        <v>6.2724014336916767E-3</v>
      </c>
      <c r="AD51" s="11">
        <f t="shared" si="29"/>
        <v>1.0780508840024794E-4</v>
      </c>
      <c r="AE51" s="11">
        <f t="shared" si="30"/>
        <v>5.5073886253340643E-3</v>
      </c>
      <c r="AF51" s="11">
        <f t="shared" si="31"/>
        <v>-1.3986013986013845E-2</v>
      </c>
      <c r="AG51" s="11">
        <f t="shared" si="32"/>
        <v>-1.851851851851849E-2</v>
      </c>
      <c r="AH51" s="11">
        <f t="shared" si="33"/>
        <v>-4.9201264057314731E-3</v>
      </c>
      <c r="AN51" s="17"/>
      <c r="AO51" s="17"/>
      <c r="AP51" s="11"/>
      <c r="AQ51" s="11"/>
      <c r="BA51" s="2">
        <f t="shared" si="17"/>
        <v>43448</v>
      </c>
      <c r="BB51" s="3">
        <f t="shared" si="42"/>
        <v>0.70884794492812309</v>
      </c>
      <c r="BC51" s="3">
        <f t="shared" si="43"/>
        <v>0.79553644553644554</v>
      </c>
      <c r="BD51" s="3">
        <f t="shared" si="44"/>
        <v>0.98017184401850643</v>
      </c>
      <c r="BE51" s="3">
        <f t="shared" si="45"/>
        <v>0.88278258820757494</v>
      </c>
      <c r="BF51" s="3">
        <f t="shared" si="46"/>
        <v>0.9108881234087165</v>
      </c>
      <c r="BG51" s="3">
        <f t="shared" si="47"/>
        <v>0.90361445783132532</v>
      </c>
      <c r="BH51" s="3">
        <f t="shared" si="48"/>
        <v>1.0081056739717804</v>
      </c>
      <c r="BI51" s="3">
        <f t="shared" si="49"/>
        <v>0.85457958372439691</v>
      </c>
      <c r="BJ51" s="3">
        <f t="shared" si="50"/>
        <v>0.82967566517770452</v>
      </c>
      <c r="BK51" s="3">
        <f t="shared" si="51"/>
        <v>0.93307618129218894</v>
      </c>
      <c r="BL51" s="3">
        <f t="shared" si="52"/>
        <v>0.89056304520222052</v>
      </c>
      <c r="BM51" s="3">
        <f t="shared" si="53"/>
        <v>0.75364555830862345</v>
      </c>
      <c r="BN51" s="3">
        <f t="shared" si="54"/>
        <v>0.91500024810201963</v>
      </c>
      <c r="BO51" s="3">
        <f t="shared" si="55"/>
        <v>0.91643454038997219</v>
      </c>
      <c r="BP51" s="3">
        <f t="shared" si="55"/>
        <v>0.95399999999999996</v>
      </c>
      <c r="BQ51" s="3">
        <f t="shared" si="41"/>
        <v>0.78541921714919583</v>
      </c>
    </row>
    <row r="52" spans="1:69">
      <c r="A52" s="2">
        <v>43455</v>
      </c>
      <c r="B52">
        <v>1.0065</v>
      </c>
      <c r="C52">
        <v>1.8516999999999999</v>
      </c>
      <c r="D52">
        <v>1.387</v>
      </c>
      <c r="E52">
        <v>1.4661999999999999</v>
      </c>
      <c r="F52">
        <v>1.7766999999999999</v>
      </c>
      <c r="G52">
        <v>1.3260000000000001</v>
      </c>
      <c r="H52">
        <v>0.99080000000000001</v>
      </c>
      <c r="I52">
        <v>1.5044</v>
      </c>
      <c r="J52">
        <v>2.8748</v>
      </c>
      <c r="K52">
        <v>1.4416</v>
      </c>
      <c r="L52">
        <v>1.1060000000000001</v>
      </c>
      <c r="M52">
        <v>1.8257000000000001</v>
      </c>
      <c r="N52">
        <v>1.7905</v>
      </c>
      <c r="O52">
        <v>0.95299999999999996</v>
      </c>
      <c r="P52">
        <v>0.92300000000000004</v>
      </c>
      <c r="Q52" s="3">
        <v>0.75155151330304659</v>
      </c>
      <c r="S52" s="11">
        <f t="shared" si="18"/>
        <v>-4.1702370751213969E-2</v>
      </c>
      <c r="T52" s="11">
        <f t="shared" si="19"/>
        <v>-4.684202398723436E-2</v>
      </c>
      <c r="U52" s="11">
        <f t="shared" si="20"/>
        <v>-6.4733648010788958E-2</v>
      </c>
      <c r="V52" s="11">
        <f t="shared" si="21"/>
        <v>-2.1685460732634887E-2</v>
      </c>
      <c r="W52" s="11">
        <f t="shared" si="22"/>
        <v>-2.6252329277649977E-2</v>
      </c>
      <c r="X52" s="11">
        <f t="shared" si="23"/>
        <v>-1.7777777777777781E-2</v>
      </c>
      <c r="Y52" s="11">
        <f t="shared" si="24"/>
        <v>-1.6478062338693755E-2</v>
      </c>
      <c r="Z52" s="11">
        <f t="shared" si="25"/>
        <v>-2.8102590606628342E-2</v>
      </c>
      <c r="AA52" s="11">
        <f t="shared" si="26"/>
        <v>-3.8657035848047139E-2</v>
      </c>
      <c r="AB52" s="11">
        <f t="shared" si="27"/>
        <v>-6.7521014193192563E-3</v>
      </c>
      <c r="AC52" s="11">
        <f t="shared" si="28"/>
        <v>-1.5138023152270641E-2</v>
      </c>
      <c r="AD52" s="11">
        <f t="shared" si="29"/>
        <v>-1.6007329955804561E-2</v>
      </c>
      <c r="AE52" s="11">
        <f t="shared" si="30"/>
        <v>-2.9013015184381818E-2</v>
      </c>
      <c r="AF52" s="11">
        <f t="shared" si="31"/>
        <v>-3.4447821681864221E-2</v>
      </c>
      <c r="AG52" s="11">
        <f t="shared" si="32"/>
        <v>-3.2494758909853205E-2</v>
      </c>
      <c r="AH52" s="11">
        <f t="shared" si="33"/>
        <v>-4.3120543916760123E-2</v>
      </c>
      <c r="AN52" s="17"/>
      <c r="AO52" s="17"/>
      <c r="AP52" s="11"/>
      <c r="AQ52" s="11"/>
      <c r="BA52" s="2">
        <f t="shared" si="17"/>
        <v>43455</v>
      </c>
      <c r="BB52" s="3">
        <f t="shared" si="42"/>
        <v>0.67928730512249436</v>
      </c>
      <c r="BC52" s="3">
        <f t="shared" si="43"/>
        <v>0.75827190827190816</v>
      </c>
      <c r="BD52" s="3">
        <f t="shared" si="44"/>
        <v>0.9167217448777264</v>
      </c>
      <c r="BE52" s="3">
        <f t="shared" si="45"/>
        <v>0.86363904105554568</v>
      </c>
      <c r="BF52" s="3">
        <f t="shared" si="46"/>
        <v>0.88697518845789025</v>
      </c>
      <c r="BG52" s="3">
        <f t="shared" si="47"/>
        <v>0.8875502008032129</v>
      </c>
      <c r="BH52" s="3">
        <f t="shared" si="48"/>
        <v>0.99149404583208256</v>
      </c>
      <c r="BI52" s="3">
        <f t="shared" si="49"/>
        <v>0.83056368354220722</v>
      </c>
      <c r="BJ52" s="3">
        <f t="shared" si="50"/>
        <v>0.79760286324667762</v>
      </c>
      <c r="BK52" s="3">
        <f t="shared" si="51"/>
        <v>0.92677595628415299</v>
      </c>
      <c r="BL52" s="3">
        <f t="shared" si="52"/>
        <v>0.87708168120539265</v>
      </c>
      <c r="BM52" s="3">
        <f t="shared" si="53"/>
        <v>0.74158170518705069</v>
      </c>
      <c r="BN52" s="3">
        <f t="shared" si="54"/>
        <v>0.88845333201012266</v>
      </c>
      <c r="BO52" s="3">
        <f t="shared" si="55"/>
        <v>0.88486536675951721</v>
      </c>
      <c r="BP52" s="3">
        <f t="shared" si="55"/>
        <v>0.92300000000000004</v>
      </c>
      <c r="BQ52" s="3">
        <f t="shared" si="41"/>
        <v>0.75155151330304659</v>
      </c>
    </row>
    <row r="53" spans="1:69">
      <c r="A53" s="2">
        <v>43462</v>
      </c>
      <c r="B53">
        <v>1.0021</v>
      </c>
      <c r="C53">
        <v>1.8386</v>
      </c>
      <c r="D53">
        <v>1.3919999999999999</v>
      </c>
      <c r="E53">
        <v>1.4657</v>
      </c>
      <c r="F53">
        <v>1.7883</v>
      </c>
      <c r="G53">
        <v>1.323</v>
      </c>
      <c r="H53">
        <v>0.99160000000000004</v>
      </c>
      <c r="I53">
        <v>1.4979</v>
      </c>
      <c r="J53">
        <v>2.8144999999999998</v>
      </c>
      <c r="K53">
        <v>1.446</v>
      </c>
      <c r="L53">
        <v>1.111</v>
      </c>
      <c r="M53">
        <v>1.7818000000000001</v>
      </c>
      <c r="N53">
        <v>1.8132999999999999</v>
      </c>
      <c r="O53">
        <v>0.95</v>
      </c>
      <c r="P53">
        <v>0.89690000000000003</v>
      </c>
      <c r="Q53" s="3">
        <v>0.74690200334425338</v>
      </c>
      <c r="S53" s="11">
        <f t="shared" si="18"/>
        <v>-4.3715846994535346E-3</v>
      </c>
      <c r="T53" s="11">
        <f t="shared" si="19"/>
        <v>-7.0745801155693844E-3</v>
      </c>
      <c r="U53" s="11">
        <f t="shared" si="20"/>
        <v>3.6049026676279183E-3</v>
      </c>
      <c r="V53" s="11">
        <f t="shared" si="21"/>
        <v>-3.4101759650795316E-4</v>
      </c>
      <c r="W53" s="11">
        <f t="shared" si="22"/>
        <v>6.5289581808971597E-3</v>
      </c>
      <c r="X53" s="11">
        <f t="shared" si="23"/>
        <v>-2.2624434389141301E-3</v>
      </c>
      <c r="Y53" s="11">
        <f t="shared" si="24"/>
        <v>8.0742834073488368E-4</v>
      </c>
      <c r="Z53" s="11">
        <f t="shared" si="25"/>
        <v>-4.320659399095983E-3</v>
      </c>
      <c r="AA53" s="11">
        <f t="shared" si="26"/>
        <v>-2.0975372199805276E-2</v>
      </c>
      <c r="AB53" s="11">
        <f t="shared" si="27"/>
        <v>3.0521642619312228E-3</v>
      </c>
      <c r="AC53" s="11">
        <f t="shared" si="28"/>
        <v>4.5207956600361587E-3</v>
      </c>
      <c r="AD53" s="11">
        <f t="shared" si="29"/>
        <v>-2.4045571561592816E-2</v>
      </c>
      <c r="AE53" s="11">
        <f t="shared" si="30"/>
        <v>1.2733873219771041E-2</v>
      </c>
      <c r="AF53" s="11">
        <f t="shared" si="31"/>
        <v>-3.1479538300105414E-3</v>
      </c>
      <c r="AG53" s="11">
        <f t="shared" si="32"/>
        <v>-2.8277356446370527E-2</v>
      </c>
      <c r="AH53" s="11">
        <f t="shared" si="33"/>
        <v>-6.1865485951305699E-3</v>
      </c>
      <c r="AN53" s="17"/>
      <c r="AO53" s="17"/>
      <c r="AP53" s="11"/>
      <c r="AQ53" s="11"/>
      <c r="BA53" s="2">
        <f t="shared" si="17"/>
        <v>43462</v>
      </c>
      <c r="BB53" s="3">
        <f t="shared" si="42"/>
        <v>0.67631774313288784</v>
      </c>
      <c r="BC53" s="3">
        <f t="shared" si="43"/>
        <v>0.75290745290745287</v>
      </c>
      <c r="BD53" s="3">
        <f t="shared" si="44"/>
        <v>0.92002643754130864</v>
      </c>
      <c r="BE53" s="3">
        <f t="shared" si="45"/>
        <v>0.8633445249455145</v>
      </c>
      <c r="BF53" s="3">
        <f t="shared" si="46"/>
        <v>0.89276621237082532</v>
      </c>
      <c r="BG53" s="3">
        <f t="shared" si="47"/>
        <v>0.88554216867469882</v>
      </c>
      <c r="BH53" s="3">
        <f t="shared" si="48"/>
        <v>0.99229460622435717</v>
      </c>
      <c r="BI53" s="3">
        <f t="shared" si="49"/>
        <v>0.82697510075636282</v>
      </c>
      <c r="BJ53" s="3">
        <f t="shared" si="50"/>
        <v>0.78087284632244813</v>
      </c>
      <c r="BK53" s="3">
        <f t="shared" si="51"/>
        <v>0.92960462873674055</v>
      </c>
      <c r="BL53" s="3">
        <f t="shared" si="52"/>
        <v>0.8810467882632832</v>
      </c>
      <c r="BM53" s="3">
        <f t="shared" si="53"/>
        <v>0.72374994922620739</v>
      </c>
      <c r="BN53" s="3">
        <f t="shared" si="54"/>
        <v>0.89976678410162259</v>
      </c>
      <c r="BO53" s="3">
        <f t="shared" si="55"/>
        <v>0.88207985143918288</v>
      </c>
      <c r="BP53" s="3">
        <f t="shared" si="55"/>
        <v>0.89690000000000003</v>
      </c>
      <c r="BQ53" s="3">
        <f t="shared" si="41"/>
        <v>0.74690200334425338</v>
      </c>
    </row>
    <row r="54" spans="1:69">
      <c r="A54" s="2">
        <v>43469</v>
      </c>
      <c r="B54">
        <v>0.99490000000000001</v>
      </c>
      <c r="C54">
        <v>1.8311999999999999</v>
      </c>
      <c r="D54">
        <v>1.383</v>
      </c>
      <c r="E54">
        <v>1.4569000000000001</v>
      </c>
      <c r="F54">
        <v>1.776</v>
      </c>
      <c r="G54">
        <v>1.321</v>
      </c>
      <c r="H54">
        <v>0.98450000000000004</v>
      </c>
      <c r="I54">
        <v>1.4931000000000001</v>
      </c>
      <c r="J54">
        <v>2.8273999999999999</v>
      </c>
      <c r="K54">
        <v>1.446</v>
      </c>
      <c r="L54">
        <v>1.1040000000000001</v>
      </c>
      <c r="M54">
        <v>1.7856000000000001</v>
      </c>
      <c r="N54">
        <v>1.8046</v>
      </c>
      <c r="O54">
        <v>0.94499999999999995</v>
      </c>
      <c r="P54">
        <v>0.90900000000000003</v>
      </c>
      <c r="Q54" s="3">
        <v>0.75315886463687898</v>
      </c>
      <c r="S54" s="11">
        <f t="shared" si="18"/>
        <v>-7.1849116854605377E-3</v>
      </c>
      <c r="T54" s="11">
        <f t="shared" si="19"/>
        <v>-4.0248014793865527E-3</v>
      </c>
      <c r="U54" s="11">
        <f t="shared" si="20"/>
        <v>-6.4655172413792261E-3</v>
      </c>
      <c r="V54" s="11">
        <f t="shared" si="21"/>
        <v>-6.0039571535784875E-3</v>
      </c>
      <c r="W54" s="11">
        <f t="shared" si="22"/>
        <v>-6.8780405972151959E-3</v>
      </c>
      <c r="X54" s="11">
        <f t="shared" si="23"/>
        <v>-1.5117157974300355E-3</v>
      </c>
      <c r="Y54" s="11">
        <f t="shared" si="24"/>
        <v>-7.1601452198467586E-3</v>
      </c>
      <c r="Z54" s="11">
        <f t="shared" si="25"/>
        <v>-3.2044862807930619E-3</v>
      </c>
      <c r="AA54" s="11">
        <f t="shared" si="26"/>
        <v>4.5834073547699195E-3</v>
      </c>
      <c r="AB54" s="11" t="str">
        <f t="shared" si="27"/>
        <v>/</v>
      </c>
      <c r="AC54" s="11">
        <f t="shared" si="28"/>
        <v>-6.3006300630061851E-3</v>
      </c>
      <c r="AD54" s="11">
        <f t="shared" si="29"/>
        <v>2.1326748232124437E-3</v>
      </c>
      <c r="AE54" s="11">
        <f t="shared" si="30"/>
        <v>-4.7978823140131244E-3</v>
      </c>
      <c r="AF54" s="11">
        <f t="shared" si="31"/>
        <v>-5.2631578947368585E-3</v>
      </c>
      <c r="AG54" s="11">
        <f t="shared" si="32"/>
        <v>1.3490913145278283E-2</v>
      </c>
      <c r="AH54" s="11">
        <f t="shared" si="33"/>
        <v>8.3770846303938828E-3</v>
      </c>
      <c r="AN54" s="17"/>
      <c r="AO54" s="17"/>
      <c r="AP54" s="11"/>
      <c r="AQ54" s="11"/>
      <c r="BA54" s="2">
        <f t="shared" si="17"/>
        <v>43469</v>
      </c>
      <c r="BB54" s="3">
        <f t="shared" si="42"/>
        <v>0.67145845987716812</v>
      </c>
      <c r="BC54" s="3">
        <f t="shared" si="43"/>
        <v>0.74987714987714982</v>
      </c>
      <c r="BD54" s="3">
        <f t="shared" si="44"/>
        <v>0.91407799074686058</v>
      </c>
      <c r="BE54" s="3">
        <f t="shared" si="45"/>
        <v>0.8581610414089651</v>
      </c>
      <c r="BF54" s="3">
        <f t="shared" si="46"/>
        <v>0.88662573011831669</v>
      </c>
      <c r="BG54" s="3">
        <f t="shared" si="47"/>
        <v>0.88420348058902276</v>
      </c>
      <c r="BH54" s="3">
        <f t="shared" si="48"/>
        <v>0.98518963274292015</v>
      </c>
      <c r="BI54" s="3">
        <f t="shared" si="49"/>
        <v>0.82432507039143166</v>
      </c>
      <c r="BJ54" s="3">
        <f t="shared" si="50"/>
        <v>0.78445190466942261</v>
      </c>
      <c r="BK54" s="3">
        <f t="shared" si="51"/>
        <v>0.92960462873674055</v>
      </c>
      <c r="BL54" s="3">
        <f t="shared" si="52"/>
        <v>0.87549563838223643</v>
      </c>
      <c r="BM54" s="3">
        <f t="shared" si="53"/>
        <v>0.72529347252122345</v>
      </c>
      <c r="BN54" s="3">
        <f t="shared" si="54"/>
        <v>0.89544980896144499</v>
      </c>
      <c r="BO54" s="3">
        <f t="shared" si="55"/>
        <v>0.87743732590529244</v>
      </c>
      <c r="BP54" s="3">
        <f t="shared" si="55"/>
        <v>0.90900000000000003</v>
      </c>
      <c r="BQ54" s="3">
        <f t="shared" si="41"/>
        <v>0.75315886463687898</v>
      </c>
    </row>
    <row r="55" spans="1:69">
      <c r="A55" s="2">
        <v>43476</v>
      </c>
      <c r="B55">
        <v>0.99780000000000002</v>
      </c>
      <c r="C55">
        <v>1.8438000000000001</v>
      </c>
      <c r="D55">
        <v>1.4419999999999999</v>
      </c>
      <c r="E55">
        <v>1.4755</v>
      </c>
      <c r="F55">
        <v>1.7946</v>
      </c>
      <c r="G55">
        <v>1.3280000000000001</v>
      </c>
      <c r="H55">
        <v>0.99139999999999995</v>
      </c>
      <c r="I55">
        <v>1.5049999999999999</v>
      </c>
      <c r="J55">
        <v>2.8637999999999999</v>
      </c>
      <c r="K55">
        <v>1.4470000000000001</v>
      </c>
      <c r="L55">
        <v>1.097</v>
      </c>
      <c r="M55">
        <v>1.8228</v>
      </c>
      <c r="N55">
        <v>1.8466</v>
      </c>
      <c r="O55">
        <v>0.95899999999999996</v>
      </c>
      <c r="P55">
        <v>0.90700000000000003</v>
      </c>
      <c r="Q55" s="3">
        <v>0.76777216664385517</v>
      </c>
      <c r="S55" s="11">
        <f t="shared" si="18"/>
        <v>2.9148658156599172E-3</v>
      </c>
      <c r="T55" s="11">
        <f t="shared" si="19"/>
        <v>6.8807339449541427E-3</v>
      </c>
      <c r="U55" s="11">
        <f t="shared" si="20"/>
        <v>4.2660882140274747E-2</v>
      </c>
      <c r="V55" s="11">
        <f t="shared" si="21"/>
        <v>1.2766833687967605E-2</v>
      </c>
      <c r="W55" s="11">
        <f t="shared" si="22"/>
        <v>1.0472972972972894E-2</v>
      </c>
      <c r="X55" s="11">
        <f t="shared" si="23"/>
        <v>5.2990158970478429E-3</v>
      </c>
      <c r="Y55" s="11">
        <f t="shared" si="24"/>
        <v>7.0086338242760782E-3</v>
      </c>
      <c r="Z55" s="11">
        <f t="shared" si="25"/>
        <v>7.9699953117673417E-3</v>
      </c>
      <c r="AA55" s="11">
        <f t="shared" si="26"/>
        <v>1.2874018532927689E-2</v>
      </c>
      <c r="AB55" s="11">
        <f t="shared" si="27"/>
        <v>6.9156293222683018E-4</v>
      </c>
      <c r="AC55" s="11">
        <f t="shared" si="28"/>
        <v>-6.3405797101450112E-3</v>
      </c>
      <c r="AD55" s="11">
        <f t="shared" si="29"/>
        <v>2.0833333333333259E-2</v>
      </c>
      <c r="AE55" s="11">
        <f t="shared" si="30"/>
        <v>2.3273855702094615E-2</v>
      </c>
      <c r="AF55" s="11">
        <f t="shared" si="31"/>
        <v>1.4814814814814836E-2</v>
      </c>
      <c r="AG55" s="11">
        <f t="shared" si="32"/>
        <v>-2.2002200220021528E-3</v>
      </c>
      <c r="AH55" s="11">
        <f t="shared" si="33"/>
        <v>1.940268208092033E-2</v>
      </c>
      <c r="BA55" s="2">
        <f t="shared" si="17"/>
        <v>43476</v>
      </c>
      <c r="BB55" s="3">
        <f t="shared" si="42"/>
        <v>0.67341567118849965</v>
      </c>
      <c r="BC55" s="3">
        <f t="shared" si="43"/>
        <v>0.75503685503685503</v>
      </c>
      <c r="BD55" s="3">
        <f t="shared" si="44"/>
        <v>0.95307336417713151</v>
      </c>
      <c r="BE55" s="3">
        <f t="shared" si="45"/>
        <v>0.86911704070212648</v>
      </c>
      <c r="BF55" s="3">
        <f t="shared" si="46"/>
        <v>0.89591133742698825</v>
      </c>
      <c r="BG55" s="3">
        <f t="shared" si="47"/>
        <v>0.88888888888888895</v>
      </c>
      <c r="BH55" s="3">
        <f t="shared" si="48"/>
        <v>0.99209446612628838</v>
      </c>
      <c r="BI55" s="3">
        <f t="shared" si="49"/>
        <v>0.8308949373378236</v>
      </c>
      <c r="BJ55" s="3">
        <f t="shared" si="50"/>
        <v>0.79455095302832723</v>
      </c>
      <c r="BK55" s="3">
        <f t="shared" si="51"/>
        <v>0.93024750883960139</v>
      </c>
      <c r="BL55" s="3">
        <f t="shared" si="52"/>
        <v>0.86994448850118955</v>
      </c>
      <c r="BM55" s="3">
        <f t="shared" si="53"/>
        <v>0.74040375319874896</v>
      </c>
      <c r="BN55" s="3">
        <f t="shared" si="54"/>
        <v>0.9162903786036819</v>
      </c>
      <c r="BO55" s="3">
        <f t="shared" si="55"/>
        <v>0.89043639740018565</v>
      </c>
      <c r="BP55" s="3">
        <f t="shared" si="55"/>
        <v>0.90700000000000003</v>
      </c>
      <c r="BQ55" s="3">
        <f t="shared" si="41"/>
        <v>0.76777216664385517</v>
      </c>
    </row>
    <row r="56" spans="1:69">
      <c r="A56" s="2">
        <v>43483</v>
      </c>
      <c r="B56">
        <v>1.0102</v>
      </c>
      <c r="C56">
        <v>1.8854</v>
      </c>
      <c r="D56">
        <v>1.51</v>
      </c>
      <c r="E56">
        <v>1.4927999999999999</v>
      </c>
      <c r="F56">
        <v>1.8329</v>
      </c>
      <c r="G56">
        <v>1.3460000000000001</v>
      </c>
      <c r="H56">
        <v>1.0023</v>
      </c>
      <c r="I56">
        <v>1.5266</v>
      </c>
      <c r="J56">
        <v>2.8822000000000001</v>
      </c>
      <c r="K56">
        <v>1.458</v>
      </c>
      <c r="L56">
        <v>1.087</v>
      </c>
      <c r="M56">
        <v>1.8432999999999999</v>
      </c>
      <c r="N56">
        <v>1.885</v>
      </c>
      <c r="O56">
        <v>0.97299999999999998</v>
      </c>
      <c r="P56">
        <v>0.90100000000000002</v>
      </c>
      <c r="Q56" s="3">
        <v>0.78598063651460137</v>
      </c>
      <c r="S56" s="11">
        <f t="shared" si="18"/>
        <v>1.242734014832636E-2</v>
      </c>
      <c r="T56" s="11">
        <f t="shared" si="19"/>
        <v>2.256210001084713E-2</v>
      </c>
      <c r="U56" s="11">
        <f t="shared" si="20"/>
        <v>4.7156726768377233E-2</v>
      </c>
      <c r="V56" s="11">
        <f t="shared" si="21"/>
        <v>1.1724839037614343E-2</v>
      </c>
      <c r="W56" s="11">
        <f t="shared" si="22"/>
        <v>2.1341803187339803E-2</v>
      </c>
      <c r="X56" s="11">
        <f t="shared" si="23"/>
        <v>1.3554216867469826E-2</v>
      </c>
      <c r="Y56" s="11">
        <f t="shared" si="24"/>
        <v>1.0994553157151588E-2</v>
      </c>
      <c r="Z56" s="11">
        <f t="shared" si="25"/>
        <v>1.4352159468438597E-2</v>
      </c>
      <c r="AA56" s="11">
        <f t="shared" si="26"/>
        <v>6.4250296808436858E-3</v>
      </c>
      <c r="AB56" s="11">
        <f t="shared" si="27"/>
        <v>7.6019350380096551E-3</v>
      </c>
      <c r="AC56" s="11">
        <f t="shared" si="28"/>
        <v>-9.1157702825889197E-3</v>
      </c>
      <c r="AD56" s="11">
        <f t="shared" si="29"/>
        <v>1.1246434057494037E-2</v>
      </c>
      <c r="AE56" s="11">
        <f t="shared" si="30"/>
        <v>2.0794974547817535E-2</v>
      </c>
      <c r="AF56" s="11">
        <f t="shared" si="31"/>
        <v>1.4598540145985384E-2</v>
      </c>
      <c r="AG56" s="11">
        <f t="shared" si="32"/>
        <v>-6.6152149944873617E-3</v>
      </c>
      <c r="AH56" s="11">
        <f t="shared" si="33"/>
        <v>2.3715980679972271E-2</v>
      </c>
      <c r="BA56" s="2">
        <f t="shared" si="17"/>
        <v>43483</v>
      </c>
      <c r="BB56" s="3">
        <f t="shared" si="42"/>
        <v>0.68178443679557266</v>
      </c>
      <c r="BC56" s="3">
        <f t="shared" si="43"/>
        <v>0.77207207207207196</v>
      </c>
      <c r="BD56" s="3">
        <f t="shared" si="44"/>
        <v>0.99801718440185072</v>
      </c>
      <c r="BE56" s="3">
        <f t="shared" si="45"/>
        <v>0.87930729810920649</v>
      </c>
      <c r="BF56" s="3">
        <f t="shared" si="46"/>
        <v>0.91503170086366137</v>
      </c>
      <c r="BG56" s="3">
        <f t="shared" si="47"/>
        <v>0.90093708165997333</v>
      </c>
      <c r="BH56" s="3">
        <f t="shared" si="48"/>
        <v>1.0030021014710298</v>
      </c>
      <c r="BI56" s="3">
        <f t="shared" si="49"/>
        <v>0.84282007398001435</v>
      </c>
      <c r="BJ56" s="3">
        <f t="shared" si="50"/>
        <v>0.7996559664844769</v>
      </c>
      <c r="BK56" s="3">
        <f t="shared" si="51"/>
        <v>0.93731918997107033</v>
      </c>
      <c r="BL56" s="3">
        <f t="shared" si="52"/>
        <v>0.86201427438540845</v>
      </c>
      <c r="BM56" s="3">
        <f t="shared" si="53"/>
        <v>0.74873065518501969</v>
      </c>
      <c r="BN56" s="3">
        <f t="shared" si="54"/>
        <v>0.93534461370515565</v>
      </c>
      <c r="BO56" s="3">
        <f t="shared" si="55"/>
        <v>0.90343546889507897</v>
      </c>
      <c r="BP56" s="3">
        <f t="shared" si="55"/>
        <v>0.90100000000000002</v>
      </c>
      <c r="BQ56" s="3">
        <f t="shared" si="41"/>
        <v>0.78598063651460137</v>
      </c>
    </row>
    <row r="57" spans="1:69">
      <c r="A57" s="2">
        <v>43490</v>
      </c>
      <c r="B57">
        <v>1.0197000000000001</v>
      </c>
      <c r="C57">
        <v>1.8789</v>
      </c>
      <c r="D57">
        <v>1.5349999999999999</v>
      </c>
      <c r="E57">
        <v>1.5057</v>
      </c>
      <c r="F57">
        <v>1.8443000000000001</v>
      </c>
      <c r="G57">
        <v>1.3520000000000001</v>
      </c>
      <c r="H57">
        <v>1.0008999999999999</v>
      </c>
      <c r="I57">
        <v>1.5353000000000001</v>
      </c>
      <c r="J57">
        <v>2.8978999999999999</v>
      </c>
      <c r="K57">
        <v>1.4601999999999999</v>
      </c>
      <c r="L57">
        <v>1.087</v>
      </c>
      <c r="M57">
        <v>1.8314999999999999</v>
      </c>
      <c r="N57">
        <v>1.9193</v>
      </c>
      <c r="O57">
        <v>0.97699999999999998</v>
      </c>
      <c r="P57">
        <v>0.91200000000000003</v>
      </c>
      <c r="Q57" s="3">
        <v>0.79002337692681524</v>
      </c>
      <c r="S57" s="11">
        <f t="shared" si="18"/>
        <v>9.4040784003168731E-3</v>
      </c>
      <c r="T57" s="11">
        <f t="shared" si="19"/>
        <v>-3.4475442876842344E-3</v>
      </c>
      <c r="U57" s="11">
        <f t="shared" si="20"/>
        <v>1.655629139072845E-2</v>
      </c>
      <c r="V57" s="11">
        <f t="shared" si="21"/>
        <v>8.6414790996784951E-3</v>
      </c>
      <c r="W57" s="11">
        <f t="shared" si="22"/>
        <v>6.219651917725999E-3</v>
      </c>
      <c r="X57" s="11">
        <f t="shared" si="23"/>
        <v>4.4576523031203408E-3</v>
      </c>
      <c r="Y57" s="11">
        <f t="shared" si="24"/>
        <v>-1.3967873890053939E-3</v>
      </c>
      <c r="Z57" s="11">
        <f t="shared" si="25"/>
        <v>5.6989388182890899E-3</v>
      </c>
      <c r="AA57" s="11">
        <f t="shared" si="26"/>
        <v>5.4472278120878403E-3</v>
      </c>
      <c r="AB57" s="11">
        <f t="shared" si="27"/>
        <v>1.5089163237311798E-3</v>
      </c>
      <c r="AC57" s="11" t="str">
        <f t="shared" si="28"/>
        <v>/</v>
      </c>
      <c r="AD57" s="11">
        <f t="shared" si="29"/>
        <v>-6.401562415233597E-3</v>
      </c>
      <c r="AE57" s="11">
        <f t="shared" si="30"/>
        <v>1.8196286472148548E-2</v>
      </c>
      <c r="AF57" s="11">
        <f t="shared" si="31"/>
        <v>4.1109969167523186E-3</v>
      </c>
      <c r="AG57" s="11">
        <f t="shared" si="32"/>
        <v>1.2208657047724669E-2</v>
      </c>
      <c r="AH57" s="11">
        <f t="shared" si="33"/>
        <v>5.1435623530640129E-3</v>
      </c>
      <c r="BA57" s="2">
        <f t="shared" si="17"/>
        <v>43490</v>
      </c>
      <c r="BB57" s="3">
        <f t="shared" si="42"/>
        <v>0.68819599109131402</v>
      </c>
      <c r="BC57" s="3">
        <f t="shared" si="43"/>
        <v>0.76941031941031934</v>
      </c>
      <c r="BD57" s="3">
        <f t="shared" si="44"/>
        <v>1.014540647719762</v>
      </c>
      <c r="BE57" s="3">
        <f t="shared" si="45"/>
        <v>0.88690581374801203</v>
      </c>
      <c r="BF57" s="3">
        <f t="shared" si="46"/>
        <v>0.92072287953671816</v>
      </c>
      <c r="BG57" s="3">
        <f t="shared" si="47"/>
        <v>0.90495314591700138</v>
      </c>
      <c r="BH57" s="3">
        <f t="shared" si="48"/>
        <v>1.0016011207845492</v>
      </c>
      <c r="BI57" s="3">
        <f t="shared" si="49"/>
        <v>0.84762325401645233</v>
      </c>
      <c r="BJ57" s="3">
        <f t="shared" si="50"/>
        <v>0.80401187470521318</v>
      </c>
      <c r="BK57" s="3">
        <f t="shared" si="51"/>
        <v>0.93873352619736405</v>
      </c>
      <c r="BL57" s="3">
        <f t="shared" si="52"/>
        <v>0.86201427438540845</v>
      </c>
      <c r="BM57" s="3">
        <f t="shared" si="53"/>
        <v>0.74393760916365403</v>
      </c>
      <c r="BN57" s="3">
        <f t="shared" si="54"/>
        <v>0.95236441224631574</v>
      </c>
      <c r="BO57" s="3">
        <f t="shared" si="55"/>
        <v>0.9071494893221913</v>
      </c>
      <c r="BP57" s="3">
        <f t="shared" si="55"/>
        <v>0.91200000000000003</v>
      </c>
      <c r="BQ57" s="3">
        <f t="shared" si="41"/>
        <v>0.79002337692681524</v>
      </c>
    </row>
    <row r="58" spans="1:69">
      <c r="A58" s="2">
        <v>43497</v>
      </c>
      <c r="B58">
        <v>1.0349999999999999</v>
      </c>
      <c r="C58">
        <v>1.8776999999999999</v>
      </c>
      <c r="D58">
        <v>1.5529999999999999</v>
      </c>
      <c r="E58">
        <v>1.5133000000000001</v>
      </c>
      <c r="F58">
        <v>1.8744000000000001</v>
      </c>
      <c r="G58">
        <v>1.365</v>
      </c>
      <c r="H58">
        <v>1.0169999999999999</v>
      </c>
      <c r="I58">
        <v>1.5525</v>
      </c>
      <c r="J58">
        <v>2.9312999999999998</v>
      </c>
      <c r="K58">
        <v>1.4832000000000001</v>
      </c>
      <c r="L58">
        <v>1.087</v>
      </c>
      <c r="M58">
        <v>1.8642000000000001</v>
      </c>
      <c r="N58">
        <v>1.9458</v>
      </c>
      <c r="O58">
        <v>0.97199999999999998</v>
      </c>
      <c r="P58">
        <v>0.91</v>
      </c>
      <c r="Q58" s="3">
        <v>0.80563482947500797</v>
      </c>
      <c r="S58" s="11">
        <f t="shared" si="18"/>
        <v>1.5004413062665423E-2</v>
      </c>
      <c r="T58" s="11">
        <f t="shared" si="19"/>
        <v>-6.386715631486739E-4</v>
      </c>
      <c r="U58" s="11">
        <f t="shared" si="20"/>
        <v>1.1726384364820763E-2</v>
      </c>
      <c r="V58" s="11">
        <f t="shared" si="21"/>
        <v>5.0474862190343917E-3</v>
      </c>
      <c r="W58" s="11">
        <f t="shared" si="22"/>
        <v>1.6320555224204281E-2</v>
      </c>
      <c r="X58" s="11">
        <f t="shared" si="23"/>
        <v>9.6153846153845812E-3</v>
      </c>
      <c r="Y58" s="11">
        <f t="shared" si="24"/>
        <v>1.6085523029273574E-2</v>
      </c>
      <c r="Z58" s="11">
        <f t="shared" si="25"/>
        <v>1.1203022210642732E-2</v>
      </c>
      <c r="AA58" s="11">
        <f t="shared" si="26"/>
        <v>1.1525587494392475E-2</v>
      </c>
      <c r="AB58" s="11">
        <f t="shared" si="27"/>
        <v>1.5751266949733056E-2</v>
      </c>
      <c r="AC58" s="11" t="str">
        <f t="shared" si="28"/>
        <v>/</v>
      </c>
      <c r="AD58" s="11">
        <f t="shared" si="29"/>
        <v>1.7854217854218035E-2</v>
      </c>
      <c r="AE58" s="11">
        <f t="shared" si="30"/>
        <v>1.3807117178137762E-2</v>
      </c>
      <c r="AF58" s="11">
        <f t="shared" si="31"/>
        <v>-5.1177072671443335E-3</v>
      </c>
      <c r="AG58" s="11">
        <f t="shared" si="32"/>
        <v>-2.1929824561403022E-3</v>
      </c>
      <c r="AH58" s="11">
        <f t="shared" si="33"/>
        <v>1.9760747598281503E-2</v>
      </c>
      <c r="BA58" s="2">
        <f t="shared" si="17"/>
        <v>43497</v>
      </c>
      <c r="BB58" s="3">
        <f t="shared" si="42"/>
        <v>0.69852196800971855</v>
      </c>
      <c r="BC58" s="3">
        <f t="shared" si="43"/>
        <v>0.76891891891891884</v>
      </c>
      <c r="BD58" s="3">
        <f t="shared" si="44"/>
        <v>1.0264375413086584</v>
      </c>
      <c r="BE58" s="3">
        <f t="shared" si="45"/>
        <v>0.8913824586204866</v>
      </c>
      <c r="BF58" s="3">
        <f t="shared" si="46"/>
        <v>0.9357495881383856</v>
      </c>
      <c r="BG58" s="3">
        <f t="shared" si="47"/>
        <v>0.91365461847389562</v>
      </c>
      <c r="BH58" s="3">
        <f t="shared" si="48"/>
        <v>1.0177123986790753</v>
      </c>
      <c r="BI58" s="3">
        <f t="shared" si="49"/>
        <v>0.85711919615745602</v>
      </c>
      <c r="BJ58" s="3">
        <f t="shared" si="50"/>
        <v>0.8132785839136587</v>
      </c>
      <c r="BK58" s="3">
        <f t="shared" si="51"/>
        <v>0.95351976856316301</v>
      </c>
      <c r="BL58" s="3">
        <f t="shared" si="52"/>
        <v>0.86201427438540845</v>
      </c>
      <c r="BM58" s="3">
        <f t="shared" si="53"/>
        <v>0.75722003330760801</v>
      </c>
      <c r="BN58" s="3">
        <f t="shared" si="54"/>
        <v>0.96551381928248903</v>
      </c>
      <c r="BO58" s="3">
        <f t="shared" si="55"/>
        <v>0.90250696378830086</v>
      </c>
      <c r="BP58" s="3">
        <f t="shared" si="55"/>
        <v>0.91</v>
      </c>
      <c r="BQ58" s="3">
        <f t="shared" si="41"/>
        <v>0.80563482947500797</v>
      </c>
    </row>
    <row r="59" spans="1:69">
      <c r="A59" s="2">
        <v>43511</v>
      </c>
      <c r="B59">
        <v>1.0538000000000001</v>
      </c>
      <c r="C59">
        <v>1.9693000000000001</v>
      </c>
      <c r="D59">
        <v>1.6</v>
      </c>
      <c r="E59">
        <v>1.5630999999999999</v>
      </c>
      <c r="F59">
        <v>1.9083000000000001</v>
      </c>
      <c r="G59">
        <v>1.391</v>
      </c>
      <c r="H59">
        <v>1.0601</v>
      </c>
      <c r="I59">
        <v>1.5789</v>
      </c>
      <c r="J59">
        <v>3.0055999999999998</v>
      </c>
      <c r="K59">
        <v>1.5149999999999999</v>
      </c>
      <c r="L59">
        <v>1.077</v>
      </c>
      <c r="M59">
        <v>1.9152</v>
      </c>
      <c r="N59">
        <v>1.9698</v>
      </c>
      <c r="O59">
        <v>1.0409999999999999</v>
      </c>
      <c r="P59">
        <v>0.97</v>
      </c>
      <c r="Q59" s="3">
        <v>0.82828699688495355</v>
      </c>
      <c r="S59" s="11">
        <f t="shared" si="18"/>
        <v>1.8164251207729576E-2</v>
      </c>
      <c r="T59" s="11">
        <f t="shared" si="19"/>
        <v>4.8783085689939831E-2</v>
      </c>
      <c r="U59" s="11">
        <f t="shared" si="20"/>
        <v>3.0264005151320106E-2</v>
      </c>
      <c r="V59" s="11">
        <f t="shared" si="21"/>
        <v>3.290821383730913E-2</v>
      </c>
      <c r="W59" s="11">
        <f t="shared" si="22"/>
        <v>1.8085787451984636E-2</v>
      </c>
      <c r="X59" s="11">
        <f t="shared" si="23"/>
        <v>1.904761904761898E-2</v>
      </c>
      <c r="Y59" s="11">
        <f t="shared" si="24"/>
        <v>4.2379547689282315E-2</v>
      </c>
      <c r="Z59" s="11">
        <f t="shared" si="25"/>
        <v>1.7004830917874303E-2</v>
      </c>
      <c r="AA59" s="11">
        <f t="shared" si="26"/>
        <v>2.534711561423264E-2</v>
      </c>
      <c r="AB59" s="11">
        <f t="shared" si="27"/>
        <v>2.1440129449838086E-2</v>
      </c>
      <c r="AC59" s="11">
        <f t="shared" si="28"/>
        <v>-9.1996320147194055E-3</v>
      </c>
      <c r="AD59" s="11">
        <f t="shared" si="29"/>
        <v>2.7357579658834785E-2</v>
      </c>
      <c r="AE59" s="11">
        <f t="shared" si="30"/>
        <v>1.2334258402713516E-2</v>
      </c>
      <c r="AF59" s="11">
        <f t="shared" si="31"/>
        <v>7.0987654320987525E-2</v>
      </c>
      <c r="AG59" s="11">
        <f t="shared" si="32"/>
        <v>6.5934065934065922E-2</v>
      </c>
      <c r="AH59" s="11">
        <f t="shared" si="33"/>
        <v>2.8117164974988507E-2</v>
      </c>
      <c r="BA59" s="2">
        <f t="shared" si="17"/>
        <v>43511</v>
      </c>
      <c r="BB59" s="3">
        <f t="shared" si="42"/>
        <v>0.71121009651076472</v>
      </c>
      <c r="BC59" s="3">
        <f t="shared" si="43"/>
        <v>0.80642915642915636</v>
      </c>
      <c r="BD59" s="3">
        <f t="shared" si="44"/>
        <v>1.0575016523463319</v>
      </c>
      <c r="BE59" s="3">
        <f t="shared" si="45"/>
        <v>0.92071626317959587</v>
      </c>
      <c r="BF59" s="3">
        <f t="shared" si="46"/>
        <v>0.95267335629773864</v>
      </c>
      <c r="BG59" s="3">
        <f t="shared" si="47"/>
        <v>0.9310575635876841</v>
      </c>
      <c r="BH59" s="3">
        <f t="shared" si="48"/>
        <v>1.0608425898128691</v>
      </c>
      <c r="BI59" s="3">
        <f t="shared" si="49"/>
        <v>0.87169436316457793</v>
      </c>
      <c r="BJ59" s="3">
        <f t="shared" si="50"/>
        <v>0.83389285020669757</v>
      </c>
      <c r="BK59" s="3">
        <f t="shared" si="51"/>
        <v>0.97396335583413685</v>
      </c>
      <c r="BL59" s="3">
        <f t="shared" si="52"/>
        <v>0.85408406026962735</v>
      </c>
      <c r="BM59" s="3">
        <f t="shared" si="53"/>
        <v>0.77793574068808646</v>
      </c>
      <c r="BN59" s="3">
        <f t="shared" si="54"/>
        <v>0.97742271622091015</v>
      </c>
      <c r="BO59" s="3">
        <f t="shared" si="55"/>
        <v>0.96657381615598881</v>
      </c>
      <c r="BP59" s="3">
        <f t="shared" si="55"/>
        <v>0.97</v>
      </c>
      <c r="BQ59" s="3">
        <f t="shared" si="41"/>
        <v>0.82828699688495355</v>
      </c>
    </row>
    <row r="60" spans="1:69">
      <c r="A60" s="2">
        <v>43518</v>
      </c>
      <c r="B60">
        <v>1.0988</v>
      </c>
      <c r="C60">
        <v>2.0903999999999998</v>
      </c>
      <c r="D60">
        <v>1.6759999999999999</v>
      </c>
      <c r="E60">
        <v>1.6085</v>
      </c>
      <c r="F60">
        <v>1.9389000000000001</v>
      </c>
      <c r="G60">
        <v>1.4239999999999999</v>
      </c>
      <c r="H60">
        <v>1.1709000000000001</v>
      </c>
      <c r="I60">
        <v>1.6132</v>
      </c>
      <c r="J60">
        <v>3.0152000000000001</v>
      </c>
      <c r="K60">
        <v>1.5423</v>
      </c>
      <c r="L60">
        <v>1.0629999999999999</v>
      </c>
      <c r="M60">
        <v>1.9911000000000001</v>
      </c>
      <c r="N60">
        <v>1.9927999999999999</v>
      </c>
      <c r="O60">
        <v>1.109</v>
      </c>
      <c r="P60">
        <v>1.0429999999999999</v>
      </c>
      <c r="Q60" s="3">
        <v>0.87329320636175711</v>
      </c>
      <c r="S60" s="11">
        <f t="shared" si="18"/>
        <v>4.2702600113873501E-2</v>
      </c>
      <c r="T60" s="11">
        <f t="shared" si="19"/>
        <v>6.1493931853958239E-2</v>
      </c>
      <c r="U60" s="11">
        <f t="shared" si="20"/>
        <v>4.7499999999999876E-2</v>
      </c>
      <c r="V60" s="11">
        <f t="shared" si="21"/>
        <v>2.9044846778836897E-2</v>
      </c>
      <c r="W60" s="11">
        <f t="shared" si="22"/>
        <v>1.6035214588901114E-2</v>
      </c>
      <c r="X60" s="11">
        <f t="shared" si="23"/>
        <v>2.372393961179009E-2</v>
      </c>
      <c r="Y60" s="11">
        <f t="shared" si="24"/>
        <v>0.10451844165644752</v>
      </c>
      <c r="Z60" s="11">
        <f t="shared" si="25"/>
        <v>2.1723985052884975E-2</v>
      </c>
      <c r="AA60" s="11">
        <f t="shared" si="26"/>
        <v>3.1940377961139355E-3</v>
      </c>
      <c r="AB60" s="11">
        <f t="shared" si="27"/>
        <v>1.8019801980198036E-2</v>
      </c>
      <c r="AC60" s="11">
        <f t="shared" si="28"/>
        <v>-1.2999071494893211E-2</v>
      </c>
      <c r="AD60" s="11">
        <f t="shared" si="29"/>
        <v>3.9630325814536294E-2</v>
      </c>
      <c r="AE60" s="11">
        <f t="shared" si="30"/>
        <v>1.1676312315971105E-2</v>
      </c>
      <c r="AF60" s="11">
        <f t="shared" si="31"/>
        <v>6.5321805955811829E-2</v>
      </c>
      <c r="AG60" s="11">
        <f t="shared" si="32"/>
        <v>7.5257731958762841E-2</v>
      </c>
      <c r="AH60" s="11">
        <f t="shared" si="33"/>
        <v>5.4336491634016104E-2</v>
      </c>
      <c r="BA60" s="2">
        <f t="shared" si="17"/>
        <v>43518</v>
      </c>
      <c r="BB60" s="3">
        <f t="shared" si="42"/>
        <v>0.74158061685901333</v>
      </c>
      <c r="BC60" s="3">
        <f t="shared" si="43"/>
        <v>0.85601965601965591</v>
      </c>
      <c r="BD60" s="3">
        <f t="shared" si="44"/>
        <v>1.1077329808327825</v>
      </c>
      <c r="BE60" s="3">
        <f t="shared" si="45"/>
        <v>0.94745832597043056</v>
      </c>
      <c r="BF60" s="3">
        <f t="shared" si="46"/>
        <v>0.96794967799910148</v>
      </c>
      <c r="BG60" s="3">
        <f t="shared" si="47"/>
        <v>0.95314591700133866</v>
      </c>
      <c r="BH60" s="3">
        <f t="shared" si="48"/>
        <v>1.1717202041429</v>
      </c>
      <c r="BI60" s="3">
        <f t="shared" si="49"/>
        <v>0.89063103848064928</v>
      </c>
      <c r="BJ60" s="3">
        <f t="shared" si="50"/>
        <v>0.83655633548816699</v>
      </c>
      <c r="BK60" s="3">
        <f t="shared" si="51"/>
        <v>0.99151398264223711</v>
      </c>
      <c r="BL60" s="3">
        <f t="shared" si="52"/>
        <v>0.84298176050753371</v>
      </c>
      <c r="BM60" s="3">
        <f t="shared" si="53"/>
        <v>0.80876558755432804</v>
      </c>
      <c r="BN60" s="3">
        <f t="shared" si="54"/>
        <v>0.98883540912023027</v>
      </c>
      <c r="BO60" s="3">
        <f t="shared" si="55"/>
        <v>1.0297121634168989</v>
      </c>
      <c r="BP60" s="3">
        <f t="shared" si="55"/>
        <v>1.0429999999999999</v>
      </c>
      <c r="BQ60" s="3">
        <f t="shared" si="41"/>
        <v>0.87329320636175711</v>
      </c>
    </row>
    <row r="61" spans="1:69">
      <c r="A61" s="2">
        <v>43525</v>
      </c>
      <c r="B61">
        <v>1.1318999999999999</v>
      </c>
      <c r="C61">
        <v>2.2397999999999998</v>
      </c>
      <c r="D61">
        <v>1.7350000000000001</v>
      </c>
      <c r="E61">
        <v>1.6431</v>
      </c>
      <c r="F61">
        <v>1.9771000000000001</v>
      </c>
      <c r="G61">
        <v>1.476</v>
      </c>
      <c r="H61">
        <v>1.3024</v>
      </c>
      <c r="I61">
        <v>1.6624000000000001</v>
      </c>
      <c r="J61">
        <v>3.0943999999999998</v>
      </c>
      <c r="K61">
        <v>1.6103000000000001</v>
      </c>
      <c r="L61">
        <v>1.0640000000000001</v>
      </c>
      <c r="M61">
        <v>2.1354000000000002</v>
      </c>
      <c r="N61">
        <v>2.0547</v>
      </c>
      <c r="O61">
        <v>1.1850000000000001</v>
      </c>
      <c r="P61">
        <v>1.089</v>
      </c>
      <c r="Q61" s="3">
        <v>0.93025286025552556</v>
      </c>
      <c r="S61" s="11">
        <f t="shared" si="18"/>
        <v>3.0123771386967535E-2</v>
      </c>
      <c r="T61" s="11">
        <f t="shared" si="19"/>
        <v>7.1469575200918456E-2</v>
      </c>
      <c r="U61" s="11">
        <f t="shared" si="20"/>
        <v>3.5202863961814046E-2</v>
      </c>
      <c r="V61" s="11">
        <f t="shared" si="21"/>
        <v>2.151072427727696E-2</v>
      </c>
      <c r="W61" s="11">
        <f t="shared" si="22"/>
        <v>1.9701892825829015E-2</v>
      </c>
      <c r="X61" s="11">
        <f t="shared" si="23"/>
        <v>3.6516853932584414E-2</v>
      </c>
      <c r="Y61" s="11">
        <f t="shared" si="24"/>
        <v>0.11230677256810995</v>
      </c>
      <c r="Z61" s="11">
        <f t="shared" si="25"/>
        <v>3.0498388296553491E-2</v>
      </c>
      <c r="AA61" s="11">
        <f t="shared" si="26"/>
        <v>2.6266914300875577E-2</v>
      </c>
      <c r="AB61" s="11">
        <f t="shared" si="27"/>
        <v>4.4089995461324083E-2</v>
      </c>
      <c r="AC61" s="11">
        <f t="shared" si="28"/>
        <v>9.4073377234260569E-4</v>
      </c>
      <c r="AD61" s="11">
        <f t="shared" si="29"/>
        <v>7.2472502636733438E-2</v>
      </c>
      <c r="AE61" s="11">
        <f t="shared" si="30"/>
        <v>3.1061822561220476E-2</v>
      </c>
      <c r="AF61" s="11">
        <f t="shared" si="31"/>
        <v>6.8530207394048803E-2</v>
      </c>
      <c r="AG61" s="11">
        <f t="shared" si="32"/>
        <v>4.4103547459252157E-2</v>
      </c>
      <c r="AH61" s="11">
        <f t="shared" si="33"/>
        <v>6.5223974581308353E-2</v>
      </c>
      <c r="BA61" s="2">
        <f t="shared" si="17"/>
        <v>43525</v>
      </c>
      <c r="BB61" s="3">
        <f t="shared" si="42"/>
        <v>0.7639198218262806</v>
      </c>
      <c r="BC61" s="3">
        <f t="shared" si="43"/>
        <v>0.91719901719901709</v>
      </c>
      <c r="BD61" s="3">
        <f t="shared" si="44"/>
        <v>1.1467283542630538</v>
      </c>
      <c r="BE61" s="3">
        <f t="shared" si="45"/>
        <v>0.96783884078459093</v>
      </c>
      <c r="BF61" s="3">
        <f t="shared" si="46"/>
        <v>0.98702011881583551</v>
      </c>
      <c r="BG61" s="3">
        <f t="shared" si="47"/>
        <v>0.98795180722891562</v>
      </c>
      <c r="BH61" s="3">
        <f t="shared" si="48"/>
        <v>1.3033123186230362</v>
      </c>
      <c r="BI61" s="3">
        <f t="shared" si="49"/>
        <v>0.91779384972119482</v>
      </c>
      <c r="BJ61" s="3">
        <f t="shared" si="50"/>
        <v>0.85853008906028905</v>
      </c>
      <c r="BK61" s="3">
        <f t="shared" si="51"/>
        <v>1.0352298296367728</v>
      </c>
      <c r="BL61" s="3">
        <f t="shared" si="52"/>
        <v>0.84377478191911193</v>
      </c>
      <c r="BM61" s="3">
        <f t="shared" si="53"/>
        <v>0.86737885373085832</v>
      </c>
      <c r="BN61" s="3">
        <f t="shared" si="54"/>
        <v>1.0195504391405747</v>
      </c>
      <c r="BO61" s="3">
        <f t="shared" si="55"/>
        <v>1.1002785515320335</v>
      </c>
      <c r="BP61" s="3">
        <f t="shared" si="55"/>
        <v>1.089</v>
      </c>
      <c r="BQ61" s="3">
        <f t="shared" si="41"/>
        <v>0.93025286025552556</v>
      </c>
    </row>
    <row r="62" spans="1:69">
      <c r="A62" s="2">
        <v>43532</v>
      </c>
      <c r="B62">
        <v>1.1093</v>
      </c>
      <c r="C62">
        <v>2.2698999999999998</v>
      </c>
      <c r="D62">
        <v>1.6850000000000001</v>
      </c>
      <c r="E62">
        <v>1.6415999999999999</v>
      </c>
      <c r="F62">
        <v>1.9834000000000001</v>
      </c>
      <c r="G62">
        <v>1.4890000000000001</v>
      </c>
      <c r="H62">
        <v>1.2674000000000001</v>
      </c>
      <c r="I62">
        <v>1.6413</v>
      </c>
      <c r="J62">
        <v>3.0444</v>
      </c>
      <c r="K62">
        <v>1.6048</v>
      </c>
      <c r="L62">
        <v>1.0189999999999999</v>
      </c>
      <c r="M62">
        <v>2.1945000000000001</v>
      </c>
      <c r="N62">
        <v>2.0095999999999998</v>
      </c>
      <c r="O62">
        <v>1.2589999999999999</v>
      </c>
      <c r="P62">
        <v>1.133</v>
      </c>
      <c r="Q62" s="3">
        <v>0.90739535179001363</v>
      </c>
      <c r="S62" s="11">
        <f t="shared" si="18"/>
        <v>-1.9966428129693403E-2</v>
      </c>
      <c r="T62" s="11">
        <f t="shared" si="19"/>
        <v>1.3438699883918215E-2</v>
      </c>
      <c r="U62" s="11">
        <f t="shared" si="20"/>
        <v>-2.8818443804034644E-2</v>
      </c>
      <c r="V62" s="11">
        <f t="shared" si="21"/>
        <v>-9.1290852656567001E-4</v>
      </c>
      <c r="W62" s="11">
        <f t="shared" si="22"/>
        <v>3.186485256183369E-3</v>
      </c>
      <c r="X62" s="11">
        <f t="shared" si="23"/>
        <v>8.80758807588089E-3</v>
      </c>
      <c r="Y62" s="11">
        <f t="shared" si="24"/>
        <v>-2.6873464373464273E-2</v>
      </c>
      <c r="Z62" s="11">
        <f t="shared" si="25"/>
        <v>-1.2692492781520737E-2</v>
      </c>
      <c r="AA62" s="11">
        <f t="shared" si="26"/>
        <v>-1.6158221302998932E-2</v>
      </c>
      <c r="AB62" s="11">
        <f t="shared" si="27"/>
        <v>-3.4155126373968114E-3</v>
      </c>
      <c r="AC62" s="11">
        <f t="shared" si="28"/>
        <v>-4.2293233082706938E-2</v>
      </c>
      <c r="AD62" s="11">
        <f t="shared" si="29"/>
        <v>2.7676313571227906E-2</v>
      </c>
      <c r="AE62" s="11">
        <f t="shared" si="30"/>
        <v>-2.1949676351778913E-2</v>
      </c>
      <c r="AF62" s="11">
        <f t="shared" si="31"/>
        <v>6.2447257383966059E-2</v>
      </c>
      <c r="AG62" s="11">
        <f t="shared" si="32"/>
        <v>4.0404040404040442E-2</v>
      </c>
      <c r="AH62" s="11">
        <f t="shared" si="33"/>
        <v>-2.4571285337658955E-2</v>
      </c>
      <c r="BA62" s="2">
        <f t="shared" si="17"/>
        <v>43532</v>
      </c>
      <c r="BB62" s="3">
        <f t="shared" si="42"/>
        <v>0.74866707160693791</v>
      </c>
      <c r="BC62" s="3">
        <f t="shared" si="43"/>
        <v>0.92952497952497937</v>
      </c>
      <c r="BD62" s="3">
        <f t="shared" si="44"/>
        <v>1.1136814276272309</v>
      </c>
      <c r="BE62" s="3">
        <f t="shared" si="45"/>
        <v>0.96695529245449718</v>
      </c>
      <c r="BF62" s="3">
        <f t="shared" si="46"/>
        <v>0.99016524387199845</v>
      </c>
      <c r="BG62" s="3">
        <f t="shared" si="47"/>
        <v>0.99665327978580998</v>
      </c>
      <c r="BH62" s="3">
        <f t="shared" si="48"/>
        <v>1.2682878014610228</v>
      </c>
      <c r="BI62" s="3">
        <f t="shared" si="49"/>
        <v>0.90614475790868443</v>
      </c>
      <c r="BJ62" s="3">
        <f t="shared" si="50"/>
        <v>0.84465776988596952</v>
      </c>
      <c r="BK62" s="3">
        <f t="shared" si="51"/>
        <v>1.0316939890710382</v>
      </c>
      <c r="BL62" s="3">
        <f t="shared" si="52"/>
        <v>0.80808881839809676</v>
      </c>
      <c r="BM62" s="3">
        <f t="shared" si="53"/>
        <v>0.89138470287176574</v>
      </c>
      <c r="BN62" s="3">
        <f t="shared" si="54"/>
        <v>0.99717163697712496</v>
      </c>
      <c r="BO62" s="3">
        <f t="shared" si="55"/>
        <v>1.1689879294336118</v>
      </c>
      <c r="BP62" s="3">
        <f t="shared" si="55"/>
        <v>1.133</v>
      </c>
      <c r="BQ62" s="3">
        <f t="shared" si="41"/>
        <v>0.90739535179001363</v>
      </c>
    </row>
    <row r="63" spans="1:69">
      <c r="A63" s="2">
        <v>43539</v>
      </c>
      <c r="B63">
        <v>1.1464000000000001</v>
      </c>
      <c r="C63">
        <v>2.4055</v>
      </c>
      <c r="D63">
        <v>1.8080000000000001</v>
      </c>
      <c r="E63">
        <v>1.6875</v>
      </c>
      <c r="F63">
        <v>2.0381999999999998</v>
      </c>
      <c r="G63">
        <v>1.5069999999999999</v>
      </c>
      <c r="H63">
        <v>1.2547999999999999</v>
      </c>
      <c r="I63">
        <v>1.6748000000000001</v>
      </c>
      <c r="J63">
        <v>3.1821999999999999</v>
      </c>
      <c r="K63">
        <v>1.5884</v>
      </c>
      <c r="L63">
        <v>1.046</v>
      </c>
      <c r="M63">
        <v>2.2052999999999998</v>
      </c>
      <c r="N63">
        <v>2.0771999999999999</v>
      </c>
      <c r="O63">
        <v>1.298</v>
      </c>
      <c r="P63">
        <v>1.1399999999999999</v>
      </c>
      <c r="Q63" s="3">
        <v>0.92908454730037549</v>
      </c>
      <c r="S63" s="11">
        <f t="shared" si="18"/>
        <v>3.3444514558730765E-2</v>
      </c>
      <c r="T63" s="11">
        <f t="shared" si="19"/>
        <v>5.9738314463192221E-2</v>
      </c>
      <c r="U63" s="11">
        <f t="shared" si="20"/>
        <v>7.2997032640949477E-2</v>
      </c>
      <c r="V63" s="11">
        <f t="shared" si="21"/>
        <v>2.7960526315789602E-2</v>
      </c>
      <c r="W63" s="11">
        <f t="shared" si="22"/>
        <v>2.7629323384087856E-2</v>
      </c>
      <c r="X63" s="11">
        <f t="shared" si="23"/>
        <v>1.2088650100738674E-2</v>
      </c>
      <c r="Y63" s="11">
        <f t="shared" si="24"/>
        <v>-9.9416127505129737E-3</v>
      </c>
      <c r="Z63" s="11">
        <f t="shared" si="25"/>
        <v>2.0410650094437433E-2</v>
      </c>
      <c r="AA63" s="11">
        <f t="shared" si="26"/>
        <v>4.5263434502693434E-2</v>
      </c>
      <c r="AB63" s="11">
        <f t="shared" si="27"/>
        <v>-1.02193419740777E-2</v>
      </c>
      <c r="AC63" s="11">
        <f t="shared" si="28"/>
        <v>2.6496565260059057E-2</v>
      </c>
      <c r="AD63" s="11">
        <f t="shared" si="29"/>
        <v>4.9213943950785488E-3</v>
      </c>
      <c r="AE63" s="11">
        <f t="shared" si="30"/>
        <v>3.3638535031847105E-2</v>
      </c>
      <c r="AF63" s="11">
        <f t="shared" si="31"/>
        <v>3.0976965845909588E-2</v>
      </c>
      <c r="AG63" s="11">
        <f t="shared" si="32"/>
        <v>6.1782877316856055E-3</v>
      </c>
      <c r="AH63" s="11">
        <f t="shared" si="33"/>
        <v>2.3902696291727477E-2</v>
      </c>
      <c r="BA63" s="2">
        <f t="shared" si="17"/>
        <v>43539</v>
      </c>
      <c r="BB63" s="3">
        <f t="shared" si="42"/>
        <v>0.77370587838293858</v>
      </c>
      <c r="BC63" s="3">
        <f t="shared" si="43"/>
        <v>0.98505323505323494</v>
      </c>
      <c r="BD63" s="3">
        <f t="shared" si="44"/>
        <v>1.194976867151355</v>
      </c>
      <c r="BE63" s="3">
        <f t="shared" si="45"/>
        <v>0.99399187135536315</v>
      </c>
      <c r="BF63" s="3">
        <f t="shared" si="46"/>
        <v>1.017522839598622</v>
      </c>
      <c r="BG63" s="3">
        <f t="shared" si="47"/>
        <v>1.0087014725568941</v>
      </c>
      <c r="BH63" s="3">
        <f t="shared" si="48"/>
        <v>1.2556789752826978</v>
      </c>
      <c r="BI63" s="3">
        <f t="shared" si="49"/>
        <v>0.92463976149726723</v>
      </c>
      <c r="BJ63" s="3">
        <f t="shared" si="50"/>
        <v>0.88288988153039427</v>
      </c>
      <c r="BK63" s="3">
        <f t="shared" si="51"/>
        <v>1.0211507553841208</v>
      </c>
      <c r="BL63" s="3">
        <f t="shared" si="52"/>
        <v>0.82950039651070584</v>
      </c>
      <c r="BM63" s="3">
        <f t="shared" si="53"/>
        <v>0.89577155855233759</v>
      </c>
      <c r="BN63" s="3">
        <f t="shared" si="54"/>
        <v>1.0307150300203445</v>
      </c>
      <c r="BO63" s="3">
        <f t="shared" si="55"/>
        <v>1.2051996285979574</v>
      </c>
      <c r="BP63" s="3">
        <f t="shared" si="55"/>
        <v>1.1399999999999999</v>
      </c>
      <c r="BQ63" s="3">
        <f t="shared" si="41"/>
        <v>0.92908454730037549</v>
      </c>
    </row>
    <row r="64" spans="1:69">
      <c r="A64" s="2">
        <v>43546</v>
      </c>
      <c r="B64">
        <v>1.1644000000000001</v>
      </c>
      <c r="C64">
        <v>2.4378000000000002</v>
      </c>
      <c r="D64">
        <v>1.8089999999999999</v>
      </c>
      <c r="E64">
        <v>1.7169000000000001</v>
      </c>
      <c r="F64">
        <v>2.0695000000000001</v>
      </c>
      <c r="G64">
        <v>1.5149999999999999</v>
      </c>
      <c r="H64">
        <v>1.2343</v>
      </c>
      <c r="I64">
        <v>1.7183999999999999</v>
      </c>
      <c r="J64">
        <v>3.3309000000000002</v>
      </c>
      <c r="K64">
        <v>1.63</v>
      </c>
      <c r="L64">
        <v>1.0660000000000001</v>
      </c>
      <c r="M64">
        <v>2.2951999999999999</v>
      </c>
      <c r="N64">
        <v>2.1233</v>
      </c>
      <c r="O64">
        <v>1.3580000000000001</v>
      </c>
      <c r="P64">
        <v>1.1539999999999999</v>
      </c>
      <c r="Q64" s="3">
        <v>0.95111369550910907</v>
      </c>
      <c r="S64" s="11">
        <f t="shared" si="18"/>
        <v>1.5701325889741824E-2</v>
      </c>
      <c r="T64" s="11">
        <f t="shared" si="19"/>
        <v>1.342756183745597E-2</v>
      </c>
      <c r="U64" s="11">
        <f t="shared" si="20"/>
        <v>5.5309734513264708E-4</v>
      </c>
      <c r="V64" s="11">
        <f t="shared" si="21"/>
        <v>1.7422222222222228E-2</v>
      </c>
      <c r="W64" s="11">
        <f t="shared" si="22"/>
        <v>1.5356687273084146E-2</v>
      </c>
      <c r="X64" s="11">
        <f t="shared" si="23"/>
        <v>5.3085600530855537E-3</v>
      </c>
      <c r="Y64" s="11">
        <f t="shared" si="24"/>
        <v>-1.6337264902773319E-2</v>
      </c>
      <c r="Z64" s="11">
        <f t="shared" si="25"/>
        <v>2.6032959159302482E-2</v>
      </c>
      <c r="AA64" s="11">
        <f t="shared" si="26"/>
        <v>4.6728678272893065E-2</v>
      </c>
      <c r="AB64" s="11">
        <f t="shared" si="27"/>
        <v>2.6189876605388962E-2</v>
      </c>
      <c r="AC64" s="11">
        <f t="shared" si="28"/>
        <v>1.9120458891013437E-2</v>
      </c>
      <c r="AD64" s="11">
        <f t="shared" si="29"/>
        <v>4.0765428739854004E-2</v>
      </c>
      <c r="AE64" s="11">
        <f t="shared" si="30"/>
        <v>2.2193337184671647E-2</v>
      </c>
      <c r="AF64" s="11">
        <f t="shared" si="31"/>
        <v>4.6224961479198745E-2</v>
      </c>
      <c r="AG64" s="11">
        <f t="shared" si="32"/>
        <v>1.2280701754386003E-2</v>
      </c>
      <c r="AH64" s="11">
        <f t="shared" si="33"/>
        <v>2.3710595847001636E-2</v>
      </c>
      <c r="BA64" s="2">
        <f t="shared" si="17"/>
        <v>43546</v>
      </c>
      <c r="BB64" s="3">
        <f t="shared" si="42"/>
        <v>0.78585408652223798</v>
      </c>
      <c r="BC64" s="3">
        <f t="shared" si="43"/>
        <v>0.99828009828009834</v>
      </c>
      <c r="BD64" s="3">
        <f t="shared" si="44"/>
        <v>1.1956378056840715</v>
      </c>
      <c r="BE64" s="3">
        <f t="shared" si="45"/>
        <v>1.011309418625199</v>
      </c>
      <c r="BF64" s="3">
        <f t="shared" si="46"/>
        <v>1.0331486196395587</v>
      </c>
      <c r="BG64" s="3">
        <f t="shared" si="47"/>
        <v>1.0140562248995983</v>
      </c>
      <c r="BH64" s="3">
        <f t="shared" si="48"/>
        <v>1.2351646152306615</v>
      </c>
      <c r="BI64" s="3">
        <f t="shared" si="49"/>
        <v>0.94871087064539283</v>
      </c>
      <c r="BJ64" s="3">
        <f t="shared" si="50"/>
        <v>0.92414615875482076</v>
      </c>
      <c r="BK64" s="3">
        <f t="shared" si="51"/>
        <v>1.0478945676631306</v>
      </c>
      <c r="BL64" s="3">
        <f t="shared" si="52"/>
        <v>0.84536082474226815</v>
      </c>
      <c r="BM64" s="3">
        <f t="shared" si="53"/>
        <v>0.93228807018969084</v>
      </c>
      <c r="BN64" s="3">
        <f t="shared" si="54"/>
        <v>1.0535900362228949</v>
      </c>
      <c r="BO64" s="3">
        <f t="shared" si="55"/>
        <v>1.2609099350046427</v>
      </c>
      <c r="BP64" s="3">
        <f t="shared" si="55"/>
        <v>1.1539999999999999</v>
      </c>
      <c r="BQ64" s="3">
        <f t="shared" si="41"/>
        <v>0.95111369550910907</v>
      </c>
    </row>
    <row r="65" spans="1:69">
      <c r="A65" s="2">
        <v>43553</v>
      </c>
      <c r="B65">
        <v>1.1778999999999999</v>
      </c>
      <c r="C65">
        <v>2.3993000000000002</v>
      </c>
      <c r="D65">
        <v>1.863</v>
      </c>
      <c r="E65">
        <v>1.7290000000000001</v>
      </c>
      <c r="F65">
        <v>2.0699999999999998</v>
      </c>
      <c r="G65">
        <v>1.5269999999999999</v>
      </c>
      <c r="H65">
        <v>1.2542</v>
      </c>
      <c r="I65">
        <v>1.7115</v>
      </c>
      <c r="J65">
        <v>3.335</v>
      </c>
      <c r="K65">
        <v>1.6705000000000001</v>
      </c>
      <c r="L65">
        <v>1.081</v>
      </c>
      <c r="M65">
        <v>2.27</v>
      </c>
      <c r="N65">
        <v>2.1530999999999998</v>
      </c>
      <c r="O65">
        <v>1.343</v>
      </c>
      <c r="P65">
        <v>1.1539999999999999</v>
      </c>
      <c r="Q65" s="3">
        <v>0.96067491786915971</v>
      </c>
      <c r="S65" s="11">
        <f t="shared" si="18"/>
        <v>1.159395396770857E-2</v>
      </c>
      <c r="T65" s="11">
        <f t="shared" si="19"/>
        <v>-1.5792928049881083E-2</v>
      </c>
      <c r="U65" s="11">
        <f t="shared" si="20"/>
        <v>2.9850746268656803E-2</v>
      </c>
      <c r="V65" s="11">
        <f t="shared" si="21"/>
        <v>7.0475857650416085E-3</v>
      </c>
      <c r="W65" s="11">
        <f t="shared" si="22"/>
        <v>2.4160425223462845E-4</v>
      </c>
      <c r="X65" s="11">
        <f t="shared" si="23"/>
        <v>7.9207920792079278E-3</v>
      </c>
      <c r="Y65" s="11">
        <f t="shared" si="24"/>
        <v>1.6122498582192391E-2</v>
      </c>
      <c r="Z65" s="11">
        <f t="shared" si="25"/>
        <v>-4.0153631284916003E-3</v>
      </c>
      <c r="AA65" s="11">
        <f t="shared" si="26"/>
        <v>1.2308985559457142E-3</v>
      </c>
      <c r="AB65" s="11">
        <f t="shared" si="27"/>
        <v>2.4846625766871355E-2</v>
      </c>
      <c r="AC65" s="11">
        <f t="shared" si="28"/>
        <v>1.4071294559099279E-2</v>
      </c>
      <c r="AD65" s="11">
        <f t="shared" si="29"/>
        <v>-1.0979435343325128E-2</v>
      </c>
      <c r="AE65" s="11">
        <f t="shared" si="30"/>
        <v>1.4034757217538552E-2</v>
      </c>
      <c r="AF65" s="11">
        <f t="shared" si="31"/>
        <v>-1.1045655375552355E-2</v>
      </c>
      <c r="AG65" s="11" t="str">
        <f t="shared" si="32"/>
        <v>/</v>
      </c>
      <c r="AH65" s="11">
        <f t="shared" si="33"/>
        <v>1.0052659745302783E-2</v>
      </c>
      <c r="BA65" s="2">
        <f t="shared" si="17"/>
        <v>43553</v>
      </c>
      <c r="BB65" s="3">
        <f t="shared" si="42"/>
        <v>0.79496524262671253</v>
      </c>
      <c r="BC65" s="3">
        <f t="shared" si="43"/>
        <v>0.98251433251433251</v>
      </c>
      <c r="BD65" s="3">
        <f t="shared" si="44"/>
        <v>1.2313284864507601</v>
      </c>
      <c r="BE65" s="3">
        <f t="shared" si="45"/>
        <v>1.0184367084879544</v>
      </c>
      <c r="BF65" s="3">
        <f t="shared" si="46"/>
        <v>1.0333982327392541</v>
      </c>
      <c r="BG65" s="3">
        <f t="shared" si="47"/>
        <v>1.0220883534136547</v>
      </c>
      <c r="BH65" s="3">
        <f t="shared" si="48"/>
        <v>1.255078554988492</v>
      </c>
      <c r="BI65" s="3">
        <f t="shared" si="49"/>
        <v>0.94490145199580422</v>
      </c>
      <c r="BJ65" s="3">
        <f t="shared" si="50"/>
        <v>0.92528368892711488</v>
      </c>
      <c r="BK65" s="3">
        <f t="shared" si="51"/>
        <v>1.0739312118289939</v>
      </c>
      <c r="BL65" s="3">
        <f t="shared" si="52"/>
        <v>0.85725614591593979</v>
      </c>
      <c r="BM65" s="3">
        <f t="shared" si="53"/>
        <v>0.92205207360168973</v>
      </c>
      <c r="BN65" s="3">
        <f t="shared" si="54"/>
        <v>1.068376916588101</v>
      </c>
      <c r="BO65" s="3">
        <f t="shared" si="55"/>
        <v>1.2469823584029713</v>
      </c>
      <c r="BP65" s="3">
        <f t="shared" si="55"/>
        <v>1.1539999999999999</v>
      </c>
      <c r="BQ65" s="3">
        <f t="shared" si="41"/>
        <v>0.96067491786915971</v>
      </c>
    </row>
    <row r="66" spans="1:69">
      <c r="A66" s="2">
        <v>43559</v>
      </c>
      <c r="B66">
        <v>1.2231000000000001</v>
      </c>
      <c r="C66">
        <v>2.4615999999999998</v>
      </c>
      <c r="D66">
        <v>1.893</v>
      </c>
      <c r="E66">
        <v>1.7582</v>
      </c>
      <c r="F66">
        <v>2.1480000000000001</v>
      </c>
      <c r="G66">
        <v>1.5980000000000001</v>
      </c>
      <c r="H66">
        <v>1.2942</v>
      </c>
      <c r="I66">
        <v>1.7946</v>
      </c>
      <c r="J66">
        <v>3.4662000000000002</v>
      </c>
      <c r="K66">
        <v>1.7012</v>
      </c>
      <c r="L66">
        <v>1.091</v>
      </c>
      <c r="M66">
        <v>2.3170999999999999</v>
      </c>
      <c r="N66">
        <v>2.2141000000000002</v>
      </c>
      <c r="O66">
        <v>1.4339999999999999</v>
      </c>
      <c r="P66">
        <v>1.1299999999999999</v>
      </c>
      <c r="Q66" s="3">
        <v>1.0077839566986151</v>
      </c>
      <c r="S66" s="11">
        <f t="shared" si="18"/>
        <v>3.8373376347737631E-2</v>
      </c>
      <c r="T66" s="11">
        <f t="shared" si="19"/>
        <v>2.5965906722793974E-2</v>
      </c>
      <c r="U66" s="11">
        <f t="shared" si="20"/>
        <v>1.6103059581320522E-2</v>
      </c>
      <c r="V66" s="11">
        <f t="shared" si="21"/>
        <v>1.688837478311167E-2</v>
      </c>
      <c r="W66" s="11">
        <f t="shared" si="22"/>
        <v>3.7681159420289934E-2</v>
      </c>
      <c r="X66" s="11">
        <f t="shared" si="23"/>
        <v>4.6496398166339326E-2</v>
      </c>
      <c r="Y66" s="11">
        <f t="shared" si="24"/>
        <v>3.1892840057407223E-2</v>
      </c>
      <c r="Z66" s="11">
        <f t="shared" si="25"/>
        <v>4.8553900087642488E-2</v>
      </c>
      <c r="AA66" s="11">
        <f t="shared" si="26"/>
        <v>3.934032983508251E-2</v>
      </c>
      <c r="AB66" s="11">
        <f t="shared" si="27"/>
        <v>1.8377731218198079E-2</v>
      </c>
      <c r="AC66" s="11">
        <f t="shared" si="28"/>
        <v>9.250693802035137E-3</v>
      </c>
      <c r="AD66" s="11">
        <f t="shared" si="29"/>
        <v>2.0748898678414118E-2</v>
      </c>
      <c r="AE66" s="11">
        <f t="shared" si="30"/>
        <v>2.8331243323580058E-2</v>
      </c>
      <c r="AF66" s="11">
        <f t="shared" si="31"/>
        <v>6.7758749069247948E-2</v>
      </c>
      <c r="AG66" s="11">
        <f t="shared" si="32"/>
        <v>-2.0797227036395194E-2</v>
      </c>
      <c r="AH66" s="11">
        <f t="shared" si="33"/>
        <v>4.9037440192511994E-2</v>
      </c>
      <c r="BA66" s="2">
        <f t="shared" si="17"/>
        <v>43559</v>
      </c>
      <c r="BB66" s="3">
        <f t="shared" ref="BB66:BB86" si="56">B66/B$2</f>
        <v>0.82547074306539792</v>
      </c>
      <c r="BC66" s="3">
        <f t="shared" ref="BC66:BC86" si="57">C66/C$2</f>
        <v>1.0080262080262079</v>
      </c>
      <c r="BD66" s="3">
        <f t="shared" ref="BD66:BD86" si="58">D66/D$2</f>
        <v>1.251156642432254</v>
      </c>
      <c r="BE66" s="3">
        <f t="shared" ref="BE66:BE86" si="59">E66/E$2</f>
        <v>1.0356364493137775</v>
      </c>
      <c r="BF66" s="3">
        <f t="shared" ref="BF66:BF86" si="60">F66/F$2</f>
        <v>1.0723378762917479</v>
      </c>
      <c r="BG66" s="3">
        <f t="shared" ref="BG66:BG86" si="61">G66/G$2</f>
        <v>1.0696117804551539</v>
      </c>
      <c r="BH66" s="3">
        <f t="shared" ref="BH66:BH86" si="62">H66/H$2</f>
        <v>1.2951065746022217</v>
      </c>
      <c r="BI66" s="3">
        <f t="shared" ref="BI66:BI86" si="63">I66/I$2</f>
        <v>0.99078010268867667</v>
      </c>
      <c r="BJ66" s="3">
        <f t="shared" ref="BJ66:BJ86" si="64">J66/J$2</f>
        <v>0.96168465444052942</v>
      </c>
      <c r="BK66" s="3">
        <f t="shared" ref="BK66:BK86" si="65">K66/K$2</f>
        <v>1.093667630986821</v>
      </c>
      <c r="BL66" s="3">
        <f t="shared" ref="BL66:BL86" si="66">L66/L$2</f>
        <v>0.86518636003172089</v>
      </c>
      <c r="BM66" s="3">
        <f t="shared" ref="BM66:BM86" si="67">M66/M$2</f>
        <v>0.94118363865307286</v>
      </c>
      <c r="BN66" s="3">
        <f t="shared" ref="BN66:BN86" si="68">N66/N$2</f>
        <v>1.0986453629732547</v>
      </c>
      <c r="BO66" s="3">
        <f t="shared" ref="BO66:BP86" si="69">O66/O$2</f>
        <v>1.3314763231197773</v>
      </c>
      <c r="BP66" s="3">
        <f t="shared" si="69"/>
        <v>1.1299999999999999</v>
      </c>
      <c r="BQ66" s="3">
        <f t="shared" si="41"/>
        <v>1.0077839566986151</v>
      </c>
    </row>
    <row r="67" spans="1:69">
      <c r="A67" s="2">
        <v>43567</v>
      </c>
      <c r="B67">
        <v>1.2008000000000001</v>
      </c>
      <c r="C67">
        <v>2.3717999999999999</v>
      </c>
      <c r="D67">
        <v>1.907</v>
      </c>
      <c r="E67">
        <v>1.7245999999999999</v>
      </c>
      <c r="F67">
        <v>2.1364000000000001</v>
      </c>
      <c r="G67">
        <v>1.5469999999999999</v>
      </c>
      <c r="H67">
        <v>1.2695000000000001</v>
      </c>
      <c r="I67">
        <v>1.7529999999999999</v>
      </c>
      <c r="J67">
        <v>3.3420999999999998</v>
      </c>
      <c r="K67">
        <v>1.6660999999999999</v>
      </c>
      <c r="L67">
        <v>1.0740000000000001</v>
      </c>
      <c r="M67">
        <v>2.3273000000000001</v>
      </c>
      <c r="N67">
        <v>2.2158000000000002</v>
      </c>
      <c r="O67">
        <v>1.4059999999999999</v>
      </c>
      <c r="P67">
        <v>1.135</v>
      </c>
      <c r="Q67" s="3">
        <v>0.98952130477333733</v>
      </c>
      <c r="S67" s="11">
        <f t="shared" si="18"/>
        <v>-1.8232360395715741E-2</v>
      </c>
      <c r="T67" s="11">
        <f t="shared" si="19"/>
        <v>-3.6480337991550149E-2</v>
      </c>
      <c r="U67" s="11">
        <f t="shared" si="20"/>
        <v>7.3956682514526584E-3</v>
      </c>
      <c r="V67" s="11">
        <f t="shared" si="21"/>
        <v>-1.9110453873279587E-2</v>
      </c>
      <c r="W67" s="11">
        <f t="shared" si="22"/>
        <v>-5.4003724394786623E-3</v>
      </c>
      <c r="X67" s="11">
        <f t="shared" si="23"/>
        <v>-3.1914893617021378E-2</v>
      </c>
      <c r="Y67" s="11">
        <f t="shared" si="24"/>
        <v>-1.9085149126873646E-2</v>
      </c>
      <c r="Z67" s="11">
        <f t="shared" si="25"/>
        <v>-2.3180653070322133E-2</v>
      </c>
      <c r="AA67" s="11">
        <f t="shared" si="26"/>
        <v>-3.5802896543765561E-2</v>
      </c>
      <c r="AB67" s="11">
        <f t="shared" si="27"/>
        <v>-2.0632494709616811E-2</v>
      </c>
      <c r="AC67" s="11">
        <f t="shared" si="28"/>
        <v>-1.5582034830430747E-2</v>
      </c>
      <c r="AD67" s="11">
        <f t="shared" si="29"/>
        <v>4.4020542920031325E-3</v>
      </c>
      <c r="AE67" s="11">
        <f t="shared" si="30"/>
        <v>7.6780633214390548E-4</v>
      </c>
      <c r="AF67" s="11">
        <f t="shared" si="31"/>
        <v>-1.9525801952580246E-2</v>
      </c>
      <c r="AG67" s="11">
        <f t="shared" si="32"/>
        <v>4.4247787610620648E-3</v>
      </c>
      <c r="AH67" s="11">
        <f t="shared" si="33"/>
        <v>-1.8121594220555037E-2</v>
      </c>
      <c r="BA67" s="2">
        <f t="shared" ref="BA67:BA90" si="70">A67</f>
        <v>43567</v>
      </c>
      <c r="BB67" s="3">
        <f t="shared" si="56"/>
        <v>0.81042046298171022</v>
      </c>
      <c r="BC67" s="3">
        <f t="shared" si="57"/>
        <v>0.97125307125307114</v>
      </c>
      <c r="BD67" s="3">
        <f t="shared" si="58"/>
        <v>1.2604097818902844</v>
      </c>
      <c r="BE67" s="3">
        <f t="shared" si="59"/>
        <v>1.0158449667196796</v>
      </c>
      <c r="BF67" s="3">
        <f t="shared" si="60"/>
        <v>1.0665468523788129</v>
      </c>
      <c r="BG67" s="3">
        <f t="shared" si="61"/>
        <v>1.035475234270415</v>
      </c>
      <c r="BH67" s="3">
        <f t="shared" si="62"/>
        <v>1.2703892724907437</v>
      </c>
      <c r="BI67" s="3">
        <f t="shared" si="63"/>
        <v>0.96781317285927237</v>
      </c>
      <c r="BJ67" s="3">
        <f t="shared" si="64"/>
        <v>0.92725355824986821</v>
      </c>
      <c r="BK67" s="3">
        <f t="shared" si="65"/>
        <v>1.0711025393764062</v>
      </c>
      <c r="BL67" s="3">
        <f t="shared" si="66"/>
        <v>0.85170499603489302</v>
      </c>
      <c r="BM67" s="3">
        <f t="shared" si="67"/>
        <v>0.9453267801291686</v>
      </c>
      <c r="BN67" s="3">
        <f t="shared" si="68"/>
        <v>1.0994889098397262</v>
      </c>
      <c r="BO67" s="3">
        <f t="shared" si="69"/>
        <v>1.3054781801299906</v>
      </c>
      <c r="BP67" s="3">
        <f t="shared" si="69"/>
        <v>1.135</v>
      </c>
      <c r="BQ67" s="3">
        <f t="shared" si="41"/>
        <v>0.98952130477333733</v>
      </c>
    </row>
    <row r="68" spans="1:69">
      <c r="A68" s="2">
        <v>43574</v>
      </c>
      <c r="B68">
        <v>1.2363</v>
      </c>
      <c r="C68">
        <v>2.375</v>
      </c>
      <c r="D68">
        <v>2.0009999999999999</v>
      </c>
      <c r="E68">
        <v>1.7224999999999999</v>
      </c>
      <c r="F68">
        <v>2.1385999999999998</v>
      </c>
      <c r="G68">
        <v>1.569</v>
      </c>
      <c r="H68">
        <v>1.2664</v>
      </c>
      <c r="I68">
        <v>1.7674000000000001</v>
      </c>
      <c r="J68">
        <v>3.3824999999999998</v>
      </c>
      <c r="K68">
        <v>1.6923999999999999</v>
      </c>
      <c r="L68">
        <v>1.085</v>
      </c>
      <c r="M68">
        <v>2.3048000000000002</v>
      </c>
      <c r="N68">
        <v>2.2410000000000001</v>
      </c>
      <c r="O68">
        <v>1.4490000000000001</v>
      </c>
      <c r="P68">
        <v>1.1240000000000001</v>
      </c>
      <c r="Q68" s="3">
        <v>1.0222664675922717</v>
      </c>
      <c r="S68" s="11">
        <f t="shared" ref="S68:S89" si="71">IF(B68=B67,"/",B68/B67-1)</f>
        <v>2.9563624250499521E-2</v>
      </c>
      <c r="T68" s="11">
        <f t="shared" ref="T68:T89" si="72">IF(C68=C67,"/",C68/C67-1)</f>
        <v>1.3491862720296233E-3</v>
      </c>
      <c r="U68" s="11">
        <f t="shared" ref="U68:U89" si="73">IF(D68=D67,"/",D68/D67-1)</f>
        <v>4.929208180388045E-2</v>
      </c>
      <c r="V68" s="11">
        <f t="shared" ref="V68:V89" si="74">IF(E68=E67,"/",E68/E67-1)</f>
        <v>-1.217673663458152E-3</v>
      </c>
      <c r="W68" s="11">
        <f t="shared" ref="W68:W89" si="75">IF(F68=F67,"/",F68/F67-1)</f>
        <v>1.0297697060475119E-3</v>
      </c>
      <c r="X68" s="11">
        <f t="shared" ref="X68:X89" si="76">IF(G68=G67,"/",G68/G67-1)</f>
        <v>1.4221073044602406E-2</v>
      </c>
      <c r="Y68" s="11">
        <f t="shared" ref="Y68:Y89" si="77">IF(H68=H67,"/",H68/H67-1)</f>
        <v>-2.4419062623081134E-3</v>
      </c>
      <c r="Z68" s="11">
        <f t="shared" ref="Z68:Z89" si="78">IF(I68=I67,"/",I68/I67-1)</f>
        <v>8.2144894466629204E-3</v>
      </c>
      <c r="AA68" s="11">
        <f t="shared" ref="AA68:AA89" si="79">IF(J68=J67,"/",J68/J67-1)</f>
        <v>1.2088208012926094E-2</v>
      </c>
      <c r="AB68" s="11">
        <f t="shared" ref="AB68:AB89" si="80">IF(K68=K67,"/",K68/K67-1)</f>
        <v>1.5785367024788499E-2</v>
      </c>
      <c r="AC68" s="11">
        <f t="shared" ref="AC68:AC89" si="81">IF(L68=L67,"/",L68/L67-1)</f>
        <v>1.0242085661079869E-2</v>
      </c>
      <c r="AD68" s="11">
        <f t="shared" ref="AD68:AD89" si="82">IF(M68=M67,"/",M68/M67-1)</f>
        <v>-9.6678554548188522E-3</v>
      </c>
      <c r="AE68" s="11">
        <f t="shared" ref="AE68:AE89" si="83">IF(N68=N67,"/",N68/N67-1)</f>
        <v>1.1372867587327251E-2</v>
      </c>
      <c r="AF68" s="11">
        <f t="shared" ref="AF68:AF89" si="84">IF(O68=O67,"/",O68/O67-1)</f>
        <v>3.0583214793741265E-2</v>
      </c>
      <c r="AG68" s="11">
        <f t="shared" ref="AG68:AG120" si="85">IF(P68=P67,"/",P68/P67-1)</f>
        <v>-9.6916299559470787E-3</v>
      </c>
      <c r="AH68" s="11">
        <f t="shared" ref="AH68:AH89" si="86">IF(Q68=Q67,"/",Q68/Q67-1)</f>
        <v>3.3091922994457512E-2</v>
      </c>
      <c r="BA68" s="2">
        <f t="shared" si="70"/>
        <v>43574</v>
      </c>
      <c r="BB68" s="3">
        <f t="shared" si="56"/>
        <v>0.83437942903421747</v>
      </c>
      <c r="BC68" s="3">
        <f t="shared" si="57"/>
        <v>0.97256347256347253</v>
      </c>
      <c r="BD68" s="3">
        <f t="shared" si="58"/>
        <v>1.3225380039656311</v>
      </c>
      <c r="BE68" s="3">
        <f t="shared" si="59"/>
        <v>1.0146079990575485</v>
      </c>
      <c r="BF68" s="3">
        <f t="shared" si="60"/>
        <v>1.0676451500174728</v>
      </c>
      <c r="BG68" s="3">
        <f t="shared" si="61"/>
        <v>1.0502008032128514</v>
      </c>
      <c r="BH68" s="3">
        <f t="shared" si="62"/>
        <v>1.2672871009706794</v>
      </c>
      <c r="BI68" s="3">
        <f t="shared" si="63"/>
        <v>0.97576326395406621</v>
      </c>
      <c r="BJ68" s="3">
        <f t="shared" si="64"/>
        <v>0.93846239214271843</v>
      </c>
      <c r="BK68" s="3">
        <f t="shared" si="65"/>
        <v>1.0880102860816456</v>
      </c>
      <c r="BL68" s="3">
        <f t="shared" si="66"/>
        <v>0.86042823156225223</v>
      </c>
      <c r="BM68" s="3">
        <f t="shared" si="67"/>
        <v>0.93618749746131047</v>
      </c>
      <c r="BN68" s="3">
        <f t="shared" si="68"/>
        <v>1.1119932516250683</v>
      </c>
      <c r="BO68" s="3">
        <f t="shared" si="69"/>
        <v>1.3454038997214486</v>
      </c>
      <c r="BP68" s="3">
        <f t="shared" si="69"/>
        <v>1.1240000000000001</v>
      </c>
      <c r="BQ68" s="3">
        <f t="shared" si="41"/>
        <v>1.0222664675922717</v>
      </c>
    </row>
    <row r="69" spans="1:69">
      <c r="A69" s="2">
        <v>43581</v>
      </c>
      <c r="B69">
        <v>1.1801999999999999</v>
      </c>
      <c r="C69">
        <v>2.2519</v>
      </c>
      <c r="D69">
        <v>1.91</v>
      </c>
      <c r="E69">
        <v>1.6756</v>
      </c>
      <c r="F69">
        <v>2.0446</v>
      </c>
      <c r="G69">
        <v>1.5249999999999999</v>
      </c>
      <c r="H69">
        <v>1.2439</v>
      </c>
      <c r="I69">
        <v>1.6842999999999999</v>
      </c>
      <c r="J69">
        <v>3.2311999999999999</v>
      </c>
      <c r="K69">
        <v>1.6431</v>
      </c>
      <c r="L69">
        <v>1.0589999999999999</v>
      </c>
      <c r="M69">
        <v>2.1818</v>
      </c>
      <c r="N69">
        <v>2.1520999999999999</v>
      </c>
      <c r="O69">
        <v>1.363</v>
      </c>
      <c r="P69">
        <v>1.1307</v>
      </c>
      <c r="Q69" s="3">
        <v>0.96487591255145411</v>
      </c>
      <c r="S69" s="11">
        <f t="shared" si="71"/>
        <v>-4.5377335598155821E-2</v>
      </c>
      <c r="T69" s="11">
        <f t="shared" si="72"/>
        <v>-5.1831578947368451E-2</v>
      </c>
      <c r="U69" s="11">
        <f t="shared" si="73"/>
        <v>-4.5477261369315292E-2</v>
      </c>
      <c r="V69" s="11">
        <f t="shared" si="74"/>
        <v>-2.7227866473149454E-2</v>
      </c>
      <c r="W69" s="11">
        <f t="shared" si="75"/>
        <v>-4.3953988590666682E-2</v>
      </c>
      <c r="X69" s="11">
        <f t="shared" si="76"/>
        <v>-2.8043339706819603E-2</v>
      </c>
      <c r="Y69" s="11">
        <f t="shared" si="77"/>
        <v>-1.776689829437772E-2</v>
      </c>
      <c r="Z69" s="11">
        <f t="shared" si="78"/>
        <v>-4.7018218852551863E-2</v>
      </c>
      <c r="AA69" s="11">
        <f t="shared" si="79"/>
        <v>-4.4730229120472975E-2</v>
      </c>
      <c r="AB69" s="11">
        <f t="shared" si="80"/>
        <v>-2.9130229260222129E-2</v>
      </c>
      <c r="AC69" s="11">
        <f t="shared" si="81"/>
        <v>-2.3963133640553025E-2</v>
      </c>
      <c r="AD69" s="11">
        <f t="shared" si="82"/>
        <v>-5.3366886497743904E-2</v>
      </c>
      <c r="AE69" s="11">
        <f t="shared" si="83"/>
        <v>-3.9669790272199967E-2</v>
      </c>
      <c r="AF69" s="11">
        <f t="shared" si="84"/>
        <v>-5.9351276742581116E-2</v>
      </c>
      <c r="AG69" s="11">
        <f t="shared" si="85"/>
        <v>5.9608540925266684E-3</v>
      </c>
      <c r="AH69" s="11">
        <f t="shared" si="86"/>
        <v>-5.614050432074591E-2</v>
      </c>
      <c r="BA69" s="2">
        <f t="shared" si="70"/>
        <v>43581</v>
      </c>
      <c r="BB69" s="3">
        <f t="shared" si="56"/>
        <v>0.79651751366673407</v>
      </c>
      <c r="BC69" s="3">
        <f t="shared" si="57"/>
        <v>0.9221539721539721</v>
      </c>
      <c r="BD69" s="3">
        <f t="shared" si="58"/>
        <v>1.2623925974884336</v>
      </c>
      <c r="BE69" s="3">
        <f t="shared" si="59"/>
        <v>0.98698238793662008</v>
      </c>
      <c r="BF69" s="3">
        <f t="shared" si="60"/>
        <v>1.0207178872747242</v>
      </c>
      <c r="BG69" s="3">
        <f t="shared" si="61"/>
        <v>1.0207496653279786</v>
      </c>
      <c r="BH69" s="3">
        <f t="shared" si="62"/>
        <v>1.2447713399379565</v>
      </c>
      <c r="BI69" s="3">
        <f t="shared" si="63"/>
        <v>0.92988461326119365</v>
      </c>
      <c r="BJ69" s="3">
        <f t="shared" si="64"/>
        <v>0.89648475432122743</v>
      </c>
      <c r="BK69" s="3">
        <f t="shared" si="65"/>
        <v>1.0563162970106075</v>
      </c>
      <c r="BL69" s="3">
        <f t="shared" si="66"/>
        <v>0.83980967486122127</v>
      </c>
      <c r="BM69" s="3">
        <f t="shared" si="67"/>
        <v>0.88622608554368576</v>
      </c>
      <c r="BN69" s="3">
        <f t="shared" si="68"/>
        <v>1.0678807125490002</v>
      </c>
      <c r="BO69" s="3">
        <f t="shared" si="69"/>
        <v>1.2655524605385331</v>
      </c>
      <c r="BP69" s="3">
        <f t="shared" si="69"/>
        <v>1.1307</v>
      </c>
      <c r="BQ69" s="3">
        <f t="shared" si="41"/>
        <v>0.96487591255145411</v>
      </c>
    </row>
    <row r="70" spans="1:69">
      <c r="A70" s="2">
        <v>43585</v>
      </c>
      <c r="B70">
        <v>1.1870000000000001</v>
      </c>
      <c r="C70">
        <v>2.2351000000000001</v>
      </c>
      <c r="D70">
        <v>1.9219999999999999</v>
      </c>
      <c r="E70">
        <v>1.6814</v>
      </c>
      <c r="F70">
        <v>2.0602</v>
      </c>
      <c r="G70">
        <v>1.49</v>
      </c>
      <c r="H70">
        <v>1.2439</v>
      </c>
      <c r="I70">
        <v>1.7071000000000001</v>
      </c>
      <c r="J70">
        <v>3.2919999999999998</v>
      </c>
      <c r="K70">
        <v>1.6607000000000001</v>
      </c>
      <c r="L70">
        <v>1.073</v>
      </c>
      <c r="M70">
        <v>2.1930000000000001</v>
      </c>
      <c r="N70">
        <v>2.1745000000000001</v>
      </c>
      <c r="O70">
        <v>1.3340000000000001</v>
      </c>
      <c r="P70">
        <v>1.127</v>
      </c>
      <c r="Q70" s="3">
        <v>0.97081415657011116</v>
      </c>
      <c r="S70" s="11">
        <f t="shared" si="71"/>
        <v>5.7617352991019555E-3</v>
      </c>
      <c r="T70" s="11">
        <f t="shared" si="72"/>
        <v>-7.460366801367746E-3</v>
      </c>
      <c r="U70" s="11">
        <f t="shared" si="73"/>
        <v>6.2827225130890341E-3</v>
      </c>
      <c r="V70" s="11">
        <f t="shared" si="74"/>
        <v>3.4614466459774729E-3</v>
      </c>
      <c r="W70" s="11">
        <f t="shared" si="75"/>
        <v>7.6298542502202249E-3</v>
      </c>
      <c r="X70" s="11">
        <f t="shared" si="76"/>
        <v>-2.2950819672131084E-2</v>
      </c>
      <c r="Y70" s="11" t="str">
        <f t="shared" si="77"/>
        <v>/</v>
      </c>
      <c r="Z70" s="11">
        <f t="shared" si="78"/>
        <v>1.353678085851695E-2</v>
      </c>
      <c r="AA70" s="11">
        <f t="shared" si="79"/>
        <v>1.8816538747214562E-2</v>
      </c>
      <c r="AB70" s="11">
        <f t="shared" si="80"/>
        <v>1.0711460045036869E-2</v>
      </c>
      <c r="AC70" s="11">
        <f t="shared" si="81"/>
        <v>1.3220018885741203E-2</v>
      </c>
      <c r="AD70" s="11">
        <f t="shared" si="82"/>
        <v>5.1333761114675802E-3</v>
      </c>
      <c r="AE70" s="11">
        <f t="shared" si="83"/>
        <v>1.0408438269597253E-2</v>
      </c>
      <c r="AF70" s="11">
        <f t="shared" si="84"/>
        <v>-2.1276595744680771E-2</v>
      </c>
      <c r="AG70" s="11">
        <f t="shared" si="85"/>
        <v>-3.2723091889980127E-3</v>
      </c>
      <c r="AH70" s="11">
        <f t="shared" si="86"/>
        <v>6.1544121284511366E-3</v>
      </c>
      <c r="BA70" s="2">
        <f t="shared" si="70"/>
        <v>43585</v>
      </c>
      <c r="BB70" s="3">
        <f t="shared" si="56"/>
        <v>0.80110683674158067</v>
      </c>
      <c r="BC70" s="3">
        <f t="shared" si="57"/>
        <v>0.91527436527436523</v>
      </c>
      <c r="BD70" s="3">
        <f t="shared" si="58"/>
        <v>1.2703238598810311</v>
      </c>
      <c r="BE70" s="3">
        <f t="shared" si="59"/>
        <v>0.99039877481298233</v>
      </c>
      <c r="BF70" s="3">
        <f t="shared" si="60"/>
        <v>1.0285058159852229</v>
      </c>
      <c r="BG70" s="3">
        <f t="shared" si="61"/>
        <v>0.99732262382864789</v>
      </c>
      <c r="BH70" s="3">
        <f t="shared" si="62"/>
        <v>1.2447713399379565</v>
      </c>
      <c r="BI70" s="3">
        <f t="shared" si="63"/>
        <v>0.94247225749461716</v>
      </c>
      <c r="BJ70" s="3">
        <f t="shared" si="64"/>
        <v>0.91335349443720004</v>
      </c>
      <c r="BK70" s="3">
        <f t="shared" si="65"/>
        <v>1.0676309868209579</v>
      </c>
      <c r="BL70" s="3">
        <f t="shared" si="66"/>
        <v>0.85091197462331492</v>
      </c>
      <c r="BM70" s="3">
        <f t="shared" si="67"/>
        <v>0.89077541736057519</v>
      </c>
      <c r="BN70" s="3">
        <f t="shared" si="68"/>
        <v>1.0789956830248599</v>
      </c>
      <c r="BO70" s="3">
        <f t="shared" si="69"/>
        <v>1.2386258124419685</v>
      </c>
      <c r="BP70" s="3">
        <f t="shared" si="69"/>
        <v>1.127</v>
      </c>
      <c r="BQ70" s="3">
        <f t="shared" si="41"/>
        <v>0.97081415657011116</v>
      </c>
    </row>
    <row r="71" spans="1:69">
      <c r="A71" s="2">
        <v>43595</v>
      </c>
      <c r="B71">
        <v>1.1501999999999999</v>
      </c>
      <c r="C71">
        <v>2.1457999999999999</v>
      </c>
      <c r="D71">
        <v>1.8540000000000001</v>
      </c>
      <c r="E71">
        <v>1.6103000000000001</v>
      </c>
      <c r="F71">
        <v>2.0063</v>
      </c>
      <c r="G71">
        <v>1.466</v>
      </c>
      <c r="H71">
        <v>1.2401</v>
      </c>
      <c r="I71">
        <v>1.6382000000000001</v>
      </c>
      <c r="J71">
        <v>3.1046</v>
      </c>
      <c r="K71">
        <v>1.6146</v>
      </c>
      <c r="L71">
        <v>1.056</v>
      </c>
      <c r="M71">
        <v>2.0678999999999998</v>
      </c>
      <c r="N71">
        <v>2.0827</v>
      </c>
      <c r="O71">
        <v>1.2909999999999999</v>
      </c>
      <c r="P71">
        <v>1.1599999999999999</v>
      </c>
      <c r="Q71" s="3">
        <v>0.92547397327549552</v>
      </c>
      <c r="S71" s="11">
        <f t="shared" si="71"/>
        <v>-3.1002527379949574E-2</v>
      </c>
      <c r="T71" s="11">
        <f t="shared" si="72"/>
        <v>-3.9953469643416506E-2</v>
      </c>
      <c r="U71" s="11">
        <f t="shared" si="73"/>
        <v>-3.5379812695109147E-2</v>
      </c>
      <c r="V71" s="11">
        <f t="shared" si="74"/>
        <v>-4.2286190079695474E-2</v>
      </c>
      <c r="W71" s="11">
        <f t="shared" si="75"/>
        <v>-2.6162508494321002E-2</v>
      </c>
      <c r="X71" s="11">
        <f t="shared" si="76"/>
        <v>-1.6107382550335614E-2</v>
      </c>
      <c r="Y71" s="11">
        <f t="shared" si="77"/>
        <v>-3.0549079507998789E-3</v>
      </c>
      <c r="Z71" s="11">
        <f t="shared" si="78"/>
        <v>-4.0360845878976037E-2</v>
      </c>
      <c r="AA71" s="11">
        <f t="shared" si="79"/>
        <v>-5.6925880923450745E-2</v>
      </c>
      <c r="AB71" s="11">
        <f t="shared" si="80"/>
        <v>-2.7759378575299642E-2</v>
      </c>
      <c r="AC71" s="11">
        <f t="shared" si="81"/>
        <v>-1.5843429636532957E-2</v>
      </c>
      <c r="AD71" s="11">
        <f t="shared" si="82"/>
        <v>-5.7045143638850937E-2</v>
      </c>
      <c r="AE71" s="11">
        <f t="shared" si="83"/>
        <v>-4.2216601517590324E-2</v>
      </c>
      <c r="AF71" s="11">
        <f t="shared" si="84"/>
        <v>-3.2233883058470858E-2</v>
      </c>
      <c r="AG71" s="11">
        <f t="shared" si="85"/>
        <v>2.9281277728482547E-2</v>
      </c>
      <c r="AH71" s="11">
        <f t="shared" si="86"/>
        <v>-4.6703257248331242E-2</v>
      </c>
      <c r="BA71" s="2">
        <f t="shared" si="70"/>
        <v>43595</v>
      </c>
      <c r="BB71" s="3">
        <f t="shared" si="56"/>
        <v>0.77627050010123499</v>
      </c>
      <c r="BC71" s="3">
        <f t="shared" si="57"/>
        <v>0.87870597870597866</v>
      </c>
      <c r="BD71" s="3">
        <f t="shared" si="58"/>
        <v>1.2253800396563121</v>
      </c>
      <c r="BE71" s="3">
        <f t="shared" si="59"/>
        <v>0.94851858396654298</v>
      </c>
      <c r="BF71" s="3">
        <f t="shared" si="60"/>
        <v>1.001597523838051</v>
      </c>
      <c r="BG71" s="3">
        <f t="shared" si="61"/>
        <v>0.98125836680053546</v>
      </c>
      <c r="BH71" s="3">
        <f t="shared" si="62"/>
        <v>1.2409686780746523</v>
      </c>
      <c r="BI71" s="3">
        <f t="shared" si="63"/>
        <v>0.90443327996466638</v>
      </c>
      <c r="BJ71" s="3">
        <f t="shared" si="64"/>
        <v>0.86136004217185036</v>
      </c>
      <c r="BK71" s="3">
        <f t="shared" si="65"/>
        <v>1.0379942140790741</v>
      </c>
      <c r="BL71" s="3">
        <f t="shared" si="66"/>
        <v>0.83743061062648705</v>
      </c>
      <c r="BM71" s="3">
        <f t="shared" si="67"/>
        <v>0.83996100572728372</v>
      </c>
      <c r="BN71" s="3">
        <f t="shared" si="68"/>
        <v>1.0334441522353992</v>
      </c>
      <c r="BO71" s="3">
        <f t="shared" si="69"/>
        <v>1.1987000928505107</v>
      </c>
      <c r="BP71" s="3">
        <f t="shared" si="69"/>
        <v>1.1599999999999999</v>
      </c>
      <c r="BQ71" s="3">
        <f t="shared" si="41"/>
        <v>0.92547397327549552</v>
      </c>
    </row>
    <row r="72" spans="1:69">
      <c r="A72" s="2">
        <v>43602</v>
      </c>
      <c r="B72">
        <v>1.1369</v>
      </c>
      <c r="C72">
        <v>2.0933999999999999</v>
      </c>
      <c r="D72">
        <v>1.835</v>
      </c>
      <c r="E72">
        <v>1.5828</v>
      </c>
      <c r="F72">
        <v>1.9974000000000001</v>
      </c>
      <c r="G72">
        <v>1.4379999999999999</v>
      </c>
      <c r="H72">
        <v>1.2364999999999999</v>
      </c>
      <c r="I72">
        <v>1.6277999999999999</v>
      </c>
      <c r="J72">
        <v>3.0809000000000002</v>
      </c>
      <c r="K72">
        <v>1.63</v>
      </c>
      <c r="L72">
        <v>1.042</v>
      </c>
      <c r="M72">
        <v>2.0255999999999998</v>
      </c>
      <c r="N72">
        <v>2.0743</v>
      </c>
      <c r="O72">
        <v>1.256</v>
      </c>
      <c r="P72">
        <v>1.1619999999999999</v>
      </c>
      <c r="Q72" s="3">
        <v>0.90520770172104192</v>
      </c>
      <c r="S72" s="11">
        <f t="shared" si="71"/>
        <v>-1.1563206398887083E-2</v>
      </c>
      <c r="T72" s="11">
        <f t="shared" si="72"/>
        <v>-2.4419796812377714E-2</v>
      </c>
      <c r="U72" s="11">
        <f t="shared" si="73"/>
        <v>-1.0248112189859881E-2</v>
      </c>
      <c r="V72" s="11">
        <f t="shared" si="74"/>
        <v>-1.7077563186983835E-2</v>
      </c>
      <c r="W72" s="11">
        <f t="shared" si="75"/>
        <v>-4.4360265164730128E-3</v>
      </c>
      <c r="X72" s="11">
        <f t="shared" si="76"/>
        <v>-1.9099590723056004E-2</v>
      </c>
      <c r="Y72" s="11">
        <f t="shared" si="77"/>
        <v>-2.9029916942182599E-3</v>
      </c>
      <c r="Z72" s="11">
        <f t="shared" si="78"/>
        <v>-6.3484312049811864E-3</v>
      </c>
      <c r="AA72" s="11">
        <f t="shared" si="79"/>
        <v>-7.6338336661727624E-3</v>
      </c>
      <c r="AB72" s="11">
        <f t="shared" si="80"/>
        <v>9.5379660597050275E-3</v>
      </c>
      <c r="AC72" s="11">
        <f t="shared" si="81"/>
        <v>-1.3257575757575801E-2</v>
      </c>
      <c r="AD72" s="11">
        <f t="shared" si="82"/>
        <v>-2.0455534600319125E-2</v>
      </c>
      <c r="AE72" s="11">
        <f t="shared" si="83"/>
        <v>-4.0332261007346437E-3</v>
      </c>
      <c r="AF72" s="11">
        <f t="shared" si="84"/>
        <v>-2.7110766847405099E-2</v>
      </c>
      <c r="AG72" s="11">
        <f t="shared" si="85"/>
        <v>1.7241379310344307E-3</v>
      </c>
      <c r="AH72" s="11">
        <f t="shared" si="86"/>
        <v>-2.189826201457179E-2</v>
      </c>
      <c r="BA72" s="2">
        <f t="shared" si="70"/>
        <v>43602</v>
      </c>
      <c r="BB72" s="3">
        <f t="shared" si="56"/>
        <v>0.76729432408719711</v>
      </c>
      <c r="BC72" s="3">
        <f t="shared" si="57"/>
        <v>0.85724815724815717</v>
      </c>
      <c r="BD72" s="3">
        <f t="shared" si="58"/>
        <v>1.2128222075346993</v>
      </c>
      <c r="BE72" s="3">
        <f t="shared" si="59"/>
        <v>0.9323201979148259</v>
      </c>
      <c r="BF72" s="3">
        <f t="shared" si="60"/>
        <v>0.99715441066347166</v>
      </c>
      <c r="BG72" s="3">
        <f t="shared" si="61"/>
        <v>0.96251673360107093</v>
      </c>
      <c r="BH72" s="3">
        <f t="shared" si="62"/>
        <v>1.2373661563094165</v>
      </c>
      <c r="BI72" s="3">
        <f t="shared" si="63"/>
        <v>0.89869154750731517</v>
      </c>
      <c r="BJ72" s="3">
        <f t="shared" si="64"/>
        <v>0.85478456288322291</v>
      </c>
      <c r="BK72" s="3">
        <f t="shared" si="65"/>
        <v>1.0478945676631306</v>
      </c>
      <c r="BL72" s="3">
        <f t="shared" si="66"/>
        <v>0.8263283108643934</v>
      </c>
      <c r="BM72" s="3">
        <f t="shared" si="67"/>
        <v>0.82277915431171045</v>
      </c>
      <c r="BN72" s="3">
        <f t="shared" si="68"/>
        <v>1.0292760383069519</v>
      </c>
      <c r="BO72" s="3">
        <f t="shared" si="69"/>
        <v>1.1662024141132776</v>
      </c>
      <c r="BP72" s="3">
        <f t="shared" si="69"/>
        <v>1.1619999999999999</v>
      </c>
      <c r="BQ72" s="3">
        <f t="shared" si="41"/>
        <v>0.90520770172104192</v>
      </c>
    </row>
    <row r="73" spans="1:69">
      <c r="A73" s="2">
        <v>43609</v>
      </c>
      <c r="B73">
        <v>1.1080000000000001</v>
      </c>
      <c r="C73">
        <v>2.0632000000000001</v>
      </c>
      <c r="D73">
        <v>1.7789999999999999</v>
      </c>
      <c r="E73">
        <v>1.5428999999999999</v>
      </c>
      <c r="F73">
        <v>1.9755</v>
      </c>
      <c r="G73">
        <v>1.42</v>
      </c>
      <c r="H73">
        <v>1.2364999999999999</v>
      </c>
      <c r="I73">
        <v>1.5952999999999999</v>
      </c>
      <c r="J73">
        <v>3.0118</v>
      </c>
      <c r="K73">
        <v>1.5949</v>
      </c>
      <c r="L73">
        <v>1.03</v>
      </c>
      <c r="M73">
        <v>2.012</v>
      </c>
      <c r="N73">
        <v>2.0590000000000002</v>
      </c>
      <c r="O73">
        <v>1.2330000000000001</v>
      </c>
      <c r="P73">
        <v>1.18</v>
      </c>
      <c r="Q73" s="3">
        <v>0.89160091076461223</v>
      </c>
      <c r="S73" s="11">
        <f t="shared" si="71"/>
        <v>-2.5420001759169586E-2</v>
      </c>
      <c r="T73" s="11">
        <f t="shared" si="72"/>
        <v>-1.4426292156300646E-2</v>
      </c>
      <c r="U73" s="11">
        <f t="shared" si="73"/>
        <v>-3.0517711171662132E-2</v>
      </c>
      <c r="V73" s="11">
        <f t="shared" si="74"/>
        <v>-2.5208491281273671E-2</v>
      </c>
      <c r="W73" s="11">
        <f t="shared" si="75"/>
        <v>-1.0964253529588519E-2</v>
      </c>
      <c r="X73" s="11">
        <f t="shared" si="76"/>
        <v>-1.2517385257301838E-2</v>
      </c>
      <c r="Y73" s="11" t="str">
        <f t="shared" si="77"/>
        <v>/</v>
      </c>
      <c r="Z73" s="11">
        <f t="shared" si="78"/>
        <v>-1.9965597739279972E-2</v>
      </c>
      <c r="AA73" s="11">
        <f t="shared" si="79"/>
        <v>-2.2428511149339525E-2</v>
      </c>
      <c r="AB73" s="11">
        <f t="shared" si="80"/>
        <v>-2.1533742331288241E-2</v>
      </c>
      <c r="AC73" s="11">
        <f t="shared" si="81"/>
        <v>-1.151631477927062E-2</v>
      </c>
      <c r="AD73" s="11">
        <f t="shared" si="82"/>
        <v>-6.7140600315954702E-3</v>
      </c>
      <c r="AE73" s="11">
        <f t="shared" si="83"/>
        <v>-7.3759822590753199E-3</v>
      </c>
      <c r="AF73" s="11">
        <f t="shared" si="84"/>
        <v>-1.8312101910827994E-2</v>
      </c>
      <c r="AG73" s="11">
        <f t="shared" si="85"/>
        <v>1.5490533562822817E-2</v>
      </c>
      <c r="AH73" s="11">
        <f t="shared" si="86"/>
        <v>-1.5031678288374595E-2</v>
      </c>
      <c r="BA73" s="2">
        <f t="shared" si="70"/>
        <v>43609</v>
      </c>
      <c r="BB73" s="3">
        <f t="shared" si="56"/>
        <v>0.7477897010190997</v>
      </c>
      <c r="BC73" s="3">
        <f t="shared" si="57"/>
        <v>0.84488124488124483</v>
      </c>
      <c r="BD73" s="3">
        <f t="shared" si="58"/>
        <v>1.1758096497025776</v>
      </c>
      <c r="BE73" s="3">
        <f t="shared" si="59"/>
        <v>0.90881781233433467</v>
      </c>
      <c r="BF73" s="3">
        <f t="shared" si="60"/>
        <v>0.98622135689681001</v>
      </c>
      <c r="BG73" s="3">
        <f t="shared" si="61"/>
        <v>0.95046854082998655</v>
      </c>
      <c r="BH73" s="3">
        <f t="shared" si="62"/>
        <v>1.2373661563094165</v>
      </c>
      <c r="BI73" s="3">
        <f t="shared" si="63"/>
        <v>0.88074863357809308</v>
      </c>
      <c r="BJ73" s="3">
        <f t="shared" si="64"/>
        <v>0.83561301778431318</v>
      </c>
      <c r="BK73" s="3">
        <f t="shared" si="65"/>
        <v>1.0253294760527161</v>
      </c>
      <c r="BL73" s="3">
        <f t="shared" si="66"/>
        <v>0.81681205392545608</v>
      </c>
      <c r="BM73" s="3">
        <f t="shared" si="67"/>
        <v>0.81725496567691625</v>
      </c>
      <c r="BN73" s="3">
        <f t="shared" si="68"/>
        <v>1.0216841165087085</v>
      </c>
      <c r="BO73" s="3">
        <f t="shared" si="69"/>
        <v>1.1448467966573816</v>
      </c>
      <c r="BP73" s="3">
        <f t="shared" si="69"/>
        <v>1.18</v>
      </c>
      <c r="BQ73" s="3">
        <f t="shared" si="41"/>
        <v>0.89160091076461223</v>
      </c>
    </row>
    <row r="74" spans="1:69">
      <c r="A74" s="2">
        <v>43616</v>
      </c>
      <c r="B74">
        <v>1.1314</v>
      </c>
      <c r="C74">
        <v>2.0882999999999998</v>
      </c>
      <c r="D74">
        <v>1.806</v>
      </c>
      <c r="E74">
        <v>1.5450999999999999</v>
      </c>
      <c r="F74">
        <v>1.9930000000000001</v>
      </c>
      <c r="G74">
        <v>1.4219999999999999</v>
      </c>
      <c r="H74">
        <v>1.2289000000000001</v>
      </c>
      <c r="I74">
        <v>1.6214</v>
      </c>
      <c r="J74">
        <v>3.0781000000000001</v>
      </c>
      <c r="K74">
        <v>1.6092</v>
      </c>
      <c r="L74">
        <v>1.069</v>
      </c>
      <c r="M74">
        <v>2.0084</v>
      </c>
      <c r="N74">
        <v>2.0573000000000001</v>
      </c>
      <c r="O74">
        <v>1.2909999999999999</v>
      </c>
      <c r="P74">
        <v>1.179</v>
      </c>
      <c r="Q74" s="3">
        <v>0.90050110709765319</v>
      </c>
      <c r="S74" s="11">
        <f t="shared" si="71"/>
        <v>2.1119133574007076E-2</v>
      </c>
      <c r="T74" s="11">
        <f t="shared" si="72"/>
        <v>1.2165568049631537E-2</v>
      </c>
      <c r="U74" s="11">
        <f t="shared" si="73"/>
        <v>1.5177065767285169E-2</v>
      </c>
      <c r="V74" s="11">
        <f t="shared" si="74"/>
        <v>1.42588631797258E-3</v>
      </c>
      <c r="W74" s="11">
        <f t="shared" si="75"/>
        <v>8.8585168311821061E-3</v>
      </c>
      <c r="X74" s="11">
        <f t="shared" si="76"/>
        <v>1.4084507042253502E-3</v>
      </c>
      <c r="Y74" s="11">
        <f t="shared" si="77"/>
        <v>-6.1463809138696535E-3</v>
      </c>
      <c r="Z74" s="11">
        <f t="shared" si="78"/>
        <v>1.6360559142481135E-2</v>
      </c>
      <c r="AA74" s="11">
        <f t="shared" si="79"/>
        <v>2.2013413905305868E-2</v>
      </c>
      <c r="AB74" s="11">
        <f t="shared" si="80"/>
        <v>8.9660793780175219E-3</v>
      </c>
      <c r="AC74" s="11">
        <f t="shared" si="81"/>
        <v>3.7864077669902851E-2</v>
      </c>
      <c r="AD74" s="11">
        <f t="shared" si="82"/>
        <v>-1.7892644135188984E-3</v>
      </c>
      <c r="AE74" s="11">
        <f t="shared" si="83"/>
        <v>-8.2564351627001376E-4</v>
      </c>
      <c r="AF74" s="11">
        <f t="shared" si="84"/>
        <v>4.7039740470397273E-2</v>
      </c>
      <c r="AG74" s="11">
        <f t="shared" si="85"/>
        <v>-8.474576271185752E-4</v>
      </c>
      <c r="AH74" s="11">
        <f t="shared" si="86"/>
        <v>9.9822647392859842E-3</v>
      </c>
      <c r="BA74" s="2">
        <f t="shared" si="70"/>
        <v>43616</v>
      </c>
      <c r="BB74" s="3">
        <f t="shared" si="56"/>
        <v>0.76358237160018894</v>
      </c>
      <c r="BC74" s="3">
        <f t="shared" si="57"/>
        <v>0.85515970515970507</v>
      </c>
      <c r="BD74" s="3">
        <f t="shared" si="58"/>
        <v>1.1936549900859221</v>
      </c>
      <c r="BE74" s="3">
        <f t="shared" si="59"/>
        <v>0.91011368321847197</v>
      </c>
      <c r="BF74" s="3">
        <f t="shared" si="60"/>
        <v>0.99495781538615158</v>
      </c>
      <c r="BG74" s="3">
        <f t="shared" si="61"/>
        <v>0.95180722891566261</v>
      </c>
      <c r="BH74" s="3">
        <f t="shared" si="62"/>
        <v>1.2297608325828082</v>
      </c>
      <c r="BI74" s="3">
        <f t="shared" si="63"/>
        <v>0.8951581736874068</v>
      </c>
      <c r="BJ74" s="3">
        <f t="shared" si="64"/>
        <v>0.85400771300946099</v>
      </c>
      <c r="BK74" s="3">
        <f t="shared" si="65"/>
        <v>1.0345226615236258</v>
      </c>
      <c r="BL74" s="3">
        <f t="shared" si="66"/>
        <v>0.84773988897700236</v>
      </c>
      <c r="BM74" s="3">
        <f t="shared" si="67"/>
        <v>0.81579268045005893</v>
      </c>
      <c r="BN74" s="3">
        <f t="shared" si="68"/>
        <v>1.0208405696422371</v>
      </c>
      <c r="BO74" s="3">
        <f t="shared" si="69"/>
        <v>1.1987000928505107</v>
      </c>
      <c r="BP74" s="3">
        <f t="shared" si="69"/>
        <v>1.179</v>
      </c>
      <c r="BQ74" s="3">
        <f t="shared" si="41"/>
        <v>0.90050110709765319</v>
      </c>
    </row>
    <row r="75" spans="1:69">
      <c r="A75" s="2">
        <v>43622</v>
      </c>
      <c r="B75">
        <v>1.0923</v>
      </c>
      <c r="C75">
        <v>2.0144000000000002</v>
      </c>
      <c r="D75">
        <v>1.77</v>
      </c>
      <c r="E75">
        <v>1.514</v>
      </c>
      <c r="F75">
        <v>1.9522999999999999</v>
      </c>
      <c r="G75">
        <v>1.389</v>
      </c>
      <c r="H75">
        <v>1.216</v>
      </c>
      <c r="I75">
        <v>1.5705</v>
      </c>
      <c r="J75">
        <v>2.9857</v>
      </c>
      <c r="K75">
        <v>1.5938000000000001</v>
      </c>
      <c r="L75">
        <v>1.044</v>
      </c>
      <c r="M75">
        <v>1.9703999999999999</v>
      </c>
      <c r="N75">
        <v>2.0099</v>
      </c>
      <c r="O75">
        <v>1.2230000000000001</v>
      </c>
      <c r="P75">
        <v>1.179</v>
      </c>
      <c r="Q75" s="3">
        <v>0.8843478340041464</v>
      </c>
      <c r="S75" s="11">
        <f t="shared" si="71"/>
        <v>-3.4558953508926904E-2</v>
      </c>
      <c r="T75" s="11">
        <f t="shared" si="72"/>
        <v>-3.5387635876071299E-2</v>
      </c>
      <c r="U75" s="11">
        <f t="shared" si="73"/>
        <v>-1.9933554817275767E-2</v>
      </c>
      <c r="V75" s="11">
        <f t="shared" si="74"/>
        <v>-2.012814704549859E-2</v>
      </c>
      <c r="W75" s="11">
        <f t="shared" si="75"/>
        <v>-2.0421475163070801E-2</v>
      </c>
      <c r="X75" s="11">
        <f t="shared" si="76"/>
        <v>-2.3206751054852259E-2</v>
      </c>
      <c r="Y75" s="11">
        <f t="shared" si="77"/>
        <v>-1.0497192611278461E-2</v>
      </c>
      <c r="Z75" s="11">
        <f t="shared" si="78"/>
        <v>-3.1392623658566654E-2</v>
      </c>
      <c r="AA75" s="11">
        <f t="shared" si="79"/>
        <v>-3.0018517916896803E-2</v>
      </c>
      <c r="AB75" s="11">
        <f t="shared" si="80"/>
        <v>-9.5699726572209265E-3</v>
      </c>
      <c r="AC75" s="11">
        <f t="shared" si="81"/>
        <v>-2.3386342376052305E-2</v>
      </c>
      <c r="AD75" s="11">
        <f t="shared" si="82"/>
        <v>-1.8920533758215563E-2</v>
      </c>
      <c r="AE75" s="11">
        <f t="shared" si="83"/>
        <v>-2.3039906673795851E-2</v>
      </c>
      <c r="AF75" s="11">
        <f t="shared" si="84"/>
        <v>-5.2672347017815535E-2</v>
      </c>
      <c r="AG75" s="11" t="str">
        <f t="shared" si="85"/>
        <v>/</v>
      </c>
      <c r="AH75" s="11">
        <f t="shared" si="86"/>
        <v>-1.7938093541682965E-2</v>
      </c>
      <c r="BA75" s="2">
        <f t="shared" si="70"/>
        <v>43622</v>
      </c>
      <c r="BB75" s="3">
        <f t="shared" si="56"/>
        <v>0.73719376391982183</v>
      </c>
      <c r="BC75" s="3">
        <f t="shared" si="57"/>
        <v>0.82489762489762497</v>
      </c>
      <c r="BD75" s="3">
        <f t="shared" si="58"/>
        <v>1.1698612029081297</v>
      </c>
      <c r="BE75" s="3">
        <f t="shared" si="59"/>
        <v>0.89179478117453026</v>
      </c>
      <c r="BF75" s="3">
        <f t="shared" si="60"/>
        <v>0.9746393090709401</v>
      </c>
      <c r="BG75" s="3">
        <f t="shared" si="61"/>
        <v>0.92971887550200805</v>
      </c>
      <c r="BH75" s="3">
        <f t="shared" si="62"/>
        <v>1.2168517962573802</v>
      </c>
      <c r="BI75" s="3">
        <f t="shared" si="63"/>
        <v>0.86705681002594825</v>
      </c>
      <c r="BJ75" s="3">
        <f t="shared" si="64"/>
        <v>0.8283716671753184</v>
      </c>
      <c r="BK75" s="3">
        <f t="shared" si="65"/>
        <v>1.0246223079395693</v>
      </c>
      <c r="BL75" s="3">
        <f t="shared" si="66"/>
        <v>0.82791435368754962</v>
      </c>
      <c r="BM75" s="3">
        <f t="shared" si="67"/>
        <v>0.80035744749989846</v>
      </c>
      <c r="BN75" s="3">
        <f t="shared" si="68"/>
        <v>0.99732049818885538</v>
      </c>
      <c r="BO75" s="3">
        <f t="shared" si="69"/>
        <v>1.1355617455896008</v>
      </c>
      <c r="BP75" s="3">
        <f t="shared" si="69"/>
        <v>1.179</v>
      </c>
      <c r="BQ75" s="3">
        <f t="shared" si="41"/>
        <v>0.8843478340041464</v>
      </c>
    </row>
    <row r="76" spans="1:69">
      <c r="A76" s="2">
        <v>43630</v>
      </c>
      <c r="B76">
        <v>1.1294999999999999</v>
      </c>
      <c r="C76">
        <v>2.0693999999999999</v>
      </c>
      <c r="D76">
        <v>1.796</v>
      </c>
      <c r="E76">
        <v>1.5511999999999999</v>
      </c>
      <c r="F76">
        <v>1.9882</v>
      </c>
      <c r="G76">
        <v>1.401</v>
      </c>
      <c r="H76">
        <v>1.22</v>
      </c>
      <c r="I76">
        <v>1.6</v>
      </c>
      <c r="J76">
        <v>2.9830000000000001</v>
      </c>
      <c r="K76">
        <v>1.6178999999999999</v>
      </c>
      <c r="L76">
        <v>1.0760000000000001</v>
      </c>
      <c r="M76">
        <v>2.0051999999999999</v>
      </c>
      <c r="N76">
        <v>2.0528</v>
      </c>
      <c r="O76">
        <v>1.2609999999999999</v>
      </c>
      <c r="P76">
        <v>1.175</v>
      </c>
      <c r="Q76" s="3">
        <v>0.90672574197597633</v>
      </c>
      <c r="S76" s="11">
        <f t="shared" si="71"/>
        <v>3.4056577863224247E-2</v>
      </c>
      <c r="T76" s="11">
        <f t="shared" si="72"/>
        <v>2.7303415409054566E-2</v>
      </c>
      <c r="U76" s="11">
        <f t="shared" si="73"/>
        <v>1.4689265536723228E-2</v>
      </c>
      <c r="V76" s="11">
        <f t="shared" si="74"/>
        <v>2.4570673712021041E-2</v>
      </c>
      <c r="W76" s="11">
        <f t="shared" si="75"/>
        <v>1.8388567330840599E-2</v>
      </c>
      <c r="X76" s="11">
        <f t="shared" si="76"/>
        <v>8.6393088552916275E-3</v>
      </c>
      <c r="Y76" s="11">
        <f t="shared" si="77"/>
        <v>3.2894736842106198E-3</v>
      </c>
      <c r="Z76" s="11">
        <f t="shared" si="78"/>
        <v>1.8783826806749504E-2</v>
      </c>
      <c r="AA76" s="11">
        <f t="shared" si="79"/>
        <v>-9.0431054694040114E-4</v>
      </c>
      <c r="AB76" s="11">
        <f t="shared" si="80"/>
        <v>1.5121094240180488E-2</v>
      </c>
      <c r="AC76" s="11">
        <f t="shared" si="81"/>
        <v>3.0651340996168619E-2</v>
      </c>
      <c r="AD76" s="11">
        <f t="shared" si="82"/>
        <v>1.7661388550548107E-2</v>
      </c>
      <c r="AE76" s="11">
        <f t="shared" si="83"/>
        <v>2.1344345489825223E-2</v>
      </c>
      <c r="AF76" s="11">
        <f t="shared" si="84"/>
        <v>3.107113654946847E-2</v>
      </c>
      <c r="AG76" s="11">
        <f t="shared" si="85"/>
        <v>-3.392705682782049E-3</v>
      </c>
      <c r="AH76" s="11">
        <f t="shared" si="86"/>
        <v>2.5304418817319041E-2</v>
      </c>
      <c r="BA76" s="2">
        <f t="shared" si="70"/>
        <v>43630</v>
      </c>
      <c r="BB76" s="3">
        <f t="shared" si="56"/>
        <v>0.76230006074104062</v>
      </c>
      <c r="BC76" s="3">
        <f t="shared" si="57"/>
        <v>0.84742014742014737</v>
      </c>
      <c r="BD76" s="3">
        <f t="shared" si="58"/>
        <v>1.1870456047587576</v>
      </c>
      <c r="BE76" s="3">
        <f t="shared" si="59"/>
        <v>0.91370677976085291</v>
      </c>
      <c r="BF76" s="3">
        <f t="shared" si="60"/>
        <v>0.99256152962907496</v>
      </c>
      <c r="BG76" s="3">
        <f t="shared" si="61"/>
        <v>0.93775100401606426</v>
      </c>
      <c r="BH76" s="3">
        <f t="shared" si="62"/>
        <v>1.2208545982187531</v>
      </c>
      <c r="BI76" s="3">
        <f t="shared" si="63"/>
        <v>0.88334345497708833</v>
      </c>
      <c r="BJ76" s="3">
        <f t="shared" si="64"/>
        <v>0.82762256193990513</v>
      </c>
      <c r="BK76" s="3">
        <f t="shared" si="65"/>
        <v>1.0401157184185148</v>
      </c>
      <c r="BL76" s="3">
        <f t="shared" si="66"/>
        <v>0.85329103885804924</v>
      </c>
      <c r="BM76" s="3">
        <f t="shared" si="67"/>
        <v>0.81449287135951898</v>
      </c>
      <c r="BN76" s="3">
        <f t="shared" si="68"/>
        <v>1.018607651466283</v>
      </c>
      <c r="BO76" s="3">
        <f t="shared" si="69"/>
        <v>1.1708449396471681</v>
      </c>
      <c r="BP76" s="3">
        <f t="shared" si="69"/>
        <v>1.175</v>
      </c>
      <c r="BQ76" s="3">
        <f t="shared" si="41"/>
        <v>0.90672574197597633</v>
      </c>
    </row>
    <row r="77" spans="1:69">
      <c r="A77" s="2">
        <v>43637</v>
      </c>
      <c r="B77">
        <v>1.1720999999999999</v>
      </c>
      <c r="C77">
        <v>2.1536</v>
      </c>
      <c r="D77">
        <v>1.863</v>
      </c>
      <c r="E77">
        <v>1.6016999999999999</v>
      </c>
      <c r="F77">
        <v>2.0329000000000002</v>
      </c>
      <c r="G77">
        <v>1.4039999999999999</v>
      </c>
      <c r="H77">
        <v>1.2289000000000001</v>
      </c>
      <c r="I77">
        <v>1.6572</v>
      </c>
      <c r="J77">
        <v>3.0371000000000001</v>
      </c>
      <c r="K77">
        <v>1.6694</v>
      </c>
      <c r="L77">
        <v>1.0980000000000001</v>
      </c>
      <c r="M77">
        <v>2.1230000000000002</v>
      </c>
      <c r="N77">
        <v>2.1040000000000001</v>
      </c>
      <c r="O77">
        <v>1.319</v>
      </c>
      <c r="P77">
        <v>1.2150000000000001</v>
      </c>
      <c r="Q77" s="3">
        <v>0.95114768333635624</v>
      </c>
      <c r="S77" s="11">
        <f t="shared" si="71"/>
        <v>3.7715803452855301E-2</v>
      </c>
      <c r="T77" s="11">
        <f t="shared" si="72"/>
        <v>4.0688122161012918E-2</v>
      </c>
      <c r="U77" s="11">
        <f t="shared" si="73"/>
        <v>3.7305122494432075E-2</v>
      </c>
      <c r="V77" s="11">
        <f t="shared" si="74"/>
        <v>3.2555440948942804E-2</v>
      </c>
      <c r="W77" s="11">
        <f t="shared" si="75"/>
        <v>2.2482647620963858E-2</v>
      </c>
      <c r="X77" s="11">
        <f t="shared" si="76"/>
        <v>2.1413276231263545E-3</v>
      </c>
      <c r="Y77" s="11">
        <f t="shared" si="77"/>
        <v>7.2950819672132905E-3</v>
      </c>
      <c r="Z77" s="11">
        <f t="shared" si="78"/>
        <v>3.5749999999999948E-2</v>
      </c>
      <c r="AA77" s="11">
        <f t="shared" si="79"/>
        <v>1.8136104592691993E-2</v>
      </c>
      <c r="AB77" s="11">
        <f t="shared" si="80"/>
        <v>3.1831386365041237E-2</v>
      </c>
      <c r="AC77" s="11">
        <f t="shared" si="81"/>
        <v>2.0446096654275214E-2</v>
      </c>
      <c r="AD77" s="11">
        <f t="shared" si="82"/>
        <v>5.8747257131458452E-2</v>
      </c>
      <c r="AE77" s="11">
        <f t="shared" si="83"/>
        <v>2.4941543257989141E-2</v>
      </c>
      <c r="AF77" s="11">
        <f t="shared" si="84"/>
        <v>4.599524187153059E-2</v>
      </c>
      <c r="AG77" s="11">
        <f t="shared" si="85"/>
        <v>3.4042553191489411E-2</v>
      </c>
      <c r="AH77" s="11">
        <f t="shared" si="86"/>
        <v>4.8991596139725369E-2</v>
      </c>
      <c r="BA77" s="2">
        <f t="shared" si="70"/>
        <v>43637</v>
      </c>
      <c r="BB77" s="3">
        <f t="shared" si="56"/>
        <v>0.79105082000404936</v>
      </c>
      <c r="BC77" s="3">
        <f t="shared" si="57"/>
        <v>0.88190008190008184</v>
      </c>
      <c r="BD77" s="3">
        <f t="shared" si="58"/>
        <v>1.2313284864507601</v>
      </c>
      <c r="BE77" s="3">
        <f t="shared" si="59"/>
        <v>0.94345290687400596</v>
      </c>
      <c r="BF77" s="3">
        <f t="shared" si="60"/>
        <v>1.0148769407418503</v>
      </c>
      <c r="BG77" s="3">
        <f t="shared" si="61"/>
        <v>0.93975903614457823</v>
      </c>
      <c r="BH77" s="3">
        <f t="shared" si="62"/>
        <v>1.2297608325828082</v>
      </c>
      <c r="BI77" s="3">
        <f t="shared" si="63"/>
        <v>0.91492298349251922</v>
      </c>
      <c r="BJ77" s="3">
        <f t="shared" si="64"/>
        <v>0.842632411286519</v>
      </c>
      <c r="BK77" s="3">
        <f t="shared" si="65"/>
        <v>1.0732240437158469</v>
      </c>
      <c r="BL77" s="3">
        <f t="shared" si="66"/>
        <v>0.87073750991276777</v>
      </c>
      <c r="BM77" s="3">
        <f t="shared" si="67"/>
        <v>0.86234209350501656</v>
      </c>
      <c r="BN77" s="3">
        <f t="shared" si="68"/>
        <v>1.044013298268248</v>
      </c>
      <c r="BO77" s="3">
        <f t="shared" si="69"/>
        <v>1.2246982358402971</v>
      </c>
      <c r="BP77" s="3">
        <f t="shared" si="69"/>
        <v>1.2150000000000001</v>
      </c>
      <c r="BQ77" s="3">
        <f t="shared" si="41"/>
        <v>0.95114768333635624</v>
      </c>
    </row>
    <row r="78" spans="1:69">
      <c r="A78" s="2">
        <v>43644</v>
      </c>
      <c r="B78">
        <v>1.1806000000000001</v>
      </c>
      <c r="C78">
        <v>2.1526999999999998</v>
      </c>
      <c r="D78">
        <v>1.905</v>
      </c>
      <c r="E78">
        <v>1.6121000000000001</v>
      </c>
      <c r="F78">
        <v>2.0211999999999999</v>
      </c>
      <c r="G78">
        <v>1.4019999999999999</v>
      </c>
      <c r="H78">
        <v>1.2258</v>
      </c>
      <c r="I78">
        <v>1.6447000000000001</v>
      </c>
      <c r="J78">
        <v>3.0718000000000001</v>
      </c>
      <c r="K78">
        <v>1.6913</v>
      </c>
      <c r="L78">
        <v>1.1220000000000001</v>
      </c>
      <c r="M78">
        <v>2.1252</v>
      </c>
      <c r="N78">
        <v>2.1221000000000001</v>
      </c>
      <c r="O78">
        <v>1.306</v>
      </c>
      <c r="P78">
        <v>1.1970000000000001</v>
      </c>
      <c r="Q78" s="3">
        <v>0.94907591439225469</v>
      </c>
      <c r="S78" s="11">
        <f t="shared" si="71"/>
        <v>7.2519409606690566E-3</v>
      </c>
      <c r="T78" s="11">
        <f t="shared" si="72"/>
        <v>-4.1790490341764297E-4</v>
      </c>
      <c r="U78" s="11">
        <f t="shared" si="73"/>
        <v>2.2544283413848731E-2</v>
      </c>
      <c r="V78" s="11">
        <f t="shared" si="74"/>
        <v>6.4931010801025923E-3</v>
      </c>
      <c r="W78" s="11">
        <f t="shared" si="75"/>
        <v>-5.7553249053078348E-3</v>
      </c>
      <c r="X78" s="11">
        <f t="shared" si="76"/>
        <v>-1.4245014245014564E-3</v>
      </c>
      <c r="Y78" s="11">
        <f t="shared" si="77"/>
        <v>-2.5225811701522494E-3</v>
      </c>
      <c r="Z78" s="11">
        <f t="shared" si="78"/>
        <v>-7.5428433502292558E-3</v>
      </c>
      <c r="AA78" s="11">
        <f t="shared" si="79"/>
        <v>1.1425372888610896E-2</v>
      </c>
      <c r="AB78" s="11">
        <f t="shared" si="80"/>
        <v>1.3118485683479175E-2</v>
      </c>
      <c r="AC78" s="11">
        <f t="shared" si="81"/>
        <v>2.1857923497267784E-2</v>
      </c>
      <c r="AD78" s="11">
        <f t="shared" si="82"/>
        <v>1.0362694300516395E-3</v>
      </c>
      <c r="AE78" s="11">
        <f t="shared" si="83"/>
        <v>8.6026615969581055E-3</v>
      </c>
      <c r="AF78" s="11">
        <f t="shared" si="84"/>
        <v>-9.8559514783926883E-3</v>
      </c>
      <c r="AG78" s="11">
        <f t="shared" si="85"/>
        <v>-1.4814814814814836E-2</v>
      </c>
      <c r="AH78" s="11">
        <f t="shared" si="86"/>
        <v>-2.1781779847629412E-3</v>
      </c>
      <c r="BA78" s="2">
        <f t="shared" si="70"/>
        <v>43644</v>
      </c>
      <c r="BB78" s="3">
        <f t="shared" si="56"/>
        <v>0.79678747384760751</v>
      </c>
      <c r="BC78" s="3">
        <f t="shared" si="57"/>
        <v>0.88153153153153141</v>
      </c>
      <c r="BD78" s="3">
        <f t="shared" si="58"/>
        <v>1.2590879048248513</v>
      </c>
      <c r="BE78" s="3">
        <f t="shared" si="59"/>
        <v>0.94957884196265541</v>
      </c>
      <c r="BF78" s="3">
        <f t="shared" si="60"/>
        <v>1.0090359942089762</v>
      </c>
      <c r="BG78" s="3">
        <f t="shared" si="61"/>
        <v>0.93842034805890218</v>
      </c>
      <c r="BH78" s="3">
        <f t="shared" si="62"/>
        <v>1.2266586610627439</v>
      </c>
      <c r="BI78" s="3">
        <f t="shared" si="63"/>
        <v>0.90802186275051078</v>
      </c>
      <c r="BJ78" s="3">
        <f t="shared" si="64"/>
        <v>0.85225980079349672</v>
      </c>
      <c r="BK78" s="3">
        <f t="shared" si="65"/>
        <v>1.0873031179684989</v>
      </c>
      <c r="BL78" s="3">
        <f t="shared" si="66"/>
        <v>0.88977002379064252</v>
      </c>
      <c r="BM78" s="3">
        <f t="shared" si="67"/>
        <v>0.86323571225476259</v>
      </c>
      <c r="BN78" s="3">
        <f t="shared" si="68"/>
        <v>1.052994591375974</v>
      </c>
      <c r="BO78" s="3">
        <f t="shared" si="69"/>
        <v>1.212627669452182</v>
      </c>
      <c r="BP78" s="3">
        <f t="shared" si="69"/>
        <v>1.1970000000000001</v>
      </c>
      <c r="BQ78" s="3">
        <f t="shared" si="41"/>
        <v>0.94907591439225469</v>
      </c>
    </row>
    <row r="79" spans="1:69">
      <c r="A79" s="2">
        <v>43651</v>
      </c>
      <c r="B79">
        <v>1.1914</v>
      </c>
      <c r="C79">
        <v>2.2040000000000002</v>
      </c>
      <c r="D79">
        <v>1.95</v>
      </c>
      <c r="E79">
        <v>1.6335</v>
      </c>
      <c r="F79">
        <v>2.0762</v>
      </c>
      <c r="G79">
        <v>1.415</v>
      </c>
      <c r="H79">
        <v>1.2349000000000001</v>
      </c>
      <c r="I79">
        <v>1.6693</v>
      </c>
      <c r="J79">
        <v>3.0400999999999998</v>
      </c>
      <c r="K79">
        <v>1.7231000000000001</v>
      </c>
      <c r="L79">
        <v>1.131</v>
      </c>
      <c r="M79">
        <v>2.1812</v>
      </c>
      <c r="N79">
        <v>2.15</v>
      </c>
      <c r="O79">
        <v>1.341</v>
      </c>
      <c r="P79">
        <v>1.234</v>
      </c>
      <c r="Q79" s="3">
        <v>0.96585032123086345</v>
      </c>
      <c r="S79" s="11">
        <f t="shared" si="71"/>
        <v>9.1478909029305555E-3</v>
      </c>
      <c r="T79" s="11">
        <f t="shared" si="72"/>
        <v>2.3830538393645462E-2</v>
      </c>
      <c r="U79" s="11">
        <f t="shared" si="73"/>
        <v>2.3622047244094446E-2</v>
      </c>
      <c r="V79" s="11">
        <f t="shared" si="74"/>
        <v>1.3274610756156546E-2</v>
      </c>
      <c r="W79" s="11">
        <f t="shared" si="75"/>
        <v>2.721155749059978E-2</v>
      </c>
      <c r="X79" s="11">
        <f t="shared" si="76"/>
        <v>9.2724679029958512E-3</v>
      </c>
      <c r="Y79" s="11">
        <f t="shared" si="77"/>
        <v>7.4237232827543131E-3</v>
      </c>
      <c r="Z79" s="11">
        <f t="shared" si="78"/>
        <v>1.4957135039824765E-2</v>
      </c>
      <c r="AA79" s="11">
        <f t="shared" si="79"/>
        <v>-1.0319682270981234E-2</v>
      </c>
      <c r="AB79" s="11">
        <f t="shared" si="80"/>
        <v>1.8802104889729776E-2</v>
      </c>
      <c r="AC79" s="11">
        <f t="shared" si="81"/>
        <v>8.0213903743313608E-3</v>
      </c>
      <c r="AD79" s="11">
        <f t="shared" si="82"/>
        <v>2.6350461133069825E-2</v>
      </c>
      <c r="AE79" s="11">
        <f t="shared" si="83"/>
        <v>1.3147354036096237E-2</v>
      </c>
      <c r="AF79" s="11">
        <f t="shared" si="84"/>
        <v>2.6799387442572709E-2</v>
      </c>
      <c r="AG79" s="11">
        <f t="shared" si="85"/>
        <v>3.0910609857978111E-2</v>
      </c>
      <c r="AH79" s="11">
        <f t="shared" si="86"/>
        <v>1.7674462689689419E-2</v>
      </c>
      <c r="BA79" s="2">
        <f t="shared" si="70"/>
        <v>43651</v>
      </c>
      <c r="BB79" s="3">
        <f t="shared" si="56"/>
        <v>0.80407639873118719</v>
      </c>
      <c r="BC79" s="3">
        <f t="shared" si="57"/>
        <v>0.90253890253890257</v>
      </c>
      <c r="BD79" s="3">
        <f t="shared" si="58"/>
        <v>1.288830138797092</v>
      </c>
      <c r="BE79" s="3">
        <f t="shared" si="59"/>
        <v>0.96218413147199144</v>
      </c>
      <c r="BF79" s="3">
        <f t="shared" si="60"/>
        <v>1.036493435175478</v>
      </c>
      <c r="BG79" s="3">
        <f t="shared" si="61"/>
        <v>0.94712182061579653</v>
      </c>
      <c r="BH79" s="3">
        <f t="shared" si="62"/>
        <v>1.2357650355248675</v>
      </c>
      <c r="BI79" s="3">
        <f t="shared" si="63"/>
        <v>0.92160326837078343</v>
      </c>
      <c r="BJ79" s="3">
        <f t="shared" si="64"/>
        <v>0.84346475043697799</v>
      </c>
      <c r="BK79" s="3">
        <f t="shared" si="65"/>
        <v>1.1077467052394727</v>
      </c>
      <c r="BL79" s="3">
        <f t="shared" si="66"/>
        <v>0.89690721649484539</v>
      </c>
      <c r="BM79" s="3">
        <f t="shared" si="67"/>
        <v>0.88598237133920954</v>
      </c>
      <c r="BN79" s="3">
        <f t="shared" si="68"/>
        <v>1.0668386840668884</v>
      </c>
      <c r="BO79" s="3">
        <f t="shared" si="69"/>
        <v>1.2451253481894151</v>
      </c>
      <c r="BP79" s="3">
        <f t="shared" si="69"/>
        <v>1.234</v>
      </c>
      <c r="BQ79" s="3">
        <f t="shared" si="41"/>
        <v>0.96585032123086345</v>
      </c>
    </row>
    <row r="80" spans="1:69">
      <c r="A80" s="2">
        <v>43658</v>
      </c>
      <c r="B80">
        <v>1.1722999999999999</v>
      </c>
      <c r="C80">
        <v>2.1852999999999998</v>
      </c>
      <c r="D80">
        <v>1.889</v>
      </c>
      <c r="E80">
        <v>1.6020000000000001</v>
      </c>
      <c r="F80">
        <v>2.0548999999999999</v>
      </c>
      <c r="G80">
        <v>1.405</v>
      </c>
      <c r="H80">
        <v>1.2341</v>
      </c>
      <c r="I80">
        <v>1.6480999999999999</v>
      </c>
      <c r="J80">
        <v>2.9559000000000002</v>
      </c>
      <c r="K80">
        <v>1.7012</v>
      </c>
      <c r="L80">
        <v>1.1080000000000001</v>
      </c>
      <c r="M80">
        <v>2.1503999999999999</v>
      </c>
      <c r="N80">
        <v>2.1453000000000002</v>
      </c>
      <c r="O80">
        <v>1.298</v>
      </c>
      <c r="P80">
        <v>1.2170000000000001</v>
      </c>
      <c r="Q80" s="3">
        <v>0.94489412159192343</v>
      </c>
      <c r="S80" s="11">
        <f t="shared" si="71"/>
        <v>-1.6031559509820492E-2</v>
      </c>
      <c r="T80" s="11">
        <f t="shared" si="72"/>
        <v>-8.48457350272247E-3</v>
      </c>
      <c r="U80" s="11">
        <f t="shared" si="73"/>
        <v>-3.1282051282051304E-2</v>
      </c>
      <c r="V80" s="11">
        <f t="shared" si="74"/>
        <v>-1.9283746556473691E-2</v>
      </c>
      <c r="W80" s="11">
        <f t="shared" si="75"/>
        <v>-1.0259127251709854E-2</v>
      </c>
      <c r="X80" s="11">
        <f t="shared" si="76"/>
        <v>-7.0671378091873294E-3</v>
      </c>
      <c r="Y80" s="11">
        <f t="shared" si="77"/>
        <v>-6.4782573487742745E-4</v>
      </c>
      <c r="Z80" s="11">
        <f t="shared" si="78"/>
        <v>-1.2699934104115518E-2</v>
      </c>
      <c r="AA80" s="11">
        <f t="shared" si="79"/>
        <v>-2.7696457353376447E-2</v>
      </c>
      <c r="AB80" s="11">
        <f t="shared" si="80"/>
        <v>-1.2709651210028428E-2</v>
      </c>
      <c r="AC80" s="11">
        <f t="shared" si="81"/>
        <v>-2.0335985853227156E-2</v>
      </c>
      <c r="AD80" s="11">
        <f t="shared" si="82"/>
        <v>-1.4120667522464769E-2</v>
      </c>
      <c r="AE80" s="11">
        <f t="shared" si="83"/>
        <v>-2.1860465116277927E-3</v>
      </c>
      <c r="AF80" s="11">
        <f t="shared" si="84"/>
        <v>-3.2065622669649407E-2</v>
      </c>
      <c r="AG80" s="11">
        <f t="shared" si="85"/>
        <v>-1.3776337115072868E-2</v>
      </c>
      <c r="AH80" s="11">
        <f t="shared" si="86"/>
        <v>-2.1697150353725436E-2</v>
      </c>
      <c r="BA80" s="2">
        <f t="shared" si="70"/>
        <v>43658</v>
      </c>
      <c r="BB80" s="3">
        <f t="shared" si="56"/>
        <v>0.79118580009448602</v>
      </c>
      <c r="BC80" s="3">
        <f t="shared" si="57"/>
        <v>0.89488124488124476</v>
      </c>
      <c r="BD80" s="3">
        <f t="shared" si="58"/>
        <v>1.2485128883013881</v>
      </c>
      <c r="BE80" s="3">
        <f t="shared" si="59"/>
        <v>0.94362961654002475</v>
      </c>
      <c r="BF80" s="3">
        <f t="shared" si="60"/>
        <v>1.025859917128451</v>
      </c>
      <c r="BG80" s="3">
        <f t="shared" si="61"/>
        <v>0.94042838018741637</v>
      </c>
      <c r="BH80" s="3">
        <f t="shared" si="62"/>
        <v>1.2349644751325928</v>
      </c>
      <c r="BI80" s="3">
        <f t="shared" si="63"/>
        <v>0.90989896759233702</v>
      </c>
      <c r="BJ80" s="3">
        <f t="shared" si="64"/>
        <v>0.82010376494742399</v>
      </c>
      <c r="BK80" s="3">
        <f t="shared" si="65"/>
        <v>1.093667630986821</v>
      </c>
      <c r="BL80" s="3">
        <f t="shared" si="66"/>
        <v>0.87866772402854887</v>
      </c>
      <c r="BM80" s="3">
        <f t="shared" si="67"/>
        <v>0.87347170884276371</v>
      </c>
      <c r="BN80" s="3">
        <f t="shared" si="68"/>
        <v>1.0645065250831143</v>
      </c>
      <c r="BO80" s="3">
        <f t="shared" si="69"/>
        <v>1.2051996285979574</v>
      </c>
      <c r="BP80" s="3">
        <f t="shared" si="69"/>
        <v>1.2170000000000001</v>
      </c>
      <c r="BQ80" s="3">
        <f t="shared" si="41"/>
        <v>0.94489412159192343</v>
      </c>
    </row>
    <row r="81" spans="1:69">
      <c r="A81" s="2">
        <v>43665</v>
      </c>
      <c r="B81">
        <v>1.1793</v>
      </c>
      <c r="C81">
        <v>2.1983999999999999</v>
      </c>
      <c r="D81">
        <v>1.891</v>
      </c>
      <c r="E81">
        <v>1.6012999999999999</v>
      </c>
      <c r="F81">
        <v>2.0531000000000001</v>
      </c>
      <c r="G81">
        <v>1.4039999999999999</v>
      </c>
      <c r="H81">
        <v>1.2327999999999999</v>
      </c>
      <c r="I81">
        <v>1.6418999999999999</v>
      </c>
      <c r="J81">
        <v>2.9237000000000002</v>
      </c>
      <c r="K81">
        <v>1.6826000000000001</v>
      </c>
      <c r="L81">
        <v>1.0880000000000001</v>
      </c>
      <c r="M81">
        <v>2.1211000000000002</v>
      </c>
      <c r="N81">
        <v>2.1145</v>
      </c>
      <c r="O81">
        <v>1.304</v>
      </c>
      <c r="P81">
        <v>1.2290000000000001</v>
      </c>
      <c r="Q81" s="3">
        <v>0.94470160659963232</v>
      </c>
      <c r="S81" s="11">
        <f t="shared" si="71"/>
        <v>5.9711677898151017E-3</v>
      </c>
      <c r="T81" s="11">
        <f t="shared" si="72"/>
        <v>5.9946002837139023E-3</v>
      </c>
      <c r="U81" s="11">
        <f t="shared" si="73"/>
        <v>1.0587612493382359E-3</v>
      </c>
      <c r="V81" s="11">
        <f t="shared" si="74"/>
        <v>-4.3695380774044779E-4</v>
      </c>
      <c r="W81" s="11">
        <f t="shared" si="75"/>
        <v>-8.7595503430815125E-4</v>
      </c>
      <c r="X81" s="11">
        <f t="shared" si="76"/>
        <v>-7.11743772242035E-4</v>
      </c>
      <c r="Y81" s="11">
        <f t="shared" si="77"/>
        <v>-1.053399238311381E-3</v>
      </c>
      <c r="Z81" s="11">
        <f t="shared" si="78"/>
        <v>-3.7619076512347416E-3</v>
      </c>
      <c r="AA81" s="11">
        <f t="shared" si="79"/>
        <v>-1.0893467302682813E-2</v>
      </c>
      <c r="AB81" s="11">
        <f t="shared" si="80"/>
        <v>-1.0933458735010504E-2</v>
      </c>
      <c r="AC81" s="11">
        <f t="shared" si="81"/>
        <v>-1.8050541516245522E-2</v>
      </c>
      <c r="AD81" s="11">
        <f t="shared" si="82"/>
        <v>-1.3625372023809312E-2</v>
      </c>
      <c r="AE81" s="11">
        <f t="shared" si="83"/>
        <v>-1.4356966391646964E-2</v>
      </c>
      <c r="AF81" s="11">
        <f t="shared" si="84"/>
        <v>4.6224961479199855E-3</v>
      </c>
      <c r="AG81" s="11">
        <f t="shared" si="85"/>
        <v>9.8603122432210366E-3</v>
      </c>
      <c r="AH81" s="11">
        <f t="shared" si="86"/>
        <v>-2.0374239599119104E-4</v>
      </c>
      <c r="BA81" s="2">
        <f t="shared" si="70"/>
        <v>43665</v>
      </c>
      <c r="BB81" s="3">
        <f t="shared" si="56"/>
        <v>0.79591010325976919</v>
      </c>
      <c r="BC81" s="3">
        <f t="shared" si="57"/>
        <v>0.90024570024570016</v>
      </c>
      <c r="BD81" s="3">
        <f t="shared" si="58"/>
        <v>1.2498347653668209</v>
      </c>
      <c r="BE81" s="3">
        <f t="shared" si="59"/>
        <v>0.94321729398598098</v>
      </c>
      <c r="BF81" s="3">
        <f t="shared" si="60"/>
        <v>1.0249613099695474</v>
      </c>
      <c r="BG81" s="3">
        <f t="shared" si="61"/>
        <v>0.93975903614457823</v>
      </c>
      <c r="BH81" s="3">
        <f t="shared" si="62"/>
        <v>1.2336635644951466</v>
      </c>
      <c r="BI81" s="3">
        <f t="shared" si="63"/>
        <v>0.90647601170430081</v>
      </c>
      <c r="BJ81" s="3">
        <f t="shared" si="64"/>
        <v>0.81116999139916224</v>
      </c>
      <c r="BK81" s="3">
        <f t="shared" si="65"/>
        <v>1.0817100610736097</v>
      </c>
      <c r="BL81" s="3">
        <f t="shared" si="66"/>
        <v>0.86280729579698667</v>
      </c>
      <c r="BM81" s="3">
        <f t="shared" si="67"/>
        <v>0.86157033185750853</v>
      </c>
      <c r="BN81" s="3">
        <f t="shared" si="68"/>
        <v>1.0492234406788072</v>
      </c>
      <c r="BO81" s="3">
        <f t="shared" si="69"/>
        <v>1.2107706592386258</v>
      </c>
      <c r="BP81" s="3">
        <f t="shared" si="69"/>
        <v>1.2290000000000001</v>
      </c>
      <c r="BQ81" s="3">
        <f t="shared" ref="BQ81:BQ86" si="87">Q81/Q$2</f>
        <v>0.94470160659963232</v>
      </c>
    </row>
    <row r="82" spans="1:69">
      <c r="A82" s="2">
        <v>43672</v>
      </c>
      <c r="B82">
        <v>1.2053</v>
      </c>
      <c r="C82">
        <v>2.2378999999999998</v>
      </c>
      <c r="D82">
        <v>1.911</v>
      </c>
      <c r="E82">
        <v>1.6124000000000001</v>
      </c>
      <c r="F82">
        <v>2.0903999999999998</v>
      </c>
      <c r="G82">
        <v>1.4319999999999999</v>
      </c>
      <c r="H82">
        <v>1.2435</v>
      </c>
      <c r="I82">
        <v>1.6487000000000001</v>
      </c>
      <c r="J82">
        <v>2.8393999999999999</v>
      </c>
      <c r="K82">
        <v>1.6913</v>
      </c>
      <c r="L82">
        <v>1.123</v>
      </c>
      <c r="M82">
        <v>2.1665000000000001</v>
      </c>
      <c r="N82">
        <v>2.1282000000000001</v>
      </c>
      <c r="O82">
        <v>1.3120000000000001</v>
      </c>
      <c r="P82">
        <v>1.2330000000000001</v>
      </c>
      <c r="Q82" s="3">
        <v>0.95725817369412136</v>
      </c>
      <c r="S82" s="11">
        <f t="shared" si="71"/>
        <v>2.2046977020266256E-2</v>
      </c>
      <c r="T82" s="11">
        <f t="shared" si="72"/>
        <v>1.7967612809315803E-2</v>
      </c>
      <c r="U82" s="11">
        <f t="shared" si="73"/>
        <v>1.057641459545211E-2</v>
      </c>
      <c r="V82" s="11">
        <f t="shared" si="74"/>
        <v>6.931867857365992E-3</v>
      </c>
      <c r="W82" s="11">
        <f t="shared" si="75"/>
        <v>1.8167648921143531E-2</v>
      </c>
      <c r="X82" s="11">
        <f t="shared" si="76"/>
        <v>1.9943019943019946E-2</v>
      </c>
      <c r="Y82" s="11">
        <f t="shared" si="77"/>
        <v>8.6794289422453819E-3</v>
      </c>
      <c r="Z82" s="11">
        <f t="shared" si="78"/>
        <v>4.1415433339424546E-3</v>
      </c>
      <c r="AA82" s="11">
        <f t="shared" si="79"/>
        <v>-2.8833327632794115E-2</v>
      </c>
      <c r="AB82" s="11">
        <f t="shared" si="80"/>
        <v>5.1705693569474853E-3</v>
      </c>
      <c r="AC82" s="11">
        <f t="shared" si="81"/>
        <v>3.2169117647058654E-2</v>
      </c>
      <c r="AD82" s="11">
        <f t="shared" si="82"/>
        <v>2.1403988496534687E-2</v>
      </c>
      <c r="AE82" s="11">
        <f t="shared" si="83"/>
        <v>6.4790730669188612E-3</v>
      </c>
      <c r="AF82" s="11">
        <f t="shared" si="84"/>
        <v>6.1349693251533388E-3</v>
      </c>
      <c r="AG82" s="11">
        <f t="shared" si="85"/>
        <v>3.2546786004881145E-3</v>
      </c>
      <c r="AH82" s="11">
        <f t="shared" si="86"/>
        <v>1.3291569535575753E-2</v>
      </c>
      <c r="BA82" s="2">
        <f t="shared" si="70"/>
        <v>43672</v>
      </c>
      <c r="BB82" s="3">
        <f t="shared" si="56"/>
        <v>0.81345751501653507</v>
      </c>
      <c r="BC82" s="3">
        <f t="shared" si="57"/>
        <v>0.91642096642096627</v>
      </c>
      <c r="BD82" s="3">
        <f t="shared" si="58"/>
        <v>1.2630535360211501</v>
      </c>
      <c r="BE82" s="3">
        <f t="shared" si="59"/>
        <v>0.94975555162867409</v>
      </c>
      <c r="BF82" s="3">
        <f t="shared" si="60"/>
        <v>1.0435824472068294</v>
      </c>
      <c r="BG82" s="3">
        <f t="shared" si="61"/>
        <v>0.95850066934404277</v>
      </c>
      <c r="BH82" s="3">
        <f t="shared" si="62"/>
        <v>1.2443710597418194</v>
      </c>
      <c r="BI82" s="3">
        <f t="shared" si="63"/>
        <v>0.91023022138795351</v>
      </c>
      <c r="BJ82" s="3">
        <f t="shared" si="64"/>
        <v>0.78778126127125936</v>
      </c>
      <c r="BK82" s="3">
        <f t="shared" si="65"/>
        <v>1.0873031179684989</v>
      </c>
      <c r="BL82" s="3">
        <f t="shared" si="66"/>
        <v>0.89056304520222052</v>
      </c>
      <c r="BM82" s="3">
        <f t="shared" si="67"/>
        <v>0.88001137332954227</v>
      </c>
      <c r="BN82" s="3">
        <f t="shared" si="68"/>
        <v>1.0560214360144893</v>
      </c>
      <c r="BO82" s="3">
        <f t="shared" si="69"/>
        <v>1.2181987000928507</v>
      </c>
      <c r="BP82" s="3">
        <f t="shared" si="69"/>
        <v>1.2330000000000001</v>
      </c>
      <c r="BQ82" s="3">
        <f t="shared" si="87"/>
        <v>0.95725817369412136</v>
      </c>
    </row>
    <row r="83" spans="1:69">
      <c r="A83" s="2">
        <v>43679</v>
      </c>
      <c r="B83">
        <v>1.1662999999999999</v>
      </c>
      <c r="C83">
        <v>2.2090999999999998</v>
      </c>
      <c r="D83">
        <v>1.855</v>
      </c>
      <c r="E83">
        <v>1.5938000000000001</v>
      </c>
      <c r="F83">
        <v>2.0550999999999999</v>
      </c>
      <c r="G83">
        <v>1.407</v>
      </c>
      <c r="H83">
        <v>1.2337</v>
      </c>
      <c r="I83">
        <v>1.6372</v>
      </c>
      <c r="J83">
        <v>2.8382999999999998</v>
      </c>
      <c r="K83">
        <v>1.6540999999999999</v>
      </c>
      <c r="L83">
        <v>1.1120000000000001</v>
      </c>
      <c r="M83">
        <v>2.1038000000000001</v>
      </c>
      <c r="N83">
        <v>2.1082000000000001</v>
      </c>
      <c r="O83">
        <v>1.2909999999999999</v>
      </c>
      <c r="P83">
        <v>1.232</v>
      </c>
      <c r="Q83" s="3">
        <v>0.9296881165332942</v>
      </c>
      <c r="S83" s="11">
        <f t="shared" si="71"/>
        <v>-3.2357089521281135E-2</v>
      </c>
      <c r="T83" s="11">
        <f t="shared" si="72"/>
        <v>-1.2869207739398481E-2</v>
      </c>
      <c r="U83" s="11">
        <f t="shared" si="73"/>
        <v>-2.9304029304029311E-2</v>
      </c>
      <c r="V83" s="11">
        <f t="shared" si="74"/>
        <v>-1.1535599106921368E-2</v>
      </c>
      <c r="W83" s="11">
        <f t="shared" si="75"/>
        <v>-1.6886720244929099E-2</v>
      </c>
      <c r="X83" s="11">
        <f t="shared" si="76"/>
        <v>-1.7458100558659151E-2</v>
      </c>
      <c r="Y83" s="11">
        <f t="shared" si="77"/>
        <v>-7.8809811017289677E-3</v>
      </c>
      <c r="Z83" s="11">
        <f t="shared" si="78"/>
        <v>-6.9751925759690137E-3</v>
      </c>
      <c r="AA83" s="11">
        <f t="shared" si="79"/>
        <v>-3.8740578995566377E-4</v>
      </c>
      <c r="AB83" s="11">
        <f t="shared" si="80"/>
        <v>-2.1994915154023631E-2</v>
      </c>
      <c r="AC83" s="11">
        <f t="shared" si="81"/>
        <v>-9.7951914514692318E-3</v>
      </c>
      <c r="AD83" s="11">
        <f t="shared" si="82"/>
        <v>-2.8940687745211191E-2</v>
      </c>
      <c r="AE83" s="11">
        <f t="shared" si="83"/>
        <v>-9.3976130062963792E-3</v>
      </c>
      <c r="AF83" s="11">
        <f t="shared" si="84"/>
        <v>-1.6006097560975707E-2</v>
      </c>
      <c r="AG83" s="11">
        <f t="shared" si="85"/>
        <v>-8.110300081103361E-4</v>
      </c>
      <c r="AH83" s="11">
        <f t="shared" si="86"/>
        <v>-2.8801067380216261E-2</v>
      </c>
      <c r="BA83" s="2">
        <f t="shared" si="70"/>
        <v>43679</v>
      </c>
      <c r="BB83" s="3">
        <f t="shared" si="56"/>
        <v>0.78713639738138619</v>
      </c>
      <c r="BC83" s="3">
        <f t="shared" si="57"/>
        <v>0.90462735462735455</v>
      </c>
      <c r="BD83" s="3">
        <f t="shared" si="58"/>
        <v>1.2260409781890285</v>
      </c>
      <c r="BE83" s="3">
        <f t="shared" si="59"/>
        <v>0.93879955233551282</v>
      </c>
      <c r="BF83" s="3">
        <f t="shared" si="60"/>
        <v>1.0259597623683292</v>
      </c>
      <c r="BG83" s="3">
        <f t="shared" si="61"/>
        <v>0.94176706827309242</v>
      </c>
      <c r="BH83" s="3">
        <f t="shared" si="62"/>
        <v>1.2345641949364556</v>
      </c>
      <c r="BI83" s="3">
        <f t="shared" si="63"/>
        <v>0.90388119030530567</v>
      </c>
      <c r="BJ83" s="3">
        <f t="shared" si="64"/>
        <v>0.78747607024942423</v>
      </c>
      <c r="BK83" s="3">
        <f t="shared" si="65"/>
        <v>1.0633879781420763</v>
      </c>
      <c r="BL83" s="3">
        <f t="shared" si="66"/>
        <v>0.88183980967486142</v>
      </c>
      <c r="BM83" s="3">
        <f t="shared" si="67"/>
        <v>0.85454323896177753</v>
      </c>
      <c r="BN83" s="3">
        <f t="shared" si="68"/>
        <v>1.0460973552324717</v>
      </c>
      <c r="BO83" s="3">
        <f t="shared" si="69"/>
        <v>1.1987000928505107</v>
      </c>
      <c r="BP83" s="3">
        <f t="shared" si="69"/>
        <v>1.232</v>
      </c>
      <c r="BQ83" s="3">
        <f t="shared" si="87"/>
        <v>0.9296881165332942</v>
      </c>
    </row>
    <row r="84" spans="1:69">
      <c r="A84" s="2">
        <v>43686</v>
      </c>
      <c r="B84">
        <v>1.1414</v>
      </c>
      <c r="C84">
        <v>2.1412</v>
      </c>
      <c r="D84">
        <v>1.833</v>
      </c>
      <c r="E84">
        <v>1.5673999999999999</v>
      </c>
      <c r="F84">
        <v>2.0238</v>
      </c>
      <c r="G84">
        <v>1.3779999999999999</v>
      </c>
      <c r="H84">
        <v>1.2334000000000001</v>
      </c>
      <c r="I84">
        <v>1.6180000000000001</v>
      </c>
      <c r="J84">
        <v>2.8275999999999999</v>
      </c>
      <c r="K84">
        <v>1.6518999999999999</v>
      </c>
      <c r="L84">
        <v>1.1180000000000001</v>
      </c>
      <c r="M84">
        <v>2.0659999999999998</v>
      </c>
      <c r="N84">
        <v>2.0655000000000001</v>
      </c>
      <c r="O84">
        <v>1.26</v>
      </c>
      <c r="P84">
        <v>1.2210000000000001</v>
      </c>
      <c r="Q84" s="3">
        <v>0.9014290243987696</v>
      </c>
      <c r="S84" s="11">
        <f t="shared" si="71"/>
        <v>-2.1349567006773484E-2</v>
      </c>
      <c r="T84" s="11">
        <f t="shared" si="72"/>
        <v>-3.0736499026752906E-2</v>
      </c>
      <c r="U84" s="11">
        <f t="shared" si="73"/>
        <v>-1.1859838274932644E-2</v>
      </c>
      <c r="V84" s="11">
        <f t="shared" si="74"/>
        <v>-1.6564186221608823E-2</v>
      </c>
      <c r="W84" s="11">
        <f t="shared" si="75"/>
        <v>-1.5230402413507815E-2</v>
      </c>
      <c r="X84" s="11">
        <f t="shared" si="76"/>
        <v>-2.0611229566453559E-2</v>
      </c>
      <c r="Y84" s="11">
        <f t="shared" si="77"/>
        <v>-2.4317094917725157E-4</v>
      </c>
      <c r="Z84" s="11">
        <f t="shared" si="78"/>
        <v>-1.1727339359882683E-2</v>
      </c>
      <c r="AA84" s="11">
        <f t="shared" si="79"/>
        <v>-3.7698622414825689E-3</v>
      </c>
      <c r="AB84" s="11">
        <f t="shared" si="80"/>
        <v>-1.3300284142433449E-3</v>
      </c>
      <c r="AC84" s="11">
        <f t="shared" si="81"/>
        <v>5.3956834532373765E-3</v>
      </c>
      <c r="AD84" s="11">
        <f t="shared" si="82"/>
        <v>-1.7967487403745763E-2</v>
      </c>
      <c r="AE84" s="11">
        <f t="shared" si="83"/>
        <v>-2.0254245327767761E-2</v>
      </c>
      <c r="AF84" s="11">
        <f t="shared" si="84"/>
        <v>-2.4012393493415884E-2</v>
      </c>
      <c r="AG84" s="11">
        <f t="shared" si="85"/>
        <v>-8.9285714285713969E-3</v>
      </c>
      <c r="AH84" s="11">
        <f t="shared" si="86"/>
        <v>-3.0396314239123146E-2</v>
      </c>
      <c r="BA84" s="2">
        <f t="shared" si="70"/>
        <v>43686</v>
      </c>
      <c r="BB84" s="3">
        <f t="shared" si="56"/>
        <v>0.77033137612202196</v>
      </c>
      <c r="BC84" s="3">
        <f t="shared" si="57"/>
        <v>0.87682227682227676</v>
      </c>
      <c r="BD84" s="3">
        <f t="shared" si="58"/>
        <v>1.2115003304692664</v>
      </c>
      <c r="BE84" s="3">
        <f t="shared" si="59"/>
        <v>0.92324910172586439</v>
      </c>
      <c r="BF84" s="3">
        <f t="shared" si="60"/>
        <v>1.0103339823273927</v>
      </c>
      <c r="BG84" s="3">
        <f t="shared" si="61"/>
        <v>0.92235609103078975</v>
      </c>
      <c r="BH84" s="3">
        <f t="shared" si="62"/>
        <v>1.2342639847893526</v>
      </c>
      <c r="BI84" s="3">
        <f t="shared" si="63"/>
        <v>0.89328106884558067</v>
      </c>
      <c r="BJ84" s="3">
        <f t="shared" si="64"/>
        <v>0.7845073939461199</v>
      </c>
      <c r="BK84" s="3">
        <f t="shared" si="65"/>
        <v>1.0619736419157826</v>
      </c>
      <c r="BL84" s="3">
        <f t="shared" si="66"/>
        <v>0.88659793814433008</v>
      </c>
      <c r="BM84" s="3">
        <f t="shared" si="67"/>
        <v>0.83918924407977569</v>
      </c>
      <c r="BN84" s="3">
        <f t="shared" si="68"/>
        <v>1.0249094427628642</v>
      </c>
      <c r="BO84" s="3">
        <f t="shared" si="69"/>
        <v>1.1699164345403901</v>
      </c>
      <c r="BP84" s="3">
        <f t="shared" si="69"/>
        <v>1.2210000000000001</v>
      </c>
      <c r="BQ84" s="3">
        <f t="shared" si="87"/>
        <v>0.9014290243987696</v>
      </c>
    </row>
    <row r="85" spans="1:69">
      <c r="A85" s="2">
        <v>43693</v>
      </c>
      <c r="B85">
        <v>1.1739999999999999</v>
      </c>
      <c r="C85">
        <v>2.2170999999999998</v>
      </c>
      <c r="D85">
        <v>1.9059999999999999</v>
      </c>
      <c r="E85">
        <v>1.593</v>
      </c>
      <c r="F85">
        <v>2.0583</v>
      </c>
      <c r="G85">
        <v>1.4179999999999999</v>
      </c>
      <c r="H85">
        <v>1.2313000000000001</v>
      </c>
      <c r="I85">
        <v>1.6546000000000001</v>
      </c>
      <c r="J85">
        <v>2.8448000000000002</v>
      </c>
      <c r="K85">
        <v>1.6781999999999999</v>
      </c>
      <c r="L85">
        <v>1.1499999999999999</v>
      </c>
      <c r="M85">
        <v>2.1383999999999999</v>
      </c>
      <c r="N85">
        <v>2.1225999999999998</v>
      </c>
      <c r="O85">
        <v>1.2769999999999999</v>
      </c>
      <c r="P85">
        <v>1.238</v>
      </c>
      <c r="Q85" s="3">
        <v>0.92053390460668783</v>
      </c>
      <c r="S85" s="11">
        <f t="shared" si="71"/>
        <v>2.856141580515148E-2</v>
      </c>
      <c r="T85" s="11">
        <f t="shared" si="72"/>
        <v>3.5447412665794875E-2</v>
      </c>
      <c r="U85" s="11">
        <f t="shared" si="73"/>
        <v>3.9825422804146138E-2</v>
      </c>
      <c r="V85" s="11">
        <f t="shared" si="74"/>
        <v>1.633278040066366E-2</v>
      </c>
      <c r="W85" s="11">
        <f t="shared" si="75"/>
        <v>1.7047139045360149E-2</v>
      </c>
      <c r="X85" s="11">
        <f t="shared" si="76"/>
        <v>2.9027576197387495E-2</v>
      </c>
      <c r="Y85" s="11">
        <f t="shared" si="77"/>
        <v>-1.7026106696935717E-3</v>
      </c>
      <c r="Z85" s="11">
        <f t="shared" si="78"/>
        <v>2.2620519159456176E-2</v>
      </c>
      <c r="AA85" s="11">
        <f t="shared" si="79"/>
        <v>6.0828971565993761E-3</v>
      </c>
      <c r="AB85" s="11">
        <f t="shared" si="80"/>
        <v>1.592106059688847E-2</v>
      </c>
      <c r="AC85" s="11">
        <f t="shared" si="81"/>
        <v>2.8622540250446971E-2</v>
      </c>
      <c r="AD85" s="11">
        <f t="shared" si="82"/>
        <v>3.5043562439496689E-2</v>
      </c>
      <c r="AE85" s="11">
        <f t="shared" si="83"/>
        <v>2.7644638102154229E-2</v>
      </c>
      <c r="AF85" s="11">
        <f t="shared" si="84"/>
        <v>1.3492063492063444E-2</v>
      </c>
      <c r="AG85" s="11">
        <f t="shared" si="85"/>
        <v>1.3923013923013761E-2</v>
      </c>
      <c r="AH85" s="11">
        <f t="shared" si="86"/>
        <v>2.119399275018985E-2</v>
      </c>
      <c r="BA85" s="2">
        <f t="shared" si="70"/>
        <v>43693</v>
      </c>
      <c r="BB85" s="3">
        <f t="shared" si="56"/>
        <v>0.79233313086319768</v>
      </c>
      <c r="BC85" s="3">
        <f t="shared" si="57"/>
        <v>0.90790335790335774</v>
      </c>
      <c r="BD85" s="3">
        <f t="shared" si="58"/>
        <v>1.2597488433575679</v>
      </c>
      <c r="BE85" s="3">
        <f t="shared" si="59"/>
        <v>0.93832832655946274</v>
      </c>
      <c r="BF85" s="3">
        <f t="shared" si="60"/>
        <v>1.0275572862063802</v>
      </c>
      <c r="BG85" s="3">
        <f t="shared" si="61"/>
        <v>0.9491298527443105</v>
      </c>
      <c r="BH85" s="3">
        <f t="shared" si="62"/>
        <v>1.2321625137596319</v>
      </c>
      <c r="BI85" s="3">
        <f t="shared" si="63"/>
        <v>0.91348755037818152</v>
      </c>
      <c r="BJ85" s="3">
        <f t="shared" si="64"/>
        <v>0.7892794717420859</v>
      </c>
      <c r="BK85" s="3">
        <f t="shared" si="65"/>
        <v>1.078881388621022</v>
      </c>
      <c r="BL85" s="3">
        <f t="shared" si="66"/>
        <v>0.91197462331482948</v>
      </c>
      <c r="BM85" s="3">
        <f t="shared" si="67"/>
        <v>0.86859742475323931</v>
      </c>
      <c r="BN85" s="3">
        <f t="shared" si="68"/>
        <v>1.0532426933955241</v>
      </c>
      <c r="BO85" s="3">
        <f t="shared" si="69"/>
        <v>1.1857010213556174</v>
      </c>
      <c r="BP85" s="3">
        <f t="shared" si="69"/>
        <v>1.238</v>
      </c>
      <c r="BQ85" s="3">
        <f t="shared" si="87"/>
        <v>0.92053390460668783</v>
      </c>
    </row>
    <row r="86" spans="1:69">
      <c r="A86" s="2">
        <v>43700</v>
      </c>
      <c r="B86">
        <v>1.2254</v>
      </c>
      <c r="C86">
        <v>2.2823000000000002</v>
      </c>
      <c r="D86">
        <v>1.98</v>
      </c>
      <c r="E86">
        <v>1.6237999999999999</v>
      </c>
      <c r="F86">
        <v>2.0903</v>
      </c>
      <c r="G86">
        <v>1.4610000000000001</v>
      </c>
      <c r="H86">
        <v>1.2555000000000001</v>
      </c>
      <c r="I86">
        <v>1.6867000000000001</v>
      </c>
      <c r="J86">
        <v>2.8612000000000002</v>
      </c>
      <c r="K86">
        <v>1.7483</v>
      </c>
      <c r="L86">
        <v>1.169</v>
      </c>
      <c r="M86">
        <v>2.2389000000000001</v>
      </c>
      <c r="N86">
        <v>2.1581999999999999</v>
      </c>
      <c r="O86">
        <v>1.33</v>
      </c>
      <c r="P86">
        <v>1.28</v>
      </c>
      <c r="Q86" s="3">
        <v>0.94790407861121473</v>
      </c>
      <c r="S86" s="11">
        <f t="shared" si="71"/>
        <v>4.3781942078364722E-2</v>
      </c>
      <c r="T86" s="11">
        <f t="shared" si="72"/>
        <v>2.9407784944296855E-2</v>
      </c>
      <c r="U86" s="11">
        <f t="shared" si="73"/>
        <v>3.8824763903462678E-2</v>
      </c>
      <c r="V86" s="11">
        <f t="shared" si="74"/>
        <v>1.9334588826114274E-2</v>
      </c>
      <c r="W86" s="11">
        <f t="shared" si="75"/>
        <v>1.5546810474663664E-2</v>
      </c>
      <c r="X86" s="11">
        <f t="shared" si="76"/>
        <v>3.0324400564174958E-2</v>
      </c>
      <c r="Y86" s="11">
        <f t="shared" si="77"/>
        <v>1.9654024202062859E-2</v>
      </c>
      <c r="Z86" s="11">
        <f t="shared" si="78"/>
        <v>1.9400459325516817E-2</v>
      </c>
      <c r="AA86" s="11">
        <f t="shared" si="79"/>
        <v>5.7649043869516525E-3</v>
      </c>
      <c r="AB86" s="11">
        <f t="shared" si="80"/>
        <v>4.1770945060183529E-2</v>
      </c>
      <c r="AC86" s="11">
        <f t="shared" si="81"/>
        <v>1.6521739130434865E-2</v>
      </c>
      <c r="AD86" s="11">
        <f t="shared" si="82"/>
        <v>4.6997755331088742E-2</v>
      </c>
      <c r="AE86" s="11">
        <f t="shared" si="83"/>
        <v>1.6771883539056009E-2</v>
      </c>
      <c r="AF86" s="11">
        <f t="shared" si="84"/>
        <v>4.1503523884103499E-2</v>
      </c>
      <c r="AG86" s="11">
        <f t="shared" si="85"/>
        <v>3.3925686591276261E-2</v>
      </c>
      <c r="AH86" s="11">
        <f t="shared" si="86"/>
        <v>2.9732934189122817E-2</v>
      </c>
      <c r="BA86" s="2">
        <f t="shared" si="70"/>
        <v>43700</v>
      </c>
      <c r="BB86" s="3">
        <f t="shared" si="56"/>
        <v>0.82702301410541945</v>
      </c>
      <c r="BC86" s="3">
        <f t="shared" si="57"/>
        <v>0.93460278460278468</v>
      </c>
      <c r="BD86" s="3">
        <f t="shared" si="58"/>
        <v>1.3086582947785856</v>
      </c>
      <c r="BE86" s="3">
        <f t="shared" si="59"/>
        <v>0.95647051893738588</v>
      </c>
      <c r="BF86" s="3">
        <f t="shared" si="60"/>
        <v>1.0435325245868905</v>
      </c>
      <c r="BG86" s="3">
        <f t="shared" si="61"/>
        <v>0.97791164658634544</v>
      </c>
      <c r="BH86" s="3">
        <f t="shared" si="62"/>
        <v>1.2563794656259382</v>
      </c>
      <c r="BI86" s="3">
        <f t="shared" si="63"/>
        <v>0.9312096284436594</v>
      </c>
      <c r="BJ86" s="3">
        <f t="shared" si="64"/>
        <v>0.79382959243126272</v>
      </c>
      <c r="BK86" s="3">
        <f t="shared" si="65"/>
        <v>1.1239472838315654</v>
      </c>
      <c r="BL86" s="3">
        <f t="shared" si="66"/>
        <v>0.92704203013481379</v>
      </c>
      <c r="BM86" s="3">
        <f t="shared" si="67"/>
        <v>0.90941955400300589</v>
      </c>
      <c r="BN86" s="3">
        <f t="shared" si="68"/>
        <v>1.0709075571875155</v>
      </c>
      <c r="BO86" s="3">
        <f t="shared" si="69"/>
        <v>1.2349117920148562</v>
      </c>
      <c r="BP86" s="3">
        <f t="shared" si="69"/>
        <v>1.28</v>
      </c>
      <c r="BQ86" s="3">
        <f t="shared" si="87"/>
        <v>0.94790407861121473</v>
      </c>
    </row>
    <row r="87" spans="1:69">
      <c r="A87" s="2">
        <v>43707</v>
      </c>
      <c r="B87">
        <v>1.2305999999999999</v>
      </c>
      <c r="C87">
        <v>2.262</v>
      </c>
      <c r="D87">
        <v>1.98</v>
      </c>
      <c r="E87">
        <v>1.6293</v>
      </c>
      <c r="F87">
        <v>2.1113</v>
      </c>
      <c r="G87">
        <v>1.4770000000000001</v>
      </c>
      <c r="H87">
        <v>1.2674000000000001</v>
      </c>
      <c r="I87">
        <v>1.6872</v>
      </c>
      <c r="J87">
        <v>2.8475999999999999</v>
      </c>
      <c r="K87">
        <v>1.7811999999999999</v>
      </c>
      <c r="L87">
        <v>1.179</v>
      </c>
      <c r="M87">
        <v>2.2315</v>
      </c>
      <c r="N87">
        <v>2.1642000000000001</v>
      </c>
      <c r="O87">
        <v>1.331</v>
      </c>
      <c r="P87">
        <v>1.2769999999999999</v>
      </c>
      <c r="Q87" s="3">
        <v>0.94262542171885177</v>
      </c>
      <c r="S87" s="11">
        <f t="shared" si="71"/>
        <v>4.2435123225068594E-3</v>
      </c>
      <c r="T87" s="11">
        <f t="shared" si="72"/>
        <v>-8.8945362134689177E-3</v>
      </c>
      <c r="U87" s="11" t="str">
        <f t="shared" si="73"/>
        <v>/</v>
      </c>
      <c r="V87" s="11">
        <f t="shared" si="74"/>
        <v>3.3871166399803698E-3</v>
      </c>
      <c r="W87" s="11">
        <f t="shared" si="75"/>
        <v>1.0046404822274368E-2</v>
      </c>
      <c r="X87" s="11">
        <f t="shared" si="76"/>
        <v>1.0951403148528494E-2</v>
      </c>
      <c r="Y87" s="11">
        <f t="shared" si="77"/>
        <v>9.4782954998009483E-3</v>
      </c>
      <c r="Z87" s="11">
        <f t="shared" si="78"/>
        <v>2.9643682931168591E-4</v>
      </c>
      <c r="AA87" s="11">
        <f t="shared" si="79"/>
        <v>-4.7532503844541774E-3</v>
      </c>
      <c r="AB87" s="11">
        <f t="shared" si="80"/>
        <v>1.8818280615454874E-2</v>
      </c>
      <c r="AC87" s="11">
        <f t="shared" si="81"/>
        <v>8.5543199315654128E-3</v>
      </c>
      <c r="AD87" s="11">
        <f t="shared" si="82"/>
        <v>-3.3051945151637563E-3</v>
      </c>
      <c r="AE87" s="11">
        <f t="shared" si="83"/>
        <v>2.7800945232139274E-3</v>
      </c>
      <c r="AF87" s="11">
        <f t="shared" si="84"/>
        <v>7.518796992480592E-4</v>
      </c>
      <c r="AG87" s="11">
        <f t="shared" si="85"/>
        <v>-2.3437500000000888E-3</v>
      </c>
      <c r="AH87" s="11">
        <f t="shared" si="86"/>
        <v>-5.5687669369424153E-3</v>
      </c>
      <c r="BA87" s="2">
        <f t="shared" si="70"/>
        <v>43707</v>
      </c>
      <c r="BB87" s="3">
        <f t="shared" ref="BB87" si="88">B87/B$2</f>
        <v>0.83053249645677252</v>
      </c>
      <c r="BC87" s="3">
        <f t="shared" ref="BC87" si="89">C87/C$2</f>
        <v>0.92628992628992624</v>
      </c>
      <c r="BD87" s="3">
        <f t="shared" ref="BD87" si="90">D87/D$2</f>
        <v>1.3086582947785856</v>
      </c>
      <c r="BE87" s="3">
        <f t="shared" ref="BE87" si="91">E87/E$2</f>
        <v>0.95971019614772923</v>
      </c>
      <c r="BF87" s="3">
        <f t="shared" ref="BF87" si="92">F87/F$2</f>
        <v>1.0540162747741002</v>
      </c>
      <c r="BG87" s="3">
        <f t="shared" ref="BG87" si="93">G87/G$2</f>
        <v>0.98862115127175376</v>
      </c>
      <c r="BH87" s="3">
        <f t="shared" ref="BH87" si="94">H87/H$2</f>
        <v>1.2682878014610228</v>
      </c>
      <c r="BI87" s="3">
        <f t="shared" ref="BI87" si="95">I87/I$2</f>
        <v>0.93148567327333964</v>
      </c>
      <c r="BJ87" s="3">
        <f t="shared" ref="BJ87" si="96">J87/J$2</f>
        <v>0.79005632161584771</v>
      </c>
      <c r="BK87" s="3">
        <f t="shared" ref="BK87" si="97">K87/K$2</f>
        <v>1.1450980392156862</v>
      </c>
      <c r="BL87" s="3">
        <f t="shared" ref="BL87" si="98">L87/L$2</f>
        <v>0.93497224425059489</v>
      </c>
      <c r="BM87" s="3">
        <f t="shared" ref="BM87" si="99">M87/M$2</f>
        <v>0.90641374548113252</v>
      </c>
      <c r="BN87" s="3">
        <f t="shared" ref="BN87" si="100">N87/N$2</f>
        <v>1.0738847814221208</v>
      </c>
      <c r="BO87" s="3">
        <f t="shared" ref="BO87:BP102" si="101">O87/O$2</f>
        <v>1.2358402971216342</v>
      </c>
      <c r="BP87" s="3">
        <f t="shared" si="101"/>
        <v>1.2769999999999999</v>
      </c>
      <c r="BQ87" s="3">
        <f t="shared" ref="BQ87" si="102">Q87/Q$2</f>
        <v>0.94262542171885177</v>
      </c>
    </row>
    <row r="88" spans="1:69">
      <c r="A88" s="2">
        <v>43714</v>
      </c>
      <c r="B88">
        <v>1.2766</v>
      </c>
      <c r="C88">
        <v>2.3925000000000001</v>
      </c>
      <c r="D88">
        <v>2.0419999999999998</v>
      </c>
      <c r="E88">
        <v>1.6685000000000001</v>
      </c>
      <c r="F88">
        <v>2.1492</v>
      </c>
      <c r="G88">
        <v>1.512</v>
      </c>
      <c r="H88">
        <v>1.3063</v>
      </c>
      <c r="I88">
        <v>1.7152000000000001</v>
      </c>
      <c r="J88">
        <v>3.0209999999999999</v>
      </c>
      <c r="K88">
        <v>1.8063</v>
      </c>
      <c r="L88">
        <v>1.1850000000000001</v>
      </c>
      <c r="M88">
        <v>2.2757000000000001</v>
      </c>
      <c r="N88">
        <v>2.1987999999999999</v>
      </c>
      <c r="O88">
        <v>1.4059999999999999</v>
      </c>
      <c r="P88">
        <v>1.3109999999999999</v>
      </c>
      <c r="Q88" s="3">
        <v>0.97957135594238343</v>
      </c>
      <c r="S88" s="11">
        <f t="shared" si="71"/>
        <v>3.738013976921839E-2</v>
      </c>
      <c r="T88" s="11">
        <f t="shared" si="72"/>
        <v>5.7692307692307709E-2</v>
      </c>
      <c r="U88" s="11">
        <f t="shared" si="73"/>
        <v>3.1313131313131182E-2</v>
      </c>
      <c r="V88" s="11">
        <f t="shared" si="74"/>
        <v>2.4059412017430892E-2</v>
      </c>
      <c r="W88" s="11">
        <f t="shared" si="75"/>
        <v>1.7951025434566503E-2</v>
      </c>
      <c r="X88" s="11">
        <f t="shared" si="76"/>
        <v>2.3696682464454888E-2</v>
      </c>
      <c r="Y88" s="11">
        <f t="shared" si="77"/>
        <v>3.0692756824995948E-2</v>
      </c>
      <c r="Z88" s="11">
        <f t="shared" si="78"/>
        <v>1.6595542911332473E-2</v>
      </c>
      <c r="AA88" s="11">
        <f t="shared" si="79"/>
        <v>6.0893383902233422E-2</v>
      </c>
      <c r="AB88" s="11">
        <f t="shared" si="80"/>
        <v>1.4091623624522764E-2</v>
      </c>
      <c r="AC88" s="11">
        <f t="shared" si="81"/>
        <v>5.0890585241729624E-3</v>
      </c>
      <c r="AD88" s="11">
        <f t="shared" si="82"/>
        <v>1.9807304503697054E-2</v>
      </c>
      <c r="AE88" s="11">
        <f t="shared" si="83"/>
        <v>1.5987431845485567E-2</v>
      </c>
      <c r="AF88" s="11">
        <f t="shared" si="84"/>
        <v>5.6348610067618266E-2</v>
      </c>
      <c r="AG88" s="11">
        <f t="shared" si="85"/>
        <v>2.6624902114330551E-2</v>
      </c>
      <c r="AH88" s="11">
        <f t="shared" si="86"/>
        <v>3.9194714435095257E-2</v>
      </c>
      <c r="BA88" s="2">
        <f t="shared" si="70"/>
        <v>43714</v>
      </c>
      <c r="BB88" s="3">
        <f t="shared" ref="BB88" si="103">B88/B$2</f>
        <v>0.86157791725720456</v>
      </c>
      <c r="BC88" s="3">
        <f t="shared" ref="BC88" si="104">C88/C$2</f>
        <v>0.97972972972972971</v>
      </c>
      <c r="BD88" s="3">
        <f t="shared" ref="BD88" si="105">D88/D$2</f>
        <v>1.3496364838070058</v>
      </c>
      <c r="BE88" s="3">
        <f t="shared" ref="BE88" si="106">E88/E$2</f>
        <v>0.9828002591741769</v>
      </c>
      <c r="BF88" s="3">
        <f t="shared" ref="BF88" si="107">F88/F$2</f>
        <v>1.0729369477310169</v>
      </c>
      <c r="BG88" s="3">
        <f t="shared" ref="BG88" si="108">G88/G$2</f>
        <v>1.0120481927710843</v>
      </c>
      <c r="BH88" s="3">
        <f t="shared" ref="BH88" si="109">H88/H$2</f>
        <v>1.3072150505353748</v>
      </c>
      <c r="BI88" s="3">
        <f t="shared" ref="BI88" si="110">I88/I$2</f>
        <v>0.94694418373543876</v>
      </c>
      <c r="BJ88" s="3">
        <f t="shared" ref="BJ88" si="111">J88/J$2</f>
        <v>0.83816552451238802</v>
      </c>
      <c r="BK88" s="3">
        <f t="shared" ref="BK88" si="112">K88/K$2</f>
        <v>1.1612343297974927</v>
      </c>
      <c r="BL88" s="3">
        <f t="shared" ref="BL88" si="113">L88/L$2</f>
        <v>0.93973037272006354</v>
      </c>
      <c r="BM88" s="3">
        <f t="shared" ref="BM88" si="114">M88/M$2</f>
        <v>0.92436735854421381</v>
      </c>
      <c r="BN88" s="3">
        <f t="shared" ref="BN88" si="115">N88/N$2</f>
        <v>1.0910534411750112</v>
      </c>
      <c r="BO88" s="3">
        <f t="shared" ref="BO88" si="116">O88/O$2</f>
        <v>1.3054781801299906</v>
      </c>
      <c r="BP88" s="3">
        <f t="shared" si="101"/>
        <v>1.3109999999999999</v>
      </c>
      <c r="BQ88" s="3">
        <f t="shared" ref="BQ88" si="117">Q88/Q$2</f>
        <v>0.97957135594238343</v>
      </c>
    </row>
    <row r="89" spans="1:69">
      <c r="A89" s="2">
        <v>43720</v>
      </c>
      <c r="B89">
        <v>1.27</v>
      </c>
      <c r="C89">
        <v>2.4152999999999998</v>
      </c>
      <c r="D89">
        <v>2.0449999999999999</v>
      </c>
      <c r="E89">
        <v>1.7017</v>
      </c>
      <c r="F89">
        <v>2.1472000000000002</v>
      </c>
      <c r="G89">
        <v>1.5169999999999999</v>
      </c>
      <c r="H89">
        <v>1.3176000000000001</v>
      </c>
      <c r="I89">
        <v>1.7219</v>
      </c>
      <c r="J89">
        <v>3.1545000000000001</v>
      </c>
      <c r="K89">
        <v>1.7636000000000001</v>
      </c>
      <c r="L89">
        <v>1.194</v>
      </c>
      <c r="M89">
        <v>2.2522000000000002</v>
      </c>
      <c r="N89">
        <v>2.1802000000000001</v>
      </c>
      <c r="O89">
        <v>1.4370000000000001</v>
      </c>
      <c r="P89">
        <v>1.3109999999999999</v>
      </c>
      <c r="Q89" s="3">
        <v>0.98549317664597658</v>
      </c>
      <c r="S89" s="11">
        <f t="shared" si="71"/>
        <v>-5.1699827667240905E-3</v>
      </c>
      <c r="T89" s="11">
        <f t="shared" si="72"/>
        <v>9.5297805642631239E-3</v>
      </c>
      <c r="U89" s="11">
        <f t="shared" si="73"/>
        <v>1.4691478942214786E-3</v>
      </c>
      <c r="V89" s="11">
        <f t="shared" si="74"/>
        <v>1.9898112076715657E-2</v>
      </c>
      <c r="W89" s="11">
        <f t="shared" si="75"/>
        <v>-9.3057882002600678E-4</v>
      </c>
      <c r="X89" s="11">
        <f t="shared" si="76"/>
        <v>3.3068783068781471E-3</v>
      </c>
      <c r="Y89" s="11">
        <f t="shared" si="77"/>
        <v>8.6503865880731556E-3</v>
      </c>
      <c r="Z89" s="11">
        <f t="shared" si="78"/>
        <v>3.90625E-3</v>
      </c>
      <c r="AA89" s="11">
        <f t="shared" si="79"/>
        <v>4.4190665342601854E-2</v>
      </c>
      <c r="AB89" s="11">
        <f t="shared" si="80"/>
        <v>-2.3639484028123769E-2</v>
      </c>
      <c r="AC89" s="11">
        <f t="shared" si="81"/>
        <v>7.5949367088605779E-3</v>
      </c>
      <c r="AD89" s="11">
        <f t="shared" si="82"/>
        <v>-1.0326492947224986E-2</v>
      </c>
      <c r="AE89" s="11">
        <f t="shared" si="83"/>
        <v>-8.459159541567951E-3</v>
      </c>
      <c r="AF89" s="11">
        <f t="shared" si="84"/>
        <v>2.204836415362732E-2</v>
      </c>
      <c r="AG89" s="11" t="str">
        <f t="shared" si="85"/>
        <v>/</v>
      </c>
      <c r="AH89" s="11">
        <f t="shared" si="86"/>
        <v>6.0453183605968519E-3</v>
      </c>
      <c r="BA89" s="2">
        <f t="shared" si="70"/>
        <v>43720</v>
      </c>
      <c r="BB89" s="3">
        <f t="shared" ref="BB89" si="118">B89/B$2</f>
        <v>0.85712357427279473</v>
      </c>
      <c r="BC89" s="3">
        <f t="shared" ref="BC89" si="119">C89/C$2</f>
        <v>0.9890663390663389</v>
      </c>
      <c r="BD89" s="3">
        <f t="shared" ref="BD89" si="120">D89/D$2</f>
        <v>1.3516192994051555</v>
      </c>
      <c r="BE89" s="3">
        <f t="shared" ref="BE89" si="121">E89/E$2</f>
        <v>1.0023561288802498</v>
      </c>
      <c r="BF89" s="3">
        <f t="shared" ref="BF89" si="122">F89/F$2</f>
        <v>1.0719384953322353</v>
      </c>
      <c r="BG89" s="3">
        <f t="shared" ref="BG89" si="123">G89/G$2</f>
        <v>1.0153949129852744</v>
      </c>
      <c r="BH89" s="3">
        <f t="shared" ref="BH89" si="124">H89/H$2</f>
        <v>1.3185229660762536</v>
      </c>
      <c r="BI89" s="3">
        <f t="shared" ref="BI89" si="125">I89/I$2</f>
        <v>0.95064318445315521</v>
      </c>
      <c r="BJ89" s="3">
        <f t="shared" ref="BJ89" si="126">J89/J$2</f>
        <v>0.87520461670782124</v>
      </c>
      <c r="BK89" s="3">
        <f t="shared" ref="BK89" si="127">K89/K$2</f>
        <v>1.1337833494053358</v>
      </c>
      <c r="BL89" s="3">
        <f t="shared" ref="BL89" si="128">L89/L$2</f>
        <v>0.94686756542426653</v>
      </c>
      <c r="BM89" s="3">
        <f t="shared" ref="BM89" si="129">M89/M$2</f>
        <v>0.9148218855355621</v>
      </c>
      <c r="BN89" s="3">
        <f t="shared" ref="BN89" si="130">N89/N$2</f>
        <v>1.0818240460477351</v>
      </c>
      <c r="BO89" s="3">
        <f t="shared" ref="BO89" si="131">O89/O$2</f>
        <v>1.3342618384401115</v>
      </c>
      <c r="BP89" s="3">
        <f t="shared" si="101"/>
        <v>1.3109999999999999</v>
      </c>
      <c r="BQ89" s="3">
        <f t="shared" ref="BQ89" si="132">Q89/Q$2</f>
        <v>0.98549317664597658</v>
      </c>
    </row>
    <row r="90" spans="1:69">
      <c r="A90" s="2">
        <v>43728</v>
      </c>
      <c r="B90">
        <v>1.2926</v>
      </c>
      <c r="C90">
        <v>2.4041999999999999</v>
      </c>
      <c r="D90">
        <v>2.028</v>
      </c>
      <c r="E90">
        <v>1.6819</v>
      </c>
      <c r="F90">
        <v>2.1404000000000001</v>
      </c>
      <c r="G90">
        <v>1.526</v>
      </c>
      <c r="H90">
        <v>1.3058000000000001</v>
      </c>
      <c r="I90">
        <v>1.7043999999999999</v>
      </c>
      <c r="J90">
        <v>3.0590999999999999</v>
      </c>
      <c r="K90">
        <v>1.7887999999999999</v>
      </c>
      <c r="L90">
        <v>1.2210000000000001</v>
      </c>
      <c r="M90">
        <v>2.2646000000000002</v>
      </c>
      <c r="N90">
        <v>2.1798000000000002</v>
      </c>
      <c r="O90">
        <v>1.421</v>
      </c>
      <c r="P90">
        <v>1.29</v>
      </c>
      <c r="Q90" s="3">
        <v>0.97638096573508515</v>
      </c>
      <c r="S90" s="11">
        <f t="shared" ref="S90" si="133">IF(B90=B89,"/",B90/B89-1)</f>
        <v>1.7795275590551052E-2</v>
      </c>
      <c r="T90" s="11">
        <f t="shared" ref="T90" si="134">IF(C90=C89,"/",C90/C89-1)</f>
        <v>-4.595702397217738E-3</v>
      </c>
      <c r="U90" s="11">
        <f t="shared" ref="U90" si="135">IF(D90=D89,"/",D90/D89-1)</f>
        <v>-8.3129584352077401E-3</v>
      </c>
      <c r="V90" s="11">
        <f t="shared" ref="V90" si="136">IF(E90=E89,"/",E90/E89-1)</f>
        <v>-1.1635423400129352E-2</v>
      </c>
      <c r="W90" s="11">
        <f t="shared" ref="W90" si="137">IF(F90=F89,"/",F90/F89-1)</f>
        <v>-3.1669150521610456E-3</v>
      </c>
      <c r="X90" s="11">
        <f t="shared" ref="X90" si="138">IF(G90=G89,"/",G90/G89-1)</f>
        <v>5.9327620303231132E-3</v>
      </c>
      <c r="Y90" s="11">
        <f t="shared" ref="Y90" si="139">IF(H90=H89,"/",H90/H89-1)</f>
        <v>-8.9556769884638898E-3</v>
      </c>
      <c r="Z90" s="11">
        <f t="shared" ref="Z90" si="140">IF(I90=I89,"/",I90/I89-1)</f>
        <v>-1.0163191822986306E-2</v>
      </c>
      <c r="AA90" s="11">
        <f t="shared" ref="AA90" si="141">IF(J90=J89,"/",J90/J89-1)</f>
        <v>-3.0242510699001524E-2</v>
      </c>
      <c r="AB90" s="11">
        <f t="shared" ref="AB90" si="142">IF(K90=K89,"/",K90/K89-1)</f>
        <v>1.4288954411431076E-2</v>
      </c>
      <c r="AC90" s="11">
        <f t="shared" ref="AC90" si="143">IF(L90=L89,"/",L90/L89-1)</f>
        <v>2.2613065326633208E-2</v>
      </c>
      <c r="AD90" s="11">
        <f t="shared" ref="AD90" si="144">IF(M90=M89,"/",M90/M89-1)</f>
        <v>5.5057277328833809E-3</v>
      </c>
      <c r="AE90" s="11">
        <f t="shared" ref="AE90" si="145">IF(N90=N89,"/",N90/N89-1)</f>
        <v>-1.8346940647639975E-4</v>
      </c>
      <c r="AF90" s="11">
        <f t="shared" ref="AF90" si="146">IF(O90=O89,"/",O90/O89-1)</f>
        <v>-1.1134307585247027E-2</v>
      </c>
      <c r="AG90" s="11">
        <f t="shared" si="85"/>
        <v>-1.6018306636155555E-2</v>
      </c>
      <c r="AH90" s="11">
        <f t="shared" ref="AH90" si="147">IF(Q90=Q89,"/",Q90/Q89-1)</f>
        <v>-9.2463460192631075E-3</v>
      </c>
      <c r="BA90" s="2">
        <f t="shared" si="70"/>
        <v>43728</v>
      </c>
      <c r="BB90" s="3">
        <f t="shared" ref="BB90" si="148">B90/B$2</f>
        <v>0.87237632449213742</v>
      </c>
      <c r="BC90" s="3">
        <f t="shared" ref="BC90" si="149">C90/C$2</f>
        <v>0.98452088452088438</v>
      </c>
      <c r="BD90" s="3">
        <f t="shared" ref="BD90" si="150">D90/D$2</f>
        <v>1.3403833443489757</v>
      </c>
      <c r="BE90" s="3">
        <f t="shared" ref="BE90" si="151">E90/E$2</f>
        <v>0.9906932909230135</v>
      </c>
      <c r="BF90" s="3">
        <f t="shared" ref="BF90" si="152">F90/F$2</f>
        <v>1.0685437571763767</v>
      </c>
      <c r="BG90" s="3">
        <f t="shared" ref="BG90" si="153">G90/G$2</f>
        <v>1.0214190093708166</v>
      </c>
      <c r="BH90" s="3">
        <f t="shared" ref="BH90" si="154">H90/H$2</f>
        <v>1.3067147002902033</v>
      </c>
      <c r="BI90" s="3">
        <f t="shared" ref="BI90" si="155">I90/I$2</f>
        <v>0.94098161541434333</v>
      </c>
      <c r="BJ90" s="3">
        <f t="shared" ref="BJ90" si="156">J90/J$2</f>
        <v>0.84873623172321955</v>
      </c>
      <c r="BK90" s="3">
        <f t="shared" ref="BK90" si="157">K90/K$2</f>
        <v>1.1499839279974284</v>
      </c>
      <c r="BL90" s="3">
        <f t="shared" ref="BL90" si="158">L90/L$2</f>
        <v>0.96827914353687561</v>
      </c>
      <c r="BM90" s="3">
        <f t="shared" ref="BM90" si="159">M90/M$2</f>
        <v>0.91985864576140386</v>
      </c>
      <c r="BN90" s="3">
        <f t="shared" ref="BN90" si="160">N90/N$2</f>
        <v>1.0816255644320947</v>
      </c>
      <c r="BO90" s="3">
        <f t="shared" ref="BO90" si="161">O90/O$2</f>
        <v>1.3194057567316622</v>
      </c>
      <c r="BP90" s="3">
        <f t="shared" si="101"/>
        <v>1.29</v>
      </c>
      <c r="BQ90" s="3">
        <f t="shared" ref="BQ90" si="162">Q90/Q$2</f>
        <v>0.97638096573508515</v>
      </c>
    </row>
    <row r="91" spans="1:69">
      <c r="A91" s="2">
        <v>43735</v>
      </c>
      <c r="B91">
        <v>1.2736000000000001</v>
      </c>
      <c r="C91">
        <v>2.3613</v>
      </c>
      <c r="D91">
        <v>2.0099999999999998</v>
      </c>
      <c r="E91">
        <v>1.6769000000000001</v>
      </c>
      <c r="F91">
        <v>2.0918999999999999</v>
      </c>
      <c r="G91">
        <v>1.5029999999999999</v>
      </c>
      <c r="H91">
        <v>1.3059000000000001</v>
      </c>
      <c r="I91">
        <v>1.6639999999999999</v>
      </c>
      <c r="J91">
        <v>2.9546000000000001</v>
      </c>
      <c r="K91">
        <v>1.7887999999999999</v>
      </c>
      <c r="L91">
        <v>1.2050000000000001</v>
      </c>
      <c r="M91">
        <v>2.2376999999999998</v>
      </c>
      <c r="N91">
        <v>2.0859000000000001</v>
      </c>
      <c r="O91">
        <v>1.3759999999999999</v>
      </c>
      <c r="P91">
        <v>1.262</v>
      </c>
      <c r="Q91" s="3">
        <v>0.95578980032250738</v>
      </c>
      <c r="S91" s="11">
        <f t="shared" ref="S91:S92" si="163">IF(B91=B90,"/",B91/B90-1)</f>
        <v>-1.4699056165867197E-2</v>
      </c>
      <c r="T91" s="11">
        <f t="shared" ref="T91:T92" si="164">IF(C91=C90,"/",C91/C90-1)</f>
        <v>-1.7843773396555962E-2</v>
      </c>
      <c r="U91" s="11">
        <f t="shared" ref="U91:U92" si="165">IF(D91=D90,"/",D91/D90-1)</f>
        <v>-8.8757396449705706E-3</v>
      </c>
      <c r="V91" s="11">
        <f t="shared" ref="V91:V92" si="166">IF(E91=E90,"/",E91/E90-1)</f>
        <v>-2.9728283488911211E-3</v>
      </c>
      <c r="W91" s="11">
        <f t="shared" ref="W91:W92" si="167">IF(F91=F90,"/",F91/F90-1)</f>
        <v>-2.265931601569815E-2</v>
      </c>
      <c r="X91" s="11">
        <f t="shared" ref="X91:X92" si="168">IF(G91=G90,"/",G91/G90-1)</f>
        <v>-1.5072083879423381E-2</v>
      </c>
      <c r="Y91" s="11">
        <f t="shared" ref="Y91:Y92" si="169">IF(H91=H90,"/",H91/H90-1)</f>
        <v>7.658140603461483E-5</v>
      </c>
      <c r="Z91" s="11">
        <f t="shared" ref="Z91:Z92" si="170">IF(I91=I90,"/",I91/I90-1)</f>
        <v>-2.3703356019713628E-2</v>
      </c>
      <c r="AA91" s="11">
        <f t="shared" ref="AA91:AA92" si="171">IF(J91=J90,"/",J91/J90-1)</f>
        <v>-3.4160373966199198E-2</v>
      </c>
      <c r="AB91" s="11" t="str">
        <f t="shared" ref="AB91:AB92" si="172">IF(K91=K90,"/",K91/K90-1)</f>
        <v>/</v>
      </c>
      <c r="AC91" s="11">
        <f t="shared" ref="AC91:AC92" si="173">IF(L91=L90,"/",L91/L90-1)</f>
        <v>-1.3104013104013101E-2</v>
      </c>
      <c r="AD91" s="11">
        <f t="shared" ref="AD91:AD92" si="174">IF(M91=M90,"/",M91/M90-1)</f>
        <v>-1.1878477435308787E-2</v>
      </c>
      <c r="AE91" s="11">
        <f t="shared" ref="AE91:AE92" si="175">IF(N91=N90,"/",N91/N90-1)</f>
        <v>-4.3077346545554729E-2</v>
      </c>
      <c r="AF91" s="11">
        <f t="shared" ref="AF91:AF92" si="176">IF(O91=O90,"/",O91/O90-1)</f>
        <v>-3.1667839549613053E-2</v>
      </c>
      <c r="AG91" s="11">
        <f t="shared" si="85"/>
        <v>-2.1705426356589119E-2</v>
      </c>
      <c r="AH91" s="11">
        <f t="shared" ref="AH91:AH92" si="177">IF(Q91=Q90,"/",Q91/Q90-1)</f>
        <v>-2.1089273690495736E-2</v>
      </c>
      <c r="BA91" s="2">
        <f t="shared" ref="BA91:BA92" si="178">A91</f>
        <v>43735</v>
      </c>
      <c r="BB91" s="3">
        <f t="shared" ref="BB91:BB92" si="179">B91/B$2</f>
        <v>0.8595532159006547</v>
      </c>
      <c r="BC91" s="3">
        <f t="shared" ref="BC91:BC92" si="180">C91/C$2</f>
        <v>0.96695331695331688</v>
      </c>
      <c r="BD91" s="3">
        <f t="shared" ref="BD91:BD92" si="181">D91/D$2</f>
        <v>1.3284864507600793</v>
      </c>
      <c r="BE91" s="3">
        <f t="shared" ref="BE91:BE92" si="182">E91/E$2</f>
        <v>0.98774812982270133</v>
      </c>
      <c r="BF91" s="3">
        <f t="shared" ref="BF91:BF92" si="183">F91/F$2</f>
        <v>1.0443312865059158</v>
      </c>
      <c r="BG91" s="3">
        <f t="shared" ref="BG91:BG92" si="184">G91/G$2</f>
        <v>1.006024096385542</v>
      </c>
      <c r="BH91" s="3">
        <f t="shared" ref="BH91:BH92" si="185">H91/H$2</f>
        <v>1.3068147703392377</v>
      </c>
      <c r="BI91" s="3">
        <f t="shared" ref="BI91:BI92" si="186">I91/I$2</f>
        <v>0.9186771931761718</v>
      </c>
      <c r="BJ91" s="3">
        <f t="shared" ref="BJ91:BJ92" si="187">J91/J$2</f>
        <v>0.81974308464889167</v>
      </c>
      <c r="BK91" s="3">
        <f t="shared" ref="BK91:BK92" si="188">K91/K$2</f>
        <v>1.1499839279974284</v>
      </c>
      <c r="BL91" s="3">
        <f t="shared" ref="BL91:BL92" si="189">L91/L$2</f>
        <v>0.95559080095162585</v>
      </c>
      <c r="BM91" s="3">
        <f t="shared" ref="BM91:BM92" si="190">M91/M$2</f>
        <v>0.90893212559405334</v>
      </c>
      <c r="BN91" s="3">
        <f t="shared" ref="BN91:BN92" si="191">N91/N$2</f>
        <v>1.0350320051605222</v>
      </c>
      <c r="BO91" s="3">
        <f t="shared" ref="BO91:BO92" si="192">O91/O$2</f>
        <v>1.277623026926648</v>
      </c>
      <c r="BP91" s="3">
        <f t="shared" si="101"/>
        <v>1.262</v>
      </c>
      <c r="BQ91" s="3">
        <f t="shared" ref="BQ91:BQ92" si="193">Q91/Q$2</f>
        <v>0.95578980032250738</v>
      </c>
    </row>
    <row r="92" spans="1:69">
      <c r="A92" s="2">
        <v>43738</v>
      </c>
      <c r="B92">
        <v>1.2612000000000001</v>
      </c>
      <c r="C92">
        <v>2.3336000000000001</v>
      </c>
      <c r="D92">
        <v>1.996</v>
      </c>
      <c r="E92">
        <v>1.6741999999999999</v>
      </c>
      <c r="F92">
        <v>2.0897999999999999</v>
      </c>
      <c r="G92">
        <v>1.4890000000000001</v>
      </c>
      <c r="H92">
        <v>1.3059000000000001</v>
      </c>
      <c r="I92">
        <v>1.6639999999999999</v>
      </c>
      <c r="J92">
        <v>2.9723000000000002</v>
      </c>
      <c r="K92">
        <v>1.7614000000000001</v>
      </c>
      <c r="L92">
        <v>1.2090000000000001</v>
      </c>
      <c r="M92">
        <v>2.2242999999999999</v>
      </c>
      <c r="N92">
        <v>2.0689000000000002</v>
      </c>
      <c r="O92">
        <v>1.3759999999999999</v>
      </c>
      <c r="P92">
        <v>1.2669999999999999</v>
      </c>
      <c r="Q92" s="3">
        <v>0.94633274941253787</v>
      </c>
      <c r="S92" s="11">
        <f t="shared" si="163"/>
        <v>-9.7361809045225511E-3</v>
      </c>
      <c r="T92" s="11">
        <f t="shared" si="164"/>
        <v>-1.1730826239783054E-2</v>
      </c>
      <c r="U92" s="11">
        <f t="shared" si="165"/>
        <v>-6.9651741293531577E-3</v>
      </c>
      <c r="V92" s="11">
        <f t="shared" si="166"/>
        <v>-1.6101139006501342E-3</v>
      </c>
      <c r="W92" s="11">
        <f t="shared" si="167"/>
        <v>-1.0038720780152222E-3</v>
      </c>
      <c r="X92" s="11">
        <f t="shared" si="168"/>
        <v>-9.3147039254822817E-3</v>
      </c>
      <c r="Y92" s="11" t="str">
        <f t="shared" si="169"/>
        <v>/</v>
      </c>
      <c r="Z92" s="11" t="str">
        <f t="shared" si="170"/>
        <v>/</v>
      </c>
      <c r="AA92" s="11">
        <f t="shared" si="171"/>
        <v>5.9906586339943946E-3</v>
      </c>
      <c r="AB92" s="11">
        <f t="shared" si="172"/>
        <v>-1.5317531305903298E-2</v>
      </c>
      <c r="AC92" s="11">
        <f t="shared" si="173"/>
        <v>3.3195020746887849E-3</v>
      </c>
      <c r="AD92" s="11">
        <f t="shared" si="174"/>
        <v>-5.9882915493586486E-3</v>
      </c>
      <c r="AE92" s="11">
        <f t="shared" si="175"/>
        <v>-8.1499592502036755E-3</v>
      </c>
      <c r="AF92" s="11" t="str">
        <f t="shared" si="176"/>
        <v>/</v>
      </c>
      <c r="AG92" s="11">
        <f t="shared" si="85"/>
        <v>3.961965134706702E-3</v>
      </c>
      <c r="AH92" s="11">
        <f t="shared" si="177"/>
        <v>-9.8944882094142983E-3</v>
      </c>
      <c r="BA92" s="2">
        <f t="shared" si="178"/>
        <v>43738</v>
      </c>
      <c r="BB92" s="3">
        <f t="shared" si="179"/>
        <v>0.85118445029358181</v>
      </c>
      <c r="BC92" s="3">
        <f t="shared" si="180"/>
        <v>0.95561015561015561</v>
      </c>
      <c r="BD92" s="3">
        <f t="shared" si="181"/>
        <v>1.3192333113020489</v>
      </c>
      <c r="BE92" s="3">
        <f t="shared" si="182"/>
        <v>0.98615774282853264</v>
      </c>
      <c r="BF92" s="3">
        <f t="shared" si="183"/>
        <v>1.0432829114871949</v>
      </c>
      <c r="BG92" s="3">
        <f t="shared" si="184"/>
        <v>0.99665327978580998</v>
      </c>
      <c r="BH92" s="3">
        <f t="shared" si="185"/>
        <v>1.3068147703392377</v>
      </c>
      <c r="BI92" s="3">
        <f t="shared" si="186"/>
        <v>0.9186771931761718</v>
      </c>
      <c r="BJ92" s="3">
        <f t="shared" si="187"/>
        <v>0.8246538856366008</v>
      </c>
      <c r="BK92" s="3">
        <f t="shared" si="188"/>
        <v>1.132369013179042</v>
      </c>
      <c r="BL92" s="3">
        <f t="shared" si="189"/>
        <v>0.95876288659793829</v>
      </c>
      <c r="BM92" s="3">
        <f t="shared" si="190"/>
        <v>0.90348917502741788</v>
      </c>
      <c r="BN92" s="3">
        <f t="shared" si="191"/>
        <v>1.0265965364958072</v>
      </c>
      <c r="BO92" s="3">
        <f t="shared" si="192"/>
        <v>1.277623026926648</v>
      </c>
      <c r="BP92" s="3">
        <f t="shared" si="101"/>
        <v>1.2669999999999999</v>
      </c>
      <c r="BQ92" s="3">
        <f t="shared" si="193"/>
        <v>0.94633274941253787</v>
      </c>
    </row>
    <row r="93" spans="1:69">
      <c r="A93" s="2">
        <v>43749</v>
      </c>
      <c r="B93">
        <v>1.2967</v>
      </c>
      <c r="C93">
        <v>2.3871000000000002</v>
      </c>
      <c r="D93">
        <v>2.0529999999999999</v>
      </c>
      <c r="E93">
        <v>1.7076</v>
      </c>
      <c r="F93">
        <v>2.1356999999999999</v>
      </c>
      <c r="G93">
        <v>1.49</v>
      </c>
      <c r="H93">
        <v>1.3111999999999999</v>
      </c>
      <c r="I93">
        <v>1.6759999999999999</v>
      </c>
      <c r="J93">
        <v>3.0853999999999999</v>
      </c>
      <c r="K93">
        <v>1.7931999999999999</v>
      </c>
      <c r="L93">
        <v>1.2470000000000001</v>
      </c>
      <c r="M93">
        <v>2.2629000000000001</v>
      </c>
      <c r="N93">
        <v>2.0764</v>
      </c>
      <c r="O93">
        <v>1.393</v>
      </c>
      <c r="P93">
        <v>1.282</v>
      </c>
      <c r="Q93" s="3">
        <v>0.97044674071497838</v>
      </c>
      <c r="S93" s="11">
        <f t="shared" ref="S93" si="194">IF(B93=B92,"/",B93/B92-1)</f>
        <v>2.8147795750079085E-2</v>
      </c>
      <c r="T93" s="11">
        <f t="shared" ref="T93" si="195">IF(C93=C92,"/",C93/C92-1)</f>
        <v>2.2925951319849203E-2</v>
      </c>
      <c r="U93" s="11">
        <f t="shared" ref="U93" si="196">IF(D93=D92,"/",D93/D92-1)</f>
        <v>2.8557114228456859E-2</v>
      </c>
      <c r="V93" s="11">
        <f t="shared" ref="V93" si="197">IF(E93=E92,"/",E93/E92-1)</f>
        <v>1.9949826782941216E-2</v>
      </c>
      <c r="W93" s="11">
        <f t="shared" ref="W93" si="198">IF(F93=F92,"/",F93/F92-1)</f>
        <v>2.1963824289405798E-2</v>
      </c>
      <c r="X93" s="11">
        <f t="shared" ref="X93" si="199">IF(G93=G92,"/",G93/G92-1)</f>
        <v>6.7159167226327199E-4</v>
      </c>
      <c r="Y93" s="11">
        <f t="shared" ref="Y93" si="200">IF(H93=H92,"/",H93/H92-1)</f>
        <v>4.058503713913586E-3</v>
      </c>
      <c r="Z93" s="11">
        <f t="shared" ref="Z93" si="201">IF(I93=I92,"/",I93/I92-1)</f>
        <v>7.2115384615385469E-3</v>
      </c>
      <c r="AA93" s="11">
        <f t="shared" ref="AA93" si="202">IF(J93=J92,"/",J93/J92-1)</f>
        <v>3.8051340712579318E-2</v>
      </c>
      <c r="AB93" s="11">
        <f t="shared" ref="AB93" si="203">IF(K93=K92,"/",K93/K92-1)</f>
        <v>1.8053820824344147E-2</v>
      </c>
      <c r="AC93" s="11">
        <f t="shared" ref="AC93" si="204">IF(L93=L92,"/",L93/L92-1)</f>
        <v>3.1430934656741183E-2</v>
      </c>
      <c r="AD93" s="11">
        <f t="shared" ref="AD93" si="205">IF(M93=M92,"/",M93/M92-1)</f>
        <v>1.7353774221103402E-2</v>
      </c>
      <c r="AE93" s="11">
        <f t="shared" ref="AE93" si="206">IF(N93=N92,"/",N93/N92-1)</f>
        <v>3.6251147953016982E-3</v>
      </c>
      <c r="AF93" s="11">
        <f t="shared" ref="AF93" si="207">IF(O93=O92,"/",O93/O92-1)</f>
        <v>1.2354651162790775E-2</v>
      </c>
      <c r="AG93" s="11">
        <f t="shared" si="85"/>
        <v>1.1838989739542338E-2</v>
      </c>
      <c r="AH93" s="11">
        <f t="shared" ref="AH93" si="208">IF(Q93=Q92,"/",Q93/Q92-1)</f>
        <v>2.5481514105276437E-2</v>
      </c>
      <c r="BA93" s="2">
        <f t="shared" ref="BA93" si="209">A93</f>
        <v>43749</v>
      </c>
      <c r="BB93" s="3">
        <f t="shared" ref="BB93" si="210">B93/B$2</f>
        <v>0.87514341634608894</v>
      </c>
      <c r="BC93" s="3">
        <f t="shared" ref="BC93" si="211">C93/C$2</f>
        <v>0.97751842751842755</v>
      </c>
      <c r="BD93" s="3">
        <f t="shared" ref="BD93" si="212">D93/D$2</f>
        <v>1.3569068076668871</v>
      </c>
      <c r="BE93" s="3">
        <f t="shared" ref="BE93" si="213">E93/E$2</f>
        <v>1.0058314189786182</v>
      </c>
      <c r="BF93" s="3">
        <f t="shared" ref="BF93" si="214">F93/F$2</f>
        <v>1.0661973940392393</v>
      </c>
      <c r="BG93" s="3">
        <f t="shared" ref="BG93" si="215">G93/G$2</f>
        <v>0.99732262382864789</v>
      </c>
      <c r="BH93" s="3">
        <f t="shared" ref="BH93" si="216">H93/H$2</f>
        <v>1.3121184829380566</v>
      </c>
      <c r="BI93" s="3">
        <f t="shared" ref="BI93" si="217">I93/I$2</f>
        <v>0.9253022690885</v>
      </c>
      <c r="BJ93" s="3">
        <f t="shared" ref="BJ93" si="218">J93/J$2</f>
        <v>0.85603307160891162</v>
      </c>
      <c r="BK93" s="3">
        <f t="shared" ref="BK93" si="219">K93/K$2</f>
        <v>1.1528126004500159</v>
      </c>
      <c r="BL93" s="3">
        <f t="shared" ref="BL93" si="220">L93/L$2</f>
        <v>0.98889770023790657</v>
      </c>
      <c r="BM93" s="3">
        <f t="shared" ref="BM93" si="221">M93/M$2</f>
        <v>0.91916812218205457</v>
      </c>
      <c r="BN93" s="3">
        <f t="shared" ref="BN93" si="222">N93/N$2</f>
        <v>1.0303180667890637</v>
      </c>
      <c r="BO93" s="3">
        <f t="shared" ref="BO93" si="223">O93/O$2</f>
        <v>1.2934076137418757</v>
      </c>
      <c r="BP93" s="3">
        <f t="shared" si="101"/>
        <v>1.282</v>
      </c>
      <c r="BQ93" s="3">
        <f t="shared" ref="BQ93" si="224">Q93/Q$2</f>
        <v>0.97044674071497838</v>
      </c>
    </row>
    <row r="94" spans="1:69">
      <c r="A94" s="2">
        <v>43756</v>
      </c>
      <c r="B94">
        <v>1.2905</v>
      </c>
      <c r="C94">
        <v>2.4165000000000001</v>
      </c>
      <c r="D94">
        <v>2.08</v>
      </c>
      <c r="E94">
        <v>1.6903999999999999</v>
      </c>
      <c r="F94">
        <v>2.1092</v>
      </c>
      <c r="G94">
        <v>1.4670000000000001</v>
      </c>
      <c r="H94">
        <v>1.2814000000000001</v>
      </c>
      <c r="I94">
        <v>1.7002999999999999</v>
      </c>
      <c r="J94">
        <v>3.0644</v>
      </c>
      <c r="K94">
        <v>1.8184</v>
      </c>
      <c r="L94">
        <v>1.2410000000000001</v>
      </c>
      <c r="M94">
        <v>2.2483</v>
      </c>
      <c r="N94">
        <v>2.0649999999999999</v>
      </c>
      <c r="O94">
        <v>1.363</v>
      </c>
      <c r="P94">
        <v>1.274</v>
      </c>
      <c r="Q94" s="3">
        <v>0.95994028462795833</v>
      </c>
      <c r="S94" s="11">
        <f t="shared" ref="S94" si="225">IF(B94=B93,"/",B94/B93-1)</f>
        <v>-4.7813680882239362E-3</v>
      </c>
      <c r="T94" s="11">
        <f t="shared" ref="T94" si="226">IF(C94=C93,"/",C94/C93-1)</f>
        <v>1.2316199572703246E-2</v>
      </c>
      <c r="U94" s="11">
        <f t="shared" ref="U94" si="227">IF(D94=D93,"/",D94/D93-1)</f>
        <v>1.3151485630784387E-2</v>
      </c>
      <c r="V94" s="11">
        <f t="shared" ref="V94" si="228">IF(E94=E93,"/",E94/E93-1)</f>
        <v>-1.0072616537830981E-2</v>
      </c>
      <c r="W94" s="11">
        <f t="shared" ref="W94" si="229">IF(F94=F93,"/",F94/F93-1)</f>
        <v>-1.2408109753242469E-2</v>
      </c>
      <c r="X94" s="11">
        <f t="shared" ref="X94" si="230">IF(G94=G93,"/",G94/G93-1)</f>
        <v>-1.5436241610738199E-2</v>
      </c>
      <c r="Y94" s="11">
        <f t="shared" ref="Y94" si="231">IF(H94=H93,"/",H94/H93-1)</f>
        <v>-2.2727272727272596E-2</v>
      </c>
      <c r="Z94" s="11">
        <f t="shared" ref="Z94" si="232">IF(I94=I93,"/",I94/I93-1)</f>
        <v>1.4498806682577525E-2</v>
      </c>
      <c r="AA94" s="11">
        <f t="shared" ref="AA94" si="233">IF(J94=J93,"/",J94/J93-1)</f>
        <v>-6.8062487845984565E-3</v>
      </c>
      <c r="AB94" s="11">
        <f t="shared" ref="AB94" si="234">IF(K94=K93,"/",K94/K93-1)</f>
        <v>1.4053089449029832E-2</v>
      </c>
      <c r="AC94" s="11">
        <f t="shared" ref="AC94" si="235">IF(L94=L93,"/",L94/L93-1)</f>
        <v>-4.8115477145148633E-3</v>
      </c>
      <c r="AD94" s="11">
        <f t="shared" ref="AD94" si="236">IF(M94=M93,"/",M94/M93-1)</f>
        <v>-6.4518980069823151E-3</v>
      </c>
      <c r="AE94" s="11">
        <f t="shared" ref="AE94" si="237">IF(N94=N93,"/",N94/N93-1)</f>
        <v>-5.4902716239645377E-3</v>
      </c>
      <c r="AF94" s="11">
        <f t="shared" ref="AF94" si="238">IF(O94=O93,"/",O94/O93-1)</f>
        <v>-2.1536252692031632E-2</v>
      </c>
      <c r="AG94" s="11">
        <f t="shared" si="85"/>
        <v>-6.2402496099843718E-3</v>
      </c>
      <c r="AH94" s="11">
        <f t="shared" ref="AH94" si="239">IF(Q94=Q93,"/",Q94/Q93-1)</f>
        <v>-1.082641184335309E-2</v>
      </c>
      <c r="BA94" s="2">
        <f t="shared" ref="BA94" si="240">A94</f>
        <v>43756</v>
      </c>
      <c r="BB94" s="3">
        <f t="shared" ref="BB94" si="241">B94/B$2</f>
        <v>0.87095903354255244</v>
      </c>
      <c r="BC94" s="3">
        <f t="shared" ref="BC94" si="242">C94/C$2</f>
        <v>0.98955773955773951</v>
      </c>
      <c r="BD94" s="3">
        <f t="shared" ref="BD94" si="243">D94/D$2</f>
        <v>1.3747521480502314</v>
      </c>
      <c r="BE94" s="3">
        <f t="shared" ref="BE94" si="244">E94/E$2</f>
        <v>0.99570006479354412</v>
      </c>
      <c r="BF94" s="3">
        <f t="shared" ref="BF94" si="245">F94/F$2</f>
        <v>1.0529678997553793</v>
      </c>
      <c r="BG94" s="3">
        <f t="shared" ref="BG94" si="246">G94/G$2</f>
        <v>0.9819277108433736</v>
      </c>
      <c r="BH94" s="3">
        <f t="shared" ref="BH94" si="247">H94/H$2</f>
        <v>1.2822976083258282</v>
      </c>
      <c r="BI94" s="3">
        <f t="shared" ref="BI94" si="248">I94/I$2</f>
        <v>0.93871804781096446</v>
      </c>
      <c r="BJ94" s="3">
        <f t="shared" ref="BJ94" si="249">J94/J$2</f>
        <v>0.85020669755569744</v>
      </c>
      <c r="BK94" s="3">
        <f t="shared" ref="BK94" si="250">K94/K$2</f>
        <v>1.1690131790421086</v>
      </c>
      <c r="BL94" s="3">
        <f t="shared" ref="BL94" si="251">L94/L$2</f>
        <v>0.98413957176843792</v>
      </c>
      <c r="BM94" s="3">
        <f t="shared" ref="BM94" si="252">M94/M$2</f>
        <v>0.91323774320646656</v>
      </c>
      <c r="BN94" s="3">
        <f t="shared" ref="BN94" si="253">N94/N$2</f>
        <v>1.0246613407433136</v>
      </c>
      <c r="BO94" s="3">
        <f t="shared" ref="BO94" si="254">O94/O$2</f>
        <v>1.2655524605385331</v>
      </c>
      <c r="BP94" s="3">
        <f t="shared" si="101"/>
        <v>1.274</v>
      </c>
      <c r="BQ94" s="3">
        <f t="shared" ref="BQ94" si="255">Q94/Q$2</f>
        <v>0.95994028462795833</v>
      </c>
    </row>
    <row r="95" spans="1:69">
      <c r="A95" s="2">
        <v>43763</v>
      </c>
      <c r="B95">
        <v>1.2847999999999999</v>
      </c>
      <c r="C95">
        <v>2.4098999999999999</v>
      </c>
      <c r="D95">
        <v>2.081</v>
      </c>
      <c r="E95">
        <v>1.6835</v>
      </c>
      <c r="F95">
        <v>2.1111</v>
      </c>
      <c r="G95">
        <v>1.494</v>
      </c>
      <c r="H95">
        <v>1.2735000000000001</v>
      </c>
      <c r="I95">
        <v>1.6912</v>
      </c>
      <c r="J95">
        <v>3.0565000000000002</v>
      </c>
      <c r="K95">
        <v>1.8073999999999999</v>
      </c>
      <c r="L95">
        <v>1.2230000000000001</v>
      </c>
      <c r="M95">
        <v>2.2364999999999999</v>
      </c>
      <c r="N95">
        <v>2.0737999999999999</v>
      </c>
      <c r="O95">
        <v>1.38</v>
      </c>
      <c r="P95">
        <v>1.2729999999999999</v>
      </c>
      <c r="Q95" s="3">
        <v>0.96674033094071432</v>
      </c>
      <c r="S95" s="11">
        <f t="shared" ref="S95:S100" si="256">IF(B95=B94,"/",B95/B94-1)</f>
        <v>-4.4168926772568673E-3</v>
      </c>
      <c r="T95" s="11">
        <f t="shared" ref="T95" si="257">IF(C95=C94,"/",C95/C94-1)</f>
        <v>-2.7312228429547947E-3</v>
      </c>
      <c r="U95" s="11">
        <f t="shared" ref="U95" si="258">IF(D95=D94,"/",D95/D94-1)</f>
        <v>4.8076923076911804E-4</v>
      </c>
      <c r="V95" s="11">
        <f t="shared" ref="V95" si="259">IF(E95=E94,"/",E95/E94-1)</f>
        <v>-4.0818741126360525E-3</v>
      </c>
      <c r="W95" s="11">
        <f t="shared" ref="W95" si="260">IF(F95=F94,"/",F95/F94-1)</f>
        <v>9.0081547506160042E-4</v>
      </c>
      <c r="X95" s="11">
        <f t="shared" ref="X95" si="261">IF(G95=G94,"/",G95/G94-1)</f>
        <v>1.8404907975460016E-2</v>
      </c>
      <c r="Y95" s="11">
        <f t="shared" ref="Y95" si="262">IF(H95=H94,"/",H95/H94-1)</f>
        <v>-6.1651318869986316E-3</v>
      </c>
      <c r="Z95" s="11">
        <f t="shared" ref="Z95" si="263">IF(I95=I94,"/",I95/I94-1)</f>
        <v>-5.3519967064634688E-3</v>
      </c>
      <c r="AA95" s="11">
        <f t="shared" ref="AA95" si="264">IF(J95=J94,"/",J95/J94-1)</f>
        <v>-2.5779924291867706E-3</v>
      </c>
      <c r="AB95" s="11">
        <f t="shared" ref="AB95" si="265">IF(K95=K94,"/",K95/K94-1)</f>
        <v>-6.0492740871096462E-3</v>
      </c>
      <c r="AC95" s="11">
        <f t="shared" ref="AC95" si="266">IF(L95=L94,"/",L95/L94-1)</f>
        <v>-1.4504431909750259E-2</v>
      </c>
      <c r="AD95" s="11">
        <f t="shared" ref="AD95" si="267">IF(M95=M94,"/",M95/M94-1)</f>
        <v>-5.2484099097095394E-3</v>
      </c>
      <c r="AE95" s="11">
        <f t="shared" ref="AE95" si="268">IF(N95=N94,"/",N95/N94-1)</f>
        <v>4.2615012106537176E-3</v>
      </c>
      <c r="AF95" s="11">
        <f t="shared" ref="AF95" si="269">IF(O95=O94,"/",O95/O94-1)</f>
        <v>1.247248716067495E-2</v>
      </c>
      <c r="AG95" s="11">
        <f t="shared" si="85"/>
        <v>-7.8492935635798844E-4</v>
      </c>
      <c r="AH95" s="11">
        <f t="shared" ref="AH95" si="270">IF(Q95=Q94,"/",Q95/Q94-1)</f>
        <v>7.0838222144113949E-3</v>
      </c>
      <c r="BA95" s="2">
        <f t="shared" ref="BA95" si="271">A95</f>
        <v>43763</v>
      </c>
      <c r="BB95" s="3">
        <f t="shared" ref="BB95" si="272">B95/B$2</f>
        <v>0.8671121009651076</v>
      </c>
      <c r="BC95" s="3">
        <f t="shared" ref="BC95" si="273">C95/C$2</f>
        <v>0.98685503685503673</v>
      </c>
      <c r="BD95" s="3">
        <f t="shared" ref="BD95" si="274">D95/D$2</f>
        <v>1.3754130865829479</v>
      </c>
      <c r="BE95" s="3">
        <f t="shared" ref="BE95" si="275">E95/E$2</f>
        <v>0.99163574247511344</v>
      </c>
      <c r="BF95" s="3">
        <f t="shared" ref="BF95" si="276">F95/F$2</f>
        <v>1.053916429534222</v>
      </c>
      <c r="BG95" s="3">
        <f t="shared" ref="BG95" si="277">G95/G$2</f>
        <v>1</v>
      </c>
      <c r="BH95" s="3">
        <f t="shared" ref="BH95" si="278">H95/H$2</f>
        <v>1.2743920744521167</v>
      </c>
      <c r="BI95" s="3">
        <f t="shared" ref="BI95" si="279">I95/I$2</f>
        <v>0.93369403191078237</v>
      </c>
      <c r="BJ95" s="3">
        <f t="shared" ref="BJ95" si="280">J95/J$2</f>
        <v>0.84801487112615492</v>
      </c>
      <c r="BK95" s="3">
        <f t="shared" ref="BK95" si="281">K95/K$2</f>
        <v>1.1619414979106395</v>
      </c>
      <c r="BL95" s="3">
        <f t="shared" ref="BL95" si="282">L95/L$2</f>
        <v>0.96986518636003183</v>
      </c>
      <c r="BM95" s="3">
        <f t="shared" ref="BM95" si="283">M95/M$2</f>
        <v>0.9084446971851009</v>
      </c>
      <c r="BN95" s="3">
        <f t="shared" ref="BN95" si="284">N95/N$2</f>
        <v>1.0290279362874013</v>
      </c>
      <c r="BO95" s="3">
        <f t="shared" ref="BO95" si="285">O95/O$2</f>
        <v>1.2813370473537604</v>
      </c>
      <c r="BP95" s="3">
        <f t="shared" si="101"/>
        <v>1.2729999999999999</v>
      </c>
      <c r="BQ95" s="3">
        <f t="shared" ref="BQ95" si="286">Q95/Q$2</f>
        <v>0.96674033094071432</v>
      </c>
    </row>
    <row r="96" spans="1:69">
      <c r="A96" s="2">
        <v>43770</v>
      </c>
      <c r="B96">
        <v>1.3351999999999999</v>
      </c>
      <c r="C96">
        <v>2.4222000000000001</v>
      </c>
      <c r="D96">
        <v>2.1629999999999998</v>
      </c>
      <c r="E96">
        <v>1.6917</v>
      </c>
      <c r="F96">
        <v>2.1349</v>
      </c>
      <c r="G96">
        <v>1.5209999999999999</v>
      </c>
      <c r="H96">
        <v>1.2684</v>
      </c>
      <c r="I96">
        <v>1.7230000000000001</v>
      </c>
      <c r="J96">
        <v>3.0945</v>
      </c>
      <c r="K96">
        <v>1.8359000000000001</v>
      </c>
      <c r="L96">
        <v>1.254</v>
      </c>
      <c r="M96">
        <v>2.2848999999999999</v>
      </c>
      <c r="N96">
        <v>2.1132</v>
      </c>
      <c r="O96">
        <v>1.3759999999999999</v>
      </c>
      <c r="P96">
        <v>1.272</v>
      </c>
      <c r="Q96" s="3">
        <v>0.98053393090383878</v>
      </c>
      <c r="S96" s="11">
        <f t="shared" si="256"/>
        <v>3.9227895392278889E-2</v>
      </c>
      <c r="T96" s="11">
        <f t="shared" ref="T96" si="287">IF(C96=C95,"/",C96/C95-1)</f>
        <v>5.1039462218349652E-3</v>
      </c>
      <c r="U96" s="11">
        <f t="shared" ref="U96" si="288">IF(D96=D95,"/",D96/D95-1)</f>
        <v>3.940413262854392E-2</v>
      </c>
      <c r="V96" s="11">
        <f t="shared" ref="V96" si="289">IF(E96=E95,"/",E96/E95-1)</f>
        <v>4.8708048708048235E-3</v>
      </c>
      <c r="W96" s="11">
        <f t="shared" ref="W96" si="290">IF(F96=F95,"/",F96/F95-1)</f>
        <v>1.1273743546018622E-2</v>
      </c>
      <c r="X96" s="11">
        <f t="shared" ref="X96" si="291">IF(G96=G95,"/",G96/G95-1)</f>
        <v>1.8072289156626509E-2</v>
      </c>
      <c r="Y96" s="11">
        <f t="shared" ref="Y96" si="292">IF(H96=H95,"/",H96/H95-1)</f>
        <v>-4.0047114252061977E-3</v>
      </c>
      <c r="Z96" s="11">
        <f t="shared" ref="Z96" si="293">IF(I96=I95,"/",I96/I95-1)</f>
        <v>1.8803216650898902E-2</v>
      </c>
      <c r="AA96" s="11">
        <f t="shared" ref="AA96" si="294">IF(J96=J95,"/",J96/J95-1)</f>
        <v>1.24325208571896E-2</v>
      </c>
      <c r="AB96" s="11">
        <f t="shared" ref="AB96" si="295">IF(K96=K95,"/",K96/K95-1)</f>
        <v>1.5768507247980734E-2</v>
      </c>
      <c r="AC96" s="11">
        <f t="shared" ref="AC96" si="296">IF(L96=L95,"/",L96/L95-1)</f>
        <v>2.5347506132461062E-2</v>
      </c>
      <c r="AD96" s="11">
        <f t="shared" ref="AD96" si="297">IF(M96=M95,"/",M96/M95-1)</f>
        <v>2.1640956852224447E-2</v>
      </c>
      <c r="AE96" s="11">
        <f t="shared" ref="AE96" si="298">IF(N96=N95,"/",N96/N95-1)</f>
        <v>1.899893914553008E-2</v>
      </c>
      <c r="AF96" s="11">
        <f t="shared" ref="AF96" si="299">IF(O96=O95,"/",O96/O95-1)</f>
        <v>-2.8985507246377384E-3</v>
      </c>
      <c r="AG96" s="11">
        <f t="shared" si="85"/>
        <v>-7.8554595443824926E-4</v>
      </c>
      <c r="AH96" s="11">
        <f t="shared" ref="AH96" si="300">IF(Q96=Q95,"/",Q96/Q95-1)</f>
        <v>1.4268154044739356E-2</v>
      </c>
      <c r="BA96" s="2">
        <f t="shared" ref="BA96" si="301">A96</f>
        <v>43770</v>
      </c>
      <c r="BB96" s="3">
        <f t="shared" ref="BB96" si="302">B96/B$2</f>
        <v>0.90112708375514605</v>
      </c>
      <c r="BC96" s="3">
        <f t="shared" ref="BC96" si="303">C96/C$2</f>
        <v>0.99189189189189186</v>
      </c>
      <c r="BD96" s="3">
        <f t="shared" ref="BD96" si="304">D96/D$2</f>
        <v>1.4296100462656973</v>
      </c>
      <c r="BE96" s="3">
        <f t="shared" ref="BE96" si="305">E96/E$2</f>
        <v>0.99646580667962537</v>
      </c>
      <c r="BF96" s="3">
        <f t="shared" ref="BF96" si="306">F96/F$2</f>
        <v>1.0657980130797264</v>
      </c>
      <c r="BG96" s="3">
        <f t="shared" ref="BG96" si="307">G96/G$2</f>
        <v>1.0180722891566265</v>
      </c>
      <c r="BH96" s="3">
        <f t="shared" ref="BH96" si="308">H96/H$2</f>
        <v>1.269288501951366</v>
      </c>
      <c r="BI96" s="3">
        <f t="shared" ref="BI96" si="309">I96/I$2</f>
        <v>0.95125048307845206</v>
      </c>
      <c r="BJ96" s="3">
        <f t="shared" ref="BJ96" si="310">J96/J$2</f>
        <v>0.85855783369863781</v>
      </c>
      <c r="BK96" s="3">
        <f t="shared" ref="BK96" si="311">K96/K$2</f>
        <v>1.1802635808421729</v>
      </c>
      <c r="BL96" s="3">
        <f t="shared" ref="BL96" si="312">L96/L$2</f>
        <v>0.99444885011895334</v>
      </c>
      <c r="BM96" s="3">
        <f t="shared" ref="BM96" si="313">M96/M$2</f>
        <v>0.92810430967951585</v>
      </c>
      <c r="BN96" s="3">
        <f t="shared" ref="BN96" si="314">N96/N$2</f>
        <v>1.0485783754279761</v>
      </c>
      <c r="BO96" s="3">
        <f t="shared" ref="BO96" si="315">O96/O$2</f>
        <v>1.277623026926648</v>
      </c>
      <c r="BP96" s="3">
        <f t="shared" si="101"/>
        <v>1.272</v>
      </c>
      <c r="BQ96" s="3">
        <f t="shared" ref="BQ96" si="316">Q96/Q$2</f>
        <v>0.98053393090383878</v>
      </c>
    </row>
    <row r="97" spans="1:69">
      <c r="A97" s="2">
        <v>43777</v>
      </c>
      <c r="B97">
        <v>1.3520000000000001</v>
      </c>
      <c r="C97">
        <v>2.4838</v>
      </c>
      <c r="D97">
        <v>2.1720000000000002</v>
      </c>
      <c r="E97">
        <v>1.714</v>
      </c>
      <c r="F97">
        <v>2.1406999999999998</v>
      </c>
      <c r="G97">
        <v>1.536</v>
      </c>
      <c r="H97">
        <v>1.2677</v>
      </c>
      <c r="I97">
        <v>1.7431000000000001</v>
      </c>
      <c r="J97">
        <v>3.0718000000000001</v>
      </c>
      <c r="K97">
        <v>1.837</v>
      </c>
      <c r="L97">
        <v>1.2689999999999999</v>
      </c>
      <c r="M97">
        <v>2.3083999999999998</v>
      </c>
      <c r="N97">
        <v>2.1526000000000001</v>
      </c>
      <c r="O97">
        <v>1.387</v>
      </c>
      <c r="P97">
        <v>1.274</v>
      </c>
      <c r="Q97" s="3">
        <v>0.98564947103404799</v>
      </c>
      <c r="S97" s="11">
        <f t="shared" si="256"/>
        <v>1.25823846614741E-2</v>
      </c>
      <c r="T97" s="11">
        <f t="shared" ref="T97" si="317">IF(C97=C96,"/",C97/C96-1)</f>
        <v>2.5431425976385036E-2</v>
      </c>
      <c r="U97" s="11">
        <f t="shared" ref="U97" si="318">IF(D97=D96,"/",D97/D96-1)</f>
        <v>4.1608876560335073E-3</v>
      </c>
      <c r="V97" s="11">
        <f t="shared" ref="V97" si="319">IF(E97=E96,"/",E97/E96-1)</f>
        <v>1.3182006265886281E-2</v>
      </c>
      <c r="W97" s="11">
        <f t="shared" ref="W97" si="320">IF(F97=F96,"/",F97/F96-1)</f>
        <v>2.7167548831326105E-3</v>
      </c>
      <c r="X97" s="11">
        <f t="shared" ref="X97" si="321">IF(G97=G96,"/",G97/G96-1)</f>
        <v>9.8619329388560661E-3</v>
      </c>
      <c r="Y97" s="11">
        <f t="shared" ref="Y97" si="322">IF(H97=H96,"/",H97/H96-1)</f>
        <v>-5.5187637969089653E-4</v>
      </c>
      <c r="Z97" s="11">
        <f t="shared" ref="Z97" si="323">IF(I97=I96,"/",I97/I96-1)</f>
        <v>1.1665699361578685E-2</v>
      </c>
      <c r="AA97" s="11">
        <f t="shared" ref="AA97" si="324">IF(J97=J96,"/",J97/J96-1)</f>
        <v>-7.3355954112134247E-3</v>
      </c>
      <c r="AB97" s="11">
        <f t="shared" ref="AB97" si="325">IF(K97=K96,"/",K97/K96-1)</f>
        <v>5.9916117435587779E-4</v>
      </c>
      <c r="AC97" s="11">
        <f t="shared" ref="AC97" si="326">IF(L97=L96,"/",L97/L96-1)</f>
        <v>1.1961722488038173E-2</v>
      </c>
      <c r="AD97" s="11">
        <f t="shared" ref="AD97" si="327">IF(M97=M96,"/",M97/M96-1)</f>
        <v>1.028491400061271E-2</v>
      </c>
      <c r="AE97" s="11">
        <f t="shared" ref="AE97" si="328">IF(N97=N96,"/",N97/N96-1)</f>
        <v>1.8644709445390983E-2</v>
      </c>
      <c r="AF97" s="11">
        <f t="shared" ref="AF97" si="329">IF(O97=O96,"/",O97/O96-1)</f>
        <v>7.9941860465118086E-3</v>
      </c>
      <c r="AG97" s="11">
        <f t="shared" si="85"/>
        <v>1.5723270440251014E-3</v>
      </c>
      <c r="AH97" s="11">
        <f t="shared" ref="AH97" si="330">IF(Q97=Q96,"/",Q97/Q96-1)</f>
        <v>5.2170964909841189E-3</v>
      </c>
      <c r="BA97" s="2">
        <f t="shared" ref="BA97" si="331">A97</f>
        <v>43777</v>
      </c>
      <c r="BB97" s="3">
        <f t="shared" ref="BB97" si="332">B97/B$2</f>
        <v>0.91246541135182568</v>
      </c>
      <c r="BC97" s="3">
        <f t="shared" ref="BC97" si="333">C97/C$2</f>
        <v>1.0171171171171169</v>
      </c>
      <c r="BD97" s="3">
        <f t="shared" ref="BD97" si="334">D97/D$2</f>
        <v>1.4355584930601457</v>
      </c>
      <c r="BE97" s="3">
        <f t="shared" ref="BE97" si="335">E97/E$2</f>
        <v>1.0096012251870177</v>
      </c>
      <c r="BF97" s="3">
        <f t="shared" ref="BF97" si="336">F97/F$2</f>
        <v>1.068693525036194</v>
      </c>
      <c r="BG97" s="3">
        <f t="shared" ref="BG97" si="337">G97/G$2</f>
        <v>1.0281124497991969</v>
      </c>
      <c r="BH97" s="3">
        <f t="shared" ref="BH97" si="338">H97/H$2</f>
        <v>1.2685880116081258</v>
      </c>
      <c r="BI97" s="3">
        <f t="shared" ref="BI97" si="339">I97/I$2</f>
        <v>0.96234748523160174</v>
      </c>
      <c r="BJ97" s="3">
        <f t="shared" ref="BJ97" si="340">J97/J$2</f>
        <v>0.85225980079349672</v>
      </c>
      <c r="BK97" s="3">
        <f t="shared" ref="BK97" si="341">K97/K$2</f>
        <v>1.1809707489553198</v>
      </c>
      <c r="BL97" s="3">
        <f t="shared" ref="BL97" si="342">L97/L$2</f>
        <v>1.0063441712926249</v>
      </c>
      <c r="BM97" s="3">
        <f t="shared" ref="BM97" si="343">M97/M$2</f>
        <v>0.93764978268816757</v>
      </c>
      <c r="BN97" s="3">
        <f t="shared" ref="BN97" si="344">N97/N$2</f>
        <v>1.0681288145685508</v>
      </c>
      <c r="BO97" s="3">
        <f t="shared" ref="BO97" si="345">O97/O$2</f>
        <v>1.2878365831012071</v>
      </c>
      <c r="BP97" s="3">
        <f t="shared" si="101"/>
        <v>1.274</v>
      </c>
      <c r="BQ97" s="3">
        <f t="shared" ref="BQ97" si="346">Q97/Q$2</f>
        <v>0.98564947103404799</v>
      </c>
    </row>
    <row r="98" spans="1:69">
      <c r="A98" s="2">
        <v>43784</v>
      </c>
      <c r="B98">
        <v>1.3315999999999999</v>
      </c>
      <c r="C98">
        <v>2.4746999999999999</v>
      </c>
      <c r="D98">
        <v>2.141</v>
      </c>
      <c r="E98">
        <v>1.6701999999999999</v>
      </c>
      <c r="F98">
        <v>2.1278999999999999</v>
      </c>
      <c r="G98">
        <v>1.52</v>
      </c>
      <c r="H98">
        <v>1.2492000000000001</v>
      </c>
      <c r="I98">
        <v>1.6944999999999999</v>
      </c>
      <c r="J98">
        <v>2.9134000000000002</v>
      </c>
      <c r="K98">
        <v>1.8326</v>
      </c>
      <c r="L98">
        <v>1.29</v>
      </c>
      <c r="M98">
        <v>2.2763</v>
      </c>
      <c r="N98">
        <v>2.1088</v>
      </c>
      <c r="O98">
        <v>1.36</v>
      </c>
      <c r="P98">
        <v>1.26</v>
      </c>
      <c r="Q98" s="3">
        <v>0.96185303023435553</v>
      </c>
      <c r="S98" s="11">
        <f t="shared" si="256"/>
        <v>-1.5088757396449881E-2</v>
      </c>
      <c r="T98" s="11">
        <f t="shared" ref="T98" si="347">IF(C98=C97,"/",C98/C97-1)</f>
        <v>-3.6637410419518845E-3</v>
      </c>
      <c r="U98" s="11">
        <f t="shared" ref="U98" si="348">IF(D98=D97,"/",D98/D97-1)</f>
        <v>-1.4272559852670397E-2</v>
      </c>
      <c r="V98" s="11">
        <f t="shared" ref="V98" si="349">IF(E98=E97,"/",E98/E97-1)</f>
        <v>-2.5554259043173877E-2</v>
      </c>
      <c r="W98" s="11">
        <f t="shared" ref="W98" si="350">IF(F98=F97,"/",F98/F97-1)</f>
        <v>-5.9793525482318977E-3</v>
      </c>
      <c r="X98" s="11">
        <f t="shared" ref="X98" si="351">IF(G98=G97,"/",G98/G97-1)</f>
        <v>-1.041666666666663E-2</v>
      </c>
      <c r="Y98" s="11">
        <f t="shared" ref="Y98" si="352">IF(H98=H97,"/",H98/H97-1)</f>
        <v>-1.4593358050011829E-2</v>
      </c>
      <c r="Z98" s="11">
        <f t="shared" ref="Z98" si="353">IF(I98=I97,"/",I98/I97-1)</f>
        <v>-2.7881360793987842E-2</v>
      </c>
      <c r="AA98" s="11">
        <f t="shared" ref="AA98" si="354">IF(J98=J97,"/",J98/J97-1)</f>
        <v>-5.1565857152158334E-2</v>
      </c>
      <c r="AB98" s="11">
        <f t="shared" ref="AB98" si="355">IF(K98=K97,"/",K98/K97-1)</f>
        <v>-2.3952095808382756E-3</v>
      </c>
      <c r="AC98" s="11">
        <f t="shared" ref="AC98" si="356">IF(L98=L97,"/",L98/L97-1)</f>
        <v>1.654846335697413E-2</v>
      </c>
      <c r="AD98" s="11">
        <f t="shared" ref="AD98" si="357">IF(M98=M97,"/",M98/M97-1)</f>
        <v>-1.3905735574423761E-2</v>
      </c>
      <c r="AE98" s="11">
        <f t="shared" ref="AE98" si="358">IF(N98=N97,"/",N98/N97-1)</f>
        <v>-2.0347486760197042E-2</v>
      </c>
      <c r="AF98" s="11">
        <f t="shared" ref="AF98" si="359">IF(O98=O97,"/",O98/O97-1)</f>
        <v>-1.9466474405191003E-2</v>
      </c>
      <c r="AG98" s="11">
        <f t="shared" si="85"/>
        <v>-1.098901098901095E-2</v>
      </c>
      <c r="AH98" s="11">
        <f t="shared" ref="AH98" si="360">IF(Q98=Q97,"/",Q98/Q97-1)</f>
        <v>-2.4142904246402641E-2</v>
      </c>
      <c r="BA98" s="2">
        <f t="shared" ref="BA98" si="361">A98</f>
        <v>43784</v>
      </c>
      <c r="BB98" s="3">
        <f t="shared" ref="BB98" si="362">B98/B$2</f>
        <v>0.89869744212728619</v>
      </c>
      <c r="BC98" s="3">
        <f t="shared" ref="BC98" si="363">C98/C$2</f>
        <v>1.0133906633906633</v>
      </c>
      <c r="BD98" s="3">
        <f t="shared" ref="BD98" si="364">D98/D$2</f>
        <v>1.4150693985459353</v>
      </c>
      <c r="BE98" s="3">
        <f t="shared" ref="BE98" si="365">E98/E$2</f>
        <v>0.98380161394828292</v>
      </c>
      <c r="BF98" s="3">
        <f t="shared" ref="BF98" si="366">F98/F$2</f>
        <v>1.0623034296839897</v>
      </c>
      <c r="BG98" s="3">
        <f t="shared" ref="BG98" si="367">G98/G$2</f>
        <v>1.0174029451137885</v>
      </c>
      <c r="BH98" s="3">
        <f t="shared" ref="BH98" si="368">H98/H$2</f>
        <v>1.2500750525367759</v>
      </c>
      <c r="BI98" s="3">
        <f t="shared" ref="BI98" si="369">I98/I$2</f>
        <v>0.93551592778667259</v>
      </c>
      <c r="BJ98" s="3">
        <f t="shared" ref="BJ98" si="370">J98/J$2</f>
        <v>0.80831229364925239</v>
      </c>
      <c r="BK98" s="3">
        <f t="shared" ref="BK98" si="371">K98/K$2</f>
        <v>1.1781420765027322</v>
      </c>
      <c r="BL98" s="3">
        <f t="shared" ref="BL98" si="372">L98/L$2</f>
        <v>1.0229976209357654</v>
      </c>
      <c r="BM98" s="3">
        <f t="shared" ref="BM98" si="373">M98/M$2</f>
        <v>0.92461107274869003</v>
      </c>
      <c r="BN98" s="3">
        <f t="shared" ref="BN98" si="374">N98/N$2</f>
        <v>1.0463950776559321</v>
      </c>
      <c r="BO98" s="3">
        <f t="shared" ref="BO98" si="375">O98/O$2</f>
        <v>1.2627669452181989</v>
      </c>
      <c r="BP98" s="3">
        <f t="shared" si="101"/>
        <v>1.26</v>
      </c>
      <c r="BQ98" s="3">
        <f t="shared" ref="BQ98" si="376">Q98/Q$2</f>
        <v>0.96185303023435553</v>
      </c>
    </row>
    <row r="99" spans="1:69">
      <c r="A99" s="2">
        <v>43791</v>
      </c>
      <c r="B99">
        <v>1.3203</v>
      </c>
      <c r="C99">
        <v>2.4975000000000001</v>
      </c>
      <c r="D99">
        <v>2.11</v>
      </c>
      <c r="E99">
        <v>1.6557999999999999</v>
      </c>
      <c r="F99">
        <v>2.1086999999999998</v>
      </c>
      <c r="G99">
        <v>1.5349999999999999</v>
      </c>
      <c r="H99">
        <v>1.23</v>
      </c>
      <c r="I99">
        <v>1.6917</v>
      </c>
      <c r="J99">
        <v>2.8975</v>
      </c>
      <c r="K99">
        <v>1.7998000000000001</v>
      </c>
      <c r="L99">
        <v>1.264</v>
      </c>
      <c r="M99">
        <v>2.234</v>
      </c>
      <c r="N99">
        <v>2.0863999999999998</v>
      </c>
      <c r="O99">
        <v>1.367</v>
      </c>
      <c r="P99">
        <v>1.2909999999999999</v>
      </c>
      <c r="Q99" s="3">
        <v>0.95512989068398368</v>
      </c>
      <c r="S99" s="11">
        <f t="shared" si="256"/>
        <v>-8.4860318413937375E-3</v>
      </c>
      <c r="T99" s="11">
        <f t="shared" ref="T99" si="377">IF(C99=C98,"/",C99/C98-1)</f>
        <v>9.2132379682385857E-3</v>
      </c>
      <c r="U99" s="11">
        <f t="shared" ref="U99" si="378">IF(D99=D98,"/",D99/D98-1)</f>
        <v>-1.4479215319944005E-2</v>
      </c>
      <c r="V99" s="11">
        <f t="shared" ref="V99" si="379">IF(E99=E98,"/",E99/E98-1)</f>
        <v>-8.6217219494670871E-3</v>
      </c>
      <c r="W99" s="11">
        <f t="shared" ref="W99" si="380">IF(F99=F98,"/",F99/F98-1)</f>
        <v>-9.0229804032144756E-3</v>
      </c>
      <c r="X99" s="11">
        <f t="shared" ref="X99" si="381">IF(G99=G98,"/",G99/G98-1)</f>
        <v>9.8684210526314153E-3</v>
      </c>
      <c r="Y99" s="11">
        <f t="shared" ref="Y99" si="382">IF(H99=H98,"/",H99/H98-1)</f>
        <v>-1.5369836695485195E-2</v>
      </c>
      <c r="Z99" s="11">
        <f t="shared" ref="Z99" si="383">IF(I99=I98,"/",I99/I98-1)</f>
        <v>-1.6524048391854951E-3</v>
      </c>
      <c r="AA99" s="11">
        <f t="shared" ref="AA99" si="384">IF(J99=J98,"/",J99/J98-1)</f>
        <v>-5.4575410173680616E-3</v>
      </c>
      <c r="AB99" s="11">
        <f t="shared" ref="AB99" si="385">IF(K99=K98,"/",K99/K98-1)</f>
        <v>-1.7898068318236371E-2</v>
      </c>
      <c r="AC99" s="11">
        <f t="shared" ref="AC99" si="386">IF(L99=L98,"/",L99/L98-1)</f>
        <v>-2.0155038759689936E-2</v>
      </c>
      <c r="AD99" s="11">
        <f t="shared" ref="AD99" si="387">IF(M99=M98,"/",M99/M98-1)</f>
        <v>-1.8582787857488015E-2</v>
      </c>
      <c r="AE99" s="11">
        <f t="shared" ref="AE99" si="388">IF(N99=N98,"/",N99/N98-1)</f>
        <v>-1.062215477996975E-2</v>
      </c>
      <c r="AF99" s="11">
        <f t="shared" ref="AF99" si="389">IF(O99=O98,"/",O99/O98-1)</f>
        <v>5.1470588235293935E-3</v>
      </c>
      <c r="AG99" s="11">
        <f t="shared" si="85"/>
        <v>2.4603174603174516E-2</v>
      </c>
      <c r="AH99" s="11">
        <f t="shared" ref="AH99" si="390">IF(Q99=Q98,"/",Q99/Q98-1)</f>
        <v>-6.9897784162864518E-3</v>
      </c>
      <c r="BA99" s="2">
        <f t="shared" ref="BA99" si="391">A99</f>
        <v>43791</v>
      </c>
      <c r="BB99" s="3">
        <f t="shared" ref="BB99" si="392">B99/B$2</f>
        <v>0.89107106701761496</v>
      </c>
      <c r="BC99" s="3">
        <f t="shared" ref="BC99" si="393">C99/C$2</f>
        <v>1.0227272727272727</v>
      </c>
      <c r="BD99" s="3">
        <f t="shared" ref="BD99" si="394">D99/D$2</f>
        <v>1.3945803040317251</v>
      </c>
      <c r="BE99" s="3">
        <f t="shared" ref="BE99" si="395">E99/E$2</f>
        <v>0.97531954997938386</v>
      </c>
      <c r="BF99" s="3">
        <f t="shared" ref="BF99" si="396">F99/F$2</f>
        <v>1.0527182866556837</v>
      </c>
      <c r="BG99" s="3">
        <f t="shared" ref="BG99" si="397">G99/G$2</f>
        <v>1.0274431057563587</v>
      </c>
      <c r="BH99" s="3">
        <f t="shared" ref="BH99" si="398">H99/H$2</f>
        <v>1.2308616031221855</v>
      </c>
      <c r="BI99" s="3">
        <f t="shared" ref="BI99" si="399">I99/I$2</f>
        <v>0.93397007674046273</v>
      </c>
      <c r="BJ99" s="3">
        <f t="shared" ref="BJ99" si="400">J99/J$2</f>
        <v>0.8039008961518187</v>
      </c>
      <c r="BK99" s="3">
        <f t="shared" ref="BK99" si="401">K99/K$2</f>
        <v>1.1570556091288975</v>
      </c>
      <c r="BL99" s="3">
        <f t="shared" ref="BL99" si="402">L99/L$2</f>
        <v>1.0023790642347343</v>
      </c>
      <c r="BM99" s="3">
        <f t="shared" ref="BM99" si="403">M99/M$2</f>
        <v>0.90742922133311665</v>
      </c>
      <c r="BN99" s="3">
        <f t="shared" ref="BN99" si="404">N99/N$2</f>
        <v>1.0352801071800724</v>
      </c>
      <c r="BO99" s="3">
        <f t="shared" ref="BO99" si="405">O99/O$2</f>
        <v>1.2692664809656453</v>
      </c>
      <c r="BP99" s="3">
        <f t="shared" si="101"/>
        <v>1.2909999999999999</v>
      </c>
      <c r="BQ99" s="3">
        <f t="shared" ref="BQ99" si="406">Q99/Q$2</f>
        <v>0.95512989068398368</v>
      </c>
    </row>
    <row r="100" spans="1:69">
      <c r="A100" s="2">
        <v>43798</v>
      </c>
      <c r="B100">
        <v>1.2978000000000001</v>
      </c>
      <c r="C100">
        <v>2.4820000000000002</v>
      </c>
      <c r="D100">
        <v>2.052</v>
      </c>
      <c r="E100">
        <v>1.6349</v>
      </c>
      <c r="F100">
        <v>2.0916999999999999</v>
      </c>
      <c r="G100">
        <v>1.546</v>
      </c>
      <c r="H100">
        <v>1.2148000000000001</v>
      </c>
      <c r="I100">
        <v>1.6734</v>
      </c>
      <c r="J100">
        <v>2.9291</v>
      </c>
      <c r="K100">
        <v>1.756</v>
      </c>
      <c r="L100">
        <v>1.222</v>
      </c>
      <c r="M100">
        <v>2.1686999999999999</v>
      </c>
      <c r="N100">
        <v>2.0857999999999999</v>
      </c>
      <c r="O100">
        <v>1.3620000000000001</v>
      </c>
      <c r="P100">
        <v>1.2849999999999999</v>
      </c>
      <c r="Q100" s="3">
        <v>0.94984069012258421</v>
      </c>
      <c r="S100" s="11">
        <f t="shared" si="256"/>
        <v>-1.7041581458759336E-2</v>
      </c>
      <c r="T100" s="11">
        <f t="shared" ref="T100" si="407">IF(C100=C99,"/",C100/C99-1)</f>
        <v>-6.2062062062061552E-3</v>
      </c>
      <c r="U100" s="11">
        <f t="shared" ref="U100" si="408">IF(D100=D99,"/",D100/D99-1)</f>
        <v>-2.7488151658767723E-2</v>
      </c>
      <c r="V100" s="11">
        <f t="shared" ref="V100" si="409">IF(E100=E99,"/",E100/E99-1)</f>
        <v>-1.2622297378910408E-2</v>
      </c>
      <c r="W100" s="11">
        <f t="shared" ref="W100" si="410">IF(F100=F99,"/",F100/F99-1)</f>
        <v>-8.0618390477544821E-3</v>
      </c>
      <c r="X100" s="11">
        <f t="shared" ref="X100" si="411">IF(G100=G99,"/",G100/G99-1)</f>
        <v>7.1661237785016763E-3</v>
      </c>
      <c r="Y100" s="11">
        <f t="shared" ref="Y100" si="412">IF(H100=H99,"/",H100/H99-1)</f>
        <v>-1.2357723577235635E-2</v>
      </c>
      <c r="Z100" s="11">
        <f t="shared" ref="Z100" si="413">IF(I100=I99,"/",I100/I99-1)</f>
        <v>-1.0817520837027805E-2</v>
      </c>
      <c r="AA100" s="11">
        <f t="shared" ref="AA100" si="414">IF(J100=J99,"/",J100/J99-1)</f>
        <v>1.0905953408110403E-2</v>
      </c>
      <c r="AB100" s="11">
        <f t="shared" ref="AB100" si="415">IF(K100=K99,"/",K100/K99-1)</f>
        <v>-2.4336037337482019E-2</v>
      </c>
      <c r="AC100" s="11">
        <f t="shared" ref="AC100" si="416">IF(L100=L99,"/",L100/L99-1)</f>
        <v>-3.3227848101265889E-2</v>
      </c>
      <c r="AD100" s="11">
        <f t="shared" ref="AD100" si="417">IF(M100=M99,"/",M100/M99-1)</f>
        <v>-2.9230080572963391E-2</v>
      </c>
      <c r="AE100" s="11">
        <f t="shared" ref="AE100" si="418">IF(N100=N99,"/",N100/N99-1)</f>
        <v>-2.8757668711654194E-4</v>
      </c>
      <c r="AF100" s="11">
        <f t="shared" ref="AF100" si="419">IF(O100=O99,"/",O100/O99-1)</f>
        <v>-3.6576444769567118E-3</v>
      </c>
      <c r="AG100" s="11">
        <f t="shared" si="85"/>
        <v>-4.6475600309837661E-3</v>
      </c>
      <c r="AH100" s="11">
        <f t="shared" ref="AH100" si="420">IF(Q100=Q99,"/",Q100/Q99-1)</f>
        <v>-5.5376767212381717E-3</v>
      </c>
      <c r="BA100" s="2">
        <f t="shared" ref="BA100" si="421">A100</f>
        <v>43798</v>
      </c>
      <c r="BB100" s="3">
        <f t="shared" ref="BB100" si="422">B100/B$2</f>
        <v>0.8758858068434906</v>
      </c>
      <c r="BC100" s="3">
        <f t="shared" ref="BC100" si="423">C100/C$2</f>
        <v>1.0163800163800163</v>
      </c>
      <c r="BD100" s="3">
        <f t="shared" ref="BD100" si="424">D100/D$2</f>
        <v>1.3562458691341706</v>
      </c>
      <c r="BE100" s="3">
        <f t="shared" ref="BE100" si="425">E100/E$2</f>
        <v>0.963008776580079</v>
      </c>
      <c r="BF100" s="3">
        <f t="shared" ref="BF100" si="426">F100/F$2</f>
        <v>1.0442314412660376</v>
      </c>
      <c r="BG100" s="3">
        <f t="shared" ref="BG100" si="427">G100/G$2</f>
        <v>1.034805890227577</v>
      </c>
      <c r="BH100" s="3">
        <f t="shared" ref="BH100" si="428">H100/H$2</f>
        <v>1.2156509556689685</v>
      </c>
      <c r="BI100" s="3">
        <f t="shared" ref="BI100" si="429">I100/I$2</f>
        <v>0.9238668359741623</v>
      </c>
      <c r="BJ100" s="3">
        <f t="shared" ref="BJ100" si="430">J100/J$2</f>
        <v>0.81266820186998867</v>
      </c>
      <c r="BK100" s="3">
        <f t="shared" ref="BK100" si="431">K100/K$2</f>
        <v>1.1288974606235935</v>
      </c>
      <c r="BL100" s="3">
        <f t="shared" ref="BL100" si="432">L100/L$2</f>
        <v>0.96907216494845372</v>
      </c>
      <c r="BM100" s="3">
        <f t="shared" ref="BM100" si="433">M100/M$2</f>
        <v>0.8809049920792883</v>
      </c>
      <c r="BN100" s="3">
        <f t="shared" ref="BN100" si="434">N100/N$2</f>
        <v>1.034982384756612</v>
      </c>
      <c r="BO100" s="3">
        <f t="shared" ref="BO100" si="435">O100/O$2</f>
        <v>1.2646239554317551</v>
      </c>
      <c r="BP100" s="3">
        <f t="shared" si="101"/>
        <v>1.2849999999999999</v>
      </c>
      <c r="BQ100" s="3">
        <f t="shared" ref="BQ100" si="436">Q100/Q$2</f>
        <v>0.94984069012258421</v>
      </c>
    </row>
    <row r="101" spans="1:69">
      <c r="A101" s="2">
        <v>43805</v>
      </c>
      <c r="B101">
        <v>1.3389</v>
      </c>
      <c r="C101">
        <v>2.5608</v>
      </c>
      <c r="D101">
        <v>2.1190000000000002</v>
      </c>
      <c r="E101">
        <v>1.6741999999999999</v>
      </c>
      <c r="F101">
        <v>2.1089000000000002</v>
      </c>
      <c r="G101">
        <v>1.585</v>
      </c>
      <c r="H101">
        <v>1.2163999999999999</v>
      </c>
      <c r="I101">
        <v>1.7119</v>
      </c>
      <c r="J101">
        <v>3.0263</v>
      </c>
      <c r="K101">
        <v>1.7690999999999999</v>
      </c>
      <c r="L101">
        <v>1.258</v>
      </c>
      <c r="M101">
        <v>2.2545000000000002</v>
      </c>
      <c r="N101">
        <v>2.1055999999999999</v>
      </c>
      <c r="O101">
        <v>1.3660000000000001</v>
      </c>
      <c r="P101">
        <v>1.294</v>
      </c>
      <c r="Q101" s="3">
        <v>0.9681296143902377</v>
      </c>
      <c r="S101" s="11">
        <f t="shared" ref="S101" si="437">IF(B101=B100,"/",B101/B100-1)</f>
        <v>3.1668978270919856E-2</v>
      </c>
      <c r="T101" s="11">
        <f t="shared" ref="T101" si="438">IF(C101=C100,"/",C101/C100-1)</f>
        <v>3.1748589846897657E-2</v>
      </c>
      <c r="U101" s="11">
        <f t="shared" ref="U101" si="439">IF(D101=D100,"/",D101/D100-1)</f>
        <v>3.2651072124756375E-2</v>
      </c>
      <c r="V101" s="11">
        <f t="shared" ref="V101" si="440">IF(E101=E100,"/",E101/E100-1)</f>
        <v>2.4038167472016481E-2</v>
      </c>
      <c r="W101" s="11">
        <f t="shared" ref="W101" si="441">IF(F101=F100,"/",F101/F100-1)</f>
        <v>8.2229765262706866E-3</v>
      </c>
      <c r="X101" s="11">
        <f t="shared" ref="X101" si="442">IF(G101=G100,"/",G101/G100-1)</f>
        <v>2.5226390685640254E-2</v>
      </c>
      <c r="Y101" s="11">
        <f t="shared" ref="Y101" si="443">IF(H101=H100,"/",H101/H100-1)</f>
        <v>1.3170892327953876E-3</v>
      </c>
      <c r="Z101" s="11">
        <f t="shared" ref="Z101" si="444">IF(I101=I100,"/",I101/I100-1)</f>
        <v>2.3007051511891863E-2</v>
      </c>
      <c r="AA101" s="11">
        <f t="shared" ref="AA101" si="445">IF(J101=J100,"/",J101/J100-1)</f>
        <v>3.3184254549178949E-2</v>
      </c>
      <c r="AB101" s="11">
        <f t="shared" ref="AB101" si="446">IF(K101=K100,"/",K101/K100-1)</f>
        <v>7.4601366742597097E-3</v>
      </c>
      <c r="AC101" s="11">
        <f t="shared" ref="AC101" si="447">IF(L101=L100,"/",L101/L100-1)</f>
        <v>2.9459901800327426E-2</v>
      </c>
      <c r="AD101" s="11">
        <f t="shared" ref="AD101" si="448">IF(M101=M100,"/",M101/M100-1)</f>
        <v>3.9562871766496199E-2</v>
      </c>
      <c r="AE101" s="11">
        <f t="shared" ref="AE101" si="449">IF(N101=N100,"/",N101/N100-1)</f>
        <v>9.4927605714834051E-3</v>
      </c>
      <c r="AF101" s="11">
        <f t="shared" ref="AF101" si="450">IF(O101=O100,"/",O101/O100-1)</f>
        <v>2.936857562408246E-3</v>
      </c>
      <c r="AG101" s="11">
        <f t="shared" si="85"/>
        <v>7.0038910505838547E-3</v>
      </c>
      <c r="AH101" s="11">
        <f t="shared" ref="AH101" si="451">IF(Q101=Q100,"/",Q101/Q100-1)</f>
        <v>1.92547281431934E-2</v>
      </c>
      <c r="BA101" s="2">
        <f t="shared" ref="BA101" si="452">A101</f>
        <v>43805</v>
      </c>
      <c r="BB101" s="3">
        <f t="shared" ref="BB101" si="453">B101/B$2</f>
        <v>0.90362421542822435</v>
      </c>
      <c r="BC101" s="3">
        <f t="shared" ref="BC101" si="454">C101/C$2</f>
        <v>1.0486486486486486</v>
      </c>
      <c r="BD101" s="3">
        <f t="shared" ref="BD101" si="455">D101/D$2</f>
        <v>1.4005287508261735</v>
      </c>
      <c r="BE101" s="3">
        <f t="shared" ref="BE101" si="456">E101/E$2</f>
        <v>0.98615774282853264</v>
      </c>
      <c r="BF101" s="3">
        <f t="shared" ref="BF101" si="457">F101/F$2</f>
        <v>1.0528181318955621</v>
      </c>
      <c r="BG101" s="3">
        <f t="shared" ref="BG101" si="458">G101/G$2</f>
        <v>1.0609103078982596</v>
      </c>
      <c r="BH101" s="3">
        <f t="shared" ref="BH101" si="459">H101/H$2</f>
        <v>1.2172520764535175</v>
      </c>
      <c r="BI101" s="3">
        <f t="shared" ref="BI101" si="460">I101/I$2</f>
        <v>0.94512228785954844</v>
      </c>
      <c r="BJ101" s="3">
        <f t="shared" ref="BJ101" si="461">J101/J$2</f>
        <v>0.83963599034486591</v>
      </c>
      <c r="BK101" s="3">
        <f t="shared" ref="BK101" si="462">K101/K$2</f>
        <v>1.1373191899710702</v>
      </c>
      <c r="BL101" s="3">
        <f t="shared" ref="BL101" si="463">L101/L$2</f>
        <v>0.99762093576526578</v>
      </c>
      <c r="BM101" s="3">
        <f t="shared" ref="BM101" si="464">M101/M$2</f>
        <v>0.91575612331938749</v>
      </c>
      <c r="BN101" s="3">
        <f t="shared" ref="BN101" si="465">N101/N$2</f>
        <v>1.0448072247308093</v>
      </c>
      <c r="BO101" s="3">
        <f t="shared" ref="BO101" si="466">O101/O$2</f>
        <v>1.2683379758588673</v>
      </c>
      <c r="BP101" s="3">
        <f t="shared" si="101"/>
        <v>1.294</v>
      </c>
      <c r="BQ101" s="3">
        <f t="shared" ref="BQ101" si="467">Q101/Q$2</f>
        <v>0.9681296143902377</v>
      </c>
    </row>
    <row r="102" spans="1:69">
      <c r="A102" s="2">
        <v>43812</v>
      </c>
      <c r="B102">
        <v>1.3526</v>
      </c>
      <c r="C102">
        <v>2.6032999999999999</v>
      </c>
      <c r="D102">
        <v>2.1629999999999998</v>
      </c>
      <c r="E102">
        <v>1.6970000000000001</v>
      </c>
      <c r="F102">
        <v>2.14</v>
      </c>
      <c r="G102">
        <v>1.6120000000000001</v>
      </c>
      <c r="H102">
        <v>1.2296</v>
      </c>
      <c r="I102">
        <v>1.7454000000000001</v>
      </c>
      <c r="J102">
        <v>3.2328999999999999</v>
      </c>
      <c r="K102">
        <v>1.7954000000000001</v>
      </c>
      <c r="L102">
        <v>1.2909999999999999</v>
      </c>
      <c r="M102">
        <v>2.2814999999999999</v>
      </c>
      <c r="N102">
        <v>2.1356999999999999</v>
      </c>
      <c r="O102">
        <v>1.3660000000000001</v>
      </c>
      <c r="P102">
        <v>1.3080000000000001</v>
      </c>
      <c r="Q102" s="3">
        <v>0.98446113751204489</v>
      </c>
      <c r="S102" s="11">
        <f t="shared" ref="S102" si="468">IF(B102=B101,"/",B102/B101-1)</f>
        <v>1.0232280230039636E-2</v>
      </c>
      <c r="T102" s="11">
        <f t="shared" ref="T102" si="469">IF(C102=C101,"/",C102/C101-1)</f>
        <v>1.6596376132458568E-2</v>
      </c>
      <c r="U102" s="11">
        <f t="shared" ref="U102" si="470">IF(D102=D101,"/",D102/D101-1)</f>
        <v>2.0764511562057386E-2</v>
      </c>
      <c r="V102" s="11">
        <f t="shared" ref="V102" si="471">IF(E102=E101,"/",E102/E101-1)</f>
        <v>1.3618444630271176E-2</v>
      </c>
      <c r="W102" s="11">
        <f t="shared" ref="W102" si="472">IF(F102=F101,"/",F102/F101-1)</f>
        <v>1.4747024515149976E-2</v>
      </c>
      <c r="X102" s="11">
        <f t="shared" ref="X102" si="473">IF(G102=G101,"/",G102/G101-1)</f>
        <v>1.7034700315457396E-2</v>
      </c>
      <c r="Y102" s="11">
        <f t="shared" ref="Y102" si="474">IF(H102=H101,"/",H102/H101-1)</f>
        <v>1.0851693521867878E-2</v>
      </c>
      <c r="Z102" s="11">
        <f t="shared" ref="Z102" si="475">IF(I102=I101,"/",I102/I101-1)</f>
        <v>1.9568900052573168E-2</v>
      </c>
      <c r="AA102" s="11">
        <f t="shared" ref="AA102" si="476">IF(J102=J101,"/",J102/J101-1)</f>
        <v>6.8268182268776956E-2</v>
      </c>
      <c r="AB102" s="11">
        <f t="shared" ref="AB102" si="477">IF(K102=K101,"/",K102/K101-1)</f>
        <v>1.4866316205980556E-2</v>
      </c>
      <c r="AC102" s="11">
        <f t="shared" ref="AC102" si="478">IF(L102=L101,"/",L102/L101-1)</f>
        <v>2.6232114467408474E-2</v>
      </c>
      <c r="AD102" s="11">
        <f t="shared" ref="AD102" si="479">IF(M102=M101,"/",M102/M101-1)</f>
        <v>1.1976047904191489E-2</v>
      </c>
      <c r="AE102" s="11">
        <f t="shared" ref="AE102" si="480">IF(N102=N101,"/",N102/N101-1)</f>
        <v>1.4295212765957466E-2</v>
      </c>
      <c r="AF102" s="11" t="str">
        <f t="shared" ref="AF102" si="481">IF(O102=O101,"/",O102/O101-1)</f>
        <v>/</v>
      </c>
      <c r="AG102" s="11">
        <f t="shared" si="85"/>
        <v>1.0819165378670892E-2</v>
      </c>
      <c r="AH102" s="11">
        <f t="shared" ref="AH102" si="482">IF(Q102=Q101,"/",Q102/Q101-1)</f>
        <v>1.6869149418689444E-2</v>
      </c>
      <c r="BA102" s="2">
        <f t="shared" ref="BA102" si="483">A102</f>
        <v>43812</v>
      </c>
      <c r="BB102" s="3">
        <f t="shared" ref="BB102" si="484">B102/B$2</f>
        <v>0.91287035162313557</v>
      </c>
      <c r="BC102" s="3">
        <f t="shared" ref="BC102" si="485">C102/C$2</f>
        <v>1.0660524160524159</v>
      </c>
      <c r="BD102" s="3">
        <f t="shared" ref="BD102" si="486">D102/D$2</f>
        <v>1.4296100462656973</v>
      </c>
      <c r="BE102" s="3">
        <f t="shared" ref="BE102" si="487">E102/E$2</f>
        <v>0.99958767744595634</v>
      </c>
      <c r="BF102" s="3">
        <f t="shared" ref="BF102" si="488">F102/F$2</f>
        <v>1.0683440666966204</v>
      </c>
      <c r="BG102" s="3">
        <f t="shared" ref="BG102" si="489">G102/G$2</f>
        <v>1.0789825970548863</v>
      </c>
      <c r="BH102" s="3">
        <f t="shared" ref="BH102" si="490">H102/H$2</f>
        <v>1.2304613229260484</v>
      </c>
      <c r="BI102" s="3">
        <f t="shared" ref="BI102" si="491">I102/I$2</f>
        <v>0.96361729144813124</v>
      </c>
      <c r="BJ102" s="3">
        <f t="shared" ref="BJ102" si="492">J102/J$2</f>
        <v>0.89695641317315433</v>
      </c>
      <c r="BK102" s="3">
        <f t="shared" ref="BK102" si="493">K102/K$2</f>
        <v>1.1542269366763098</v>
      </c>
      <c r="BL102" s="3">
        <f t="shared" ref="BL102" si="494">L102/L$2</f>
        <v>1.0237906423473433</v>
      </c>
      <c r="BM102" s="3">
        <f t="shared" ref="BM102" si="495">M102/M$2</f>
        <v>0.92672326252081716</v>
      </c>
      <c r="BN102" s="3">
        <f t="shared" ref="BN102" si="496">N102/N$2</f>
        <v>1.0597429663077458</v>
      </c>
      <c r="BO102" s="3">
        <f t="shared" ref="BO102" si="497">O102/O$2</f>
        <v>1.2683379758588673</v>
      </c>
      <c r="BP102" s="3">
        <f t="shared" si="101"/>
        <v>1.3080000000000001</v>
      </c>
      <c r="BQ102" s="3">
        <f t="shared" ref="BQ102" si="498">Q102/Q$2</f>
        <v>0.98446113751204489</v>
      </c>
    </row>
    <row r="103" spans="1:69">
      <c r="A103" s="2">
        <v>43819</v>
      </c>
      <c r="B103">
        <v>1.3506</v>
      </c>
      <c r="C103">
        <v>2.6522999999999999</v>
      </c>
      <c r="D103">
        <v>2.109</v>
      </c>
      <c r="E103">
        <v>1.6983999999999999</v>
      </c>
      <c r="F103">
        <v>2.1558000000000002</v>
      </c>
      <c r="G103">
        <v>1.62</v>
      </c>
      <c r="H103">
        <v>1.2254</v>
      </c>
      <c r="I103">
        <v>1.7692000000000001</v>
      </c>
      <c r="J103">
        <v>3.3338999999999999</v>
      </c>
      <c r="K103">
        <v>1.8129</v>
      </c>
      <c r="L103">
        <v>1.2529999999999999</v>
      </c>
      <c r="M103">
        <v>2.2618</v>
      </c>
      <c r="N103">
        <v>2.1377000000000002</v>
      </c>
      <c r="O103">
        <v>1.367</v>
      </c>
      <c r="P103">
        <v>1.3180000000000001</v>
      </c>
      <c r="Q103" s="3">
        <v>0.99662481028528216</v>
      </c>
      <c r="S103" s="11">
        <f t="shared" ref="S103" si="499">IF(B103=B102,"/",B103/B102-1)</f>
        <v>-1.4786337424219642E-3</v>
      </c>
      <c r="T103" s="11">
        <f t="shared" ref="T103" si="500">IF(C103=C102,"/",C103/C102-1)</f>
        <v>1.8822264049475734E-2</v>
      </c>
      <c r="U103" s="11">
        <f t="shared" ref="U103" si="501">IF(D103=D102,"/",D103/D102-1)</f>
        <v>-2.49653259361996E-2</v>
      </c>
      <c r="V103" s="11">
        <f t="shared" ref="V103" si="502">IF(E103=E102,"/",E103/E102-1)</f>
        <v>8.249852681201375E-4</v>
      </c>
      <c r="W103" s="11">
        <f t="shared" ref="W103" si="503">IF(F103=F102,"/",F103/F102-1)</f>
        <v>7.3831775700934354E-3</v>
      </c>
      <c r="X103" s="11">
        <f t="shared" ref="X103" si="504">IF(G103=G102,"/",G103/G102-1)</f>
        <v>4.9627791563275903E-3</v>
      </c>
      <c r="Y103" s="11">
        <f t="shared" ref="Y103" si="505">IF(H103=H102,"/",H103/H102-1)</f>
        <v>-3.4157449577097987E-3</v>
      </c>
      <c r="Z103" s="11">
        <f t="shared" ref="Z103" si="506">IF(I103=I102,"/",I103/I102-1)</f>
        <v>1.3635842786753782E-2</v>
      </c>
      <c r="AA103" s="11">
        <f t="shared" ref="AA103" si="507">IF(J103=J102,"/",J103/J102-1)</f>
        <v>3.1241300380463466E-2</v>
      </c>
      <c r="AB103" s="11">
        <f t="shared" ref="AB103" si="508">IF(K103=K102,"/",K103/K102-1)</f>
        <v>9.7471315584269913E-3</v>
      </c>
      <c r="AC103" s="11">
        <f t="shared" ref="AC103" si="509">IF(L103=L102,"/",L103/L102-1)</f>
        <v>-2.9434546862897037E-2</v>
      </c>
      <c r="AD103" s="11">
        <f t="shared" ref="AD103" si="510">IF(M103=M102,"/",M103/M102-1)</f>
        <v>-8.6346701731316866E-3</v>
      </c>
      <c r="AE103" s="11">
        <f t="shared" ref="AE103" si="511">IF(N103=N102,"/",N103/N102-1)</f>
        <v>9.3646111345235816E-4</v>
      </c>
      <c r="AF103" s="11">
        <f t="shared" ref="AF103" si="512">IF(O103=O102,"/",O103/O102-1)</f>
        <v>7.3206442166906527E-4</v>
      </c>
      <c r="AG103" s="11">
        <f t="shared" si="85"/>
        <v>7.6452599388379117E-3</v>
      </c>
      <c r="AH103" s="11">
        <f t="shared" ref="AH103" si="513">IF(Q103=Q102,"/",Q103/Q102-1)</f>
        <v>1.235566576449898E-2</v>
      </c>
      <c r="BA103" s="2">
        <f t="shared" ref="BA103" si="514">A103</f>
        <v>43819</v>
      </c>
      <c r="BB103" s="3">
        <f t="shared" ref="BB103" si="515">B103/B$2</f>
        <v>0.91152055071876903</v>
      </c>
      <c r="BC103" s="3">
        <f t="shared" ref="BC103" si="516">C103/C$2</f>
        <v>1.0861179361179361</v>
      </c>
      <c r="BD103" s="3">
        <f t="shared" ref="BD103" si="517">D103/D$2</f>
        <v>1.3939193654990087</v>
      </c>
      <c r="BE103" s="3">
        <f t="shared" ref="BE103" si="518">E103/E$2</f>
        <v>1.0004123225540436</v>
      </c>
      <c r="BF103" s="3">
        <f t="shared" ref="BF103" si="519">F103/F$2</f>
        <v>1.0762318406469973</v>
      </c>
      <c r="BG103" s="3">
        <f t="shared" ref="BG103" si="520">G103/G$2</f>
        <v>1.0843373493975905</v>
      </c>
      <c r="BH103" s="3">
        <f t="shared" ref="BH103" si="521">H103/H$2</f>
        <v>1.2262583808666068</v>
      </c>
      <c r="BI103" s="3">
        <f t="shared" ref="BI103" si="522">I103/I$2</f>
        <v>0.97675702534091546</v>
      </c>
      <c r="BJ103" s="3">
        <f t="shared" ref="BJ103" si="523">J103/J$2</f>
        <v>0.92497849790527986</v>
      </c>
      <c r="BK103" s="3">
        <f t="shared" ref="BK103" si="524">K103/K$2</f>
        <v>1.1654773384763741</v>
      </c>
      <c r="BL103" s="3">
        <f t="shared" ref="BL103" si="525">L103/L$2</f>
        <v>0.99365582870737512</v>
      </c>
      <c r="BM103" s="3">
        <f t="shared" ref="BM103" si="526">M103/M$2</f>
        <v>0.9187213128071815</v>
      </c>
      <c r="BN103" s="3">
        <f t="shared" ref="BN103" si="527">N103/N$2</f>
        <v>1.0607353743859476</v>
      </c>
      <c r="BO103" s="3">
        <f t="shared" ref="BO103:BP118" si="528">O103/O$2</f>
        <v>1.2692664809656453</v>
      </c>
      <c r="BP103" s="3">
        <f t="shared" si="528"/>
        <v>1.3180000000000001</v>
      </c>
      <c r="BQ103" s="3">
        <f t="shared" ref="BQ103" si="529">Q103/Q$2</f>
        <v>0.99662481028528216</v>
      </c>
    </row>
    <row r="104" spans="1:69">
      <c r="A104" s="2">
        <v>43826</v>
      </c>
      <c r="B104">
        <v>1.3683000000000001</v>
      </c>
      <c r="C104">
        <v>2.6749999999999998</v>
      </c>
      <c r="D104">
        <v>2.1240000000000001</v>
      </c>
      <c r="E104">
        <v>1.7191000000000001</v>
      </c>
      <c r="F104">
        <v>2.1612</v>
      </c>
      <c r="G104">
        <v>1.63</v>
      </c>
      <c r="H104">
        <v>1.2358</v>
      </c>
      <c r="I104">
        <v>1.7968999999999999</v>
      </c>
      <c r="J104">
        <v>3.1484999999999999</v>
      </c>
      <c r="K104">
        <v>1.7909999999999999</v>
      </c>
      <c r="L104">
        <v>1.2549999999999999</v>
      </c>
      <c r="M104">
        <v>2.2627999999999999</v>
      </c>
      <c r="N104">
        <v>2.1467999999999998</v>
      </c>
      <c r="O104">
        <v>1.3740000000000001</v>
      </c>
      <c r="P104">
        <v>1.331</v>
      </c>
      <c r="Q104" s="3">
        <v>0.99781066294398257</v>
      </c>
      <c r="S104" s="11">
        <f t="shared" ref="S104" si="530">IF(B104=B103,"/",B104/B103-1)</f>
        <v>1.3105286539315975E-2</v>
      </c>
      <c r="T104" s="11">
        <f t="shared" ref="T104" si="531">IF(C104=C103,"/",C104/C103-1)</f>
        <v>8.558609508728221E-3</v>
      </c>
      <c r="U104" s="11">
        <f t="shared" ref="U104" si="532">IF(D104=D103,"/",D104/D103-1)</f>
        <v>7.1123755334281391E-3</v>
      </c>
      <c r="V104" s="11">
        <f t="shared" ref="V104" si="533">IF(E104=E103,"/",E104/E103-1)</f>
        <v>1.2187941592086693E-2</v>
      </c>
      <c r="W104" s="11">
        <f t="shared" ref="W104" si="534">IF(F104=F103,"/",F104/F103-1)</f>
        <v>2.5048705816865802E-3</v>
      </c>
      <c r="X104" s="11">
        <f t="shared" ref="X104" si="535">IF(G104=G103,"/",G104/G103-1)</f>
        <v>6.1728395061726449E-3</v>
      </c>
      <c r="Y104" s="11">
        <f t="shared" ref="Y104" si="536">IF(H104=H103,"/",H104/H103-1)</f>
        <v>8.4870246450139408E-3</v>
      </c>
      <c r="Z104" s="11">
        <f t="shared" ref="Z104" si="537">IF(I104=I103,"/",I104/I103-1)</f>
        <v>1.5656794031200461E-2</v>
      </c>
      <c r="AA104" s="11">
        <f t="shared" ref="AA104" si="538">IF(J104=J103,"/",J104/J103-1)</f>
        <v>-5.5610546207144784E-2</v>
      </c>
      <c r="AB104" s="11">
        <f t="shared" ref="AB104" si="539">IF(K104=K103,"/",K104/K103-1)</f>
        <v>-1.2080092669204068E-2</v>
      </c>
      <c r="AC104" s="11">
        <f t="shared" ref="AC104" si="540">IF(L104=L103,"/",L104/L103-1)</f>
        <v>1.5961691939345712E-3</v>
      </c>
      <c r="AD104" s="11">
        <f t="shared" ref="AD104" si="541">IF(M104=M103,"/",M104/M103-1)</f>
        <v>4.4212574056046172E-4</v>
      </c>
      <c r="AE104" s="11">
        <f t="shared" ref="AE104" si="542">IF(N104=N103,"/",N104/N103-1)</f>
        <v>4.2569116339989943E-3</v>
      </c>
      <c r="AF104" s="11">
        <f t="shared" ref="AF104" si="543">IF(O104=O103,"/",O104/O103-1)</f>
        <v>5.1207022677397518E-3</v>
      </c>
      <c r="AG104" s="11">
        <f t="shared" si="85"/>
        <v>9.8634294385431254E-3</v>
      </c>
      <c r="AH104" s="11">
        <f t="shared" ref="AH104" si="544">IF(Q104=Q103,"/",Q104/Q103-1)</f>
        <v>1.1898686912690248E-3</v>
      </c>
      <c r="BA104" s="2">
        <f t="shared" ref="BA104" si="545">A104</f>
        <v>43826</v>
      </c>
      <c r="BB104" s="3">
        <f t="shared" ref="BB104" si="546">B104/B$2</f>
        <v>0.92346628872241343</v>
      </c>
      <c r="BC104" s="3">
        <f t="shared" ref="BC104" si="547">C104/C$2</f>
        <v>1.0954135954135953</v>
      </c>
      <c r="BD104" s="3">
        <f t="shared" ref="BD104" si="548">D104/D$2</f>
        <v>1.4038334434897557</v>
      </c>
      <c r="BE104" s="3">
        <f t="shared" ref="BE104" si="549">E104/E$2</f>
        <v>1.0126052895093363</v>
      </c>
      <c r="BF104" s="3">
        <f t="shared" ref="BF104" si="550">F104/F$2</f>
        <v>1.0789276621237083</v>
      </c>
      <c r="BG104" s="3">
        <f t="shared" ref="BG104" si="551">G104/G$2</f>
        <v>1.0910307898259706</v>
      </c>
      <c r="BH104" s="3">
        <f t="shared" ref="BH104" si="552">H104/H$2</f>
        <v>1.2366656659661763</v>
      </c>
      <c r="BI104" s="3">
        <f t="shared" ref="BI104" si="553">I104/I$2</f>
        <v>0.99204990890520617</v>
      </c>
      <c r="BJ104" s="3">
        <f t="shared" ref="BJ104" si="554">J104/J$2</f>
        <v>0.87353993840690292</v>
      </c>
      <c r="BK104" s="3">
        <f t="shared" ref="BK104" si="555">K104/K$2</f>
        <v>1.1513982642237222</v>
      </c>
      <c r="BL104" s="3">
        <f t="shared" ref="BL104" si="556">L104/L$2</f>
        <v>0.99524187153053134</v>
      </c>
      <c r="BM104" s="3">
        <f t="shared" ref="BM104" si="557">M104/M$2</f>
        <v>0.91912750314797509</v>
      </c>
      <c r="BN104" s="3">
        <f t="shared" ref="BN104" si="558">N104/N$2</f>
        <v>1.0652508311417654</v>
      </c>
      <c r="BO104" s="3">
        <f t="shared" ref="BO104" si="559">O104/O$2</f>
        <v>1.275766016713092</v>
      </c>
      <c r="BP104" s="3">
        <f t="shared" si="528"/>
        <v>1.331</v>
      </c>
      <c r="BQ104" s="3">
        <f t="shared" ref="BQ104" si="560">Q104/Q$2</f>
        <v>0.99781066294398257</v>
      </c>
    </row>
    <row r="105" spans="1:69">
      <c r="A105" s="2">
        <v>43833</v>
      </c>
      <c r="B105">
        <v>1.3914</v>
      </c>
      <c r="C105">
        <v>2.7641</v>
      </c>
      <c r="D105">
        <v>2.161</v>
      </c>
      <c r="E105">
        <v>1.7403999999999999</v>
      </c>
      <c r="F105">
        <v>2.2082999999999999</v>
      </c>
      <c r="G105">
        <v>1.6930000000000001</v>
      </c>
      <c r="H105">
        <v>1.2494000000000001</v>
      </c>
      <c r="I105">
        <v>1.8508</v>
      </c>
      <c r="J105">
        <v>3.2403</v>
      </c>
      <c r="K105">
        <v>1.8073999999999999</v>
      </c>
      <c r="L105">
        <v>1.2509999999999999</v>
      </c>
      <c r="M105">
        <v>2.2686000000000002</v>
      </c>
      <c r="N105">
        <v>2.1909000000000001</v>
      </c>
      <c r="O105">
        <v>1.375</v>
      </c>
      <c r="P105">
        <v>1.3520000000000001</v>
      </c>
      <c r="Q105" s="3">
        <v>1.0283079155243222</v>
      </c>
      <c r="S105" s="11">
        <f t="shared" ref="S105" si="561">IF(B105=B104,"/",B105/B104-1)</f>
        <v>1.6882262661696901E-2</v>
      </c>
      <c r="T105" s="11">
        <f t="shared" ref="T105" si="562">IF(C105=C104,"/",C105/C104-1)</f>
        <v>3.3308411214953315E-2</v>
      </c>
      <c r="U105" s="11">
        <f t="shared" ref="U105" si="563">IF(D105=D104,"/",D105/D104-1)</f>
        <v>1.7419962335216477E-2</v>
      </c>
      <c r="V105" s="11">
        <f t="shared" ref="V105" si="564">IF(E105=E104,"/",E105/E104-1)</f>
        <v>1.2390204176603969E-2</v>
      </c>
      <c r="W105" s="11">
        <f t="shared" ref="W105" si="565">IF(F105=F104,"/",F105/F104-1)</f>
        <v>2.1793448084397538E-2</v>
      </c>
      <c r="X105" s="11">
        <f t="shared" ref="X105" si="566">IF(G105=G104,"/",G105/G104-1)</f>
        <v>3.8650306748466257E-2</v>
      </c>
      <c r="Y105" s="11">
        <f t="shared" ref="Y105" si="567">IF(H105=H104,"/",H105/H104-1)</f>
        <v>1.1005016993040906E-2</v>
      </c>
      <c r="Z105" s="11">
        <f t="shared" ref="Z105" si="568">IF(I105=I104,"/",I105/I104-1)</f>
        <v>2.9996104402025825E-2</v>
      </c>
      <c r="AA105" s="11">
        <f t="shared" ref="AA105" si="569">IF(J105=J104,"/",J105/J104-1)</f>
        <v>2.9156741305383482E-2</v>
      </c>
      <c r="AB105" s="11">
        <f t="shared" ref="AB105" si="570">IF(K105=K104,"/",K105/K104-1)</f>
        <v>9.156895589056413E-3</v>
      </c>
      <c r="AC105" s="11">
        <f t="shared" ref="AC105" si="571">IF(L105=L104,"/",L105/L104-1)</f>
        <v>-3.1872509960159112E-3</v>
      </c>
      <c r="AD105" s="11">
        <f t="shared" ref="AD105" si="572">IF(M105=M104,"/",M105/M104-1)</f>
        <v>2.5631960403040832E-3</v>
      </c>
      <c r="AE105" s="11">
        <f t="shared" ref="AE105" si="573">IF(N105=N104,"/",N105/N104-1)</f>
        <v>2.0542202347680449E-2</v>
      </c>
      <c r="AF105" s="11">
        <f t="shared" ref="AF105" si="574">IF(O105=O104,"/",O105/O104-1)</f>
        <v>7.2780203784561515E-4</v>
      </c>
      <c r="AG105" s="11">
        <f t="shared" si="85"/>
        <v>1.5777610818933141E-2</v>
      </c>
      <c r="AH105" s="11">
        <f t="shared" ref="AH105" si="575">IF(Q105=Q104,"/",Q105/Q104-1)</f>
        <v>3.0564167845590351E-2</v>
      </c>
      <c r="BA105" s="2">
        <f t="shared" ref="BA105" si="576">A105</f>
        <v>43833</v>
      </c>
      <c r="BB105" s="3">
        <f t="shared" ref="BB105" si="577">B105/B$2</f>
        <v>0.93905648916784767</v>
      </c>
      <c r="BC105" s="3">
        <f t="shared" ref="BC105" si="578">C105/C$2</f>
        <v>1.1319000819000817</v>
      </c>
      <c r="BD105" s="3">
        <f t="shared" ref="BD105" si="579">D105/D$2</f>
        <v>1.4282881692002645</v>
      </c>
      <c r="BE105" s="3">
        <f t="shared" ref="BE105" si="580">E105/E$2</f>
        <v>1.0251516757966661</v>
      </c>
      <c r="BF105" s="3">
        <f t="shared" ref="BF105" si="581">F105/F$2</f>
        <v>1.1024412161150217</v>
      </c>
      <c r="BG105" s="3">
        <f t="shared" ref="BG105" si="582">G105/G$2</f>
        <v>1.1331994645247658</v>
      </c>
      <c r="BH105" s="3">
        <f t="shared" ref="BH105" si="583">H105/H$2</f>
        <v>1.2502751926348445</v>
      </c>
      <c r="BI105" s="3">
        <f t="shared" ref="BI105" si="584">I105/I$2</f>
        <v>1.021807541544747</v>
      </c>
      <c r="BJ105" s="3">
        <f t="shared" ref="BJ105" si="585">J105/J$2</f>
        <v>0.89900951641095361</v>
      </c>
      <c r="BK105" s="3">
        <f t="shared" ref="BK105" si="586">K105/K$2</f>
        <v>1.1619414979106395</v>
      </c>
      <c r="BL105" s="3">
        <f t="shared" ref="BL105" si="587">L105/L$2</f>
        <v>0.9920697858842189</v>
      </c>
      <c r="BM105" s="3">
        <f t="shared" ref="BM105" si="588">M105/M$2</f>
        <v>0.92148340712457866</v>
      </c>
      <c r="BN105" s="3">
        <f t="shared" ref="BN105" si="589">N105/N$2</f>
        <v>1.0871334292661143</v>
      </c>
      <c r="BO105" s="3">
        <f t="shared" ref="BO105" si="590">O105/O$2</f>
        <v>1.27669452181987</v>
      </c>
      <c r="BP105" s="3">
        <f t="shared" si="528"/>
        <v>1.3520000000000001</v>
      </c>
      <c r="BQ105" s="3">
        <f t="shared" ref="BQ105" si="591">Q105/Q$2</f>
        <v>1.0283079155243222</v>
      </c>
    </row>
    <row r="106" spans="1:69">
      <c r="A106" s="2">
        <v>43840</v>
      </c>
      <c r="B106">
        <v>1.4201999999999999</v>
      </c>
      <c r="C106">
        <v>2.82</v>
      </c>
      <c r="D106">
        <v>2.2309999999999999</v>
      </c>
      <c r="E106">
        <v>1.7539</v>
      </c>
      <c r="F106">
        <v>2.2147000000000001</v>
      </c>
      <c r="G106">
        <v>1.72</v>
      </c>
      <c r="H106">
        <v>1.2402</v>
      </c>
      <c r="I106">
        <v>1.8775999999999999</v>
      </c>
      <c r="J106">
        <v>3.4489999999999998</v>
      </c>
      <c r="K106">
        <v>1.8808</v>
      </c>
      <c r="L106">
        <v>1.28</v>
      </c>
      <c r="M106">
        <v>2.3298999999999999</v>
      </c>
      <c r="N106">
        <v>2.2391000000000001</v>
      </c>
      <c r="O106">
        <v>1.375</v>
      </c>
      <c r="P106">
        <v>1.377</v>
      </c>
      <c r="Q106" s="3">
        <v>1.0328280484618786</v>
      </c>
      <c r="S106" s="11">
        <f t="shared" ref="S106" si="592">IF(B106=B105,"/",B106/B105-1)</f>
        <v>2.0698576972833171E-2</v>
      </c>
      <c r="T106" s="11">
        <f t="shared" ref="T106" si="593">IF(C106=C105,"/",C106/C105-1)</f>
        <v>2.022358091241272E-2</v>
      </c>
      <c r="U106" s="11">
        <f t="shared" ref="U106" si="594">IF(D106=D105,"/",D106/D105-1)</f>
        <v>3.2392410920869974E-2</v>
      </c>
      <c r="V106" s="11">
        <f t="shared" ref="V106" si="595">IF(E106=E105,"/",E106/E105-1)</f>
        <v>7.7568375086187746E-3</v>
      </c>
      <c r="W106" s="11">
        <f t="shared" ref="W106" si="596">IF(F106=F105,"/",F106/F105-1)</f>
        <v>2.8981569533126361E-3</v>
      </c>
      <c r="X106" s="11">
        <f t="shared" ref="X106" si="597">IF(G106=G105,"/",G106/G105-1)</f>
        <v>1.5948021264028389E-2</v>
      </c>
      <c r="Y106" s="11">
        <f t="shared" ref="Y106" si="598">IF(H106=H105,"/",H106/H105-1)</f>
        <v>-7.3635344965584659E-3</v>
      </c>
      <c r="Z106" s="11">
        <f t="shared" ref="Z106" si="599">IF(I106=I105,"/",I106/I105-1)</f>
        <v>1.4480224767668082E-2</v>
      </c>
      <c r="AA106" s="11">
        <f t="shared" ref="AA106" si="600">IF(J106=J105,"/",J106/J105-1)</f>
        <v>6.4407616578711746E-2</v>
      </c>
      <c r="AB106" s="11">
        <f t="shared" ref="AB106" si="601">IF(K106=K105,"/",K106/K105-1)</f>
        <v>4.0610822175500827E-2</v>
      </c>
      <c r="AC106" s="11">
        <f t="shared" ref="AC106" si="602">IF(L106=L105,"/",L106/L105-1)</f>
        <v>2.3181454836131099E-2</v>
      </c>
      <c r="AD106" s="11">
        <f t="shared" ref="AD106" si="603">IF(M106=M105,"/",M106/M105-1)</f>
        <v>2.7021070263598457E-2</v>
      </c>
      <c r="AE106" s="11">
        <f t="shared" ref="AE106" si="604">IF(N106=N105,"/",N106/N105-1)</f>
        <v>2.2000091286685786E-2</v>
      </c>
      <c r="AF106" s="11" t="str">
        <f t="shared" ref="AF106" si="605">IF(O106=O105,"/",O106/O105-1)</f>
        <v>/</v>
      </c>
      <c r="AG106" s="11">
        <f t="shared" si="85"/>
        <v>1.849112426035493E-2</v>
      </c>
      <c r="AH106" s="11">
        <f t="shared" ref="AH106" si="606">IF(Q106=Q105,"/",Q106/Q105-1)</f>
        <v>4.3956998378755774E-3</v>
      </c>
      <c r="BA106" s="2">
        <f t="shared" ref="BA106" si="607">A106</f>
        <v>43840</v>
      </c>
      <c r="BB106" s="3">
        <f t="shared" ref="BB106" si="608">B106/B$2</f>
        <v>0.95849362219072676</v>
      </c>
      <c r="BC106" s="3">
        <f t="shared" ref="BC106" si="609">C106/C$2</f>
        <v>1.1547911547911547</v>
      </c>
      <c r="BD106" s="3">
        <f t="shared" ref="BD106" si="610">D106/D$2</f>
        <v>1.4745538664904163</v>
      </c>
      <c r="BE106" s="3">
        <f t="shared" ref="BE106" si="611">E106/E$2</f>
        <v>1.0331036107675089</v>
      </c>
      <c r="BF106" s="3">
        <f t="shared" ref="BF106" si="612">F106/F$2</f>
        <v>1.1056362637911239</v>
      </c>
      <c r="BG106" s="3">
        <f t="shared" ref="BG106" si="613">G106/G$2</f>
        <v>1.1512717536813921</v>
      </c>
      <c r="BH106" s="3">
        <f t="shared" ref="BH106" si="614">H106/H$2</f>
        <v>1.2410687481236866</v>
      </c>
      <c r="BI106" s="3">
        <f t="shared" ref="BI106" si="615">I106/I$2</f>
        <v>1.0366035444156132</v>
      </c>
      <c r="BJ106" s="3">
        <f t="shared" ref="BJ106" si="616">J106/J$2</f>
        <v>0.95691257664456342</v>
      </c>
      <c r="BK106" s="3">
        <f t="shared" ref="BK106" si="617">K106/K$2</f>
        <v>1.2091288974606236</v>
      </c>
      <c r="BL106" s="3">
        <f t="shared" ref="BL106" si="618">L106/L$2</f>
        <v>1.0150674068199843</v>
      </c>
      <c r="BM106" s="3">
        <f t="shared" ref="BM106" si="619">M106/M$2</f>
        <v>0.94638287501523211</v>
      </c>
      <c r="BN106" s="3">
        <f t="shared" ref="BN106" si="620">N106/N$2</f>
        <v>1.1110504639507768</v>
      </c>
      <c r="BO106" s="3">
        <f t="shared" ref="BO106" si="621">O106/O$2</f>
        <v>1.27669452181987</v>
      </c>
      <c r="BP106" s="3">
        <f t="shared" si="528"/>
        <v>1.377</v>
      </c>
      <c r="BQ106" s="3">
        <f t="shared" ref="BQ106" si="622">Q106/Q$2</f>
        <v>1.0328280484618786</v>
      </c>
    </row>
    <row r="107" spans="1:69">
      <c r="A107" s="2">
        <v>43847</v>
      </c>
      <c r="B107">
        <v>1.4428000000000001</v>
      </c>
      <c r="C107">
        <v>2.8370000000000002</v>
      </c>
      <c r="D107">
        <v>2.3090000000000002</v>
      </c>
      <c r="E107">
        <v>1.7539</v>
      </c>
      <c r="F107">
        <v>2.1785999999999999</v>
      </c>
      <c r="G107">
        <v>1.7370000000000001</v>
      </c>
      <c r="H107">
        <v>1.2329000000000001</v>
      </c>
      <c r="I107">
        <v>1.8754999999999999</v>
      </c>
      <c r="J107">
        <v>3.7673999999999999</v>
      </c>
      <c r="K107">
        <v>1.9104000000000001</v>
      </c>
      <c r="L107">
        <v>1.2989999999999999</v>
      </c>
      <c r="M107">
        <v>2.3106</v>
      </c>
      <c r="N107">
        <v>2.2526000000000002</v>
      </c>
      <c r="O107">
        <v>1.3759999999999999</v>
      </c>
      <c r="P107">
        <v>1.3720000000000001</v>
      </c>
      <c r="Q107" s="3">
        <v>1.0307614893307127</v>
      </c>
      <c r="S107" s="11">
        <f t="shared" ref="S107:S108" si="623">IF(B107=B106,"/",B107/B106-1)</f>
        <v>1.5913251654696703E-2</v>
      </c>
      <c r="T107" s="11">
        <f t="shared" ref="T107:T108" si="624">IF(C107=C106,"/",C107/C106-1)</f>
        <v>6.0283687943263331E-3</v>
      </c>
      <c r="U107" s="11">
        <f t="shared" ref="U107:U108" si="625">IF(D107=D106,"/",D107/D106-1)</f>
        <v>3.4961900493052589E-2</v>
      </c>
      <c r="V107" s="11" t="str">
        <f t="shared" ref="V107:V108" si="626">IF(E107=E106,"/",E107/E106-1)</f>
        <v>/</v>
      </c>
      <c r="W107" s="11">
        <f t="shared" ref="W107:W108" si="627">IF(F107=F106,"/",F107/F106-1)</f>
        <v>-1.6300176096085361E-2</v>
      </c>
      <c r="X107" s="11">
        <f t="shared" ref="X107:X108" si="628">IF(G107=G106,"/",G107/G106-1)</f>
        <v>9.8837209302327089E-3</v>
      </c>
      <c r="Y107" s="11">
        <f t="shared" ref="Y107:Y108" si="629">IF(H107=H106,"/",H107/H106-1)</f>
        <v>-5.8861473955812427E-3</v>
      </c>
      <c r="Z107" s="11">
        <f t="shared" ref="Z107:Z108" si="630">IF(I107=I106,"/",I107/I106-1)</f>
        <v>-1.1184490839369898E-3</v>
      </c>
      <c r="AA107" s="11">
        <f t="shared" ref="AA107:AA108" si="631">IF(J107=J106,"/",J107/J106-1)</f>
        <v>9.2316613511162604E-2</v>
      </c>
      <c r="AB107" s="11">
        <f t="shared" ref="AB107:AB108" si="632">IF(K107=K106,"/",K107/K106-1)</f>
        <v>1.5737983836665359E-2</v>
      </c>
      <c r="AC107" s="11">
        <f t="shared" ref="AC107:AC108" si="633">IF(L107=L106,"/",L107/L106-1)</f>
        <v>1.4843749999999822E-2</v>
      </c>
      <c r="AD107" s="11">
        <f t="shared" ref="AD107:AD108" si="634">IF(M107=M106,"/",M107/M106-1)</f>
        <v>-8.283617322631831E-3</v>
      </c>
      <c r="AE107" s="11">
        <f t="shared" ref="AE107:AE108" si="635">IF(N107=N106,"/",N107/N106-1)</f>
        <v>6.0292081639945483E-3</v>
      </c>
      <c r="AF107" s="11">
        <f t="shared" ref="AF107:AF108" si="636">IF(O107=O106,"/",O107/O106-1)</f>
        <v>7.2727272727268755E-4</v>
      </c>
      <c r="AG107" s="11">
        <f t="shared" si="85"/>
        <v>-3.6310820624545492E-3</v>
      </c>
      <c r="AH107" s="11">
        <f t="shared" ref="AH107:AH108" si="637">IF(Q107=Q106,"/",Q107/Q106-1)</f>
        <v>-2.0008743316407562E-3</v>
      </c>
      <c r="BA107" s="2">
        <f t="shared" ref="BA107:BA108" si="638">A107</f>
        <v>43847</v>
      </c>
      <c r="BB107" s="3">
        <f t="shared" ref="BB107:BB108" si="639">B107/B$2</f>
        <v>0.97374637241006956</v>
      </c>
      <c r="BC107" s="3">
        <f t="shared" ref="BC107:BC108" si="640">C107/C$2</f>
        <v>1.1617526617526617</v>
      </c>
      <c r="BD107" s="3">
        <f t="shared" ref="BD107:BD108" si="641">D107/D$2</f>
        <v>1.5261070720423002</v>
      </c>
      <c r="BE107" s="3">
        <f t="shared" ref="BE107:BE108" si="642">E107/E$2</f>
        <v>1.0331036107675089</v>
      </c>
      <c r="BF107" s="3">
        <f t="shared" ref="BF107:BF108" si="643">F107/F$2</f>
        <v>1.0876141979931107</v>
      </c>
      <c r="BG107" s="3">
        <f t="shared" ref="BG107:BG108" si="644">G107/G$2</f>
        <v>1.1626506024096386</v>
      </c>
      <c r="BH107" s="3">
        <f t="shared" ref="BH107:BH108" si="645">H107/H$2</f>
        <v>1.2337636345441811</v>
      </c>
      <c r="BI107" s="3">
        <f t="shared" ref="BI107:BI108" si="646">I107/I$2</f>
        <v>1.0354441561309558</v>
      </c>
      <c r="BJ107" s="3">
        <f t="shared" ref="BJ107:BJ108" si="647">J107/J$2</f>
        <v>1.0452515051466305</v>
      </c>
      <c r="BK107" s="3">
        <f t="shared" ref="BK107:BK108" si="648">K107/K$2</f>
        <v>1.2281581485053037</v>
      </c>
      <c r="BL107" s="3">
        <f t="shared" ref="BL107:BL108" si="649">L107/L$2</f>
        <v>1.0301348136399684</v>
      </c>
      <c r="BM107" s="3">
        <f t="shared" ref="BM107:BM108" si="650">M107/M$2</f>
        <v>0.93854340143791382</v>
      </c>
      <c r="BN107" s="3">
        <f t="shared" ref="BN107:BN108" si="651">N107/N$2</f>
        <v>1.1177492184786386</v>
      </c>
      <c r="BO107" s="3">
        <f t="shared" ref="BO107:BO108" si="652">O107/O$2</f>
        <v>1.277623026926648</v>
      </c>
      <c r="BP107" s="3">
        <f t="shared" si="528"/>
        <v>1.3720000000000001</v>
      </c>
      <c r="BQ107" s="3">
        <f t="shared" ref="BQ107:BQ108" si="653">Q107/Q$2</f>
        <v>1.0307614893307127</v>
      </c>
    </row>
    <row r="108" spans="1:69">
      <c r="A108" s="2">
        <v>43853</v>
      </c>
      <c r="B108">
        <v>1.3847</v>
      </c>
      <c r="C108">
        <v>2.7534999999999998</v>
      </c>
      <c r="D108">
        <v>2.2090000000000001</v>
      </c>
      <c r="E108">
        <v>1.7431000000000001</v>
      </c>
      <c r="F108">
        <v>2.1038000000000001</v>
      </c>
      <c r="G108">
        <v>1.6910000000000001</v>
      </c>
      <c r="H108">
        <v>1.2173</v>
      </c>
      <c r="I108">
        <v>1.7954000000000001</v>
      </c>
      <c r="J108">
        <v>3.5912000000000002</v>
      </c>
      <c r="K108">
        <v>1.8676999999999999</v>
      </c>
      <c r="L108">
        <v>1.2709999999999999</v>
      </c>
      <c r="M108">
        <v>2.2229999999999999</v>
      </c>
      <c r="N108">
        <v>2.1869000000000001</v>
      </c>
      <c r="O108">
        <v>1.3779999999999999</v>
      </c>
      <c r="P108">
        <v>1.345</v>
      </c>
      <c r="Q108" s="3">
        <v>0.99331285777615075</v>
      </c>
      <c r="S108" s="11">
        <f t="shared" si="623"/>
        <v>-4.0268921541447233E-2</v>
      </c>
      <c r="T108" s="11">
        <f t="shared" si="624"/>
        <v>-2.9432499118787536E-2</v>
      </c>
      <c r="U108" s="11">
        <f t="shared" si="625"/>
        <v>-4.3308791684712022E-2</v>
      </c>
      <c r="V108" s="11">
        <f t="shared" si="626"/>
        <v>-6.1577056844746014E-3</v>
      </c>
      <c r="W108" s="11">
        <f t="shared" si="627"/>
        <v>-3.4333975947856366E-2</v>
      </c>
      <c r="X108" s="11">
        <f t="shared" si="628"/>
        <v>-2.6482440990213019E-2</v>
      </c>
      <c r="Y108" s="11">
        <f t="shared" si="629"/>
        <v>-1.2653094330440484E-2</v>
      </c>
      <c r="Z108" s="11">
        <f t="shared" si="630"/>
        <v>-4.2708611037056698E-2</v>
      </c>
      <c r="AA108" s="11">
        <f t="shared" si="631"/>
        <v>-4.6769655465307536E-2</v>
      </c>
      <c r="AB108" s="11">
        <f t="shared" si="632"/>
        <v>-2.2351340033500922E-2</v>
      </c>
      <c r="AC108" s="11">
        <f t="shared" si="633"/>
        <v>-2.1555042340261732E-2</v>
      </c>
      <c r="AD108" s="11">
        <f t="shared" si="634"/>
        <v>-3.7912230589457363E-2</v>
      </c>
      <c r="AE108" s="11">
        <f t="shared" si="635"/>
        <v>-2.9166296723785901E-2</v>
      </c>
      <c r="AF108" s="11">
        <f t="shared" si="636"/>
        <v>1.4534883720929148E-3</v>
      </c>
      <c r="AG108" s="11">
        <f t="shared" si="85"/>
        <v>-1.9679300291545299E-2</v>
      </c>
      <c r="AH108" s="11">
        <f t="shared" si="637"/>
        <v>-3.6331034814734653E-2</v>
      </c>
      <c r="BA108" s="2">
        <f t="shared" si="638"/>
        <v>43853</v>
      </c>
      <c r="BB108" s="3">
        <f t="shared" si="639"/>
        <v>0.93453465613821962</v>
      </c>
      <c r="BC108" s="3">
        <f t="shared" si="640"/>
        <v>1.1275593775593775</v>
      </c>
      <c r="BD108" s="3">
        <f t="shared" si="641"/>
        <v>1.4600132187706545</v>
      </c>
      <c r="BE108" s="3">
        <f t="shared" si="642"/>
        <v>1.0267420627908348</v>
      </c>
      <c r="BF108" s="3">
        <f t="shared" si="643"/>
        <v>1.0502720782786681</v>
      </c>
      <c r="BG108" s="3">
        <f t="shared" si="644"/>
        <v>1.1318607764390898</v>
      </c>
      <c r="BH108" s="3">
        <f t="shared" si="645"/>
        <v>1.2181527068948266</v>
      </c>
      <c r="BI108" s="3">
        <f t="shared" si="646"/>
        <v>0.99122177441616532</v>
      </c>
      <c r="BJ108" s="3">
        <f t="shared" si="647"/>
        <v>0.99636545237632834</v>
      </c>
      <c r="BK108" s="3">
        <f t="shared" si="648"/>
        <v>1.2007071681131467</v>
      </c>
      <c r="BL108" s="3">
        <f t="shared" si="649"/>
        <v>1.0079302141157811</v>
      </c>
      <c r="BM108" s="3">
        <f t="shared" si="650"/>
        <v>0.90296112758438596</v>
      </c>
      <c r="BN108" s="3">
        <f t="shared" si="651"/>
        <v>1.0851486131097108</v>
      </c>
      <c r="BO108" s="3">
        <f t="shared" si="652"/>
        <v>1.2794800371402042</v>
      </c>
      <c r="BP108" s="3">
        <f t="shared" si="528"/>
        <v>1.345</v>
      </c>
      <c r="BQ108" s="3">
        <f t="shared" si="653"/>
        <v>0.99331285777615075</v>
      </c>
    </row>
    <row r="109" spans="1:69">
      <c r="A109" s="2">
        <v>43868</v>
      </c>
      <c r="B109">
        <v>1.3847</v>
      </c>
      <c r="C109">
        <v>2.7957999999999998</v>
      </c>
      <c r="D109">
        <v>2.2360000000000002</v>
      </c>
      <c r="E109">
        <v>1.726</v>
      </c>
      <c r="F109">
        <v>2.0630999999999999</v>
      </c>
      <c r="G109">
        <v>1.6890000000000001</v>
      </c>
      <c r="H109">
        <v>1.2173</v>
      </c>
      <c r="I109">
        <v>1.8028</v>
      </c>
      <c r="J109">
        <v>3.4662000000000002</v>
      </c>
      <c r="K109">
        <v>1.9618</v>
      </c>
      <c r="L109">
        <v>1.27</v>
      </c>
      <c r="M109">
        <v>2.3635999999999999</v>
      </c>
      <c r="N109">
        <v>2.1431</v>
      </c>
      <c r="O109">
        <v>1.377</v>
      </c>
      <c r="P109">
        <v>1.3089999999999999</v>
      </c>
      <c r="Q109" s="3">
        <v>0.96750443683795218</v>
      </c>
      <c r="S109" s="11" t="str">
        <f t="shared" ref="S109" si="654">IF(B109=B108,"/",B109/B108-1)</f>
        <v>/</v>
      </c>
      <c r="T109" s="11">
        <f t="shared" ref="T109" si="655">IF(C109=C108,"/",C109/C108-1)</f>
        <v>1.5362266206646158E-2</v>
      </c>
      <c r="U109" s="11">
        <f t="shared" ref="U109" si="656">IF(D109=D108,"/",D109/D108-1)</f>
        <v>1.222272521502954E-2</v>
      </c>
      <c r="V109" s="11">
        <f t="shared" ref="V109" si="657">IF(E109=E108,"/",E109/E108-1)</f>
        <v>-9.8101084275142858E-3</v>
      </c>
      <c r="W109" s="11">
        <f t="shared" ref="W109" si="658">IF(F109=F108,"/",F109/F108-1)</f>
        <v>-1.9345945432075351E-2</v>
      </c>
      <c r="X109" s="11">
        <f t="shared" ref="X109" si="659">IF(G109=G108,"/",G109/G108-1)</f>
        <v>-1.1827321111768097E-3</v>
      </c>
      <c r="Y109" s="11" t="str">
        <f t="shared" ref="Y109" si="660">IF(H109=H108,"/",H109/H108-1)</f>
        <v>/</v>
      </c>
      <c r="Z109" s="11">
        <f t="shared" ref="Z109" si="661">IF(I109=I108,"/",I109/I108-1)</f>
        <v>4.1216442018490174E-3</v>
      </c>
      <c r="AA109" s="11">
        <f t="shared" ref="AA109" si="662">IF(J109=J108,"/",J109/J108-1)</f>
        <v>-3.48073067498329E-2</v>
      </c>
      <c r="AB109" s="11">
        <f t="shared" ref="AB109" si="663">IF(K109=K108,"/",K109/K108-1)</f>
        <v>5.0382823793971188E-2</v>
      </c>
      <c r="AC109" s="11">
        <f t="shared" ref="AC109" si="664">IF(L109=L108,"/",L109/L108-1)</f>
        <v>-7.8678206136895135E-4</v>
      </c>
      <c r="AD109" s="11">
        <f t="shared" ref="AD109" si="665">IF(M109=M108,"/",M109/M108-1)</f>
        <v>6.3247863247863245E-2</v>
      </c>
      <c r="AE109" s="11">
        <f t="shared" ref="AE109" si="666">IF(N109=N108,"/",N109/N108-1)</f>
        <v>-2.0028350633316649E-2</v>
      </c>
      <c r="AF109" s="11">
        <f t="shared" ref="AF109" si="667">IF(O109=O108,"/",O109/O108-1)</f>
        <v>-7.2568940493455969E-4</v>
      </c>
      <c r="AG109" s="11">
        <f t="shared" si="85"/>
        <v>-2.6765799256505574E-2</v>
      </c>
      <c r="AH109" s="11">
        <f t="shared" ref="AH109" si="668">IF(Q109=Q108,"/",Q109/Q108-1)</f>
        <v>-2.5982167386797927E-2</v>
      </c>
      <c r="BA109" s="2">
        <f t="shared" ref="BA109" si="669">A109</f>
        <v>43868</v>
      </c>
      <c r="BB109" s="3">
        <f t="shared" ref="BB109" si="670">B109/B$2</f>
        <v>0.93453465613821962</v>
      </c>
      <c r="BC109" s="3">
        <f t="shared" ref="BC109" si="671">C109/C$2</f>
        <v>1.1448812448812447</v>
      </c>
      <c r="BD109" s="3">
        <f t="shared" ref="BD109" si="672">D109/D$2</f>
        <v>1.477858559153999</v>
      </c>
      <c r="BE109" s="3">
        <f t="shared" ref="BE109" si="673">E109/E$2</f>
        <v>1.0166696118277669</v>
      </c>
      <c r="BF109" s="3">
        <f t="shared" ref="BF109" si="674">F109/F$2</f>
        <v>1.0299535719634567</v>
      </c>
      <c r="BG109" s="3">
        <f t="shared" ref="BG109" si="675">G109/G$2</f>
        <v>1.1305220883534137</v>
      </c>
      <c r="BH109" s="3">
        <f t="shared" ref="BH109" si="676">H109/H$2</f>
        <v>1.2181527068948266</v>
      </c>
      <c r="BI109" s="3">
        <f t="shared" ref="BI109" si="677">I109/I$2</f>
        <v>0.99530723789543429</v>
      </c>
      <c r="BJ109" s="3">
        <f t="shared" ref="BJ109" si="678">J109/J$2</f>
        <v>0.96168465444052942</v>
      </c>
      <c r="BK109" s="3">
        <f t="shared" ref="BK109" si="679">K109/K$2</f>
        <v>1.2612021857923497</v>
      </c>
      <c r="BL109" s="3">
        <f t="shared" ref="BL109" si="680">L109/L$2</f>
        <v>1.0071371927042032</v>
      </c>
      <c r="BM109" s="3">
        <f t="shared" ref="BM109" si="681">M109/M$2</f>
        <v>0.96007148949997967</v>
      </c>
      <c r="BN109" s="3">
        <f t="shared" ref="BN109" si="682">N109/N$2</f>
        <v>1.0634148761970923</v>
      </c>
      <c r="BO109" s="3">
        <f t="shared" ref="BO109" si="683">O109/O$2</f>
        <v>1.2785515320334262</v>
      </c>
      <c r="BP109" s="3">
        <f t="shared" si="528"/>
        <v>1.3089999999999999</v>
      </c>
      <c r="BQ109" s="3">
        <f t="shared" ref="BQ109" si="684">Q109/Q$2</f>
        <v>0.96750443683795218</v>
      </c>
    </row>
    <row r="110" spans="1:69">
      <c r="A110" s="2">
        <v>43875</v>
      </c>
      <c r="B110">
        <v>1.4238</v>
      </c>
      <c r="C110">
        <v>2.8635999999999999</v>
      </c>
      <c r="D110">
        <v>2.2570000000000001</v>
      </c>
      <c r="E110">
        <v>1.7755000000000001</v>
      </c>
      <c r="F110">
        <v>2.12</v>
      </c>
      <c r="G110">
        <v>1.7230000000000001</v>
      </c>
      <c r="H110">
        <v>1.2896000000000001</v>
      </c>
      <c r="I110">
        <v>1.8149999999999999</v>
      </c>
      <c r="J110">
        <v>3.5426000000000002</v>
      </c>
      <c r="K110">
        <v>2.0165999999999999</v>
      </c>
      <c r="L110">
        <v>1.29</v>
      </c>
      <c r="M110">
        <v>2.4064000000000001</v>
      </c>
      <c r="N110">
        <v>2.1699000000000002</v>
      </c>
      <c r="O110">
        <v>1.377</v>
      </c>
      <c r="P110">
        <v>1.327</v>
      </c>
      <c r="Q110" s="3">
        <v>0.98930130181565212</v>
      </c>
      <c r="S110" s="11">
        <f t="shared" ref="S110" si="685">IF(B110=B109,"/",B110/B109-1)</f>
        <v>2.8237163284465794E-2</v>
      </c>
      <c r="T110" s="11">
        <f t="shared" ref="T110" si="686">IF(C110=C109,"/",C110/C109-1)</f>
        <v>2.4250661706846088E-2</v>
      </c>
      <c r="U110" s="11">
        <f t="shared" ref="U110" si="687">IF(D110=D109,"/",D110/D109-1)</f>
        <v>9.3917710196780302E-3</v>
      </c>
      <c r="V110" s="11">
        <f t="shared" ref="V110" si="688">IF(E110=E109,"/",E110/E109-1)</f>
        <v>2.8679026651216688E-2</v>
      </c>
      <c r="W110" s="11">
        <f t="shared" ref="W110" si="689">IF(F110=F109,"/",F110/F109-1)</f>
        <v>2.7579855557171351E-2</v>
      </c>
      <c r="X110" s="11">
        <f t="shared" ref="X110" si="690">IF(G110=G109,"/",G110/G109-1)</f>
        <v>2.0130254588514029E-2</v>
      </c>
      <c r="Y110" s="11">
        <f t="shared" ref="Y110" si="691">IF(H110=H109,"/",H110/H109-1)</f>
        <v>5.939374024480415E-2</v>
      </c>
      <c r="Z110" s="11">
        <f t="shared" ref="Z110" si="692">IF(I110=I109,"/",I110/I109-1)</f>
        <v>6.7672509429774763E-3</v>
      </c>
      <c r="AA110" s="11">
        <f t="shared" ref="AA110" si="693">IF(J110=J109,"/",J110/J109-1)</f>
        <v>2.2041428653857276E-2</v>
      </c>
      <c r="AB110" s="11">
        <f t="shared" ref="AB110" si="694">IF(K110=K109,"/",K110/K109-1)</f>
        <v>2.7933530431236697E-2</v>
      </c>
      <c r="AC110" s="11">
        <f t="shared" ref="AC110" si="695">IF(L110=L109,"/",L110/L109-1)</f>
        <v>1.5748031496062964E-2</v>
      </c>
      <c r="AD110" s="11">
        <f t="shared" ref="AD110" si="696">IF(M110=M109,"/",M110/M109-1)</f>
        <v>1.8107970891859893E-2</v>
      </c>
      <c r="AE110" s="11">
        <f t="shared" ref="AE110" si="697">IF(N110=N109,"/",N110/N109-1)</f>
        <v>1.2505249405067476E-2</v>
      </c>
      <c r="AF110" s="11" t="str">
        <f t="shared" ref="AF110" si="698">IF(O110=O109,"/",O110/O109-1)</f>
        <v>/</v>
      </c>
      <c r="AG110" s="11">
        <f t="shared" si="85"/>
        <v>1.3750954927425507E-2</v>
      </c>
      <c r="AH110" s="11">
        <f t="shared" ref="AH110" si="699">IF(Q110=Q109,"/",Q110/Q109-1)</f>
        <v>2.2528956093408326E-2</v>
      </c>
      <c r="BA110" s="2">
        <f t="shared" ref="BA110" si="700">A110</f>
        <v>43875</v>
      </c>
      <c r="BB110" s="3">
        <f t="shared" ref="BB110" si="701">B110/B$2</f>
        <v>0.96092326381858673</v>
      </c>
      <c r="BC110" s="3">
        <f t="shared" ref="BC110" si="702">C110/C$2</f>
        <v>1.1726453726453725</v>
      </c>
      <c r="BD110" s="3">
        <f t="shared" ref="BD110" si="703">D110/D$2</f>
        <v>1.4917382683410445</v>
      </c>
      <c r="BE110" s="3">
        <f t="shared" ref="BE110" si="704">E110/E$2</f>
        <v>1.0458267067208578</v>
      </c>
      <c r="BF110" s="3">
        <f t="shared" ref="BF110" si="705">F110/F$2</f>
        <v>1.0583595427088015</v>
      </c>
      <c r="BG110" s="3">
        <f t="shared" ref="BG110" si="706">G110/G$2</f>
        <v>1.1532797858099064</v>
      </c>
      <c r="BH110" s="3">
        <f t="shared" ref="BH110" si="707">H110/H$2</f>
        <v>1.2905033523466427</v>
      </c>
      <c r="BI110" s="3">
        <f t="shared" ref="BI110" si="708">I110/I$2</f>
        <v>1.0020427317396345</v>
      </c>
      <c r="BJ110" s="3">
        <f t="shared" ref="BJ110" si="709">J110/J$2</f>
        <v>0.98288155813888978</v>
      </c>
      <c r="BK110" s="3">
        <f t="shared" ref="BK110" si="710">K110/K$2</f>
        <v>1.2964320154291225</v>
      </c>
      <c r="BL110" s="3">
        <f t="shared" ref="BL110" si="711">L110/L$2</f>
        <v>1.0229976209357654</v>
      </c>
      <c r="BM110" s="3">
        <f t="shared" ref="BM110" si="712">M110/M$2</f>
        <v>0.9774564360859499</v>
      </c>
      <c r="BN110" s="3">
        <f t="shared" ref="BN110" si="713">N110/N$2</f>
        <v>1.076713144444996</v>
      </c>
      <c r="BO110" s="3">
        <f t="shared" ref="BO110" si="714">O110/O$2</f>
        <v>1.2785515320334262</v>
      </c>
      <c r="BP110" s="3">
        <f t="shared" si="528"/>
        <v>1.327</v>
      </c>
      <c r="BQ110" s="3">
        <f t="shared" ref="BQ110" si="715">Q110/Q$2</f>
        <v>0.98930130181565212</v>
      </c>
    </row>
    <row r="111" spans="1:69">
      <c r="A111" s="2">
        <v>43882</v>
      </c>
      <c r="B111">
        <v>1.4890000000000001</v>
      </c>
      <c r="C111">
        <v>3.0364</v>
      </c>
      <c r="D111">
        <v>2.3639999999999999</v>
      </c>
      <c r="E111">
        <v>1.7665</v>
      </c>
      <c r="F111">
        <v>2.1621999999999999</v>
      </c>
      <c r="G111">
        <v>1.8220000000000001</v>
      </c>
      <c r="H111">
        <v>1.2911999999999999</v>
      </c>
      <c r="I111">
        <v>1.8653</v>
      </c>
      <c r="J111">
        <v>3.8877999999999999</v>
      </c>
      <c r="K111">
        <v>2.1591</v>
      </c>
      <c r="L111">
        <v>1.337</v>
      </c>
      <c r="M111">
        <v>2.4714999999999998</v>
      </c>
      <c r="N111">
        <v>2.2288000000000001</v>
      </c>
      <c r="O111">
        <v>1.377</v>
      </c>
      <c r="P111">
        <v>1.373</v>
      </c>
      <c r="Q111" s="3">
        <v>1.0294317466004543</v>
      </c>
      <c r="S111" s="11">
        <f t="shared" ref="S111" si="716">IF(B111=B110,"/",B111/B110-1)</f>
        <v>4.5792948447815895E-2</v>
      </c>
      <c r="T111" s="11">
        <f t="shared" ref="T111" si="717">IF(C111=C110,"/",C111/C110-1)</f>
        <v>6.0343623411091007E-2</v>
      </c>
      <c r="U111" s="11">
        <f t="shared" ref="U111" si="718">IF(D111=D110,"/",D111/D110-1)</f>
        <v>4.7408063801506417E-2</v>
      </c>
      <c r="V111" s="11">
        <f t="shared" ref="V111" si="719">IF(E111=E110,"/",E111/E110-1)</f>
        <v>-5.068994649394587E-3</v>
      </c>
      <c r="W111" s="11">
        <f t="shared" ref="W111" si="720">IF(F111=F110,"/",F111/F110-1)</f>
        <v>1.9905660377358414E-2</v>
      </c>
      <c r="X111" s="11">
        <f t="shared" ref="X111" si="721">IF(G111=G110,"/",G111/G110-1)</f>
        <v>5.7457922228670855E-2</v>
      </c>
      <c r="Y111" s="11">
        <f t="shared" ref="Y111" si="722">IF(H111=H110,"/",H111/H110-1)</f>
        <v>1.240694789081731E-3</v>
      </c>
      <c r="Z111" s="11">
        <f t="shared" ref="Z111" si="723">IF(I111=I110,"/",I111/I110-1)</f>
        <v>2.7713498622589539E-2</v>
      </c>
      <c r="AA111" s="11">
        <f t="shared" ref="AA111" si="724">IF(J111=J110,"/",J111/J110-1)</f>
        <v>9.7442556314571105E-2</v>
      </c>
      <c r="AB111" s="11">
        <f t="shared" ref="AB111" si="725">IF(K111=K110,"/",K111/K110-1)</f>
        <v>7.0663493008033429E-2</v>
      </c>
      <c r="AC111" s="11">
        <f t="shared" ref="AC111" si="726">IF(L111=L110,"/",L111/L110-1)</f>
        <v>3.6434108527131803E-2</v>
      </c>
      <c r="AD111" s="11">
        <f t="shared" ref="AD111" si="727">IF(M111=M110,"/",M111/M110-1)</f>
        <v>2.7052859042553168E-2</v>
      </c>
      <c r="AE111" s="11">
        <f t="shared" ref="AE111" si="728">IF(N111=N110,"/",N111/N110-1)</f>
        <v>2.7144108023411162E-2</v>
      </c>
      <c r="AF111" s="11" t="str">
        <f t="shared" ref="AF111" si="729">IF(O111=O110,"/",O111/O110-1)</f>
        <v>/</v>
      </c>
      <c r="AG111" s="11">
        <f t="shared" si="85"/>
        <v>3.466465712132627E-2</v>
      </c>
      <c r="AH111" s="11">
        <f t="shared" ref="AH111" si="730">IF(Q111=Q110,"/",Q111/Q110-1)</f>
        <v>4.0564431393298905E-2</v>
      </c>
      <c r="BA111" s="2">
        <f t="shared" ref="BA111" si="731">A111</f>
        <v>43882</v>
      </c>
      <c r="BB111" s="3">
        <f t="shared" ref="BB111" si="732">B111/B$2</f>
        <v>1.0049267733009382</v>
      </c>
      <c r="BC111" s="3">
        <f t="shared" ref="BC111" si="733">C111/C$2</f>
        <v>1.2434070434070432</v>
      </c>
      <c r="BD111" s="3">
        <f t="shared" ref="BD111" si="734">D111/D$2</f>
        <v>1.5624586913417053</v>
      </c>
      <c r="BE111" s="3">
        <f t="shared" ref="BE111" si="735">E111/E$2</f>
        <v>1.0405254167402957</v>
      </c>
      <c r="BF111" s="3">
        <f t="shared" ref="BF111" si="736">F111/F$2</f>
        <v>1.0794268883230993</v>
      </c>
      <c r="BG111" s="3">
        <f t="shared" ref="BG111" si="737">G111/G$2</f>
        <v>1.2195448460508702</v>
      </c>
      <c r="BH111" s="3">
        <f t="shared" ref="BH111" si="738">H111/H$2</f>
        <v>1.2921044731311917</v>
      </c>
      <c r="BI111" s="3">
        <f t="shared" ref="BI111" si="739">I111/I$2</f>
        <v>1.0298128416054768</v>
      </c>
      <c r="BJ111" s="3">
        <f t="shared" ref="BJ111" si="740">J111/J$2</f>
        <v>1.0786560497183919</v>
      </c>
      <c r="BK111" s="3">
        <f t="shared" ref="BK111" si="741">K111/K$2</f>
        <v>1.3880424300867886</v>
      </c>
      <c r="BL111" s="3">
        <f t="shared" ref="BL111" si="742">L111/L$2</f>
        <v>1.0602696272799366</v>
      </c>
      <c r="BM111" s="3">
        <f t="shared" ref="BM111" si="743">M111/M$2</f>
        <v>1.0038994272716195</v>
      </c>
      <c r="BN111" s="3">
        <f t="shared" ref="BN111" si="744">N111/N$2</f>
        <v>1.1059395623480377</v>
      </c>
      <c r="BO111" s="3">
        <f t="shared" ref="BO111" si="745">O111/O$2</f>
        <v>1.2785515320334262</v>
      </c>
      <c r="BP111" s="3">
        <f t="shared" si="528"/>
        <v>1.373</v>
      </c>
      <c r="BQ111" s="3">
        <f t="shared" ref="BQ111" si="746">Q111/Q$2</f>
        <v>1.0294317466004543</v>
      </c>
    </row>
    <row r="112" spans="1:69">
      <c r="A112" s="2">
        <v>43889</v>
      </c>
      <c r="B112">
        <v>1.4211</v>
      </c>
      <c r="C112">
        <v>2.8285</v>
      </c>
      <c r="D112">
        <v>2.274</v>
      </c>
      <c r="E112">
        <v>1.7448999999999999</v>
      </c>
      <c r="F112">
        <v>2.0615000000000001</v>
      </c>
      <c r="G112">
        <v>1.7849999999999999</v>
      </c>
      <c r="H112">
        <v>1.2386999999999999</v>
      </c>
      <c r="I112">
        <v>1.7821</v>
      </c>
      <c r="J112">
        <v>3.6695000000000002</v>
      </c>
      <c r="K112">
        <v>2.0265</v>
      </c>
      <c r="L112">
        <v>1.28</v>
      </c>
      <c r="M112">
        <v>2.3329</v>
      </c>
      <c r="N112">
        <v>2.1206999999999998</v>
      </c>
      <c r="O112">
        <v>1.3779999999999999</v>
      </c>
      <c r="P112">
        <v>1.34</v>
      </c>
      <c r="Q112" s="3">
        <v>0.97747254558828212</v>
      </c>
      <c r="S112" s="11">
        <f t="shared" ref="S112" si="747">IF(B112=B111,"/",B112/B111-1)</f>
        <v>-4.5601074546675613E-2</v>
      </c>
      <c r="T112" s="11">
        <f t="shared" ref="T112" si="748">IF(C112=C111,"/",C112/C111-1)</f>
        <v>-6.8469239889342615E-2</v>
      </c>
      <c r="U112" s="11">
        <f t="shared" ref="U112" si="749">IF(D112=D111,"/",D112/D111-1)</f>
        <v>-3.8071065989847663E-2</v>
      </c>
      <c r="V112" s="11">
        <f t="shared" ref="V112" si="750">IF(E112=E111,"/",E112/E111-1)</f>
        <v>-1.222756863855079E-2</v>
      </c>
      <c r="W112" s="11">
        <f t="shared" ref="W112" si="751">IF(F112=F111,"/",F112/F111-1)</f>
        <v>-4.6572934973637903E-2</v>
      </c>
      <c r="X112" s="11">
        <f t="shared" ref="X112" si="752">IF(G112=G111,"/",G112/G111-1)</f>
        <v>-2.0307354555433643E-2</v>
      </c>
      <c r="Y112" s="11">
        <f t="shared" ref="Y112" si="753">IF(H112=H111,"/",H112/H111-1)</f>
        <v>-4.0659851301115268E-2</v>
      </c>
      <c r="Z112" s="11">
        <f t="shared" ref="Z112" si="754">IF(I112=I111,"/",I112/I111-1)</f>
        <v>-4.4604085133758575E-2</v>
      </c>
      <c r="AA112" s="11">
        <f t="shared" ref="AA112" si="755">IF(J112=J111,"/",J112/J111-1)</f>
        <v>-5.6150007716446293E-2</v>
      </c>
      <c r="AB112" s="11">
        <f t="shared" ref="AB112" si="756">IF(K112=K111,"/",K112/K111-1)</f>
        <v>-6.1414478254828375E-2</v>
      </c>
      <c r="AC112" s="11">
        <f t="shared" ref="AC112" si="757">IF(L112=L111,"/",L112/L111-1)</f>
        <v>-4.2632759910246731E-2</v>
      </c>
      <c r="AD112" s="11">
        <f t="shared" ref="AD112" si="758">IF(M112=M111,"/",M112/M111-1)</f>
        <v>-5.6079304066356417E-2</v>
      </c>
      <c r="AE112" s="11">
        <f t="shared" ref="AE112" si="759">IF(N112=N111,"/",N112/N111-1)</f>
        <v>-4.8501435750179622E-2</v>
      </c>
      <c r="AF112" s="11">
        <f t="shared" ref="AF112" si="760">IF(O112=O111,"/",O112/O111-1)</f>
        <v>7.2621641249082103E-4</v>
      </c>
      <c r="AG112" s="11">
        <f t="shared" si="85"/>
        <v>-2.4034959941733325E-2</v>
      </c>
      <c r="AH112" s="11">
        <f t="shared" ref="AH112" si="761">IF(Q112=Q111,"/",Q112/Q111-1)</f>
        <v>-5.0473672668207237E-2</v>
      </c>
      <c r="BA112" s="2">
        <f t="shared" ref="BA112" si="762">A112</f>
        <v>43889</v>
      </c>
      <c r="BB112" s="3">
        <f t="shared" ref="BB112" si="763">B112/B$2</f>
        <v>0.95910103259769186</v>
      </c>
      <c r="BC112" s="3">
        <f t="shared" ref="BC112" si="764">C112/C$2</f>
        <v>1.1582719082719082</v>
      </c>
      <c r="BD112" s="3">
        <f t="shared" ref="BD112" si="765">D112/D$2</f>
        <v>1.5029742233972241</v>
      </c>
      <c r="BE112" s="3">
        <f t="shared" ref="BE112" si="766">E112/E$2</f>
        <v>1.0278023207869469</v>
      </c>
      <c r="BF112" s="3">
        <f t="shared" ref="BF112" si="767">F112/F$2</f>
        <v>1.0291548100444312</v>
      </c>
      <c r="BG112" s="3">
        <f t="shared" ref="BG112" si="768">G112/G$2</f>
        <v>1.1947791164658634</v>
      </c>
      <c r="BH112" s="3">
        <f t="shared" ref="BH112" si="769">H112/H$2</f>
        <v>1.2395676973881717</v>
      </c>
      <c r="BI112" s="3">
        <f t="shared" ref="BI112" si="770">I112/I$2</f>
        <v>0.98387898194666823</v>
      </c>
      <c r="BJ112" s="3">
        <f t="shared" ref="BJ112" si="771">J112/J$2</f>
        <v>1.0180895042033129</v>
      </c>
      <c r="BK112" s="3">
        <f t="shared" ref="BK112" si="772">K112/K$2</f>
        <v>1.3027965284474445</v>
      </c>
      <c r="BL112" s="3">
        <f t="shared" ref="BL112" si="773">L112/L$2</f>
        <v>1.0150674068199843</v>
      </c>
      <c r="BM112" s="3">
        <f t="shared" ref="BM112" si="774">M112/M$2</f>
        <v>0.9476014460376132</v>
      </c>
      <c r="BN112" s="3">
        <f t="shared" ref="BN112" si="775">N112/N$2</f>
        <v>1.0522999057212326</v>
      </c>
      <c r="BO112" s="3">
        <f t="shared" ref="BO112" si="776">O112/O$2</f>
        <v>1.2794800371402042</v>
      </c>
      <c r="BP112" s="3">
        <f t="shared" si="528"/>
        <v>1.34</v>
      </c>
      <c r="BQ112" s="3">
        <f t="shared" ref="BQ112" si="777">Q112/Q$2</f>
        <v>0.97747254558828212</v>
      </c>
    </row>
    <row r="113" spans="1:69">
      <c r="A113" s="2">
        <v>43896</v>
      </c>
      <c r="B113">
        <v>1.4705999999999999</v>
      </c>
      <c r="C113">
        <v>2.9447000000000001</v>
      </c>
      <c r="D113">
        <v>2.3690000000000002</v>
      </c>
      <c r="E113">
        <v>1.8080000000000001</v>
      </c>
      <c r="F113">
        <v>2.1414</v>
      </c>
      <c r="G113">
        <v>1.798</v>
      </c>
      <c r="H113">
        <v>1.2551000000000001</v>
      </c>
      <c r="I113">
        <v>1.8508</v>
      </c>
      <c r="J113">
        <v>3.7755000000000001</v>
      </c>
      <c r="K113">
        <v>2.0691999999999999</v>
      </c>
      <c r="L113">
        <v>1.3420000000000001</v>
      </c>
      <c r="M113">
        <v>2.4318</v>
      </c>
      <c r="N113">
        <v>2.2078000000000002</v>
      </c>
      <c r="O113">
        <v>1.3779999999999999</v>
      </c>
      <c r="P113">
        <v>1.3939999999999999</v>
      </c>
      <c r="Q113" s="3">
        <v>1.0267077586940676</v>
      </c>
      <c r="S113" s="11">
        <f t="shared" ref="S113" si="778">IF(B113=B112,"/",B113/B112-1)</f>
        <v>3.483217226092461E-2</v>
      </c>
      <c r="T113" s="11">
        <f t="shared" ref="T113" si="779">IF(C113=C112,"/",C113/C112-1)</f>
        <v>4.1081845501149017E-2</v>
      </c>
      <c r="U113" s="11">
        <f t="shared" ref="U113" si="780">IF(D113=D112,"/",D113/D112-1)</f>
        <v>4.1776605101143449E-2</v>
      </c>
      <c r="V113" s="11">
        <f t="shared" ref="V113" si="781">IF(E113=E112,"/",E113/E112-1)</f>
        <v>3.6162530804057624E-2</v>
      </c>
      <c r="W113" s="11">
        <f t="shared" ref="W113" si="782">IF(F113=F112,"/",F113/F112-1)</f>
        <v>3.875818578704826E-2</v>
      </c>
      <c r="X113" s="11">
        <f t="shared" ref="X113" si="783">IF(G113=G112,"/",G113/G112-1)</f>
        <v>7.2829131652660806E-3</v>
      </c>
      <c r="Y113" s="11">
        <f t="shared" ref="Y113" si="784">IF(H113=H112,"/",H113/H112-1)</f>
        <v>1.3239686768386383E-2</v>
      </c>
      <c r="Z113" s="11">
        <f t="shared" ref="Z113" si="785">IF(I113=I112,"/",I113/I112-1)</f>
        <v>3.8550025251108178E-2</v>
      </c>
      <c r="AA113" s="11">
        <f t="shared" ref="AA113" si="786">IF(J113=J112,"/",J113/J112-1)</f>
        <v>2.888676931462042E-2</v>
      </c>
      <c r="AB113" s="11">
        <f t="shared" ref="AB113" si="787">IF(K113=K112,"/",K113/K112-1)</f>
        <v>2.1070811744386964E-2</v>
      </c>
      <c r="AC113" s="11">
        <f t="shared" ref="AC113" si="788">IF(L113=L112,"/",L113/L112-1)</f>
        <v>4.8437500000000133E-2</v>
      </c>
      <c r="AD113" s="11">
        <f t="shared" ref="AD113" si="789">IF(M113=M112,"/",M113/M112-1)</f>
        <v>4.2393587380513464E-2</v>
      </c>
      <c r="AE113" s="11">
        <f t="shared" ref="AE113" si="790">IF(N113=N112,"/",N113/N112-1)</f>
        <v>4.1071344367425988E-2</v>
      </c>
      <c r="AF113" s="11" t="str">
        <f t="shared" ref="AF113" si="791">IF(O113=O112,"/",O113/O112-1)</f>
        <v>/</v>
      </c>
      <c r="AG113" s="11">
        <f t="shared" si="85"/>
        <v>4.0298507462686484E-2</v>
      </c>
      <c r="AH113" s="11">
        <f t="shared" ref="AH113" si="792">IF(Q113=Q112,"/",Q113/Q112-1)</f>
        <v>5.036991916346234E-2</v>
      </c>
      <c r="BA113" s="2">
        <f t="shared" ref="BA113" si="793">A113</f>
        <v>43896</v>
      </c>
      <c r="BB113" s="3">
        <f t="shared" ref="BB113" si="794">B113/B$2</f>
        <v>0.99250860498076521</v>
      </c>
      <c r="BC113" s="3">
        <f t="shared" ref="BC113" si="795">C113/C$2</f>
        <v>1.2058558558558559</v>
      </c>
      <c r="BD113" s="3">
        <f t="shared" ref="BD113" si="796">D113/D$2</f>
        <v>1.5657633840052878</v>
      </c>
      <c r="BE113" s="3">
        <f t="shared" ref="BE113" si="797">E113/E$2</f>
        <v>1.0649702538728869</v>
      </c>
      <c r="BF113" s="3">
        <f t="shared" ref="BF113" si="798">F113/F$2</f>
        <v>1.0690429833757675</v>
      </c>
      <c r="BG113" s="3">
        <f t="shared" ref="BG113" si="799">G113/G$2</f>
        <v>1.2034805890227578</v>
      </c>
      <c r="BH113" s="3">
        <f t="shared" ref="BH113" si="800">H113/H$2</f>
        <v>1.255979185429801</v>
      </c>
      <c r="BI113" s="3">
        <f t="shared" ref="BI113" si="801">I113/I$2</f>
        <v>1.021807541544747</v>
      </c>
      <c r="BJ113" s="3">
        <f t="shared" ref="BJ113" si="802">J113/J$2</f>
        <v>1.0474988208528702</v>
      </c>
      <c r="BK113" s="3">
        <f t="shared" ref="BK113" si="803">K113/K$2</f>
        <v>1.3302475088396013</v>
      </c>
      <c r="BL113" s="3">
        <f t="shared" ref="BL113" si="804">L113/L$2</f>
        <v>1.0642347343378273</v>
      </c>
      <c r="BM113" s="3">
        <f t="shared" ref="BM113" si="805">M113/M$2</f>
        <v>0.98777367074210976</v>
      </c>
      <c r="BN113" s="3">
        <f t="shared" ref="BN113" si="806">N113/N$2</f>
        <v>1.0955192775269191</v>
      </c>
      <c r="BO113" s="3">
        <f t="shared" ref="BO113" si="807">O113/O$2</f>
        <v>1.2794800371402042</v>
      </c>
      <c r="BP113" s="3">
        <f t="shared" si="528"/>
        <v>1.3939999999999999</v>
      </c>
      <c r="BQ113" s="3">
        <f t="shared" ref="BQ113" si="808">Q113/Q$2</f>
        <v>1.0267077586940676</v>
      </c>
    </row>
    <row r="114" spans="1:69">
      <c r="A114" s="2">
        <v>43903</v>
      </c>
      <c r="B114">
        <v>1.3504</v>
      </c>
      <c r="C114">
        <v>2.7605</v>
      </c>
      <c r="D114">
        <v>2.2120000000000002</v>
      </c>
      <c r="E114">
        <v>1.7013</v>
      </c>
      <c r="F114">
        <v>2.0587</v>
      </c>
      <c r="G114">
        <v>1.7130000000000001</v>
      </c>
      <c r="H114">
        <v>1.2325999999999999</v>
      </c>
      <c r="I114">
        <v>1.7454000000000001</v>
      </c>
      <c r="J114">
        <v>3.6655000000000002</v>
      </c>
      <c r="K114">
        <v>1.9674</v>
      </c>
      <c r="L114">
        <v>1.282</v>
      </c>
      <c r="M114">
        <v>2.2162999999999999</v>
      </c>
      <c r="N114">
        <v>2.0750000000000002</v>
      </c>
      <c r="O114">
        <v>1.3779999999999999</v>
      </c>
      <c r="P114">
        <v>1.349</v>
      </c>
      <c r="Q114" s="3">
        <v>0.9663731631719118</v>
      </c>
      <c r="S114" s="11">
        <f t="shared" ref="S114" si="809">IF(B114=B113,"/",B114/B113-1)</f>
        <v>-8.1735346117230989E-2</v>
      </c>
      <c r="T114" s="11">
        <f t="shared" ref="T114" si="810">IF(C114=C113,"/",C114/C113-1)</f>
        <v>-6.2553061432404022E-2</v>
      </c>
      <c r="U114" s="11">
        <f t="shared" ref="U114" si="811">IF(D114=D113,"/",D114/D113-1)</f>
        <v>-6.6272688898269316E-2</v>
      </c>
      <c r="V114" s="11">
        <f t="shared" ref="V114" si="812">IF(E114=E113,"/",E114/E113-1)</f>
        <v>-5.9015486725663702E-2</v>
      </c>
      <c r="W114" s="11">
        <f t="shared" ref="W114" si="813">IF(F114=F113,"/",F114/F113-1)</f>
        <v>-3.8619594657700596E-2</v>
      </c>
      <c r="X114" s="11">
        <f t="shared" ref="X114" si="814">IF(G114=G113,"/",G114/G113-1)</f>
        <v>-4.7274749721913256E-2</v>
      </c>
      <c r="Y114" s="11">
        <f t="shared" ref="Y114" si="815">IF(H114=H113,"/",H114/H113-1)</f>
        <v>-1.7926858417656066E-2</v>
      </c>
      <c r="Z114" s="11">
        <f t="shared" ref="Z114" si="816">IF(I114=I113,"/",I114/I113-1)</f>
        <v>-5.6948346660903315E-2</v>
      </c>
      <c r="AA114" s="11">
        <f t="shared" ref="AA114" si="817">IF(J114=J113,"/",J114/J113-1)</f>
        <v>-2.9135213878956345E-2</v>
      </c>
      <c r="AB114" s="11">
        <f t="shared" ref="AB114" si="818">IF(K114=K113,"/",K114/K113-1)</f>
        <v>-4.9197757587473356E-2</v>
      </c>
      <c r="AC114" s="11">
        <f t="shared" ref="AC114" si="819">IF(L114=L113,"/",L114/L113-1)</f>
        <v>-4.4709388971684083E-2</v>
      </c>
      <c r="AD114" s="11">
        <f t="shared" ref="AD114" si="820">IF(M114=M113,"/",M114/M113-1)</f>
        <v>-8.8617484990542006E-2</v>
      </c>
      <c r="AE114" s="11">
        <f t="shared" ref="AE114" si="821">IF(N114=N113,"/",N114/N113-1)</f>
        <v>-6.0150375939849621E-2</v>
      </c>
      <c r="AF114" s="11" t="str">
        <f t="shared" ref="AF114" si="822">IF(O114=O113,"/",O114/O113-1)</f>
        <v>/</v>
      </c>
      <c r="AG114" s="11">
        <f t="shared" si="85"/>
        <v>-3.2281205164992777E-2</v>
      </c>
      <c r="AH114" s="11">
        <f t="shared" ref="AH114" si="823">IF(Q114=Q113,"/",Q114/Q113-1)</f>
        <v>-5.8765111114869817E-2</v>
      </c>
      <c r="BA114" s="2">
        <f t="shared" ref="BA114" si="824">A114</f>
        <v>43903</v>
      </c>
      <c r="BB114" s="3">
        <f t="shared" ref="BB114" si="825">B114/B$2</f>
        <v>0.91138557062833236</v>
      </c>
      <c r="BC114" s="3">
        <f t="shared" ref="BC114" si="826">C114/C$2</f>
        <v>1.1304258804258804</v>
      </c>
      <c r="BD114" s="3">
        <f t="shared" ref="BD114" si="827">D114/D$2</f>
        <v>1.4619960343688039</v>
      </c>
      <c r="BE114" s="3">
        <f t="shared" ref="BE114" si="828">E114/E$2</f>
        <v>1.0021205159922248</v>
      </c>
      <c r="BF114" s="3">
        <f t="shared" ref="BF114" si="829">F114/F$2</f>
        <v>1.0277569766861365</v>
      </c>
      <c r="BG114" s="3">
        <f t="shared" ref="BG114" si="830">G114/G$2</f>
        <v>1.1465863453815262</v>
      </c>
      <c r="BH114" s="3">
        <f t="shared" ref="BH114" si="831">H114/H$2</f>
        <v>1.2334634243970779</v>
      </c>
      <c r="BI114" s="3">
        <f t="shared" ref="BI114" si="832">I114/I$2</f>
        <v>0.96361729144813124</v>
      </c>
      <c r="BJ114" s="3">
        <f t="shared" ref="BJ114" si="833">J114/J$2</f>
        <v>1.0169797186693672</v>
      </c>
      <c r="BK114" s="3">
        <f t="shared" ref="BK114" si="834">K114/K$2</f>
        <v>1.2648023143683702</v>
      </c>
      <c r="BL114" s="3">
        <f t="shared" ref="BL114" si="835">L114/L$2</f>
        <v>1.0166534496431405</v>
      </c>
      <c r="BM114" s="3">
        <f t="shared" ref="BM114" si="836">M114/M$2</f>
        <v>0.90023965230106828</v>
      </c>
      <c r="BN114" s="3">
        <f t="shared" ref="BN114" si="837">N114/N$2</f>
        <v>1.0296233811343225</v>
      </c>
      <c r="BO114" s="3">
        <f t="shared" ref="BO114" si="838">O114/O$2</f>
        <v>1.2794800371402042</v>
      </c>
      <c r="BP114" s="3">
        <f t="shared" si="528"/>
        <v>1.349</v>
      </c>
      <c r="BQ114" s="3">
        <f t="shared" ref="BQ114" si="839">Q114/Q$2</f>
        <v>0.9663731631719118</v>
      </c>
    </row>
    <row r="115" spans="1:69">
      <c r="A115" s="2">
        <v>43910</v>
      </c>
      <c r="B115">
        <v>1.2609999999999999</v>
      </c>
      <c r="C115">
        <v>2.5859000000000001</v>
      </c>
      <c r="D115">
        <v>2.1389999999999998</v>
      </c>
      <c r="E115">
        <v>1.629</v>
      </c>
      <c r="F115">
        <v>1.9702999999999999</v>
      </c>
      <c r="G115">
        <v>1.621</v>
      </c>
      <c r="H115">
        <v>1.1876</v>
      </c>
      <c r="I115">
        <v>1.6645000000000001</v>
      </c>
      <c r="J115">
        <v>3.5739000000000001</v>
      </c>
      <c r="K115">
        <v>1.9180999999999999</v>
      </c>
      <c r="L115">
        <v>1.198</v>
      </c>
      <c r="M115">
        <v>2.1166</v>
      </c>
      <c r="N115">
        <v>1.9527000000000001</v>
      </c>
      <c r="O115">
        <v>1.379</v>
      </c>
      <c r="P115">
        <v>1.2989999999999999</v>
      </c>
      <c r="Q115" s="3">
        <v>0.90631394347635785</v>
      </c>
      <c r="S115" s="11">
        <f t="shared" ref="S115" si="840">IF(B115=B114,"/",B115/B114-1)</f>
        <v>-6.620260663507116E-2</v>
      </c>
      <c r="T115" s="11">
        <f t="shared" ref="T115" si="841">IF(C115=C114,"/",C115/C114-1)</f>
        <v>-6.3249411338525574E-2</v>
      </c>
      <c r="U115" s="11">
        <f t="shared" ref="U115" si="842">IF(D115=D114,"/",D115/D114-1)</f>
        <v>-3.3001808318264159E-2</v>
      </c>
      <c r="V115" s="11">
        <f t="shared" ref="V115" si="843">IF(E115=E114,"/",E115/E114-1)</f>
        <v>-4.2496914124493079E-2</v>
      </c>
      <c r="W115" s="11">
        <f t="shared" ref="W115" si="844">IF(F115=F114,"/",F115/F114-1)</f>
        <v>-4.2939719240297269E-2</v>
      </c>
      <c r="X115" s="11">
        <f t="shared" ref="X115" si="845">IF(G115=G114,"/",G115/G114-1)</f>
        <v>-5.3706946876824313E-2</v>
      </c>
      <c r="Y115" s="11">
        <f t="shared" ref="Y115" si="846">IF(H115=H114,"/",H115/H114-1)</f>
        <v>-3.6508194061333765E-2</v>
      </c>
      <c r="Z115" s="11">
        <f t="shared" ref="Z115" si="847">IF(I115=I114,"/",I115/I114-1)</f>
        <v>-4.6350406783545295E-2</v>
      </c>
      <c r="AA115" s="11">
        <f t="shared" ref="AA115" si="848">IF(J115=J114,"/",J115/J114-1)</f>
        <v>-2.4989769472104739E-2</v>
      </c>
      <c r="AB115" s="11">
        <f t="shared" ref="AB115" si="849">IF(K115=K114,"/",K115/K114-1)</f>
        <v>-2.5058452780319262E-2</v>
      </c>
      <c r="AC115" s="11">
        <f t="shared" ref="AC115" si="850">IF(L115=L114,"/",L115/L114-1)</f>
        <v>-6.5522620904836293E-2</v>
      </c>
      <c r="AD115" s="11">
        <f t="shared" ref="AD115" si="851">IF(M115=M114,"/",M115/M114-1)</f>
        <v>-4.4984884717772844E-2</v>
      </c>
      <c r="AE115" s="11">
        <f t="shared" ref="AE115" si="852">IF(N115=N114,"/",N115/N114-1)</f>
        <v>-5.8939759036144568E-2</v>
      </c>
      <c r="AF115" s="11">
        <f t="shared" ref="AF115" si="853">IF(O115=O114,"/",O115/O114-1)</f>
        <v>7.2568940493478173E-4</v>
      </c>
      <c r="AG115" s="11">
        <f t="shared" si="85"/>
        <v>-3.706449221645669E-2</v>
      </c>
      <c r="AH115" s="11">
        <f t="shared" ref="AH115" si="854">IF(Q115=Q114,"/",Q115/Q114-1)</f>
        <v>-6.214909724771589E-2</v>
      </c>
      <c r="BA115" s="2">
        <f t="shared" ref="BA115" si="855">A115</f>
        <v>43910</v>
      </c>
      <c r="BB115" s="3">
        <f t="shared" ref="BB115" si="856">B115/B$2</f>
        <v>0.85104947020314492</v>
      </c>
      <c r="BC115" s="3">
        <f t="shared" ref="BC115" si="857">C115/C$2</f>
        <v>1.0589271089271088</v>
      </c>
      <c r="BD115" s="3">
        <f t="shared" ref="BD115" si="858">D115/D$2</f>
        <v>1.4137475214805022</v>
      </c>
      <c r="BE115" s="3">
        <f t="shared" ref="BE115" si="859">E115/E$2</f>
        <v>0.95953348648171055</v>
      </c>
      <c r="BF115" s="3">
        <f t="shared" ref="BF115" si="860">F115/F$2</f>
        <v>0.98362538065997707</v>
      </c>
      <c r="BG115" s="3">
        <f t="shared" ref="BG115" si="861">G115/G$2</f>
        <v>1.0850066934404283</v>
      </c>
      <c r="BH115" s="3">
        <f t="shared" ref="BH115" si="862">H115/H$2</f>
        <v>1.1884319023316321</v>
      </c>
      <c r="BI115" s="3">
        <f t="shared" ref="BI115" si="863">I115/I$2</f>
        <v>0.91895323800585227</v>
      </c>
      <c r="BJ115" s="3">
        <f t="shared" ref="BJ115" si="864">J115/J$2</f>
        <v>0.9915656299420138</v>
      </c>
      <c r="BK115" s="3">
        <f t="shared" ref="BK115" si="865">K115/K$2</f>
        <v>1.2331083252973318</v>
      </c>
      <c r="BL115" s="3">
        <f t="shared" ref="BL115" si="866">L115/L$2</f>
        <v>0.95003965107057897</v>
      </c>
      <c r="BM115" s="3">
        <f t="shared" ref="BM115" si="867">M115/M$2</f>
        <v>0.85974247532393677</v>
      </c>
      <c r="BN115" s="3">
        <f t="shared" ref="BN115" si="868">N115/N$2</f>
        <v>0.96893762715228515</v>
      </c>
      <c r="BO115" s="3">
        <f t="shared" ref="BO115" si="869">O115/O$2</f>
        <v>1.2804085422469824</v>
      </c>
      <c r="BP115" s="3">
        <f t="shared" si="528"/>
        <v>1.2989999999999999</v>
      </c>
      <c r="BQ115" s="3">
        <f t="shared" ref="BQ115" si="870">Q115/Q$2</f>
        <v>0.90631394347635785</v>
      </c>
    </row>
    <row r="116" spans="1:69">
      <c r="A116" s="2">
        <v>43917</v>
      </c>
      <c r="B116">
        <v>1.2986</v>
      </c>
      <c r="C116">
        <v>2.5893999999999999</v>
      </c>
      <c r="D116">
        <v>2.2519999999999998</v>
      </c>
      <c r="E116">
        <v>1.6471</v>
      </c>
      <c r="F116">
        <v>1.9955000000000001</v>
      </c>
      <c r="G116">
        <v>1.6140000000000001</v>
      </c>
      <c r="H116">
        <v>1.1859999999999999</v>
      </c>
      <c r="I116">
        <v>1.6978</v>
      </c>
      <c r="J116">
        <v>3.33</v>
      </c>
      <c r="K116">
        <v>1.9247000000000001</v>
      </c>
      <c r="L116">
        <v>1.2450000000000001</v>
      </c>
      <c r="M116">
        <v>2.1454</v>
      </c>
      <c r="N116">
        <v>2.0044</v>
      </c>
      <c r="O116">
        <v>1.379</v>
      </c>
      <c r="P116">
        <v>1.349</v>
      </c>
      <c r="Q116" s="3">
        <v>0.92041517048901966</v>
      </c>
      <c r="S116" s="11">
        <f t="shared" ref="S116" si="871">IF(B116=B115,"/",B116/B115-1)</f>
        <v>2.981760507533715E-2</v>
      </c>
      <c r="T116" s="11">
        <f t="shared" ref="T116" si="872">IF(C116=C115,"/",C116/C115-1)</f>
        <v>1.3534939479484809E-3</v>
      </c>
      <c r="U116" s="11">
        <f t="shared" ref="U116" si="873">IF(D116=D115,"/",D116/D115-1)</f>
        <v>5.2828424497428639E-2</v>
      </c>
      <c r="V116" s="11">
        <f t="shared" ref="V116" si="874">IF(E116=E115,"/",E116/E115-1)</f>
        <v>1.1111111111111072E-2</v>
      </c>
      <c r="W116" s="11">
        <f t="shared" ref="W116" si="875">IF(F116=F115,"/",F116/F115-1)</f>
        <v>1.2789930467441479E-2</v>
      </c>
      <c r="X116" s="11">
        <f t="shared" ref="X116" si="876">IF(G116=G115,"/",G116/G115-1)</f>
        <v>-4.3183220234422892E-3</v>
      </c>
      <c r="Y116" s="11">
        <f t="shared" ref="Y116" si="877">IF(H116=H115,"/",H116/H115-1)</f>
        <v>-1.347254968002698E-3</v>
      </c>
      <c r="Z116" s="11">
        <f t="shared" ref="Z116" si="878">IF(I116=I115,"/",I116/I115-1)</f>
        <v>2.0006007810153159E-2</v>
      </c>
      <c r="AA116" s="11">
        <f t="shared" ref="AA116" si="879">IF(J116=J115,"/",J116/J115-1)</f>
        <v>-6.8244774615965786E-2</v>
      </c>
      <c r="AB116" s="11">
        <f t="shared" ref="AB116" si="880">IF(K116=K115,"/",K116/K115-1)</f>
        <v>3.4409050623012138E-3</v>
      </c>
      <c r="AC116" s="11">
        <f t="shared" ref="AC116" si="881">IF(L116=L115,"/",L116/L115-1)</f>
        <v>3.9232053422370683E-2</v>
      </c>
      <c r="AD116" s="11">
        <f t="shared" ref="AD116" si="882">IF(M116=M115,"/",M116/M115-1)</f>
        <v>1.3606727770953286E-2</v>
      </c>
      <c r="AE116" s="11">
        <f t="shared" ref="AE116" si="883">IF(N116=N115,"/",N116/N115-1)</f>
        <v>2.6476161212679816E-2</v>
      </c>
      <c r="AF116" s="11" t="str">
        <f t="shared" ref="AF116" si="884">IF(O116=O115,"/",O116/O115-1)</f>
        <v>/</v>
      </c>
      <c r="AG116" s="11">
        <f t="shared" si="85"/>
        <v>3.8491147036181728E-2</v>
      </c>
      <c r="AH116" s="11">
        <f t="shared" ref="AH116" si="885">IF(Q116=Q115,"/",Q116/Q115-1)</f>
        <v>1.5558876826470946E-2</v>
      </c>
      <c r="BA116" s="2">
        <f t="shared" ref="BA116" si="886">A116</f>
        <v>43917</v>
      </c>
      <c r="BB116" s="3">
        <f t="shared" ref="BB116" si="887">B116/B$2</f>
        <v>0.87642572720523715</v>
      </c>
      <c r="BC116" s="3">
        <f t="shared" ref="BC116" si="888">C116/C$2</f>
        <v>1.0603603603603602</v>
      </c>
      <c r="BD116" s="3">
        <f t="shared" ref="BD116" si="889">D116/D$2</f>
        <v>1.488433575677462</v>
      </c>
      <c r="BE116" s="3">
        <f t="shared" ref="BE116" si="890">E116/E$2</f>
        <v>0.97019496966484065</v>
      </c>
      <c r="BF116" s="3">
        <f t="shared" ref="BF116" si="891">F116/F$2</f>
        <v>0.99620588088462891</v>
      </c>
      <c r="BG116" s="3">
        <f t="shared" ref="BG116" si="892">G116/G$2</f>
        <v>1.0803212851405624</v>
      </c>
      <c r="BH116" s="3">
        <f t="shared" ref="BH116" si="893">H116/H$2</f>
        <v>1.1868307815470829</v>
      </c>
      <c r="BI116" s="3">
        <f t="shared" ref="BI116" si="894">I116/I$2</f>
        <v>0.9373378236625628</v>
      </c>
      <c r="BJ116" s="3">
        <f t="shared" ref="BJ116" si="895">J116/J$2</f>
        <v>0.92389645700968293</v>
      </c>
      <c r="BK116" s="3">
        <f t="shared" ref="BK116" si="896">K116/K$2</f>
        <v>1.2373513339762134</v>
      </c>
      <c r="BL116" s="3">
        <f t="shared" ref="BL116" si="897">L116/L$2</f>
        <v>0.98731165741475035</v>
      </c>
      <c r="BM116" s="3">
        <f t="shared" ref="BM116" si="898">M116/M$2</f>
        <v>0.87144075713879521</v>
      </c>
      <c r="BN116" s="3">
        <f t="shared" ref="BN116" si="899">N116/N$2</f>
        <v>0.99459137597380043</v>
      </c>
      <c r="BO116" s="3">
        <f t="shared" ref="BO116" si="900">O116/O$2</f>
        <v>1.2804085422469824</v>
      </c>
      <c r="BP116" s="3">
        <f t="shared" si="528"/>
        <v>1.349</v>
      </c>
      <c r="BQ116" s="3">
        <f t="shared" ref="BQ116" si="901">Q116/Q$2</f>
        <v>0.92041517048901966</v>
      </c>
    </row>
    <row r="117" spans="1:69">
      <c r="A117" s="2">
        <v>43924</v>
      </c>
      <c r="B117">
        <v>1.3041</v>
      </c>
      <c r="C117">
        <v>2.5594000000000001</v>
      </c>
      <c r="D117">
        <v>2.2919999999999998</v>
      </c>
      <c r="E117">
        <v>1.6288</v>
      </c>
      <c r="F117">
        <v>2.0034999999999998</v>
      </c>
      <c r="G117">
        <v>1.6</v>
      </c>
      <c r="H117">
        <v>1.1868000000000001</v>
      </c>
      <c r="I117">
        <v>1.6917</v>
      </c>
      <c r="J117">
        <v>3.2475000000000001</v>
      </c>
      <c r="K117">
        <v>1.9247000000000001</v>
      </c>
      <c r="L117">
        <v>1.2649999999999999</v>
      </c>
      <c r="M117">
        <v>2.129</v>
      </c>
      <c r="N117">
        <v>2.0164</v>
      </c>
      <c r="O117">
        <v>1.38</v>
      </c>
      <c r="P117">
        <v>1.347</v>
      </c>
      <c r="Q117" s="3">
        <v>0.92119912329267917</v>
      </c>
      <c r="S117" s="11">
        <f t="shared" ref="S117" si="902">IF(B117=B116,"/",B117/B116-1)</f>
        <v>4.2353303557678412E-3</v>
      </c>
      <c r="T117" s="11">
        <f t="shared" ref="T117" si="903">IF(C117=C116,"/",C117/C116-1)</f>
        <v>-1.1585695527921436E-2</v>
      </c>
      <c r="U117" s="11">
        <f t="shared" ref="U117" si="904">IF(D117=D116,"/",D117/D116-1)</f>
        <v>1.7761989342806483E-2</v>
      </c>
      <c r="V117" s="11">
        <f t="shared" ref="V117" si="905">IF(E117=E116,"/",E117/E116-1)</f>
        <v>-1.1110436524801148E-2</v>
      </c>
      <c r="W117" s="11">
        <f t="shared" ref="W117" si="906">IF(F117=F116,"/",F117/F116-1)</f>
        <v>4.0090202956650778E-3</v>
      </c>
      <c r="X117" s="11">
        <f t="shared" ref="X117" si="907">IF(G117=G116,"/",G117/G116-1)</f>
        <v>-8.6741016109045388E-3</v>
      </c>
      <c r="Y117" s="11">
        <f t="shared" ref="Y117" si="908">IF(H117=H116,"/",H117/H116-1)</f>
        <v>6.7453625632385439E-4</v>
      </c>
      <c r="Z117" s="11">
        <f t="shared" ref="Z117" si="909">IF(I117=I116,"/",I117/I116-1)</f>
        <v>-3.5928849098834093E-3</v>
      </c>
      <c r="AA117" s="11">
        <f t="shared" ref="AA117" si="910">IF(J117=J116,"/",J117/J116-1)</f>
        <v>-2.4774774774774744E-2</v>
      </c>
      <c r="AB117" s="11" t="str">
        <f t="shared" ref="AB117" si="911">IF(K117=K116,"/",K117/K116-1)</f>
        <v>/</v>
      </c>
      <c r="AC117" s="11">
        <f t="shared" ref="AC117" si="912">IF(L117=L116,"/",L117/L116-1)</f>
        <v>1.6064257028112205E-2</v>
      </c>
      <c r="AD117" s="11">
        <f t="shared" ref="AD117" si="913">IF(M117=M116,"/",M117/M116-1)</f>
        <v>-7.6442621422578849E-3</v>
      </c>
      <c r="AE117" s="11">
        <f t="shared" ref="AE117" si="914">IF(N117=N116,"/",N117/N116-1)</f>
        <v>5.9868289762523563E-3</v>
      </c>
      <c r="AF117" s="11">
        <f t="shared" ref="AF117" si="915">IF(O117=O116,"/",O117/O116-1)</f>
        <v>7.2516316171133965E-4</v>
      </c>
      <c r="AG117" s="11">
        <f t="shared" si="85"/>
        <v>-1.4825796886582809E-3</v>
      </c>
      <c r="AH117" s="11">
        <f t="shared" ref="AH117" si="916">IF(Q117=Q116,"/",Q117/Q116-1)</f>
        <v>8.517382468207213E-4</v>
      </c>
      <c r="BA117" s="2">
        <f t="shared" ref="BA117" si="917">A117</f>
        <v>43924</v>
      </c>
      <c r="BB117" s="3">
        <f t="shared" ref="BB117" si="918">B117/B$2</f>
        <v>0.88013767969224543</v>
      </c>
      <c r="BC117" s="3">
        <f t="shared" ref="BC117" si="919">C117/C$2</f>
        <v>1.048075348075348</v>
      </c>
      <c r="BD117" s="3">
        <f t="shared" ref="BD117" si="920">D117/D$2</f>
        <v>1.5148711169861202</v>
      </c>
      <c r="BE117" s="3">
        <f t="shared" ref="BE117" si="921">E117/E$2</f>
        <v>0.95941568003769806</v>
      </c>
      <c r="BF117" s="3">
        <f t="shared" ref="BF117" si="922">F117/F$2</f>
        <v>1.0001996904797563</v>
      </c>
      <c r="BG117" s="3">
        <f t="shared" ref="BG117" si="923">G117/G$2</f>
        <v>1.07095046854083</v>
      </c>
      <c r="BH117" s="3">
        <f t="shared" ref="BH117" si="924">H117/H$2</f>
        <v>1.1876313419393576</v>
      </c>
      <c r="BI117" s="3">
        <f t="shared" ref="BI117" si="925">I117/I$2</f>
        <v>0.93397007674046273</v>
      </c>
      <c r="BJ117" s="3">
        <f t="shared" ref="BJ117" si="926">J117/J$2</f>
        <v>0.90100713037205571</v>
      </c>
      <c r="BK117" s="3">
        <f t="shared" ref="BK117" si="927">K117/K$2</f>
        <v>1.2373513339762134</v>
      </c>
      <c r="BL117" s="3">
        <f t="shared" ref="BL117" si="928">L117/L$2</f>
        <v>1.0031720856463124</v>
      </c>
      <c r="BM117" s="3">
        <f t="shared" ref="BM117" si="929">M117/M$2</f>
        <v>0.86477923554977865</v>
      </c>
      <c r="BN117" s="3">
        <f t="shared" ref="BN117" si="930">N117/N$2</f>
        <v>1.000545824443011</v>
      </c>
      <c r="BO117" s="3">
        <f t="shared" ref="BO117" si="931">O117/O$2</f>
        <v>1.2813370473537604</v>
      </c>
      <c r="BP117" s="3">
        <f t="shared" si="528"/>
        <v>1.347</v>
      </c>
      <c r="BQ117" s="3">
        <f t="shared" ref="BQ117" si="932">Q117/Q$2</f>
        <v>0.92119912329267917</v>
      </c>
    </row>
    <row r="118" spans="1:69">
      <c r="A118" s="2">
        <v>43931</v>
      </c>
      <c r="B118">
        <v>1.3498000000000001</v>
      </c>
      <c r="C118">
        <v>2.6147999999999998</v>
      </c>
      <c r="D118">
        <v>2.3769999999999998</v>
      </c>
      <c r="E118">
        <v>1.665</v>
      </c>
      <c r="F118">
        <v>2.0072000000000001</v>
      </c>
      <c r="G118">
        <v>1.613</v>
      </c>
      <c r="H118">
        <v>1.1914</v>
      </c>
      <c r="I118">
        <v>1.7248000000000001</v>
      </c>
      <c r="J118">
        <v>3.2564000000000002</v>
      </c>
      <c r="K118">
        <v>1.9300999999999999</v>
      </c>
      <c r="L118">
        <v>1.3109999999999999</v>
      </c>
      <c r="M118">
        <v>2.1648000000000001</v>
      </c>
      <c r="N118">
        <v>2.0485000000000002</v>
      </c>
      <c r="O118">
        <v>1.38</v>
      </c>
      <c r="P118">
        <v>1.3340000000000001</v>
      </c>
      <c r="Q118" s="3">
        <v>0.93508203433470161</v>
      </c>
      <c r="S118" s="11">
        <f t="shared" ref="S118:S119" si="933">IF(B118=B117,"/",B118/B117-1)</f>
        <v>3.5043324898397454E-2</v>
      </c>
      <c r="T118" s="11">
        <f t="shared" ref="T118:T119" si="934">IF(C118=C117,"/",C118/C117-1)</f>
        <v>2.1645698210517983E-2</v>
      </c>
      <c r="U118" s="11">
        <f t="shared" ref="U118:U119" si="935">IF(D118=D117,"/",D118/D117-1)</f>
        <v>3.7085514834205968E-2</v>
      </c>
      <c r="V118" s="11">
        <f t="shared" ref="V118:V119" si="936">IF(E118=E117,"/",E118/E117-1)</f>
        <v>2.2224950884086381E-2</v>
      </c>
      <c r="W118" s="11">
        <f t="shared" ref="W118:W119" si="937">IF(F118=F117,"/",F118/F117-1)</f>
        <v>1.8467681557277071E-3</v>
      </c>
      <c r="X118" s="11">
        <f t="shared" ref="X118:X119" si="938">IF(G118=G117,"/",G118/G117-1)</f>
        <v>8.1249999999999378E-3</v>
      </c>
      <c r="Y118" s="11">
        <f t="shared" ref="Y118:Y119" si="939">IF(H118=H117,"/",H118/H117-1)</f>
        <v>3.8759689922480689E-3</v>
      </c>
      <c r="Z118" s="11">
        <f t="shared" ref="Z118:Z119" si="940">IF(I118=I117,"/",I118/I117-1)</f>
        <v>1.9566116923804611E-2</v>
      </c>
      <c r="AA118" s="11">
        <f t="shared" ref="AA118:AA119" si="941">IF(J118=J117,"/",J118/J117-1)</f>
        <v>2.7405696689761783E-3</v>
      </c>
      <c r="AB118" s="11">
        <f t="shared" ref="AB118:AB119" si="942">IF(K118=K117,"/",K118/K117-1)</f>
        <v>2.8056320465525975E-3</v>
      </c>
      <c r="AC118" s="11">
        <f t="shared" ref="AC118:AC119" si="943">IF(L118=L117,"/",L118/L117-1)</f>
        <v>3.6363636363636376E-2</v>
      </c>
      <c r="AD118" s="11">
        <f t="shared" ref="AD118:AD119" si="944">IF(M118=M117,"/",M118/M117-1)</f>
        <v>1.6815406294034885E-2</v>
      </c>
      <c r="AE118" s="11">
        <f t="shared" ref="AE118:AE119" si="945">IF(N118=N117,"/",N118/N117-1)</f>
        <v>1.5919460424518972E-2</v>
      </c>
      <c r="AF118" s="11" t="str">
        <f t="shared" ref="AF118:AF119" si="946">IF(O118=O117,"/",O118/O117-1)</f>
        <v>/</v>
      </c>
      <c r="AG118" s="11">
        <f t="shared" si="85"/>
        <v>-9.651076466221209E-3</v>
      </c>
      <c r="AH118" s="11">
        <f t="shared" ref="AH118:AH119" si="947">IF(Q118=Q117,"/",Q118/Q117-1)</f>
        <v>1.5070477914047808E-2</v>
      </c>
      <c r="BA118" s="2">
        <f t="shared" ref="BA118" si="948">A118</f>
        <v>43931</v>
      </c>
      <c r="BB118" s="3">
        <f t="shared" ref="BB118" si="949">B118/B$2</f>
        <v>0.91098063035702237</v>
      </c>
      <c r="BC118" s="3">
        <f t="shared" ref="BC118" si="950">C118/C$2</f>
        <v>1.0707616707616705</v>
      </c>
      <c r="BD118" s="3">
        <f t="shared" ref="BD118" si="951">D118/D$2</f>
        <v>1.5710508922670192</v>
      </c>
      <c r="BE118" s="3">
        <f t="shared" ref="BE118" si="952">E118/E$2</f>
        <v>0.98073864640395836</v>
      </c>
      <c r="BF118" s="3">
        <f t="shared" ref="BF118" si="953">F118/F$2</f>
        <v>1.0020468274175029</v>
      </c>
      <c r="BG118" s="3">
        <f t="shared" ref="BG118" si="954">G118/G$2</f>
        <v>1.0796519410977243</v>
      </c>
      <c r="BH118" s="3">
        <f t="shared" ref="BH118" si="955">H118/H$2</f>
        <v>1.1922345641949366</v>
      </c>
      <c r="BI118" s="3">
        <f t="shared" ref="BI118" si="956">I118/I$2</f>
        <v>0.95224424446530131</v>
      </c>
      <c r="BJ118" s="3">
        <f t="shared" ref="BJ118" si="957">J118/J$2</f>
        <v>0.9034764031850846</v>
      </c>
      <c r="BK118" s="3">
        <f t="shared" ref="BK118" si="958">K118/K$2</f>
        <v>1.2408228865316617</v>
      </c>
      <c r="BL118" s="3">
        <f t="shared" ref="BL118" si="959">L118/L$2</f>
        <v>1.0396510705789057</v>
      </c>
      <c r="BM118" s="3">
        <f t="shared" ref="BM118" si="960">M118/M$2</f>
        <v>0.87932084975019298</v>
      </c>
      <c r="BN118" s="3">
        <f t="shared" ref="BN118" si="961">N118/N$2</f>
        <v>1.0164739740981494</v>
      </c>
      <c r="BO118" s="3">
        <f t="shared" ref="BO118" si="962">O118/O$2</f>
        <v>1.2813370473537604</v>
      </c>
      <c r="BP118" s="3">
        <f t="shared" si="528"/>
        <v>1.3340000000000001</v>
      </c>
      <c r="BQ118" s="3">
        <f t="shared" ref="BQ118" si="963">Q118/Q$2</f>
        <v>0.93508203433470161</v>
      </c>
    </row>
    <row r="119" spans="1:69">
      <c r="A119" s="2">
        <v>43938</v>
      </c>
      <c r="B119">
        <v>1.3794</v>
      </c>
      <c r="C119">
        <v>2.6804000000000001</v>
      </c>
      <c r="D119">
        <v>2.4630000000000001</v>
      </c>
      <c r="E119">
        <v>1.6735</v>
      </c>
      <c r="F119">
        <v>2.0381999999999998</v>
      </c>
      <c r="G119">
        <v>1.649</v>
      </c>
      <c r="H119">
        <v>1.2202999999999999</v>
      </c>
      <c r="I119">
        <v>1.756</v>
      </c>
      <c r="J119">
        <v>3.3144</v>
      </c>
      <c r="K119">
        <v>1.9641</v>
      </c>
      <c r="L119">
        <v>1.331</v>
      </c>
      <c r="M119">
        <v>2.2366999999999999</v>
      </c>
      <c r="N119">
        <v>2.1333000000000002</v>
      </c>
      <c r="O119">
        <v>1.38</v>
      </c>
      <c r="P119">
        <v>1.3340000000000001</v>
      </c>
      <c r="Q119" s="3">
        <v>0.95252498421612741</v>
      </c>
      <c r="S119" s="11">
        <f t="shared" si="933"/>
        <v>2.192917469254696E-2</v>
      </c>
      <c r="T119" s="11">
        <f t="shared" si="934"/>
        <v>2.5087960838305223E-2</v>
      </c>
      <c r="U119" s="11">
        <f t="shared" si="935"/>
        <v>3.6180058897770317E-2</v>
      </c>
      <c r="V119" s="11">
        <f t="shared" si="936"/>
        <v>5.1051051051049789E-3</v>
      </c>
      <c r="W119" s="11">
        <f t="shared" si="937"/>
        <v>1.5444400159425831E-2</v>
      </c>
      <c r="X119" s="11">
        <f t="shared" si="938"/>
        <v>2.2318660880347174E-2</v>
      </c>
      <c r="Y119" s="11">
        <f t="shared" si="939"/>
        <v>2.4257176431089489E-2</v>
      </c>
      <c r="Z119" s="11">
        <f t="shared" si="940"/>
        <v>1.8089053803339361E-2</v>
      </c>
      <c r="AA119" s="11">
        <f t="shared" si="941"/>
        <v>1.7811079719936007E-2</v>
      </c>
      <c r="AB119" s="11">
        <f t="shared" si="942"/>
        <v>1.7615667581990513E-2</v>
      </c>
      <c r="AC119" s="11">
        <f t="shared" si="943"/>
        <v>1.5255530129671957E-2</v>
      </c>
      <c r="AD119" s="11">
        <f t="shared" si="944"/>
        <v>3.3213229859571314E-2</v>
      </c>
      <c r="AE119" s="11">
        <f t="shared" si="945"/>
        <v>4.1396143519648598E-2</v>
      </c>
      <c r="AF119" s="11" t="str">
        <f t="shared" si="946"/>
        <v>/</v>
      </c>
      <c r="AG119" s="11" t="str">
        <f t="shared" si="85"/>
        <v>/</v>
      </c>
      <c r="AH119" s="11">
        <f t="shared" si="947"/>
        <v>1.8653924726332871E-2</v>
      </c>
      <c r="BA119" s="2">
        <f t="shared" ref="BA119" si="964">A119</f>
        <v>43938</v>
      </c>
      <c r="BB119" s="3">
        <f t="shared" ref="BB119" si="965">B119/B$2</f>
        <v>0.93095768374164811</v>
      </c>
      <c r="BC119" s="3">
        <f t="shared" ref="BC119" si="966">C119/C$2</f>
        <v>1.0976248976248977</v>
      </c>
      <c r="BD119" s="3">
        <f t="shared" ref="BD119" si="967">D119/D$2</f>
        <v>1.6278916060806348</v>
      </c>
      <c r="BE119" s="3">
        <f t="shared" ref="BE119" si="968">E119/E$2</f>
        <v>0.98574542027448897</v>
      </c>
      <c r="BF119" s="3">
        <f t="shared" ref="BF119" si="969">F119/F$2</f>
        <v>1.017522839598622</v>
      </c>
      <c r="BG119" s="3">
        <f t="shared" ref="BG119" si="970">G119/G$2</f>
        <v>1.1037483266398929</v>
      </c>
      <c r="BH119" s="3">
        <f t="shared" ref="BH119" si="971">H119/H$2</f>
        <v>1.2211548083658561</v>
      </c>
      <c r="BI119" s="3">
        <f t="shared" ref="BI119" si="972">I119/I$2</f>
        <v>0.9694694418373544</v>
      </c>
      <c r="BJ119" s="3">
        <f t="shared" ref="BJ119" si="973">J119/J$2</f>
        <v>0.91956829342729518</v>
      </c>
      <c r="BK119" s="3">
        <f t="shared" ref="BK119" si="974">K119/K$2</f>
        <v>1.2626808100289295</v>
      </c>
      <c r="BL119" s="3">
        <f t="shared" ref="BL119" si="975">L119/L$2</f>
        <v>1.0555114988104679</v>
      </c>
      <c r="BM119" s="3">
        <f t="shared" ref="BM119" si="976">M119/M$2</f>
        <v>0.90852593525325964</v>
      </c>
      <c r="BN119" s="3">
        <f t="shared" ref="BN119" si="977">N119/N$2</f>
        <v>1.0585520766139038</v>
      </c>
      <c r="BO119" s="3">
        <f t="shared" ref="BO119:BP119" si="978">O119/O$2</f>
        <v>1.2813370473537604</v>
      </c>
      <c r="BP119" s="3">
        <f t="shared" si="978"/>
        <v>1.3340000000000001</v>
      </c>
      <c r="BQ119" s="3">
        <f t="shared" ref="BQ119" si="979">Q119/Q$2</f>
        <v>0.95252498421612741</v>
      </c>
    </row>
    <row r="120" spans="1:69">
      <c r="A120" s="2">
        <v>43945</v>
      </c>
      <c r="B120">
        <v>1.3877999999999999</v>
      </c>
      <c r="C120">
        <v>2.6678999999999999</v>
      </c>
      <c r="D120">
        <v>2.5230000000000001</v>
      </c>
      <c r="E120">
        <v>1.6517999999999999</v>
      </c>
      <c r="F120">
        <v>2.0183</v>
      </c>
      <c r="G120">
        <v>1.653</v>
      </c>
      <c r="H120">
        <v>1.2161999999999999</v>
      </c>
      <c r="I120">
        <v>1.7678</v>
      </c>
      <c r="J120">
        <v>3.2911000000000001</v>
      </c>
      <c r="K120">
        <v>1.9718</v>
      </c>
      <c r="L120">
        <v>1.333</v>
      </c>
      <c r="M120">
        <v>2.2240000000000002</v>
      </c>
      <c r="N120">
        <v>2.1301999999999999</v>
      </c>
      <c r="O120">
        <v>1.38</v>
      </c>
      <c r="P120">
        <v>1.341</v>
      </c>
      <c r="Q120" s="3">
        <v>0.94197635345296105</v>
      </c>
      <c r="S120" s="11">
        <f t="shared" ref="S120" si="980">IF(B120=B119,"/",B120/B119-1)</f>
        <v>6.089604175728569E-3</v>
      </c>
      <c r="T120" s="11">
        <f t="shared" ref="T120" si="981">IF(C120=C119,"/",C120/C119-1)</f>
        <v>-4.6634830622296342E-3</v>
      </c>
      <c r="U120" s="11">
        <f t="shared" ref="U120" si="982">IF(D120=D119,"/",D120/D119-1)</f>
        <v>2.4360535931790439E-2</v>
      </c>
      <c r="V120" s="11">
        <f t="shared" ref="V120" si="983">IF(E120=E119,"/",E120/E119-1)</f>
        <v>-1.2966835972512691E-2</v>
      </c>
      <c r="W120" s="11">
        <f t="shared" ref="W120" si="984">IF(F120=F119,"/",F120/F119-1)</f>
        <v>-9.7635168285741258E-3</v>
      </c>
      <c r="X120" s="11">
        <f t="shared" ref="X120" si="985">IF(G120=G119,"/",G120/G119-1)</f>
        <v>2.4257125530624535E-3</v>
      </c>
      <c r="Y120" s="11">
        <f t="shared" ref="Y120" si="986">IF(H120=H119,"/",H120/H119-1)</f>
        <v>-3.3598295501106046E-3</v>
      </c>
      <c r="Z120" s="11">
        <f t="shared" ref="Z120" si="987">IF(I120=I119,"/",I120/I119-1)</f>
        <v>6.7198177676537352E-3</v>
      </c>
      <c r="AA120" s="11">
        <f t="shared" ref="AA120" si="988">IF(J120=J119,"/",J120/J119-1)</f>
        <v>-7.0299300024136979E-3</v>
      </c>
      <c r="AB120" s="11">
        <f t="shared" ref="AB120" si="989">IF(K120=K119,"/",K120/K119-1)</f>
        <v>3.920370653225369E-3</v>
      </c>
      <c r="AC120" s="11">
        <f t="shared" ref="AC120" si="990">IF(L120=L119,"/",L120/L119-1)</f>
        <v>1.5026296018032514E-3</v>
      </c>
      <c r="AD120" s="11">
        <f t="shared" ref="AD120" si="991">IF(M120=M119,"/",M120/M119-1)</f>
        <v>-5.6780077793175954E-3</v>
      </c>
      <c r="AE120" s="11">
        <f t="shared" ref="AE120" si="992">IF(N120=N119,"/",N120/N119-1)</f>
        <v>-1.4531477054330333E-3</v>
      </c>
      <c r="AF120" s="11" t="str">
        <f t="shared" ref="AF120" si="993">IF(O120=O119,"/",O120/O119-1)</f>
        <v>/</v>
      </c>
      <c r="AG120" s="11">
        <f t="shared" si="85"/>
        <v>5.2473763118439098E-3</v>
      </c>
      <c r="AH120" s="11">
        <f t="shared" ref="AH120" si="994">IF(Q120=Q119,"/",Q120/Q119-1)</f>
        <v>-1.1074387483754333E-2</v>
      </c>
      <c r="BA120" s="2">
        <f t="shared" ref="BA120" si="995">A120</f>
        <v>43945</v>
      </c>
      <c r="BB120" s="3">
        <f t="shared" ref="BB120" si="996">B120/B$2</f>
        <v>0.93662684753998782</v>
      </c>
      <c r="BC120" s="3">
        <f t="shared" ref="BC120" si="997">C120/C$2</f>
        <v>1.0925061425061424</v>
      </c>
      <c r="BD120" s="3">
        <f t="shared" ref="BD120" si="998">D120/D$2</f>
        <v>1.6675479180436221</v>
      </c>
      <c r="BE120" s="3">
        <f t="shared" ref="BE120" si="999">E120/E$2</f>
        <v>0.97296342109913414</v>
      </c>
      <c r="BF120" s="3">
        <f t="shared" ref="BF120" si="1000">F120/F$2</f>
        <v>1.0075882382307424</v>
      </c>
      <c r="BG120" s="3">
        <f t="shared" ref="BG120" si="1001">G120/G$2</f>
        <v>1.106425702811245</v>
      </c>
      <c r="BH120" s="3">
        <f t="shared" ref="BH120" si="1002">H120/H$2</f>
        <v>1.2170519363554488</v>
      </c>
      <c r="BI120" s="3">
        <f t="shared" ref="BI120" si="1003">I120/I$2</f>
        <v>0.97598409981781054</v>
      </c>
      <c r="BJ120" s="3">
        <f t="shared" ref="BJ120" si="1004">J120/J$2</f>
        <v>0.91310379269206232</v>
      </c>
      <c r="BK120" s="3">
        <f t="shared" ref="BK120" si="1005">K120/K$2</f>
        <v>1.2676309868209579</v>
      </c>
      <c r="BL120" s="3">
        <f t="shared" ref="BL120" si="1006">L120/L$2</f>
        <v>1.0570975416336241</v>
      </c>
      <c r="BM120" s="3">
        <f t="shared" ref="BM120" si="1007">M120/M$2</f>
        <v>0.90336731792517988</v>
      </c>
      <c r="BN120" s="3">
        <f t="shared" ref="BN120" si="1008">N120/N$2</f>
        <v>1.0570138440926908</v>
      </c>
      <c r="BO120" s="3">
        <f t="shared" ref="BO120" si="1009">O120/O$2</f>
        <v>1.2813370473537604</v>
      </c>
      <c r="BP120" s="3">
        <f t="shared" ref="BP120" si="1010">P120/P$2</f>
        <v>1.341</v>
      </c>
      <c r="BQ120" s="3">
        <f t="shared" ref="BQ120" si="1011">Q120/Q$2</f>
        <v>0.94197635345296105</v>
      </c>
    </row>
    <row r="121" spans="1:69">
      <c r="A121" s="2">
        <v>43951</v>
      </c>
      <c r="B121">
        <v>1.4240999999999999</v>
      </c>
      <c r="C121">
        <v>2.7465000000000002</v>
      </c>
      <c r="D121">
        <v>2.5150000000000001</v>
      </c>
      <c r="E121">
        <v>1.7007000000000001</v>
      </c>
      <c r="F121">
        <v>2.0525000000000002</v>
      </c>
      <c r="G121">
        <v>1.679</v>
      </c>
      <c r="H121">
        <v>1.2133</v>
      </c>
      <c r="I121">
        <v>1.8064</v>
      </c>
      <c r="J121">
        <v>3.3984000000000001</v>
      </c>
      <c r="K121">
        <v>1.9882</v>
      </c>
      <c r="L121">
        <v>1.365</v>
      </c>
      <c r="M121">
        <v>2.2541000000000002</v>
      </c>
      <c r="N121">
        <v>2.1815000000000002</v>
      </c>
      <c r="O121">
        <v>1.3779999999999999</v>
      </c>
      <c r="P121">
        <v>1.3320000000000001</v>
      </c>
      <c r="Q121" s="3">
        <v>0.97065761409570961</v>
      </c>
      <c r="S121" s="11">
        <f t="shared" ref="S121:S122" si="1012">IF(B121=B120,"/",B121/B120-1)</f>
        <v>2.615650670125369E-2</v>
      </c>
      <c r="T121" s="11">
        <f t="shared" ref="T121:T122" si="1013">IF(C121=C120,"/",C121/C120-1)</f>
        <v>2.946137411447225E-2</v>
      </c>
      <c r="U121" s="11">
        <f t="shared" ref="U121:U122" si="1014">IF(D121=D120,"/",D121/D120-1)</f>
        <v>-3.1708283789140257E-3</v>
      </c>
      <c r="V121" s="11">
        <f t="shared" ref="V121:V122" si="1015">IF(E121=E120,"/",E121/E120-1)</f>
        <v>2.9604068289139196E-2</v>
      </c>
      <c r="W121" s="11">
        <f t="shared" ref="W121:W122" si="1016">IF(F121=F120,"/",F121/F120-1)</f>
        <v>1.6944953673884156E-2</v>
      </c>
      <c r="X121" s="11">
        <f t="shared" ref="X121:X122" si="1017">IF(G121=G120,"/",G121/G120-1)</f>
        <v>1.5728977616454864E-2</v>
      </c>
      <c r="Y121" s="11">
        <f t="shared" ref="Y121:Y122" si="1018">IF(H121=H120,"/",H121/H120-1)</f>
        <v>-2.384476237460853E-3</v>
      </c>
      <c r="Z121" s="11">
        <f t="shared" ref="Z121:Z122" si="1019">IF(I121=I120,"/",I121/I120-1)</f>
        <v>2.1835049213712043E-2</v>
      </c>
      <c r="AA121" s="11">
        <f t="shared" ref="AA121:AA122" si="1020">IF(J121=J120,"/",J121/J120-1)</f>
        <v>3.2603081036735482E-2</v>
      </c>
      <c r="AB121" s="11">
        <f t="shared" ref="AB121:AB122" si="1021">IF(K121=K120,"/",K121/K120-1)</f>
        <v>8.3172735571559464E-3</v>
      </c>
      <c r="AC121" s="11">
        <f t="shared" ref="AC121:AC122" si="1022">IF(L121=L120,"/",L121/L120-1)</f>
        <v>2.4006001500375129E-2</v>
      </c>
      <c r="AD121" s="11">
        <f t="shared" ref="AD121:AD122" si="1023">IF(M121=M120,"/",M121/M120-1)</f>
        <v>1.3534172661870514E-2</v>
      </c>
      <c r="AE121" s="11">
        <f t="shared" ref="AE121:AE122" si="1024">IF(N121=N120,"/",N121/N120-1)</f>
        <v>2.408224579851681E-2</v>
      </c>
      <c r="AF121" s="11">
        <f t="shared" ref="AF121:AF122" si="1025">IF(O121=O120,"/",O121/O120-1)</f>
        <v>-1.4492753623188692E-3</v>
      </c>
      <c r="AG121" s="11">
        <f t="shared" ref="AG121:AG122" si="1026">IF(P121=P120,"/",P121/P120-1)</f>
        <v>-6.7114093959730337E-3</v>
      </c>
      <c r="AH121" s="11">
        <f t="shared" ref="AH121:AH122" si="1027">IF(Q121=Q120,"/",Q121/Q120-1)</f>
        <v>3.0447962454272837E-2</v>
      </c>
      <c r="BA121" s="2">
        <f t="shared" ref="BA121:BA123" si="1028">A121</f>
        <v>43951</v>
      </c>
      <c r="BB121" s="3">
        <f t="shared" ref="BB121:BB122" si="1029">B121/B$2</f>
        <v>0.96112573395424172</v>
      </c>
      <c r="BC121" s="3">
        <f t="shared" ref="BC121:BC122" si="1030">C121/C$2</f>
        <v>1.1246928746928746</v>
      </c>
      <c r="BD121" s="3">
        <f t="shared" ref="BD121:BD122" si="1031">D121/D$2</f>
        <v>1.6622604097818905</v>
      </c>
      <c r="BE121" s="3">
        <f t="shared" ref="BE121:BE122" si="1032">E121/E$2</f>
        <v>1.0017670966601875</v>
      </c>
      <c r="BF121" s="3">
        <f t="shared" ref="BF121:BF122" si="1033">F121/F$2</f>
        <v>1.0246617742499129</v>
      </c>
      <c r="BG121" s="3">
        <f t="shared" ref="BG121:BG122" si="1034">G121/G$2</f>
        <v>1.1238286479250335</v>
      </c>
      <c r="BH121" s="3">
        <f t="shared" ref="BH121:BH122" si="1035">H121/H$2</f>
        <v>1.2141499049334534</v>
      </c>
      <c r="BI121" s="3">
        <f t="shared" ref="BI121:BI122" si="1036">I121/I$2</f>
        <v>0.9972947606691327</v>
      </c>
      <c r="BJ121" s="3">
        <f t="shared" ref="BJ121:BJ122" si="1037">J121/J$2</f>
        <v>0.94287378964015212</v>
      </c>
      <c r="BK121" s="3">
        <f t="shared" ref="BK121:BK122" si="1038">K121/K$2</f>
        <v>1.2781742205078752</v>
      </c>
      <c r="BL121" s="3">
        <f t="shared" ref="BL121:BL122" si="1039">L121/L$2</f>
        <v>1.0824742268041239</v>
      </c>
      <c r="BM121" s="3">
        <f t="shared" ref="BM121:BM122" si="1040">M121/M$2</f>
        <v>0.91559364718307013</v>
      </c>
      <c r="BN121" s="3">
        <f t="shared" ref="BN121:BN122" si="1041">N121/N$2</f>
        <v>1.082469111298566</v>
      </c>
      <c r="BO121" s="3">
        <f t="shared" ref="BO121:BO122" si="1042">O121/O$2</f>
        <v>1.2794800371402042</v>
      </c>
      <c r="BP121" s="3">
        <f t="shared" ref="BP121:BP122" si="1043">P121/P$2</f>
        <v>1.3320000000000001</v>
      </c>
      <c r="BQ121" s="3">
        <f t="shared" ref="BQ121:BQ122" si="1044">Q121/Q$2</f>
        <v>0.97065761409570961</v>
      </c>
    </row>
    <row r="122" spans="1:69">
      <c r="A122" s="2">
        <v>43959</v>
      </c>
      <c r="B122">
        <v>1.4588000000000001</v>
      </c>
      <c r="C122">
        <v>2.806</v>
      </c>
      <c r="D122">
        <v>2.58</v>
      </c>
      <c r="E122">
        <v>1.7539</v>
      </c>
      <c r="F122">
        <v>2.0531999999999999</v>
      </c>
      <c r="G122">
        <v>1.7030000000000001</v>
      </c>
      <c r="H122">
        <v>1.2699</v>
      </c>
      <c r="I122">
        <v>1.8104</v>
      </c>
      <c r="J122">
        <v>3.6858</v>
      </c>
      <c r="K122">
        <v>2.0396999999999998</v>
      </c>
      <c r="L122">
        <v>1.415</v>
      </c>
      <c r="M122">
        <v>2.2871000000000001</v>
      </c>
      <c r="N122">
        <v>2.2349999999999999</v>
      </c>
      <c r="O122">
        <v>1.38</v>
      </c>
      <c r="P122">
        <v>1.367</v>
      </c>
      <c r="Q122" s="3">
        <v>0.98331994039279358</v>
      </c>
      <c r="S122" s="11">
        <f t="shared" si="1012"/>
        <v>2.4366266413875515E-2</v>
      </c>
      <c r="T122" s="11">
        <f t="shared" si="1013"/>
        <v>2.1663935918441624E-2</v>
      </c>
      <c r="U122" s="11">
        <f t="shared" si="1014"/>
        <v>2.5844930417495027E-2</v>
      </c>
      <c r="V122" s="11">
        <f t="shared" si="1015"/>
        <v>3.1281237137649187E-2</v>
      </c>
      <c r="W122" s="11">
        <f t="shared" si="1016"/>
        <v>3.4104750304497777E-4</v>
      </c>
      <c r="X122" s="11">
        <f t="shared" si="1017"/>
        <v>1.4294222751637831E-2</v>
      </c>
      <c r="Y122" s="11">
        <f t="shared" si="1018"/>
        <v>4.6649633231682142E-2</v>
      </c>
      <c r="Z122" s="11">
        <f t="shared" si="1019"/>
        <v>2.2143489813994943E-3</v>
      </c>
      <c r="AA122" s="11">
        <f t="shared" si="1020"/>
        <v>8.456920903954801E-2</v>
      </c>
      <c r="AB122" s="11">
        <f t="shared" si="1021"/>
        <v>2.5902826677396629E-2</v>
      </c>
      <c r="AC122" s="11">
        <f t="shared" si="1022"/>
        <v>3.6630036630036722E-2</v>
      </c>
      <c r="AD122" s="11">
        <f t="shared" si="1023"/>
        <v>1.4639989352734917E-2</v>
      </c>
      <c r="AE122" s="11">
        <f t="shared" si="1024"/>
        <v>2.452440980976367E-2</v>
      </c>
      <c r="AF122" s="11">
        <f t="shared" si="1025"/>
        <v>1.4513788098693414E-3</v>
      </c>
      <c r="AG122" s="11">
        <f t="shared" si="1026"/>
        <v>2.6276276276276267E-2</v>
      </c>
      <c r="AH122" s="11">
        <f t="shared" si="1027"/>
        <v>1.3045100675257659E-2</v>
      </c>
      <c r="BA122" s="2">
        <f t="shared" si="1028"/>
        <v>43959</v>
      </c>
      <c r="BB122" s="3">
        <f t="shared" si="1029"/>
        <v>0.98454477964500242</v>
      </c>
      <c r="BC122" s="3">
        <f t="shared" si="1030"/>
        <v>1.1490581490581491</v>
      </c>
      <c r="BD122" s="3">
        <f t="shared" si="1031"/>
        <v>1.7052214144084601</v>
      </c>
      <c r="BE122" s="3">
        <f t="shared" si="1032"/>
        <v>1.0331036107675089</v>
      </c>
      <c r="BF122" s="3">
        <f t="shared" si="1033"/>
        <v>1.0250112325894862</v>
      </c>
      <c r="BG122" s="3">
        <f t="shared" si="1034"/>
        <v>1.1398929049531459</v>
      </c>
      <c r="BH122" s="3">
        <f t="shared" si="1035"/>
        <v>1.2707895526868809</v>
      </c>
      <c r="BI122" s="3">
        <f t="shared" si="1036"/>
        <v>0.99950311930657543</v>
      </c>
      <c r="BJ122" s="3">
        <f t="shared" si="1037"/>
        <v>1.0226118802541408</v>
      </c>
      <c r="BK122" s="3">
        <f t="shared" si="1038"/>
        <v>1.3112825458052071</v>
      </c>
      <c r="BL122" s="3">
        <f t="shared" si="1039"/>
        <v>1.1221252973830294</v>
      </c>
      <c r="BM122" s="3">
        <f t="shared" si="1040"/>
        <v>0.92899792842926199</v>
      </c>
      <c r="BN122" s="3">
        <f t="shared" si="1041"/>
        <v>1.109016027390463</v>
      </c>
      <c r="BO122" s="3">
        <f t="shared" si="1042"/>
        <v>1.2813370473537604</v>
      </c>
      <c r="BP122" s="3">
        <f t="shared" si="1043"/>
        <v>1.367</v>
      </c>
      <c r="BQ122" s="3">
        <f t="shared" si="1044"/>
        <v>0.98331994039279358</v>
      </c>
    </row>
    <row r="123" spans="1:69">
      <c r="A123" s="2">
        <v>43966</v>
      </c>
      <c r="B123">
        <v>1.4655</v>
      </c>
      <c r="C123">
        <v>2.8100999999999998</v>
      </c>
      <c r="D123">
        <v>2.6429999999999998</v>
      </c>
      <c r="E123">
        <v>1.7848999999999999</v>
      </c>
      <c r="F123">
        <v>2.0472000000000001</v>
      </c>
      <c r="G123">
        <v>1.7030000000000001</v>
      </c>
      <c r="H123">
        <v>1.2618</v>
      </c>
      <c r="I123">
        <v>1.7775000000000001</v>
      </c>
      <c r="J123">
        <v>3.6533000000000002</v>
      </c>
      <c r="K123">
        <v>2.0221</v>
      </c>
      <c r="L123">
        <v>1.4219999999999999</v>
      </c>
      <c r="M123">
        <v>2.2713000000000001</v>
      </c>
      <c r="N123">
        <v>2.2501000000000002</v>
      </c>
      <c r="O123">
        <v>1.3819999999999999</v>
      </c>
      <c r="P123">
        <v>1.3540000000000001</v>
      </c>
      <c r="Q123" s="3">
        <v>0.97071715481497489</v>
      </c>
      <c r="S123" s="11">
        <f t="shared" ref="S123" si="1045">IF(B123=B122,"/",B123/B122-1)</f>
        <v>4.592816013161416E-3</v>
      </c>
      <c r="T123" s="11">
        <f t="shared" ref="T123" si="1046">IF(C123=C122,"/",C123/C122-1)</f>
        <v>1.4611546685672216E-3</v>
      </c>
      <c r="U123" s="11">
        <f t="shared" ref="U123" si="1047">IF(D123=D122,"/",D123/D122-1)</f>
        <v>2.4418604651162745E-2</v>
      </c>
      <c r="V123" s="11">
        <f t="shared" ref="V123" si="1048">IF(E123=E122,"/",E123/E122-1)</f>
        <v>1.7674895946176994E-2</v>
      </c>
      <c r="W123" s="11">
        <f t="shared" ref="W123" si="1049">IF(F123=F122,"/",F123/F122-1)</f>
        <v>-2.9222676797193703E-3</v>
      </c>
      <c r="X123" s="11" t="str">
        <f t="shared" ref="X123" si="1050">IF(G123=G122,"/",G123/G122-1)</f>
        <v>/</v>
      </c>
      <c r="Y123" s="11">
        <f t="shared" ref="Y123" si="1051">IF(H123=H122,"/",H123/H122-1)</f>
        <v>-6.3784549964563952E-3</v>
      </c>
      <c r="Z123" s="11">
        <f t="shared" ref="Z123" si="1052">IF(I123=I122,"/",I123/I122-1)</f>
        <v>-1.8172779496243852E-2</v>
      </c>
      <c r="AA123" s="11">
        <f t="shared" ref="AA123" si="1053">IF(J123=J122,"/",J123/J122-1)</f>
        <v>-8.8176243963318246E-3</v>
      </c>
      <c r="AB123" s="11">
        <f t="shared" ref="AB123" si="1054">IF(K123=K122,"/",K123/K122-1)</f>
        <v>-8.6287199097905276E-3</v>
      </c>
      <c r="AC123" s="11">
        <f t="shared" ref="AC123" si="1055">IF(L123=L122,"/",L123/L122-1)</f>
        <v>4.9469964664310417E-3</v>
      </c>
      <c r="AD123" s="11">
        <f t="shared" ref="AD123" si="1056">IF(M123=M122,"/",M123/M122-1)</f>
        <v>-6.9083118359494211E-3</v>
      </c>
      <c r="AE123" s="11">
        <f t="shared" ref="AE123" si="1057">IF(N123=N122,"/",N123/N122-1)</f>
        <v>6.7561521252796908E-3</v>
      </c>
      <c r="AF123" s="11">
        <f t="shared" ref="AF123" si="1058">IF(O123=O122,"/",O123/O122-1)</f>
        <v>1.4492753623187582E-3</v>
      </c>
      <c r="AG123" s="11">
        <f t="shared" ref="AG123" si="1059">IF(P123=P122,"/",P123/P122-1)</f>
        <v>-9.5098756400877615E-3</v>
      </c>
      <c r="AH123" s="11">
        <f t="shared" ref="AH123" si="1060">IF(Q123=Q122,"/",Q123/Q122-1)</f>
        <v>-1.2816566673899077E-2</v>
      </c>
      <c r="BA123" s="2">
        <f t="shared" si="1028"/>
        <v>43966</v>
      </c>
      <c r="BB123" s="3">
        <f t="shared" ref="BB123" si="1061">B123/B$2</f>
        <v>0.98906661267463047</v>
      </c>
      <c r="BC123" s="3">
        <f t="shared" ref="BC123" si="1062">C123/C$2</f>
        <v>1.1507371007371006</v>
      </c>
      <c r="BD123" s="3">
        <f t="shared" ref="BD123" si="1063">D123/D$2</f>
        <v>1.7468605419695968</v>
      </c>
      <c r="BE123" s="3">
        <f t="shared" ref="BE123" si="1064">E123/E$2</f>
        <v>1.0513636095894445</v>
      </c>
      <c r="BF123" s="3">
        <f t="shared" ref="BF123" si="1065">F123/F$2</f>
        <v>1.0220158753931408</v>
      </c>
      <c r="BG123" s="3">
        <f t="shared" ref="BG123" si="1066">G123/G$2</f>
        <v>1.1398929049531459</v>
      </c>
      <c r="BH123" s="3">
        <f t="shared" ref="BH123" si="1067">H123/H$2</f>
        <v>1.2626838787151007</v>
      </c>
      <c r="BI123" s="3">
        <f t="shared" ref="BI123" si="1068">I123/I$2</f>
        <v>0.98133936951360912</v>
      </c>
      <c r="BJ123" s="3">
        <f t="shared" ref="BJ123" si="1069">J123/J$2</f>
        <v>1.0135948727908333</v>
      </c>
      <c r="BK123" s="3">
        <f t="shared" ref="BK123" si="1070">K123/K$2</f>
        <v>1.2999678559948569</v>
      </c>
      <c r="BL123" s="3">
        <f t="shared" ref="BL123" si="1071">L123/L$2</f>
        <v>1.1276764472640761</v>
      </c>
      <c r="BM123" s="3">
        <f t="shared" ref="BM123" si="1072">M123/M$2</f>
        <v>0.92258012104472165</v>
      </c>
      <c r="BN123" s="3">
        <f t="shared" ref="BN123" si="1073">N123/N$2</f>
        <v>1.1165087083808864</v>
      </c>
      <c r="BO123" s="3">
        <f t="shared" ref="BO123" si="1074">O123/O$2</f>
        <v>1.2831940575673166</v>
      </c>
      <c r="BP123" s="3">
        <f t="shared" ref="BP123" si="1075">P123/P$2</f>
        <v>1.3540000000000001</v>
      </c>
      <c r="BQ123" s="3">
        <f t="shared" ref="BQ123" si="1076">Q123/Q$2</f>
        <v>0.97071715481497489</v>
      </c>
    </row>
    <row r="124" spans="1:69">
      <c r="A124" s="2">
        <v>43973</v>
      </c>
      <c r="B124">
        <v>1.4280999999999999</v>
      </c>
      <c r="C124">
        <v>2.7323</v>
      </c>
      <c r="D124">
        <v>2.577</v>
      </c>
      <c r="E124">
        <v>1.7715000000000001</v>
      </c>
      <c r="F124">
        <v>1.9976</v>
      </c>
      <c r="G124">
        <v>1.6639999999999999</v>
      </c>
      <c r="H124">
        <v>1.2604</v>
      </c>
      <c r="I124">
        <v>1.7526999999999999</v>
      </c>
      <c r="J124">
        <v>3.3593000000000002</v>
      </c>
      <c r="K124">
        <v>1.9553</v>
      </c>
      <c r="L124">
        <v>1.4119999999999999</v>
      </c>
      <c r="M124">
        <v>2.2949000000000002</v>
      </c>
      <c r="N124">
        <v>2.2168000000000001</v>
      </c>
      <c r="O124">
        <v>1.381</v>
      </c>
      <c r="P124">
        <v>1.379</v>
      </c>
      <c r="Q124" s="3">
        <v>0.94869701214003022</v>
      </c>
      <c r="S124" s="11">
        <f t="shared" ref="S124:S125" si="1077">IF(B124=B123,"/",B124/B123-1)</f>
        <v>-2.5520300238826454E-2</v>
      </c>
      <c r="T124" s="11">
        <f t="shared" ref="T124:T125" si="1078">IF(C124=C123,"/",C124/C123-1)</f>
        <v>-2.7685847478737369E-2</v>
      </c>
      <c r="U124" s="11">
        <f t="shared" ref="U124:U125" si="1079">IF(D124=D123,"/",D124/D123-1)</f>
        <v>-2.4971623155505052E-2</v>
      </c>
      <c r="V124" s="11">
        <f t="shared" ref="V124:V125" si="1080">IF(E124=E123,"/",E124/E123-1)</f>
        <v>-7.5074233850634942E-3</v>
      </c>
      <c r="W124" s="11">
        <f t="shared" ref="W124:W125" si="1081">IF(F124=F123,"/",F124/F123-1)</f>
        <v>-2.4228214146150839E-2</v>
      </c>
      <c r="X124" s="11">
        <f t="shared" ref="X124:X125" si="1082">IF(G124=G123,"/",G124/G123-1)</f>
        <v>-2.2900763358778664E-2</v>
      </c>
      <c r="Y124" s="11">
        <f t="shared" ref="Y124:Y125" si="1083">IF(H124=H123,"/",H124/H123-1)</f>
        <v>-1.1095260738628321E-3</v>
      </c>
      <c r="Z124" s="11">
        <f t="shared" ref="Z124:Z125" si="1084">IF(I124=I123,"/",I124/I123-1)</f>
        <v>-1.3952180028129479E-2</v>
      </c>
      <c r="AA124" s="11">
        <f t="shared" ref="AA124:AA125" si="1085">IF(J124=J123,"/",J124/J123-1)</f>
        <v>-8.0475186817397959E-2</v>
      </c>
      <c r="AB124" s="11">
        <f t="shared" ref="AB124:AB125" si="1086">IF(K124=K123,"/",K124/K123-1)</f>
        <v>-3.3034963651649263E-2</v>
      </c>
      <c r="AC124" s="11">
        <f t="shared" ref="AC124:AC125" si="1087">IF(L124=L123,"/",L124/L123-1)</f>
        <v>-7.0323488045006544E-3</v>
      </c>
      <c r="AD124" s="11">
        <f t="shared" ref="AD124:AD125" si="1088">IF(M124=M123,"/",M124/M123-1)</f>
        <v>1.0390525249856841E-2</v>
      </c>
      <c r="AE124" s="11">
        <f t="shared" ref="AE124:AE125" si="1089">IF(N124=N123,"/",N124/N123-1)</f>
        <v>-1.4799342251455516E-2</v>
      </c>
      <c r="AF124" s="11">
        <f t="shared" ref="AF124:AF125" si="1090">IF(O124=O123,"/",O124/O123-1)</f>
        <v>-7.2358900144708915E-4</v>
      </c>
      <c r="AG124" s="11">
        <f t="shared" ref="AG124:AG125" si="1091">IF(P124=P123,"/",P124/P123-1)</f>
        <v>1.8463810930575919E-2</v>
      </c>
      <c r="AH124" s="11">
        <f t="shared" ref="AH124:AH125" si="1092">IF(Q124=Q123,"/",Q124/Q123-1)</f>
        <v>-2.2684406642779376E-2</v>
      </c>
      <c r="BA124" s="2">
        <f t="shared" ref="BA124" si="1093">A124</f>
        <v>43973</v>
      </c>
      <c r="BB124" s="3">
        <f t="shared" ref="BB124" si="1094">B124/B$2</f>
        <v>0.96382533576297491</v>
      </c>
      <c r="BC124" s="3">
        <f t="shared" ref="BC124" si="1095">C124/C$2</f>
        <v>1.1188779688779689</v>
      </c>
      <c r="BD124" s="3">
        <f t="shared" ref="BD124" si="1096">D124/D$2</f>
        <v>1.7032385988103107</v>
      </c>
      <c r="BE124" s="3">
        <f t="shared" ref="BE124" si="1097">E124/E$2</f>
        <v>1.0434705778406079</v>
      </c>
      <c r="BF124" s="3">
        <f t="shared" ref="BF124" si="1098">F124/F$2</f>
        <v>0.99725425590334993</v>
      </c>
      <c r="BG124" s="3">
        <f t="shared" ref="BG124" si="1099">G124/G$2</f>
        <v>1.113788487282463</v>
      </c>
      <c r="BH124" s="3">
        <f t="shared" ref="BH124" si="1100">H124/H$2</f>
        <v>1.2612828980286201</v>
      </c>
      <c r="BI124" s="3">
        <f t="shared" ref="BI124" si="1101">I124/I$2</f>
        <v>0.96764754596146418</v>
      </c>
      <c r="BJ124" s="3">
        <f t="shared" ref="BJ124" si="1102">J124/J$2</f>
        <v>0.93202563604583422</v>
      </c>
      <c r="BK124" s="3">
        <f t="shared" ref="BK124" si="1103">K124/K$2</f>
        <v>1.2570234651237544</v>
      </c>
      <c r="BL124" s="3">
        <f t="shared" ref="BL124" si="1104">L124/L$2</f>
        <v>1.119746233148295</v>
      </c>
      <c r="BM124" s="3">
        <f t="shared" ref="BM124" si="1105">M124/M$2</f>
        <v>0.93216621308745284</v>
      </c>
      <c r="BN124" s="3">
        <f t="shared" ref="BN124" si="1106">N124/N$2</f>
        <v>1.099985113878827</v>
      </c>
      <c r="BO124" s="3">
        <f t="shared" ref="BO124" si="1107">O124/O$2</f>
        <v>1.2822655524605386</v>
      </c>
      <c r="BP124" s="3">
        <f t="shared" ref="BP124" si="1108">P124/P$2</f>
        <v>1.379</v>
      </c>
      <c r="BQ124" s="3">
        <f t="shared" ref="BQ124" si="1109">Q124/Q$2</f>
        <v>0.94869701214003022</v>
      </c>
    </row>
    <row r="125" spans="1:69">
      <c r="A125" s="2">
        <v>43980</v>
      </c>
      <c r="B125">
        <v>1.4714</v>
      </c>
      <c r="C125">
        <v>2.7997999999999998</v>
      </c>
      <c r="D125">
        <v>2.6589999999999998</v>
      </c>
      <c r="E125">
        <v>1.8063</v>
      </c>
      <c r="F125">
        <v>2.0402999999999998</v>
      </c>
      <c r="G125">
        <v>1.6890000000000001</v>
      </c>
      <c r="H125">
        <v>1.2555000000000001</v>
      </c>
      <c r="I125">
        <v>1.7968999999999999</v>
      </c>
      <c r="J125">
        <v>3.3260999999999998</v>
      </c>
      <c r="K125">
        <v>1.9761</v>
      </c>
      <c r="L125">
        <v>1.4750000000000001</v>
      </c>
      <c r="M125">
        <v>2.2841</v>
      </c>
      <c r="N125">
        <v>2.2888000000000002</v>
      </c>
      <c r="O125">
        <v>1.3859999999999999</v>
      </c>
      <c r="P125">
        <v>1.417</v>
      </c>
      <c r="Q125" s="3">
        <v>0.95935480088851632</v>
      </c>
      <c r="S125" s="11">
        <f t="shared" si="1077"/>
        <v>3.0320005601848665E-2</v>
      </c>
      <c r="T125" s="11">
        <f t="shared" si="1078"/>
        <v>2.4704461442740522E-2</v>
      </c>
      <c r="U125" s="11">
        <f t="shared" si="1079"/>
        <v>3.1819945673263517E-2</v>
      </c>
      <c r="V125" s="11">
        <f t="shared" si="1080"/>
        <v>1.964436917866208E-2</v>
      </c>
      <c r="W125" s="11">
        <f t="shared" si="1081"/>
        <v>2.1375650780937061E-2</v>
      </c>
      <c r="X125" s="11">
        <f t="shared" si="1082"/>
        <v>1.5024038461538547E-2</v>
      </c>
      <c r="Y125" s="11">
        <f t="shared" si="1083"/>
        <v>-3.8876547127895122E-3</v>
      </c>
      <c r="Z125" s="11">
        <f t="shared" si="1084"/>
        <v>2.5218234723569433E-2</v>
      </c>
      <c r="AA125" s="11">
        <f t="shared" si="1085"/>
        <v>-9.8830113416487064E-3</v>
      </c>
      <c r="AB125" s="11">
        <f t="shared" si="1086"/>
        <v>1.0637753797371197E-2</v>
      </c>
      <c r="AC125" s="11">
        <f t="shared" si="1087"/>
        <v>4.4617563739376864E-2</v>
      </c>
      <c r="AD125" s="11">
        <f t="shared" si="1088"/>
        <v>-4.7060874112162532E-3</v>
      </c>
      <c r="AE125" s="11">
        <f t="shared" si="1089"/>
        <v>3.247924936845914E-2</v>
      </c>
      <c r="AF125" s="11">
        <f t="shared" si="1090"/>
        <v>3.6205648081100161E-3</v>
      </c>
      <c r="AG125" s="11">
        <f t="shared" si="1091"/>
        <v>2.7556200145032683E-2</v>
      </c>
      <c r="AH125" s="11">
        <f t="shared" si="1092"/>
        <v>1.1234133355648268E-2</v>
      </c>
      <c r="BA125" s="2">
        <f t="shared" ref="BA125" si="1110">A125</f>
        <v>43980</v>
      </c>
      <c r="BB125" s="3">
        <f t="shared" ref="BB125" si="1111">B125/B$2</f>
        <v>0.99304852534251198</v>
      </c>
      <c r="BC125" s="3">
        <f t="shared" ref="BC125" si="1112">C125/C$2</f>
        <v>1.1465192465192464</v>
      </c>
      <c r="BD125" s="3">
        <f t="shared" ref="BD125" si="1113">D125/D$2</f>
        <v>1.7574355584930601</v>
      </c>
      <c r="BE125" s="3">
        <f t="shared" ref="BE125" si="1114">E125/E$2</f>
        <v>1.0639688990987808</v>
      </c>
      <c r="BF125" s="3">
        <f t="shared" ref="BF125" si="1115">F125/F$2</f>
        <v>1.0185712146173431</v>
      </c>
      <c r="BG125" s="3">
        <f t="shared" ref="BG125" si="1116">G125/G$2</f>
        <v>1.1305220883534137</v>
      </c>
      <c r="BH125" s="3">
        <f t="shared" ref="BH125" si="1117">H125/H$2</f>
        <v>1.2563794656259382</v>
      </c>
      <c r="BI125" s="3">
        <f t="shared" ref="BI125" si="1118">I125/I$2</f>
        <v>0.99204990890520617</v>
      </c>
      <c r="BJ125" s="3">
        <f t="shared" ref="BJ125" si="1119">J125/J$2</f>
        <v>0.92281441611408599</v>
      </c>
      <c r="BK125" s="3">
        <f t="shared" ref="BK125" si="1120">K125/K$2</f>
        <v>1.2703953712632592</v>
      </c>
      <c r="BL125" s="3">
        <f t="shared" ref="BL125" si="1121">L125/L$2</f>
        <v>1.1697065820777162</v>
      </c>
      <c r="BM125" s="3">
        <f t="shared" ref="BM125" si="1122">M125/M$2</f>
        <v>0.92777935740688089</v>
      </c>
      <c r="BN125" s="3">
        <f t="shared" ref="BN125" si="1123">N125/N$2</f>
        <v>1.1357118046940904</v>
      </c>
      <c r="BO125" s="3">
        <f t="shared" ref="BO125" si="1124">O125/O$2</f>
        <v>1.2869080779944289</v>
      </c>
      <c r="BP125" s="3">
        <f t="shared" ref="BP125" si="1125">P125/P$2</f>
        <v>1.417</v>
      </c>
      <c r="BQ125" s="3">
        <f t="shared" ref="BQ125" si="1126">Q125/Q$2</f>
        <v>0.95935480088851632</v>
      </c>
    </row>
    <row r="126" spans="1:69">
      <c r="A126" s="2">
        <v>43987</v>
      </c>
      <c r="B126">
        <v>1.5234000000000001</v>
      </c>
      <c r="C126">
        <v>2.9321000000000002</v>
      </c>
      <c r="D126">
        <v>2.7189999999999999</v>
      </c>
      <c r="E126">
        <v>1.9065000000000001</v>
      </c>
      <c r="F126">
        <v>2.1073</v>
      </c>
      <c r="G126">
        <v>1.704</v>
      </c>
      <c r="H126">
        <v>1.2585999999999999</v>
      </c>
      <c r="I126">
        <v>1.8469</v>
      </c>
      <c r="J126">
        <v>3.4081999999999999</v>
      </c>
      <c r="K126">
        <v>2.0177</v>
      </c>
      <c r="L126">
        <v>1.5129999999999999</v>
      </c>
      <c r="M126">
        <v>2.4239000000000002</v>
      </c>
      <c r="N126">
        <v>2.3224999999999998</v>
      </c>
      <c r="O126">
        <v>1.39</v>
      </c>
      <c r="P126">
        <v>1.3939999999999999</v>
      </c>
      <c r="Q126" s="3">
        <v>0.99265542900092985</v>
      </c>
      <c r="S126" s="11">
        <f t="shared" ref="S126" si="1127">IF(B126=B125,"/",B126/B125-1)</f>
        <v>3.5340492048389294E-2</v>
      </c>
      <c r="T126" s="11">
        <f t="shared" ref="T126" si="1128">IF(C126=C125,"/",C126/C125-1)</f>
        <v>4.7253375241088857E-2</v>
      </c>
      <c r="U126" s="11">
        <f t="shared" ref="U126" si="1129">IF(D126=D125,"/",D126/D125-1)</f>
        <v>2.256487401278684E-2</v>
      </c>
      <c r="V126" s="11">
        <f t="shared" ref="V126" si="1130">IF(E126=E125,"/",E126/E125-1)</f>
        <v>5.5472512871616031E-2</v>
      </c>
      <c r="W126" s="11">
        <f t="shared" ref="W126" si="1131">IF(F126=F125,"/",F126/F125-1)</f>
        <v>3.2838308091947432E-2</v>
      </c>
      <c r="X126" s="11">
        <f t="shared" ref="X126" si="1132">IF(G126=G125,"/",G126/G125-1)</f>
        <v>8.8809946714032417E-3</v>
      </c>
      <c r="Y126" s="11">
        <f t="shared" ref="Y126" si="1133">IF(H126=H125,"/",H126/H125-1)</f>
        <v>2.4691358024691024E-3</v>
      </c>
      <c r="Z126" s="11">
        <f t="shared" ref="Z126" si="1134">IF(I126=I125,"/",I126/I125-1)</f>
        <v>2.7825699816350413E-2</v>
      </c>
      <c r="AA126" s="11">
        <f t="shared" ref="AA126" si="1135">IF(J126=J125,"/",J126/J125-1)</f>
        <v>2.468356333243138E-2</v>
      </c>
      <c r="AB126" s="11">
        <f t="shared" ref="AB126" si="1136">IF(K126=K125,"/",K126/K125-1)</f>
        <v>2.1051566216284678E-2</v>
      </c>
      <c r="AC126" s="11">
        <f t="shared" ref="AC126" si="1137">IF(L126=L125,"/",L126/L125-1)</f>
        <v>2.5762711864406596E-2</v>
      </c>
      <c r="AD126" s="11">
        <f t="shared" ref="AD126" si="1138">IF(M126=M125,"/",M126/M125-1)</f>
        <v>6.1205726544371952E-2</v>
      </c>
      <c r="AE126" s="11">
        <f t="shared" ref="AE126" si="1139">IF(N126=N125,"/",N126/N125-1)</f>
        <v>1.4723872771758018E-2</v>
      </c>
      <c r="AF126" s="11">
        <f t="shared" ref="AF126" si="1140">IF(O126=O125,"/",O126/O125-1)</f>
        <v>2.8860028860029363E-3</v>
      </c>
      <c r="AG126" s="11">
        <f t="shared" ref="AG126" si="1141">IF(P126=P125,"/",P126/P125-1)</f>
        <v>-1.6231474947071334E-2</v>
      </c>
      <c r="AH126" s="11">
        <f t="shared" ref="AH126" si="1142">IF(Q126=Q125,"/",Q126/Q125-1)</f>
        <v>3.4711483261012255E-2</v>
      </c>
      <c r="BA126" s="2">
        <f t="shared" ref="BA126" si="1143">A126</f>
        <v>43987</v>
      </c>
      <c r="BB126" s="3">
        <f t="shared" ref="BB126" si="1144">B126/B$2</f>
        <v>1.0281433488560439</v>
      </c>
      <c r="BC126" s="3">
        <f t="shared" ref="BC126" si="1145">C126/C$2</f>
        <v>1.2006961506961507</v>
      </c>
      <c r="BD126" s="3">
        <f t="shared" ref="BD126" si="1146">D126/D$2</f>
        <v>1.7970918704560477</v>
      </c>
      <c r="BE126" s="3">
        <f t="shared" ref="BE126" si="1147">E126/E$2</f>
        <v>1.1229899275490369</v>
      </c>
      <c r="BF126" s="3">
        <f t="shared" ref="BF126" si="1148">F126/F$2</f>
        <v>1.0520193699765363</v>
      </c>
      <c r="BG126" s="3">
        <f t="shared" ref="BG126" si="1149">G126/G$2</f>
        <v>1.1405622489959839</v>
      </c>
      <c r="BH126" s="3">
        <f t="shared" ref="BH126" si="1150">H126/H$2</f>
        <v>1.2594816371460023</v>
      </c>
      <c r="BI126" s="3">
        <f t="shared" ref="BI126" si="1151">I126/I$2</f>
        <v>1.0196543918732404</v>
      </c>
      <c r="BJ126" s="3">
        <f t="shared" ref="BJ126" si="1152">J126/J$2</f>
        <v>0.94559276419831872</v>
      </c>
      <c r="BK126" s="3">
        <f t="shared" ref="BK126" si="1153">K126/K$2</f>
        <v>1.2971391835422692</v>
      </c>
      <c r="BL126" s="3">
        <f t="shared" ref="BL126" si="1154">L126/L$2</f>
        <v>1.1998413957176843</v>
      </c>
      <c r="BM126" s="3">
        <f t="shared" ref="BM126" si="1155">M126/M$2</f>
        <v>0.98456476704983964</v>
      </c>
      <c r="BN126" s="3">
        <f t="shared" ref="BN126" si="1156">N126/N$2</f>
        <v>1.1524338808117898</v>
      </c>
      <c r="BO126" s="3">
        <f t="shared" ref="BO126" si="1157">O126/O$2</f>
        <v>1.2906220984215413</v>
      </c>
      <c r="BP126" s="3">
        <f t="shared" ref="BP126" si="1158">P126/P$2</f>
        <v>1.3939999999999999</v>
      </c>
      <c r="BQ126" s="3">
        <f t="shared" ref="BQ126" si="1159">Q126/Q$2</f>
        <v>0.99265542900092985</v>
      </c>
    </row>
    <row r="127" spans="1:69">
      <c r="A127" s="2">
        <v>43994</v>
      </c>
      <c r="B127">
        <v>1.5394000000000001</v>
      </c>
      <c r="C127">
        <v>2.9672000000000001</v>
      </c>
      <c r="D127">
        <v>2.7160000000000002</v>
      </c>
      <c r="E127">
        <v>1.9020999999999999</v>
      </c>
      <c r="F127">
        <v>2.121</v>
      </c>
      <c r="G127">
        <v>1.7390000000000001</v>
      </c>
      <c r="H127">
        <v>1.2197</v>
      </c>
      <c r="I127">
        <v>1.8552999999999999</v>
      </c>
      <c r="J127">
        <v>3.4272</v>
      </c>
      <c r="K127">
        <v>2.0253999999999999</v>
      </c>
      <c r="L127">
        <v>1.5149999999999999</v>
      </c>
      <c r="M127">
        <v>2.4239999999999999</v>
      </c>
      <c r="N127">
        <v>2.3774999999999999</v>
      </c>
      <c r="O127">
        <v>1.3959999999999999</v>
      </c>
      <c r="P127">
        <v>1.429</v>
      </c>
      <c r="Q127" s="3">
        <v>0.99310942698532767</v>
      </c>
      <c r="S127" s="11">
        <f t="shared" ref="S127" si="1160">IF(B127=B126,"/",B127/B126-1)</f>
        <v>1.050282263358282E-2</v>
      </c>
      <c r="T127" s="11">
        <f t="shared" ref="T127" si="1161">IF(C127=C126,"/",C127/C126-1)</f>
        <v>1.1970942328024314E-2</v>
      </c>
      <c r="U127" s="11">
        <f t="shared" ref="U127" si="1162">IF(D127=D126,"/",D127/D126-1)</f>
        <v>-1.1033468186831819E-3</v>
      </c>
      <c r="V127" s="11">
        <f t="shared" ref="V127" si="1163">IF(E127=E126,"/",E127/E126-1)</f>
        <v>-2.3078940466825237E-3</v>
      </c>
      <c r="W127" s="11">
        <f t="shared" ref="W127" si="1164">IF(F127=F126,"/",F127/F126-1)</f>
        <v>6.5012100792483096E-3</v>
      </c>
      <c r="X127" s="11">
        <f t="shared" ref="X127" si="1165">IF(G127=G126,"/",G127/G126-1)</f>
        <v>2.0539906103286487E-2</v>
      </c>
      <c r="Y127" s="11">
        <f t="shared" ref="Y127" si="1166">IF(H127=H126,"/",H127/H126-1)</f>
        <v>-3.0907357381217193E-2</v>
      </c>
      <c r="Z127" s="11">
        <f t="shared" ref="Z127" si="1167">IF(I127=I126,"/",I127/I126-1)</f>
        <v>4.548161784611926E-3</v>
      </c>
      <c r="AA127" s="11">
        <f t="shared" ref="AA127" si="1168">IF(J127=J126,"/",J127/J126-1)</f>
        <v>5.5747902118421511E-3</v>
      </c>
      <c r="AB127" s="11">
        <f t="shared" ref="AB127" si="1169">IF(K127=K126,"/",K127/K126-1)</f>
        <v>3.8162263963918974E-3</v>
      </c>
      <c r="AC127" s="11">
        <f t="shared" ref="AC127" si="1170">IF(L127=L126,"/",L127/L126-1)</f>
        <v>1.3218770654328527E-3</v>
      </c>
      <c r="AD127" s="11">
        <f t="shared" ref="AD127" si="1171">IF(M127=M126,"/",M127/M126-1)</f>
        <v>4.1255827385455746E-5</v>
      </c>
      <c r="AE127" s="11">
        <f t="shared" ref="AE127" si="1172">IF(N127=N126,"/",N127/N126-1)</f>
        <v>2.3681377825619077E-2</v>
      </c>
      <c r="AF127" s="11">
        <f t="shared" ref="AF127" si="1173">IF(O127=O126,"/",O127/O126-1)</f>
        <v>4.3165467625898568E-3</v>
      </c>
      <c r="AG127" s="11">
        <f t="shared" ref="AG127" si="1174">IF(P127=P126,"/",P127/P126-1)</f>
        <v>2.5107604017216678E-2</v>
      </c>
      <c r="AH127" s="11">
        <f t="shared" ref="AH127" si="1175">IF(Q127=Q126,"/",Q127/Q126-1)</f>
        <v>4.5735707591387786E-4</v>
      </c>
      <c r="BA127" s="2">
        <f t="shared" ref="BA127" si="1176">A127</f>
        <v>43994</v>
      </c>
      <c r="BB127" s="3">
        <f t="shared" ref="BB127" si="1177">B127/B$2</f>
        <v>1.0389417560909766</v>
      </c>
      <c r="BC127" s="3">
        <f t="shared" ref="BC127" si="1178">C127/C$2</f>
        <v>1.215069615069615</v>
      </c>
      <c r="BD127" s="3">
        <f t="shared" ref="BD127" si="1179">D127/D$2</f>
        <v>1.7951090548578985</v>
      </c>
      <c r="BE127" s="3">
        <f t="shared" ref="BE127" si="1180">E127/E$2</f>
        <v>1.1203981857807621</v>
      </c>
      <c r="BF127" s="3">
        <f t="shared" ref="BF127" si="1181">F127/F$2</f>
        <v>1.0588587689081923</v>
      </c>
      <c r="BG127" s="3">
        <f t="shared" ref="BG127" si="1182">G127/G$2</f>
        <v>1.1639892904953146</v>
      </c>
      <c r="BH127" s="3">
        <f t="shared" ref="BH127" si="1183">H127/H$2</f>
        <v>1.2205543880716503</v>
      </c>
      <c r="BI127" s="3">
        <f t="shared" ref="BI127" si="1184">I127/I$2</f>
        <v>1.0242919450118699</v>
      </c>
      <c r="BJ127" s="3">
        <f t="shared" ref="BJ127" si="1185">J127/J$2</f>
        <v>0.95086424548456017</v>
      </c>
      <c r="BK127" s="3">
        <f t="shared" ref="BK127" si="1186">K127/K$2</f>
        <v>1.3020893603342976</v>
      </c>
      <c r="BL127" s="3">
        <f t="shared" ref="BL127" si="1187">L127/L$2</f>
        <v>1.2014274385408406</v>
      </c>
      <c r="BM127" s="3">
        <f t="shared" ref="BM127" si="1188">M127/M$2</f>
        <v>0.9846053860839189</v>
      </c>
      <c r="BN127" s="3">
        <f t="shared" ref="BN127" si="1189">N127/N$2</f>
        <v>1.1797251029623381</v>
      </c>
      <c r="BO127" s="3">
        <f t="shared" ref="BO127" si="1190">O127/O$2</f>
        <v>1.2961931290622097</v>
      </c>
      <c r="BP127" s="3">
        <f t="shared" ref="BP127" si="1191">P127/P$2</f>
        <v>1.429</v>
      </c>
      <c r="BQ127" s="3">
        <f t="shared" ref="BQ127" si="1192">Q127/Q$2</f>
        <v>0.99310942698532767</v>
      </c>
    </row>
    <row r="128" spans="1:69">
      <c r="A128" s="2">
        <v>44001</v>
      </c>
      <c r="B128">
        <v>1.5948</v>
      </c>
      <c r="C128">
        <v>3.0670999999999999</v>
      </c>
      <c r="D128">
        <v>2.82</v>
      </c>
      <c r="E128">
        <v>1.9345000000000001</v>
      </c>
      <c r="F128">
        <v>2.1215999999999999</v>
      </c>
      <c r="G128">
        <v>1.77</v>
      </c>
      <c r="H128">
        <v>1.2464999999999999</v>
      </c>
      <c r="I128">
        <v>1.9116</v>
      </c>
      <c r="J128">
        <v>3.4868000000000001</v>
      </c>
      <c r="K128">
        <v>2.0998999999999999</v>
      </c>
      <c r="L128">
        <v>1.5669999999999999</v>
      </c>
      <c r="M128">
        <v>2.5394000000000001</v>
      </c>
      <c r="N128">
        <v>2.3666</v>
      </c>
      <c r="O128">
        <v>1.399</v>
      </c>
      <c r="P128">
        <v>1.4339999999999999</v>
      </c>
      <c r="Q128" s="3">
        <v>1.0168339227492411</v>
      </c>
      <c r="S128" s="11">
        <f t="shared" ref="S128:S129" si="1193">IF(B128=B127,"/",B128/B127-1)</f>
        <v>3.5988047291152236E-2</v>
      </c>
      <c r="T128" s="11">
        <f t="shared" ref="T128:T129" si="1194">IF(C128=C127,"/",C128/C127-1)</f>
        <v>3.3668104610407035E-2</v>
      </c>
      <c r="U128" s="11">
        <f t="shared" ref="U128:U129" si="1195">IF(D128=D127,"/",D128/D127-1)</f>
        <v>3.8291605301914444E-2</v>
      </c>
      <c r="V128" s="11">
        <f t="shared" ref="V128:V129" si="1196">IF(E128=E127,"/",E128/E127-1)</f>
        <v>1.7033804742127234E-2</v>
      </c>
      <c r="W128" s="11">
        <f t="shared" ref="W128:W129" si="1197">IF(F128=F127,"/",F128/F127-1)</f>
        <v>2.8288543140031486E-4</v>
      </c>
      <c r="X128" s="11">
        <f t="shared" ref="X128:X129" si="1198">IF(G128=G127,"/",G128/G127-1)</f>
        <v>1.7826336975273138E-2</v>
      </c>
      <c r="Y128" s="11">
        <f t="shared" ref="Y128:Y129" si="1199">IF(H128=H127,"/",H128/H127-1)</f>
        <v>2.1972616217102559E-2</v>
      </c>
      <c r="Z128" s="11">
        <f t="shared" ref="Z128:Z129" si="1200">IF(I128=I127,"/",I128/I127-1)</f>
        <v>3.0345496685172169E-2</v>
      </c>
      <c r="AA128" s="11">
        <f t="shared" ref="AA128:AA129" si="1201">IF(J128=J127,"/",J128/J127-1)</f>
        <v>1.7390289449112917E-2</v>
      </c>
      <c r="AB128" s="11">
        <f t="shared" ref="AB128:AB129" si="1202">IF(K128=K127,"/",K128/K127-1)</f>
        <v>3.6782857707119643E-2</v>
      </c>
      <c r="AC128" s="11">
        <f t="shared" ref="AC128:AC129" si="1203">IF(L128=L127,"/",L128/L127-1)</f>
        <v>3.4323432343234428E-2</v>
      </c>
      <c r="AD128" s="11">
        <f t="shared" ref="AD128:AD129" si="1204">IF(M128=M127,"/",M128/M127-1)</f>
        <v>4.7607260726072687E-2</v>
      </c>
      <c r="AE128" s="11">
        <f t="shared" ref="AE128:AE129" si="1205">IF(N128=N127,"/",N128/N127-1)</f>
        <v>-4.5846477392218477E-3</v>
      </c>
      <c r="AF128" s="11">
        <f t="shared" ref="AF128:AF129" si="1206">IF(O128=O127,"/",O128/O127-1)</f>
        <v>2.1489971346706493E-3</v>
      </c>
      <c r="AG128" s="11">
        <f t="shared" ref="AG128:AG129" si="1207">IF(P128=P127,"/",P128/P127-1)</f>
        <v>3.4989503149054357E-3</v>
      </c>
      <c r="AH128" s="11">
        <f t="shared" ref="AH128:AH129" si="1208">IF(Q128=Q127,"/",Q128/Q127-1)</f>
        <v>2.3889105388850584E-2</v>
      </c>
      <c r="BA128" s="2">
        <f t="shared" ref="BA128:BA130" si="1209">A128</f>
        <v>44001</v>
      </c>
      <c r="BB128" s="3">
        <f t="shared" ref="BB128:BB130" si="1210">B128/B$2</f>
        <v>1.0763312411419315</v>
      </c>
      <c r="BC128" s="3">
        <f t="shared" ref="BC128:BC130" si="1211">C128/C$2</f>
        <v>1.2559787059787058</v>
      </c>
      <c r="BD128" s="3">
        <f t="shared" ref="BD128:BD130" si="1212">D128/D$2</f>
        <v>1.8638466622604097</v>
      </c>
      <c r="BE128" s="3">
        <f t="shared" ref="BE128:BE130" si="1213">E128/E$2</f>
        <v>1.1394828297107853</v>
      </c>
      <c r="BF128" s="3">
        <f t="shared" ref="BF128:BF130" si="1214">F128/F$2</f>
        <v>1.059158304627827</v>
      </c>
      <c r="BG128" s="3">
        <f t="shared" ref="BG128:BG130" si="1215">G128/G$2</f>
        <v>1.1847389558232932</v>
      </c>
      <c r="BH128" s="3">
        <f t="shared" ref="BH128:BH130" si="1216">H128/H$2</f>
        <v>1.2473731612128489</v>
      </c>
      <c r="BI128" s="3">
        <f t="shared" ref="BI128:BI130" si="1217">I128/I$2</f>
        <v>1.0553745928338762</v>
      </c>
      <c r="BJ128" s="3">
        <f t="shared" ref="BJ128:BJ130" si="1218">J128/J$2</f>
        <v>0.96740004994034912</v>
      </c>
      <c r="BK128" s="3">
        <f t="shared" ref="BK128:BK130" si="1219">K128/K$2</f>
        <v>1.3499839279974284</v>
      </c>
      <c r="BL128" s="3">
        <f t="shared" ref="BL128:BL130" si="1220">L128/L$2</f>
        <v>1.2426645519429025</v>
      </c>
      <c r="BM128" s="3">
        <f t="shared" ref="BM128:BM130" si="1221">M128/M$2</f>
        <v>1.0314797514115115</v>
      </c>
      <c r="BN128" s="3">
        <f t="shared" ref="BN128:BN130" si="1222">N128/N$2</f>
        <v>1.1743164789361387</v>
      </c>
      <c r="BO128" s="3">
        <f t="shared" ref="BO128:BO130" si="1223">O128/O$2</f>
        <v>1.2989786443825442</v>
      </c>
      <c r="BP128" s="3">
        <f t="shared" ref="BP128:BP130" si="1224">P128/P$2</f>
        <v>1.4339999999999999</v>
      </c>
      <c r="BQ128" s="3">
        <f t="shared" ref="BQ128:BQ130" si="1225">Q128/Q$2</f>
        <v>1.0168339227492411</v>
      </c>
    </row>
    <row r="129" spans="1:69">
      <c r="A129" s="2">
        <v>44006</v>
      </c>
      <c r="B129">
        <v>1.6080000000000001</v>
      </c>
      <c r="C129">
        <v>3.1324000000000001</v>
      </c>
      <c r="D129">
        <v>2.6859999999999999</v>
      </c>
      <c r="E129">
        <v>1.976</v>
      </c>
      <c r="F129">
        <v>2.1364999999999998</v>
      </c>
      <c r="G129">
        <v>1.7889999999999999</v>
      </c>
      <c r="H129">
        <v>1.2424999999999999</v>
      </c>
      <c r="I129">
        <v>1.9359</v>
      </c>
      <c r="J129">
        <v>3.5750000000000002</v>
      </c>
      <c r="K129">
        <v>2.1743999999999999</v>
      </c>
      <c r="L129">
        <v>1.595</v>
      </c>
      <c r="M129">
        <v>2.5606</v>
      </c>
      <c r="N129">
        <v>2.3902999999999999</v>
      </c>
      <c r="O129">
        <v>1.4039999999999999</v>
      </c>
      <c r="P129">
        <v>1.4390000000000001</v>
      </c>
      <c r="Q129" s="3">
        <v>1.0268268401325982</v>
      </c>
      <c r="S129" s="11">
        <f t="shared" si="1193"/>
        <v>8.2768999247555541E-3</v>
      </c>
      <c r="T129" s="11">
        <f t="shared" si="1194"/>
        <v>2.1290469824916114E-2</v>
      </c>
      <c r="U129" s="11">
        <f t="shared" si="1195"/>
        <v>-4.7517730496453914E-2</v>
      </c>
      <c r="V129" s="11">
        <f t="shared" si="1196"/>
        <v>2.1452571723959535E-2</v>
      </c>
      <c r="W129" s="11">
        <f t="shared" si="1197"/>
        <v>7.02300150829549E-3</v>
      </c>
      <c r="X129" s="11">
        <f t="shared" si="1198"/>
        <v>1.0734463276836026E-2</v>
      </c>
      <c r="Y129" s="11">
        <f t="shared" si="1199"/>
        <v>-3.2089851584437001E-3</v>
      </c>
      <c r="Z129" s="11">
        <f t="shared" si="1200"/>
        <v>1.2711864406779627E-2</v>
      </c>
      <c r="AA129" s="11">
        <f t="shared" si="1201"/>
        <v>2.5295399793507034E-2</v>
      </c>
      <c r="AB129" s="11">
        <f t="shared" si="1202"/>
        <v>3.5477879899042719E-2</v>
      </c>
      <c r="AC129" s="11">
        <f t="shared" si="1203"/>
        <v>1.7868538608806661E-2</v>
      </c>
      <c r="AD129" s="11">
        <f t="shared" si="1204"/>
        <v>8.348428762699811E-3</v>
      </c>
      <c r="AE129" s="11">
        <f t="shared" si="1205"/>
        <v>1.0014366601875935E-2</v>
      </c>
      <c r="AF129" s="11">
        <f t="shared" si="1206"/>
        <v>3.5739814152966343E-3</v>
      </c>
      <c r="AG129" s="11">
        <f t="shared" si="1207"/>
        <v>3.4867503486750717E-3</v>
      </c>
      <c r="AH129" s="11">
        <f t="shared" si="1208"/>
        <v>9.8274823054083082E-3</v>
      </c>
      <c r="BA129" s="2">
        <f t="shared" si="1209"/>
        <v>44006</v>
      </c>
      <c r="BB129" s="3">
        <f t="shared" si="1210"/>
        <v>1.0852399271107511</v>
      </c>
      <c r="BC129" s="3">
        <f t="shared" si="1211"/>
        <v>1.2827190827190826</v>
      </c>
      <c r="BD129" s="3">
        <f t="shared" si="1212"/>
        <v>1.7752808988764046</v>
      </c>
      <c r="BE129" s="3">
        <f t="shared" si="1213"/>
        <v>1.1639276668433762</v>
      </c>
      <c r="BF129" s="3">
        <f t="shared" si="1214"/>
        <v>1.0665967749987519</v>
      </c>
      <c r="BG129" s="3">
        <f t="shared" si="1215"/>
        <v>1.1974564926372155</v>
      </c>
      <c r="BH129" s="3">
        <f t="shared" si="1216"/>
        <v>1.243370359251476</v>
      </c>
      <c r="BI129" s="3">
        <f t="shared" si="1217"/>
        <v>1.0687903715563407</v>
      </c>
      <c r="BJ129" s="3">
        <f t="shared" si="1218"/>
        <v>0.99187082096384882</v>
      </c>
      <c r="BK129" s="3">
        <f t="shared" si="1219"/>
        <v>1.3978784956605592</v>
      </c>
      <c r="BL129" s="3">
        <f t="shared" si="1220"/>
        <v>1.2648691514670898</v>
      </c>
      <c r="BM129" s="3">
        <f t="shared" si="1221"/>
        <v>1.0400909866363377</v>
      </c>
      <c r="BN129" s="3">
        <f t="shared" si="1222"/>
        <v>1.1860765146628294</v>
      </c>
      <c r="BO129" s="3">
        <f t="shared" si="1223"/>
        <v>1.3036211699164346</v>
      </c>
      <c r="BP129" s="3">
        <f t="shared" si="1224"/>
        <v>1.4390000000000001</v>
      </c>
      <c r="BQ129" s="3">
        <f t="shared" si="1225"/>
        <v>1.0268268401325982</v>
      </c>
    </row>
    <row r="130" spans="1:69">
      <c r="A130" s="2">
        <v>44015</v>
      </c>
      <c r="B130">
        <v>1.6080000000000001</v>
      </c>
      <c r="C130">
        <v>3.2222</v>
      </c>
      <c r="D130">
        <v>2.7229999999999999</v>
      </c>
      <c r="E130">
        <v>2.0272999999999999</v>
      </c>
      <c r="F130">
        <v>2.2168000000000001</v>
      </c>
      <c r="G130">
        <v>1.86</v>
      </c>
      <c r="H130">
        <v>1.2806</v>
      </c>
      <c r="I130">
        <v>1.9722</v>
      </c>
      <c r="J130">
        <v>3.6478000000000002</v>
      </c>
      <c r="K130">
        <v>2.2795999999999998</v>
      </c>
      <c r="L130">
        <v>1.6419999999999999</v>
      </c>
      <c r="M130">
        <v>2.7031000000000001</v>
      </c>
      <c r="N130">
        <v>2.5076000000000001</v>
      </c>
      <c r="O130">
        <v>1.393</v>
      </c>
      <c r="P130">
        <v>1.458</v>
      </c>
      <c r="Q130" s="3">
        <v>1.0964423452702305</v>
      </c>
      <c r="S130" s="11" t="str">
        <f t="shared" ref="S130:S140" si="1226">IF(B130=B129,"/",B130/B129-1)</f>
        <v>/</v>
      </c>
      <c r="T130" s="11">
        <f t="shared" ref="T130:T140" si="1227">IF(C130=C129,"/",C130/C129-1)</f>
        <v>2.8668113906269888E-2</v>
      </c>
      <c r="U130" s="11">
        <f t="shared" ref="U130:U140" si="1228">IF(D130=D129,"/",D130/D129-1)</f>
        <v>1.3775130305286654E-2</v>
      </c>
      <c r="V130" s="11">
        <f t="shared" ref="V130:V140" si="1229">IF(E130=E129,"/",E130/E129-1)</f>
        <v>2.5961538461538369E-2</v>
      </c>
      <c r="W130" s="11">
        <f t="shared" ref="W130:W140" si="1230">IF(F130=F129,"/",F130/F129-1)</f>
        <v>3.7584835010531448E-2</v>
      </c>
      <c r="X130" s="11">
        <f t="shared" ref="X130:X140" si="1231">IF(G130=G129,"/",G130/G129-1)</f>
        <v>3.968697596422599E-2</v>
      </c>
      <c r="Y130" s="11">
        <f t="shared" ref="Y130:Y140" si="1232">IF(H130=H129,"/",H130/H129-1)</f>
        <v>3.0663983903420622E-2</v>
      </c>
      <c r="Z130" s="11">
        <f t="shared" ref="Z130:Z140" si="1233">IF(I130=I129,"/",I130/I129-1)</f>
        <v>1.8750968541763502E-2</v>
      </c>
      <c r="AA130" s="11">
        <f t="shared" ref="AA130:AA140" si="1234">IF(J130=J129,"/",J130/J129-1)</f>
        <v>2.0363636363636362E-2</v>
      </c>
      <c r="AB130" s="11">
        <f t="shared" ref="AB130:AB140" si="1235">IF(K130=K129,"/",K130/K129-1)</f>
        <v>4.8381162619573148E-2</v>
      </c>
      <c r="AC130" s="11">
        <f t="shared" ref="AC130:AC140" si="1236">IF(L130=L129,"/",L130/L129-1)</f>
        <v>2.9467084639498431E-2</v>
      </c>
      <c r="AD130" s="11">
        <f t="shared" ref="AD130:AD140" si="1237">IF(M130=M129,"/",M130/M129-1)</f>
        <v>5.5651019292353388E-2</v>
      </c>
      <c r="AE130" s="11">
        <f t="shared" ref="AE130:AE140" si="1238">IF(N130=N129,"/",N130/N129-1)</f>
        <v>4.9073338074718809E-2</v>
      </c>
      <c r="AF130" s="11">
        <f t="shared" ref="AF130:AF140" si="1239">IF(O130=O129,"/",O130/O129-1)</f>
        <v>-7.8347578347577329E-3</v>
      </c>
      <c r="AG130" s="11">
        <f t="shared" ref="AG130:AG140" si="1240">IF(P130=P129,"/",P130/P129-1)</f>
        <v>1.3203613620569765E-2</v>
      </c>
      <c r="AH130" s="11">
        <f t="shared" ref="AH130:AH140" si="1241">IF(Q130=Q129,"/",Q130/Q129-1)</f>
        <v>6.7796733019408251E-2</v>
      </c>
      <c r="BA130" s="2">
        <f t="shared" si="1209"/>
        <v>44015</v>
      </c>
      <c r="BB130" s="3">
        <f t="shared" si="1210"/>
        <v>1.0852399271107511</v>
      </c>
      <c r="BC130" s="3">
        <f t="shared" si="1211"/>
        <v>1.3194922194922194</v>
      </c>
      <c r="BD130" s="3">
        <f t="shared" si="1212"/>
        <v>1.7997356245869134</v>
      </c>
      <c r="BE130" s="3">
        <f t="shared" si="1213"/>
        <v>1.1941450197325794</v>
      </c>
      <c r="BF130" s="3">
        <f t="shared" si="1214"/>
        <v>1.1066846388098448</v>
      </c>
      <c r="BG130" s="3">
        <f t="shared" si="1215"/>
        <v>1.244979919678715</v>
      </c>
      <c r="BH130" s="3">
        <f t="shared" si="1216"/>
        <v>1.2814970479335535</v>
      </c>
      <c r="BI130" s="3">
        <f t="shared" si="1217"/>
        <v>1.0888312261911335</v>
      </c>
      <c r="BJ130" s="3">
        <f t="shared" si="1218"/>
        <v>1.0120689176816582</v>
      </c>
      <c r="BK130" s="3">
        <f t="shared" si="1219"/>
        <v>1.4655094824815169</v>
      </c>
      <c r="BL130" s="3">
        <f t="shared" si="1220"/>
        <v>1.3021411578112609</v>
      </c>
      <c r="BM130" s="3">
        <f t="shared" si="1221"/>
        <v>1.0979731101994394</v>
      </c>
      <c r="BN130" s="3">
        <f t="shared" si="1222"/>
        <v>1.2442812484493624</v>
      </c>
      <c r="BO130" s="3">
        <f t="shared" si="1223"/>
        <v>1.2934076137418757</v>
      </c>
      <c r="BP130" s="3">
        <f t="shared" si="1224"/>
        <v>1.458</v>
      </c>
      <c r="BQ130" s="3">
        <f t="shared" si="1225"/>
        <v>1.0964423452702305</v>
      </c>
    </row>
    <row r="131" spans="1:69">
      <c r="A131" s="2">
        <v>44022</v>
      </c>
      <c r="B131">
        <v>1.6080000000000001</v>
      </c>
      <c r="C131">
        <v>3.5495000000000001</v>
      </c>
      <c r="D131">
        <v>2.9079999999999999</v>
      </c>
      <c r="E131">
        <v>2.1497999999999999</v>
      </c>
      <c r="F131">
        <v>2.3277000000000001</v>
      </c>
      <c r="G131">
        <v>2.0640000000000001</v>
      </c>
      <c r="H131">
        <v>1.3594999999999999</v>
      </c>
      <c r="I131">
        <v>2.0577999999999999</v>
      </c>
      <c r="J131">
        <v>4.3146000000000004</v>
      </c>
      <c r="K131">
        <v>2.4788999999999999</v>
      </c>
      <c r="L131">
        <v>1.7290000000000001</v>
      </c>
      <c r="M131">
        <v>2.9493</v>
      </c>
      <c r="N131">
        <v>2.6261999999999999</v>
      </c>
      <c r="O131">
        <v>1.385</v>
      </c>
      <c r="P131">
        <v>1.4370000000000001</v>
      </c>
      <c r="Q131" s="3">
        <v>1.1791865790058582</v>
      </c>
      <c r="S131" s="11" t="str">
        <f t="shared" si="1226"/>
        <v>/</v>
      </c>
      <c r="T131" s="11">
        <f t="shared" si="1227"/>
        <v>0.10157656259698356</v>
      </c>
      <c r="U131" s="11">
        <f t="shared" si="1228"/>
        <v>6.7939772309952184E-2</v>
      </c>
      <c r="V131" s="11">
        <f t="shared" si="1229"/>
        <v>6.0425196073595533E-2</v>
      </c>
      <c r="W131" s="11">
        <f t="shared" si="1230"/>
        <v>5.0027066041140378E-2</v>
      </c>
      <c r="X131" s="11">
        <f t="shared" si="1231"/>
        <v>0.10967741935483866</v>
      </c>
      <c r="Y131" s="11">
        <f t="shared" si="1232"/>
        <v>6.1611744494768139E-2</v>
      </c>
      <c r="Z131" s="11">
        <f t="shared" si="1233"/>
        <v>4.3403305952742999E-2</v>
      </c>
      <c r="AA131" s="11">
        <f t="shared" si="1234"/>
        <v>0.18279510938099675</v>
      </c>
      <c r="AB131" s="11">
        <f t="shared" si="1235"/>
        <v>8.7427618880505431E-2</v>
      </c>
      <c r="AC131" s="11">
        <f t="shared" si="1236"/>
        <v>5.2984165651644544E-2</v>
      </c>
      <c r="AD131" s="11">
        <f t="shared" si="1237"/>
        <v>9.1080611150160973E-2</v>
      </c>
      <c r="AE131" s="11">
        <f t="shared" si="1238"/>
        <v>4.7296219492741987E-2</v>
      </c>
      <c r="AF131" s="11">
        <f t="shared" si="1239"/>
        <v>-5.7430007178751463E-3</v>
      </c>
      <c r="AG131" s="11">
        <f t="shared" si="1240"/>
        <v>-1.4403292181069949E-2</v>
      </c>
      <c r="AH131" s="11">
        <f t="shared" si="1241"/>
        <v>7.5466105529912175E-2</v>
      </c>
      <c r="BA131" s="2">
        <f t="shared" ref="BA131" si="1242">A131</f>
        <v>44022</v>
      </c>
      <c r="BB131" s="3">
        <f t="shared" ref="BB131" si="1243">B131/B$2</f>
        <v>1.0852399271107511</v>
      </c>
      <c r="BC131" s="3">
        <f t="shared" ref="BC131" si="1244">C131/C$2</f>
        <v>1.4535217035217034</v>
      </c>
      <c r="BD131" s="3">
        <f t="shared" ref="BD131" si="1245">D131/D$2</f>
        <v>1.9220092531394581</v>
      </c>
      <c r="BE131" s="3">
        <f t="shared" ref="BE131" si="1246">E131/E$2</f>
        <v>1.2663014666902279</v>
      </c>
      <c r="BF131" s="3">
        <f t="shared" ref="BF131" si="1247">F131/F$2</f>
        <v>1.1620488243223006</v>
      </c>
      <c r="BG131" s="3">
        <f t="shared" ref="BG131" si="1248">G131/G$2</f>
        <v>1.3815261044176708</v>
      </c>
      <c r="BH131" s="3">
        <f t="shared" ref="BH131" si="1249">H131/H$2</f>
        <v>1.3604523166216351</v>
      </c>
      <c r="BI131" s="3">
        <f t="shared" ref="BI131" si="1250">I131/I$2</f>
        <v>1.1360901010324076</v>
      </c>
      <c r="BJ131" s="3">
        <f t="shared" ref="BJ131" si="1251">J131/J$2</f>
        <v>1.197070166190384</v>
      </c>
      <c r="BK131" s="3">
        <f t="shared" ref="BK131" si="1252">K131/K$2</f>
        <v>1.5936354869816778</v>
      </c>
      <c r="BL131" s="3">
        <f t="shared" ref="BL131" si="1253">L131/L$2</f>
        <v>1.3711340206185569</v>
      </c>
      <c r="BM131" s="3">
        <f t="shared" ref="BM131" si="1254">M131/M$2</f>
        <v>1.1979771721028474</v>
      </c>
      <c r="BN131" s="3">
        <f t="shared" ref="BN131" si="1255">N131/N$2</f>
        <v>1.3031310474867266</v>
      </c>
      <c r="BO131" s="3">
        <f t="shared" ref="BO131" si="1256">O131/O$2</f>
        <v>1.2859795728876509</v>
      </c>
      <c r="BP131" s="3">
        <f t="shared" ref="BP131" si="1257">P131/P$2</f>
        <v>1.4370000000000001</v>
      </c>
      <c r="BQ131" s="3">
        <f t="shared" ref="BQ131" si="1258">Q131/Q$2</f>
        <v>1.1791865790058582</v>
      </c>
    </row>
    <row r="132" spans="1:69">
      <c r="A132" s="2">
        <v>44029</v>
      </c>
      <c r="B132">
        <v>1.6080000000000001</v>
      </c>
      <c r="C132">
        <v>3.4152999999999998</v>
      </c>
      <c r="D132">
        <v>2.895</v>
      </c>
      <c r="E132">
        <v>2.0291999999999999</v>
      </c>
      <c r="F132">
        <v>2.2608999999999999</v>
      </c>
      <c r="G132">
        <v>1.9830000000000001</v>
      </c>
      <c r="H132">
        <v>1.3306</v>
      </c>
      <c r="I132">
        <v>2.0655000000000001</v>
      </c>
      <c r="J132">
        <v>4.0667</v>
      </c>
      <c r="K132">
        <v>2.3672</v>
      </c>
      <c r="L132">
        <v>1.68</v>
      </c>
      <c r="M132">
        <v>2.7212999999999998</v>
      </c>
      <c r="N132">
        <v>2.5811000000000002</v>
      </c>
      <c r="O132">
        <v>1.379</v>
      </c>
      <c r="P132">
        <v>1.4470000000000001</v>
      </c>
      <c r="Q132" s="3">
        <v>1.1274779451872603</v>
      </c>
      <c r="S132" s="11" t="str">
        <f t="shared" si="1226"/>
        <v>/</v>
      </c>
      <c r="T132" s="11">
        <f t="shared" si="1227"/>
        <v>-3.7808141991829913E-2</v>
      </c>
      <c r="U132" s="11">
        <f t="shared" si="1228"/>
        <v>-4.4704264099036939E-3</v>
      </c>
      <c r="V132" s="11">
        <f t="shared" si="1229"/>
        <v>-5.6098241696902029E-2</v>
      </c>
      <c r="W132" s="11">
        <f t="shared" si="1230"/>
        <v>-2.8697856252953624E-2</v>
      </c>
      <c r="X132" s="11">
        <f t="shared" si="1231"/>
        <v>-3.9244186046511587E-2</v>
      </c>
      <c r="Y132" s="11">
        <f t="shared" si="1232"/>
        <v>-2.1257815373298961E-2</v>
      </c>
      <c r="Z132" s="11">
        <f t="shared" si="1233"/>
        <v>3.7418602390903999E-3</v>
      </c>
      <c r="AA132" s="11">
        <f t="shared" si="1234"/>
        <v>-5.7456079358457424E-2</v>
      </c>
      <c r="AB132" s="11">
        <f t="shared" si="1235"/>
        <v>-4.506030900802771E-2</v>
      </c>
      <c r="AC132" s="11">
        <f t="shared" si="1236"/>
        <v>-2.8340080971659964E-2</v>
      </c>
      <c r="AD132" s="11">
        <f t="shared" si="1237"/>
        <v>-7.7306479503611136E-2</v>
      </c>
      <c r="AE132" s="11">
        <f t="shared" si="1238"/>
        <v>-1.7173101820120218E-2</v>
      </c>
      <c r="AF132" s="11">
        <f t="shared" si="1239"/>
        <v>-4.3321299638988675E-3</v>
      </c>
      <c r="AG132" s="11">
        <f t="shared" si="1240"/>
        <v>6.9589422407794199E-3</v>
      </c>
      <c r="AH132" s="11">
        <f t="shared" si="1241"/>
        <v>-4.3851104430133625E-2</v>
      </c>
      <c r="BA132" s="2">
        <f t="shared" ref="BA132" si="1259">A132</f>
        <v>44029</v>
      </c>
      <c r="BB132" s="3">
        <f t="shared" ref="BB132" si="1260">B132/B$2</f>
        <v>1.0852399271107511</v>
      </c>
      <c r="BC132" s="3">
        <f t="shared" ref="BC132" si="1261">C132/C$2</f>
        <v>1.3985667485667483</v>
      </c>
      <c r="BD132" s="3">
        <f t="shared" ref="BD132" si="1262">D132/D$2</f>
        <v>1.9134170522141443</v>
      </c>
      <c r="BE132" s="3">
        <f t="shared" ref="BE132" si="1263">E132/E$2</f>
        <v>1.1952641809506979</v>
      </c>
      <c r="BF132" s="3">
        <f t="shared" ref="BF132" si="1264">F132/F$2</f>
        <v>1.1287005142029853</v>
      </c>
      <c r="BG132" s="3">
        <f t="shared" ref="BG132" si="1265">G132/G$2</f>
        <v>1.3273092369477912</v>
      </c>
      <c r="BH132" s="3">
        <f t="shared" ref="BH132" si="1266">H132/H$2</f>
        <v>1.3315320724507156</v>
      </c>
      <c r="BI132" s="3">
        <f t="shared" ref="BI132" si="1267">I132/I$2</f>
        <v>1.140341191409485</v>
      </c>
      <c r="BJ132" s="3">
        <f t="shared" ref="BJ132" si="1268">J132/J$2</f>
        <v>1.1282912077241074</v>
      </c>
      <c r="BK132" s="3">
        <f t="shared" ref="BK132" si="1269">K132/K$2</f>
        <v>1.5218257794921246</v>
      </c>
      <c r="BL132" s="3">
        <f t="shared" ref="BL132" si="1270">L132/L$2</f>
        <v>1.3322759714512293</v>
      </c>
      <c r="BM132" s="3">
        <f t="shared" ref="BM132" si="1271">M132/M$2</f>
        <v>1.1053657744018848</v>
      </c>
      <c r="BN132" s="3">
        <f t="shared" ref="BN132" si="1272">N132/N$2</f>
        <v>1.2807522453232771</v>
      </c>
      <c r="BO132" s="3">
        <f t="shared" ref="BO132" si="1273">O132/O$2</f>
        <v>1.2804085422469824</v>
      </c>
      <c r="BP132" s="3">
        <f t="shared" ref="BP132" si="1274">P132/P$2</f>
        <v>1.4470000000000001</v>
      </c>
      <c r="BQ132" s="3">
        <f t="shared" ref="BQ132" si="1275">Q132/Q$2</f>
        <v>1.1274779451872603</v>
      </c>
    </row>
    <row r="133" spans="1:69">
      <c r="A133" s="2">
        <v>44036</v>
      </c>
      <c r="B133">
        <v>1.6080000000000001</v>
      </c>
      <c r="C133">
        <v>3.4276</v>
      </c>
      <c r="D133">
        <v>2.91</v>
      </c>
      <c r="E133">
        <v>2.0872000000000002</v>
      </c>
      <c r="F133">
        <v>2.2305000000000001</v>
      </c>
      <c r="G133">
        <v>1.9630000000000001</v>
      </c>
      <c r="H133">
        <v>1.3295999999999999</v>
      </c>
      <c r="I133">
        <v>2.0728</v>
      </c>
      <c r="J133">
        <v>3.8573</v>
      </c>
      <c r="K133">
        <v>2.3584000000000001</v>
      </c>
      <c r="L133">
        <v>1.6910000000000001</v>
      </c>
      <c r="M133">
        <v>2.7614000000000001</v>
      </c>
      <c r="N133">
        <v>2.5573000000000001</v>
      </c>
      <c r="O133">
        <v>1.3919999999999999</v>
      </c>
      <c r="P133">
        <v>1.474</v>
      </c>
      <c r="Q133" s="3">
        <v>1.1177752888103216</v>
      </c>
      <c r="S133" s="11" t="str">
        <f t="shared" si="1226"/>
        <v>/</v>
      </c>
      <c r="T133" s="11">
        <f t="shared" si="1227"/>
        <v>3.6014405762305746E-3</v>
      </c>
      <c r="U133" s="11">
        <f t="shared" si="1228"/>
        <v>5.1813471502590858E-3</v>
      </c>
      <c r="V133" s="11">
        <f t="shared" si="1229"/>
        <v>2.8582692686773159E-2</v>
      </c>
      <c r="W133" s="11">
        <f t="shared" si="1230"/>
        <v>-1.3445972842673126E-2</v>
      </c>
      <c r="X133" s="11">
        <f t="shared" si="1231"/>
        <v>-1.0085728693898122E-2</v>
      </c>
      <c r="Y133" s="11">
        <f t="shared" si="1232"/>
        <v>-7.5154065834970307E-4</v>
      </c>
      <c r="Z133" s="11">
        <f t="shared" si="1233"/>
        <v>3.5342532074558175E-3</v>
      </c>
      <c r="AA133" s="11">
        <f t="shared" si="1234"/>
        <v>-5.1491381218186749E-2</v>
      </c>
      <c r="AB133" s="11">
        <f t="shared" si="1235"/>
        <v>-3.7174721189591198E-3</v>
      </c>
      <c r="AC133" s="11">
        <f t="shared" si="1236"/>
        <v>6.5476190476190244E-3</v>
      </c>
      <c r="AD133" s="11">
        <f t="shared" si="1237"/>
        <v>1.4735604306765238E-2</v>
      </c>
      <c r="AE133" s="11">
        <f t="shared" si="1238"/>
        <v>-9.2208748208127966E-3</v>
      </c>
      <c r="AF133" s="11">
        <f t="shared" si="1239"/>
        <v>9.4271211022478596E-3</v>
      </c>
      <c r="AG133" s="11">
        <f t="shared" si="1240"/>
        <v>1.8659295093296446E-2</v>
      </c>
      <c r="AH133" s="11">
        <f t="shared" si="1241"/>
        <v>-8.6056285343365513E-3</v>
      </c>
      <c r="BA133" s="2">
        <f t="shared" ref="BA133" si="1276">A133</f>
        <v>44036</v>
      </c>
      <c r="BB133" s="3">
        <f t="shared" ref="BB133" si="1277">B133/B$2</f>
        <v>1.0852399271107511</v>
      </c>
      <c r="BC133" s="3">
        <f t="shared" ref="BC133" si="1278">C133/C$2</f>
        <v>1.4036036036036035</v>
      </c>
      <c r="BD133" s="3">
        <f t="shared" ref="BD133" si="1279">D133/D$2</f>
        <v>1.9233311302048912</v>
      </c>
      <c r="BE133" s="3">
        <f t="shared" ref="BE133" si="1280">E133/E$2</f>
        <v>1.2294280497143195</v>
      </c>
      <c r="BF133" s="3">
        <f t="shared" ref="BF133" si="1281">F133/F$2</f>
        <v>1.1135240377415008</v>
      </c>
      <c r="BG133" s="3">
        <f t="shared" ref="BG133" si="1282">G133/G$2</f>
        <v>1.3139223560910309</v>
      </c>
      <c r="BH133" s="3">
        <f t="shared" ref="BH133" si="1283">H133/H$2</f>
        <v>1.3305313719603722</v>
      </c>
      <c r="BI133" s="3">
        <f t="shared" ref="BI133" si="1284">I133/I$2</f>
        <v>1.1443714459228178</v>
      </c>
      <c r="BJ133" s="3">
        <f t="shared" ref="BJ133" si="1285">J133/J$2</f>
        <v>1.0701939350220571</v>
      </c>
      <c r="BK133" s="3">
        <f t="shared" ref="BK133" si="1286">K133/K$2</f>
        <v>1.5161684345869495</v>
      </c>
      <c r="BL133" s="3">
        <f t="shared" ref="BL133" si="1287">L133/L$2</f>
        <v>1.3409992069785885</v>
      </c>
      <c r="BM133" s="3">
        <f t="shared" ref="BM133" si="1288">M133/M$2</f>
        <v>1.1216540070677119</v>
      </c>
      <c r="BN133" s="3">
        <f t="shared" ref="BN133" si="1289">N133/N$2</f>
        <v>1.2689425891926762</v>
      </c>
      <c r="BO133" s="3">
        <f t="shared" ref="BO133" si="1290">O133/O$2</f>
        <v>1.2924791086350975</v>
      </c>
      <c r="BP133" s="3">
        <f t="shared" ref="BP133" si="1291">P133/P$2</f>
        <v>1.474</v>
      </c>
      <c r="BQ133" s="3">
        <f t="shared" ref="BQ133" si="1292">Q133/Q$2</f>
        <v>1.1177752888103216</v>
      </c>
    </row>
    <row r="134" spans="1:69">
      <c r="A134" s="2">
        <v>44043</v>
      </c>
      <c r="B134">
        <v>1.8862000000000001</v>
      </c>
      <c r="C134">
        <v>3.5171999999999999</v>
      </c>
      <c r="D134">
        <v>3.0329999999999999</v>
      </c>
      <c r="E134">
        <v>2.2199</v>
      </c>
      <c r="F134">
        <v>2.3001</v>
      </c>
      <c r="G134">
        <v>1.9890000000000001</v>
      </c>
      <c r="H134">
        <v>1.3439000000000001</v>
      </c>
      <c r="I134">
        <v>2.0815999999999999</v>
      </c>
      <c r="J134">
        <v>4.0736999999999997</v>
      </c>
      <c r="K134">
        <v>2.4613999999999998</v>
      </c>
      <c r="L134">
        <v>1.7869999999999999</v>
      </c>
      <c r="M134">
        <v>2.87</v>
      </c>
      <c r="N134">
        <v>2.6808000000000001</v>
      </c>
      <c r="O134">
        <v>1.4059999999999999</v>
      </c>
      <c r="P134">
        <v>1.524</v>
      </c>
      <c r="Q134" s="3">
        <v>1.1647777249436591</v>
      </c>
      <c r="S134" s="11">
        <f t="shared" si="1226"/>
        <v>0.17300995024875632</v>
      </c>
      <c r="T134" s="11">
        <f t="shared" si="1227"/>
        <v>2.614073987629828E-2</v>
      </c>
      <c r="U134" s="11">
        <f t="shared" si="1228"/>
        <v>4.2268041237113252E-2</v>
      </c>
      <c r="V134" s="11">
        <f t="shared" si="1229"/>
        <v>6.3577999233422666E-2</v>
      </c>
      <c r="W134" s="11">
        <f t="shared" si="1230"/>
        <v>3.1203765971755226E-2</v>
      </c>
      <c r="X134" s="11">
        <f t="shared" si="1231"/>
        <v>1.3245033112582849E-2</v>
      </c>
      <c r="Y134" s="11">
        <f t="shared" si="1232"/>
        <v>1.0755114320096348E-2</v>
      </c>
      <c r="Z134" s="11">
        <f t="shared" si="1233"/>
        <v>4.245465071401E-3</v>
      </c>
      <c r="AA134" s="11">
        <f t="shared" si="1234"/>
        <v>5.6101418090374056E-2</v>
      </c>
      <c r="AB134" s="11">
        <f t="shared" si="1235"/>
        <v>4.3673677069199446E-2</v>
      </c>
      <c r="AC134" s="11">
        <f t="shared" si="1236"/>
        <v>5.6771141336487307E-2</v>
      </c>
      <c r="AD134" s="11">
        <f t="shared" si="1237"/>
        <v>3.9327877163757519E-2</v>
      </c>
      <c r="AE134" s="11">
        <f t="shared" si="1238"/>
        <v>4.8293121651742155E-2</v>
      </c>
      <c r="AF134" s="11">
        <f t="shared" si="1239"/>
        <v>1.0057471264367734E-2</v>
      </c>
      <c r="AG134" s="11">
        <f t="shared" si="1240"/>
        <v>3.3921302578018953E-2</v>
      </c>
      <c r="AH134" s="11">
        <f t="shared" si="1241"/>
        <v>4.204998679418237E-2</v>
      </c>
      <c r="BA134" s="2">
        <f t="shared" ref="BA134:BA135" si="1293">A134</f>
        <v>44043</v>
      </c>
      <c r="BB134" s="3">
        <f t="shared" ref="BB134" si="1294">B134/B$2</f>
        <v>1.272997232908146</v>
      </c>
      <c r="BC134" s="3">
        <f t="shared" ref="BC134" si="1295">C134/C$2</f>
        <v>1.4402948402948401</v>
      </c>
      <c r="BD134" s="3">
        <f t="shared" ref="BD134" si="1296">D134/D$2</f>
        <v>2.0046265697290151</v>
      </c>
      <c r="BE134" s="3">
        <f t="shared" ref="BE134" si="1297">E134/E$2</f>
        <v>1.3075926253166048</v>
      </c>
      <c r="BF134" s="3">
        <f t="shared" ref="BF134" si="1298">F134/F$2</f>
        <v>1.1482701812191105</v>
      </c>
      <c r="BG134" s="3">
        <f t="shared" ref="BG134" si="1299">G134/G$2</f>
        <v>1.3313253012048194</v>
      </c>
      <c r="BH134" s="3">
        <f t="shared" ref="BH134" si="1300">H134/H$2</f>
        <v>1.3448413889722808</v>
      </c>
      <c r="BI134" s="3">
        <f t="shared" ref="BI134" si="1301">I134/I$2</f>
        <v>1.1492298349251919</v>
      </c>
      <c r="BJ134" s="3">
        <f t="shared" ref="BJ134" si="1302">J134/J$2</f>
        <v>1.1302333324085121</v>
      </c>
      <c r="BK134" s="3">
        <f t="shared" ref="BK134" si="1303">K134/K$2</f>
        <v>1.5823850851816135</v>
      </c>
      <c r="BL134" s="3">
        <f t="shared" ref="BL134" si="1304">L134/L$2</f>
        <v>1.4171292624900873</v>
      </c>
      <c r="BM134" s="3">
        <f t="shared" ref="BM134" si="1305">M134/M$2</f>
        <v>1.1657662780779074</v>
      </c>
      <c r="BN134" s="3">
        <f t="shared" ref="BN134" si="1306">N134/N$2</f>
        <v>1.3302237880216345</v>
      </c>
      <c r="BO134" s="3">
        <f t="shared" ref="BO134" si="1307">O134/O$2</f>
        <v>1.3054781801299906</v>
      </c>
      <c r="BP134" s="3">
        <f t="shared" ref="BP134" si="1308">P134/P$2</f>
        <v>1.524</v>
      </c>
      <c r="BQ134" s="3">
        <f t="shared" ref="BQ134" si="1309">Q134/Q$2</f>
        <v>1.1647777249436591</v>
      </c>
    </row>
    <row r="135" spans="1:69">
      <c r="A135" s="2">
        <v>44050</v>
      </c>
      <c r="B135">
        <v>1.8947000000000001</v>
      </c>
      <c r="C135">
        <v>3.5878000000000001</v>
      </c>
      <c r="D135">
        <v>3.0779999999999998</v>
      </c>
      <c r="E135">
        <v>2.2374999999999998</v>
      </c>
      <c r="F135">
        <v>2.3209</v>
      </c>
      <c r="G135">
        <v>2.0369999999999999</v>
      </c>
      <c r="H135">
        <v>1.3288</v>
      </c>
      <c r="I135">
        <v>2.0779000000000001</v>
      </c>
      <c r="J135">
        <v>4.2061000000000002</v>
      </c>
      <c r="K135">
        <v>2.4592000000000001</v>
      </c>
      <c r="L135">
        <v>1.8368</v>
      </c>
      <c r="M135">
        <v>3.0880000000000001</v>
      </c>
      <c r="N135">
        <v>2.6937000000000002</v>
      </c>
      <c r="O135">
        <v>1.4119999999999999</v>
      </c>
      <c r="P135">
        <v>1.5209999999999999</v>
      </c>
      <c r="Q135" s="3">
        <v>1.1679730768775627</v>
      </c>
      <c r="S135" s="11">
        <f t="shared" si="1226"/>
        <v>4.5064150143143689E-3</v>
      </c>
      <c r="T135" s="11">
        <f t="shared" si="1227"/>
        <v>2.0072785170021756E-2</v>
      </c>
      <c r="U135" s="11">
        <f t="shared" si="1228"/>
        <v>1.4836795252225476E-2</v>
      </c>
      <c r="V135" s="11">
        <f t="shared" si="1229"/>
        <v>7.9282850578854536E-3</v>
      </c>
      <c r="W135" s="11">
        <f t="shared" si="1230"/>
        <v>9.0430850832572407E-3</v>
      </c>
      <c r="X135" s="11">
        <f t="shared" si="1231"/>
        <v>2.4132730015082871E-2</v>
      </c>
      <c r="Y135" s="11">
        <f t="shared" si="1232"/>
        <v>-1.1235955056179914E-2</v>
      </c>
      <c r="Z135" s="11">
        <f t="shared" si="1233"/>
        <v>-1.7774788624134175E-3</v>
      </c>
      <c r="AA135" s="11">
        <f t="shared" si="1234"/>
        <v>3.2501166016152494E-2</v>
      </c>
      <c r="AB135" s="11">
        <f t="shared" si="1235"/>
        <v>-8.938002762653996E-4</v>
      </c>
      <c r="AC135" s="11">
        <f t="shared" si="1236"/>
        <v>2.7867935086737683E-2</v>
      </c>
      <c r="AD135" s="11">
        <f t="shared" si="1237"/>
        <v>7.5958188153310013E-2</v>
      </c>
      <c r="AE135" s="11">
        <f t="shared" si="1238"/>
        <v>4.8119964189794473E-3</v>
      </c>
      <c r="AF135" s="11">
        <f t="shared" si="1239"/>
        <v>4.2674253200569723E-3</v>
      </c>
      <c r="AG135" s="11">
        <f t="shared" si="1240"/>
        <v>-1.9685039370079815E-3</v>
      </c>
      <c r="AH135" s="11">
        <f t="shared" si="1241"/>
        <v>2.743314767680749E-3</v>
      </c>
      <c r="BA135" s="2">
        <f t="shared" si="1293"/>
        <v>44050</v>
      </c>
      <c r="BB135" s="3">
        <f t="shared" ref="BB135" si="1310">B135/B$2</f>
        <v>1.2787338867517042</v>
      </c>
      <c r="BC135" s="3">
        <f t="shared" ref="BC135" si="1311">C135/C$2</f>
        <v>1.4692055692055692</v>
      </c>
      <c r="BD135" s="3">
        <f t="shared" ref="BD135" si="1312">D135/D$2</f>
        <v>2.0343688037012559</v>
      </c>
      <c r="BE135" s="3">
        <f t="shared" ref="BE135" si="1313">E135/E$2</f>
        <v>1.3179595923897036</v>
      </c>
      <c r="BF135" s="3">
        <f t="shared" ref="BF135" si="1314">F135/F$2</f>
        <v>1.1586540861664421</v>
      </c>
      <c r="BG135" s="3">
        <f t="shared" ref="BG135" si="1315">G135/G$2</f>
        <v>1.363453815261044</v>
      </c>
      <c r="BH135" s="3">
        <f t="shared" ref="BH135" si="1316">H135/H$2</f>
        <v>1.3297308115680977</v>
      </c>
      <c r="BI135" s="3">
        <f t="shared" ref="BI135" si="1317">I135/I$2</f>
        <v>1.1471871031855574</v>
      </c>
      <c r="BJ135" s="3">
        <f t="shared" ref="BJ135" si="1318">J135/J$2</f>
        <v>1.1669672335821104</v>
      </c>
      <c r="BK135" s="3">
        <f t="shared" ref="BK135" si="1319">K135/K$2</f>
        <v>1.5809707489553197</v>
      </c>
      <c r="BL135" s="3">
        <f t="shared" ref="BL135" si="1320">L135/L$2</f>
        <v>1.4566217287866774</v>
      </c>
      <c r="BM135" s="3">
        <f t="shared" ref="BM135" si="1321">M135/M$2</f>
        <v>1.2543157723709331</v>
      </c>
      <c r="BN135" s="3">
        <f t="shared" ref="BN135" si="1322">N135/N$2</f>
        <v>1.336624820126036</v>
      </c>
      <c r="BO135" s="3">
        <f t="shared" ref="BO135" si="1323">O135/O$2</f>
        <v>1.3110492107706593</v>
      </c>
      <c r="BP135" s="3">
        <f t="shared" ref="BP135" si="1324">P135/P$2</f>
        <v>1.5209999999999999</v>
      </c>
      <c r="BQ135" s="3">
        <f t="shared" ref="BQ135" si="1325">Q135/Q$2</f>
        <v>1.1679730768775627</v>
      </c>
    </row>
    <row r="136" spans="1:69">
      <c r="A136" s="2">
        <v>44057</v>
      </c>
      <c r="B136">
        <v>1.835</v>
      </c>
      <c r="C136">
        <v>3.5375999999999999</v>
      </c>
      <c r="D136">
        <v>2.996</v>
      </c>
      <c r="E136">
        <v>2.2198000000000002</v>
      </c>
      <c r="F136">
        <v>2.3279999999999998</v>
      </c>
      <c r="G136">
        <v>2.0390000000000001</v>
      </c>
      <c r="H136">
        <v>1.2503880815647108</v>
      </c>
      <c r="I136">
        <v>2.0756999999999999</v>
      </c>
      <c r="J136">
        <v>4.0073999999999996</v>
      </c>
      <c r="K136">
        <v>2.4131999999999998</v>
      </c>
      <c r="L136">
        <v>1.7898000000000001</v>
      </c>
      <c r="M136">
        <v>2.9384999999999999</v>
      </c>
      <c r="N136">
        <v>2.7195</v>
      </c>
      <c r="O136">
        <v>1.391</v>
      </c>
      <c r="P136">
        <v>1.5529999999999999</v>
      </c>
      <c r="Q136" s="3">
        <v>1.167154391987665</v>
      </c>
      <c r="S136" s="11">
        <f t="shared" si="1226"/>
        <v>-3.1508946007283489E-2</v>
      </c>
      <c r="T136" s="11">
        <f t="shared" si="1227"/>
        <v>-1.3991861307765308E-2</v>
      </c>
      <c r="U136" s="11">
        <f t="shared" si="1228"/>
        <v>-2.6640675763482724E-2</v>
      </c>
      <c r="V136" s="11">
        <f t="shared" si="1229"/>
        <v>-7.9106145251395255E-3</v>
      </c>
      <c r="W136" s="11">
        <f t="shared" si="1230"/>
        <v>3.0591580852254996E-3</v>
      </c>
      <c r="X136" s="11">
        <f t="shared" si="1231"/>
        <v>9.8183603338264369E-4</v>
      </c>
      <c r="Y136" s="11">
        <f t="shared" si="1232"/>
        <v>-5.9009571369121883E-2</v>
      </c>
      <c r="Z136" s="11">
        <f t="shared" si="1233"/>
        <v>-1.0587612493383469E-3</v>
      </c>
      <c r="AA136" s="11">
        <f t="shared" si="1234"/>
        <v>-4.7240912008749358E-2</v>
      </c>
      <c r="AB136" s="11">
        <f t="shared" si="1235"/>
        <v>-1.8705270006506236E-2</v>
      </c>
      <c r="AC136" s="11">
        <f t="shared" si="1236"/>
        <v>-2.5587979094076618E-2</v>
      </c>
      <c r="AD136" s="11">
        <f t="shared" si="1237"/>
        <v>-4.8413212435233222E-2</v>
      </c>
      <c r="AE136" s="11">
        <f t="shared" si="1238"/>
        <v>9.577903998218007E-3</v>
      </c>
      <c r="AF136" s="11">
        <f t="shared" si="1239"/>
        <v>-1.4872521246458881E-2</v>
      </c>
      <c r="AG136" s="11">
        <f t="shared" si="1240"/>
        <v>2.103879026955946E-2</v>
      </c>
      <c r="AH136" s="11">
        <f t="shared" si="1241"/>
        <v>-7.0094500130635229E-4</v>
      </c>
      <c r="BA136" s="2">
        <f t="shared" ref="BA136" si="1326">A136</f>
        <v>44057</v>
      </c>
      <c r="BB136" s="3">
        <f t="shared" ref="BB136" si="1327">B136/B$2</f>
        <v>1.2384423297563609</v>
      </c>
      <c r="BC136" s="3">
        <f t="shared" ref="BC136" si="1328">C136/C$2</f>
        <v>1.4486486486486485</v>
      </c>
      <c r="BD136" s="3">
        <f t="shared" ref="BD136" si="1329">D136/D$2</f>
        <v>1.9801718440185063</v>
      </c>
      <c r="BE136" s="3">
        <f t="shared" ref="BE136" si="1330">E136/E$2</f>
        <v>1.3075337220945986</v>
      </c>
      <c r="BF136" s="3">
        <f t="shared" ref="BF136" si="1331">F136/F$2</f>
        <v>1.1621985921821176</v>
      </c>
      <c r="BG136" s="3">
        <f t="shared" ref="BG136" si="1332">G136/G$2</f>
        <v>1.3647925033467203</v>
      </c>
      <c r="BH136" s="3">
        <f t="shared" ref="BH136" si="1333">H136/H$2</f>
        <v>1.2512639663411496</v>
      </c>
      <c r="BI136" s="3">
        <f t="shared" ref="BI136" si="1334">I136/I$2</f>
        <v>1.1459725059349639</v>
      </c>
      <c r="BJ136" s="3">
        <f t="shared" ref="BJ136" si="1335">J136/J$2</f>
        <v>1.1118386371833642</v>
      </c>
      <c r="BK136" s="3">
        <f t="shared" ref="BK136" si="1336">K136/K$2</f>
        <v>1.5513982642237221</v>
      </c>
      <c r="BL136" s="3">
        <f t="shared" ref="BL136" si="1337">L136/L$2</f>
        <v>1.419349722442506</v>
      </c>
      <c r="BM136" s="3">
        <f t="shared" ref="BM136" si="1338">M136/M$2</f>
        <v>1.1935903164222754</v>
      </c>
      <c r="BN136" s="3">
        <f t="shared" ref="BN136" si="1339">N136/N$2</f>
        <v>1.3494268843348385</v>
      </c>
      <c r="BO136" s="3">
        <f t="shared" ref="BO136" si="1340">O136/O$2</f>
        <v>1.2915506035283195</v>
      </c>
      <c r="BP136" s="3">
        <f t="shared" ref="BP136" si="1341">P136/P$2</f>
        <v>1.5529999999999999</v>
      </c>
      <c r="BQ136" s="3">
        <f t="shared" ref="BQ136" si="1342">Q136/Q$2</f>
        <v>1.167154391987665</v>
      </c>
    </row>
    <row r="137" spans="1:69">
      <c r="A137" s="2">
        <v>44064</v>
      </c>
      <c r="B137">
        <v>1.8554999999999999</v>
      </c>
      <c r="C137">
        <v>3.6202999999999999</v>
      </c>
      <c r="D137">
        <v>2.988</v>
      </c>
      <c r="E137">
        <v>2.2155</v>
      </c>
      <c r="F137">
        <v>2.3233999999999999</v>
      </c>
      <c r="G137">
        <v>2.0760000000000001</v>
      </c>
      <c r="H137">
        <v>1.2316975114440283</v>
      </c>
      <c r="I137">
        <v>2.0783</v>
      </c>
      <c r="J137">
        <v>3.9209000000000001</v>
      </c>
      <c r="K137">
        <v>2.4077000000000002</v>
      </c>
      <c r="L137">
        <v>1.851</v>
      </c>
      <c r="M137">
        <v>2.8976000000000002</v>
      </c>
      <c r="N137">
        <v>2.6789000000000001</v>
      </c>
      <c r="O137">
        <v>1.389</v>
      </c>
      <c r="P137">
        <v>1.583</v>
      </c>
      <c r="Q137" s="3">
        <v>1.1706796987408306</v>
      </c>
      <c r="S137" s="11">
        <f t="shared" si="1226"/>
        <v>1.1171662125340598E-2</v>
      </c>
      <c r="T137" s="11">
        <f t="shared" si="1227"/>
        <v>2.337743102668477E-2</v>
      </c>
      <c r="U137" s="11">
        <f t="shared" si="1228"/>
        <v>-2.6702269692924219E-3</v>
      </c>
      <c r="V137" s="11">
        <f t="shared" si="1229"/>
        <v>-1.9371114514822318E-3</v>
      </c>
      <c r="W137" s="11">
        <f t="shared" si="1230"/>
        <v>-1.9759450171821236E-3</v>
      </c>
      <c r="X137" s="11">
        <f t="shared" si="1231"/>
        <v>1.8146150073565348E-2</v>
      </c>
      <c r="Y137" s="11">
        <f t="shared" si="1232"/>
        <v>-1.4947815319299562E-2</v>
      </c>
      <c r="Z137" s="11">
        <f t="shared" si="1233"/>
        <v>1.2525894878836485E-3</v>
      </c>
      <c r="AA137" s="11">
        <f t="shared" si="1234"/>
        <v>-2.1585067624893872E-2</v>
      </c>
      <c r="AB137" s="11">
        <f t="shared" si="1235"/>
        <v>-2.2791314437260457E-3</v>
      </c>
      <c r="AC137" s="11">
        <f t="shared" si="1236"/>
        <v>3.4193764666443194E-2</v>
      </c>
      <c r="AD137" s="11">
        <f t="shared" si="1237"/>
        <v>-1.3918665986047185E-2</v>
      </c>
      <c r="AE137" s="11">
        <f t="shared" si="1238"/>
        <v>-1.4929214929214951E-2</v>
      </c>
      <c r="AF137" s="11">
        <f t="shared" si="1239"/>
        <v>-1.4378145219267058E-3</v>
      </c>
      <c r="AG137" s="11">
        <f t="shared" si="1240"/>
        <v>1.9317450096587363E-2</v>
      </c>
      <c r="AH137" s="11">
        <f t="shared" si="1241"/>
        <v>3.0204288116175704E-3</v>
      </c>
      <c r="BA137" s="2">
        <f t="shared" ref="BA137" si="1343">A137</f>
        <v>44064</v>
      </c>
      <c r="BB137" s="3">
        <f t="shared" ref="BB137" si="1344">B137/B$2</f>
        <v>1.2522777890261185</v>
      </c>
      <c r="BC137" s="3">
        <f t="shared" ref="BC137" si="1345">C137/C$2</f>
        <v>1.4825143325143324</v>
      </c>
      <c r="BD137" s="3">
        <f t="shared" ref="BD137" si="1346">D137/D$2</f>
        <v>1.9748843357567747</v>
      </c>
      <c r="BE137" s="3">
        <f t="shared" ref="BE137" si="1347">E137/E$2</f>
        <v>1.3050008835483302</v>
      </c>
      <c r="BF137" s="3">
        <f t="shared" ref="BF137" si="1348">F137/F$2</f>
        <v>1.1599021516649195</v>
      </c>
      <c r="BG137" s="3">
        <f t="shared" ref="BG137" si="1349">G137/G$2</f>
        <v>1.3895582329317269</v>
      </c>
      <c r="BH137" s="3">
        <f t="shared" ref="BH137" si="1350">H137/H$2</f>
        <v>1.232560303656588</v>
      </c>
      <c r="BI137" s="3">
        <f t="shared" ref="BI137" si="1351">I137/I$2</f>
        <v>1.1474079390493017</v>
      </c>
      <c r="BJ137" s="3">
        <f t="shared" ref="BJ137" si="1352">J137/J$2</f>
        <v>1.0878395250117916</v>
      </c>
      <c r="BK137" s="3">
        <f t="shared" ref="BK137" si="1353">K137/K$2</f>
        <v>1.5478624236579879</v>
      </c>
      <c r="BL137" s="3">
        <f t="shared" ref="BL137" si="1354">L137/L$2</f>
        <v>1.4678826328310866</v>
      </c>
      <c r="BM137" s="3">
        <f t="shared" ref="BM137" si="1355">M137/M$2</f>
        <v>1.1769771314838133</v>
      </c>
      <c r="BN137" s="3">
        <f t="shared" ref="BN137" si="1356">N137/N$2</f>
        <v>1.329281000347343</v>
      </c>
      <c r="BO137" s="3">
        <f t="shared" ref="BO137" si="1357">O137/O$2</f>
        <v>1.2896935933147633</v>
      </c>
      <c r="BP137" s="3">
        <f t="shared" ref="BP137" si="1358">P137/P$2</f>
        <v>1.583</v>
      </c>
      <c r="BQ137" s="3">
        <f t="shared" ref="BQ137" si="1359">Q137/Q$2</f>
        <v>1.1706796987408306</v>
      </c>
    </row>
    <row r="138" spans="1:69">
      <c r="A138" s="2">
        <v>44071</v>
      </c>
      <c r="B138">
        <v>1.972</v>
      </c>
      <c r="C138">
        <v>3.7281</v>
      </c>
      <c r="D138">
        <v>3.1309999999999998</v>
      </c>
      <c r="E138">
        <v>2.2515999999999998</v>
      </c>
      <c r="F138">
        <v>2.3439999999999999</v>
      </c>
      <c r="G138">
        <v>2.1080000000000001</v>
      </c>
      <c r="H138">
        <v>1.2241770453599667</v>
      </c>
      <c r="I138">
        <v>2.0798999999999999</v>
      </c>
      <c r="J138">
        <v>3.8521000000000001</v>
      </c>
      <c r="K138">
        <v>2.5215999999999998</v>
      </c>
      <c r="L138">
        <v>1.9362999999999999</v>
      </c>
      <c r="M138">
        <v>2.9944999999999999</v>
      </c>
      <c r="N138">
        <v>2.7692000000000001</v>
      </c>
      <c r="O138">
        <v>1.377</v>
      </c>
      <c r="P138">
        <v>1.569</v>
      </c>
      <c r="Q138" s="3">
        <v>1.2017971671468504</v>
      </c>
      <c r="S138" s="11">
        <f t="shared" si="1226"/>
        <v>6.2786310967394288E-2</v>
      </c>
      <c r="T138" s="11">
        <f t="shared" si="1227"/>
        <v>2.9776537855978891E-2</v>
      </c>
      <c r="U138" s="11">
        <f t="shared" si="1228"/>
        <v>4.7858099062918269E-2</v>
      </c>
      <c r="V138" s="11">
        <f t="shared" si="1229"/>
        <v>1.629429022793949E-2</v>
      </c>
      <c r="W138" s="11">
        <f t="shared" si="1230"/>
        <v>8.8663166049753883E-3</v>
      </c>
      <c r="X138" s="11">
        <f t="shared" si="1231"/>
        <v>1.5414258188824581E-2</v>
      </c>
      <c r="Y138" s="11">
        <f t="shared" si="1232"/>
        <v>-6.1057735476339747E-3</v>
      </c>
      <c r="Z138" s="11">
        <f t="shared" si="1233"/>
        <v>7.6985998171563708E-4</v>
      </c>
      <c r="AA138" s="11">
        <f t="shared" si="1234"/>
        <v>-1.7546991762095399E-2</v>
      </c>
      <c r="AB138" s="11">
        <f t="shared" si="1235"/>
        <v>4.7306558126012144E-2</v>
      </c>
      <c r="AC138" s="11">
        <f t="shared" si="1236"/>
        <v>4.6083198271204662E-2</v>
      </c>
      <c r="AD138" s="11">
        <f t="shared" si="1237"/>
        <v>3.3441468801766794E-2</v>
      </c>
      <c r="AE138" s="11">
        <f t="shared" si="1238"/>
        <v>3.3707865168539408E-2</v>
      </c>
      <c r="AF138" s="11">
        <f t="shared" si="1239"/>
        <v>-8.6393088552916275E-3</v>
      </c>
      <c r="AG138" s="11">
        <f t="shared" si="1240"/>
        <v>-8.8439671509791262E-3</v>
      </c>
      <c r="AH138" s="11">
        <f t="shared" si="1241"/>
        <v>2.6580685083622324E-2</v>
      </c>
      <c r="BA138" s="2">
        <f t="shared" ref="BA138" si="1360">A138</f>
        <v>44071</v>
      </c>
      <c r="BB138" s="3">
        <f t="shared" ref="BB138" si="1361">B138/B$2</f>
        <v>1.3309036917054735</v>
      </c>
      <c r="BC138" s="3">
        <f t="shared" ref="BC138" si="1362">C138/C$2</f>
        <v>1.5266584766584765</v>
      </c>
      <c r="BD138" s="3">
        <f t="shared" ref="BD138" si="1363">D138/D$2</f>
        <v>2.0693985459352282</v>
      </c>
      <c r="BE138" s="3">
        <f t="shared" ref="BE138" si="1364">E138/E$2</f>
        <v>1.326264946692584</v>
      </c>
      <c r="BF138" s="3">
        <f t="shared" ref="BF138" si="1365">F138/F$2</f>
        <v>1.1701862113723729</v>
      </c>
      <c r="BG138" s="3">
        <f t="shared" ref="BG138" si="1366">G138/G$2</f>
        <v>1.4109772423025435</v>
      </c>
      <c r="BH138" s="3">
        <f t="shared" ref="BH138" si="1367">H138/H$2</f>
        <v>1.2250345695586577</v>
      </c>
      <c r="BI138" s="3">
        <f t="shared" ref="BI138" si="1368">I138/I$2</f>
        <v>1.1482912825042786</v>
      </c>
      <c r="BJ138" s="3">
        <f t="shared" ref="BJ138" si="1369">J138/J$2</f>
        <v>1.0687512138279278</v>
      </c>
      <c r="BK138" s="3">
        <f t="shared" ref="BK138" si="1370">K138/K$2</f>
        <v>1.6210864673738345</v>
      </c>
      <c r="BL138" s="3">
        <f t="shared" ref="BL138" si="1371">L138/L$2</f>
        <v>1.5355273592386995</v>
      </c>
      <c r="BM138" s="3">
        <f t="shared" ref="BM138" si="1372">M138/M$2</f>
        <v>1.2163369755067224</v>
      </c>
      <c r="BN138" s="3">
        <f t="shared" ref="BN138" si="1373">N138/N$2</f>
        <v>1.3740882250781523</v>
      </c>
      <c r="BO138" s="3">
        <f t="shared" ref="BO138" si="1374">O138/O$2</f>
        <v>1.2785515320334262</v>
      </c>
      <c r="BP138" s="3">
        <f t="shared" ref="BP138" si="1375">P138/P$2</f>
        <v>1.569</v>
      </c>
      <c r="BQ138" s="3">
        <f t="shared" ref="BQ138" si="1376">Q138/Q$2</f>
        <v>1.2017971671468504</v>
      </c>
    </row>
    <row r="139" spans="1:69">
      <c r="A139" s="2">
        <v>44078</v>
      </c>
      <c r="B139">
        <v>1.9582999999999999</v>
      </c>
      <c r="C139">
        <v>3.7058</v>
      </c>
      <c r="D139">
        <v>3.08</v>
      </c>
      <c r="E139">
        <v>2.2101999999999999</v>
      </c>
      <c r="F139">
        <v>2.3168000000000002</v>
      </c>
      <c r="G139">
        <v>2.12</v>
      </c>
      <c r="H139">
        <v>1.230259775280899</v>
      </c>
      <c r="I139">
        <v>2.0804</v>
      </c>
      <c r="J139">
        <v>3.8582000000000001</v>
      </c>
      <c r="K139">
        <v>2.4822000000000002</v>
      </c>
      <c r="L139">
        <v>1.9144000000000001</v>
      </c>
      <c r="M139">
        <v>3.1543999999999999</v>
      </c>
      <c r="N139">
        <v>2.7707999999999999</v>
      </c>
      <c r="O139">
        <v>1.3779999999999999</v>
      </c>
      <c r="P139">
        <v>1.5740000000000001</v>
      </c>
      <c r="Q139" s="3">
        <v>1.1834263743902069</v>
      </c>
      <c r="S139" s="11">
        <f t="shared" si="1226"/>
        <v>-6.9472616632860751E-3</v>
      </c>
      <c r="T139" s="11">
        <f t="shared" si="1227"/>
        <v>-5.9815992060299195E-3</v>
      </c>
      <c r="U139" s="11">
        <f t="shared" si="1228"/>
        <v>-1.6288725646758095E-2</v>
      </c>
      <c r="V139" s="11">
        <f t="shared" si="1229"/>
        <v>-1.8386924853437514E-2</v>
      </c>
      <c r="W139" s="11">
        <f t="shared" si="1230"/>
        <v>-1.1604095563139794E-2</v>
      </c>
      <c r="X139" s="11">
        <f t="shared" si="1231"/>
        <v>5.6925996204932883E-3</v>
      </c>
      <c r="Y139" s="11">
        <f t="shared" si="1232"/>
        <v>4.9688318727980629E-3</v>
      </c>
      <c r="Z139" s="11">
        <f t="shared" si="1233"/>
        <v>2.4039617289295379E-4</v>
      </c>
      <c r="AA139" s="11">
        <f t="shared" si="1234"/>
        <v>1.583551828872487E-3</v>
      </c>
      <c r="AB139" s="11">
        <f t="shared" si="1235"/>
        <v>-1.5624999999999889E-2</v>
      </c>
      <c r="AC139" s="11">
        <f t="shared" si="1236"/>
        <v>-1.1310230852657033E-2</v>
      </c>
      <c r="AD139" s="11">
        <f t="shared" si="1237"/>
        <v>5.3397896142928669E-2</v>
      </c>
      <c r="AE139" s="11">
        <f t="shared" si="1238"/>
        <v>5.7778419760223798E-4</v>
      </c>
      <c r="AF139" s="11">
        <f t="shared" si="1239"/>
        <v>7.2621641249082103E-4</v>
      </c>
      <c r="AG139" s="11">
        <f t="shared" si="1240"/>
        <v>3.1867431485022024E-3</v>
      </c>
      <c r="AH139" s="11">
        <f t="shared" si="1241"/>
        <v>-1.5286100898587507E-2</v>
      </c>
      <c r="BA139" s="2">
        <f t="shared" ref="BA139" si="1377">A139</f>
        <v>44078</v>
      </c>
      <c r="BB139" s="3">
        <f t="shared" ref="BB139" si="1378">B139/B$2</f>
        <v>1.3216575555105621</v>
      </c>
      <c r="BC139" s="3">
        <f t="shared" ref="BC139" si="1379">C139/C$2</f>
        <v>1.5175266175266173</v>
      </c>
      <c r="BD139" s="3">
        <f t="shared" ref="BD139" si="1380">D139/D$2</f>
        <v>2.035690680766689</v>
      </c>
      <c r="BE139" s="3">
        <f t="shared" ref="BE139" si="1381">E139/E$2</f>
        <v>1.3018790127819992</v>
      </c>
      <c r="BF139" s="3">
        <f t="shared" ref="BF139" si="1382">F139/F$2</f>
        <v>1.1566072587489393</v>
      </c>
      <c r="BG139" s="3">
        <f t="shared" ref="BG139" si="1383">G139/G$2</f>
        <v>1.4190093708165998</v>
      </c>
      <c r="BH139" s="3">
        <f t="shared" ref="BH139" si="1384">H139/H$2</f>
        <v>1.2311215603731602</v>
      </c>
      <c r="BI139" s="3">
        <f t="shared" ref="BI139" si="1385">I139/I$2</f>
        <v>1.1485673273339592</v>
      </c>
      <c r="BJ139" s="3">
        <f t="shared" ref="BJ139" si="1386">J139/J$2</f>
        <v>1.0704436367671948</v>
      </c>
      <c r="BK139" s="3">
        <f t="shared" ref="BK139" si="1387">K139/K$2</f>
        <v>1.5957569913211187</v>
      </c>
      <c r="BL139" s="3">
        <f t="shared" ref="BL139" si="1388">L139/L$2</f>
        <v>1.5181601903251389</v>
      </c>
      <c r="BM139" s="3">
        <f t="shared" ref="BM139" si="1389">M139/M$2</f>
        <v>1.2812868109996345</v>
      </c>
      <c r="BN139" s="3">
        <f t="shared" ref="BN139" si="1390">N139/N$2</f>
        <v>1.3748821515407137</v>
      </c>
      <c r="BO139" s="3">
        <f t="shared" ref="BO139" si="1391">O139/O$2</f>
        <v>1.2794800371402042</v>
      </c>
      <c r="BP139" s="3">
        <f t="shared" ref="BP139" si="1392">P139/P$2</f>
        <v>1.5740000000000001</v>
      </c>
      <c r="BQ139" s="3">
        <f t="shared" ref="BQ139" si="1393">Q139/Q$2</f>
        <v>1.1834263743902069</v>
      </c>
    </row>
    <row r="140" spans="1:69">
      <c r="A140" s="2">
        <v>44085</v>
      </c>
      <c r="B140">
        <v>1.9005000000000001</v>
      </c>
      <c r="C140">
        <v>3.6011000000000002</v>
      </c>
      <c r="D140">
        <v>2.9449999999999998</v>
      </c>
      <c r="E140">
        <v>2.0968</v>
      </c>
      <c r="F140">
        <v>2.2538999999999998</v>
      </c>
      <c r="G140">
        <v>2.077</v>
      </c>
      <c r="H140">
        <v>1.2031639783603829</v>
      </c>
      <c r="I140">
        <v>2.0895000000000001</v>
      </c>
      <c r="J140">
        <v>3.6583999999999999</v>
      </c>
      <c r="K140">
        <v>2.4098999999999999</v>
      </c>
      <c r="L140">
        <v>1.8467</v>
      </c>
      <c r="M140">
        <v>3.0703999999999998</v>
      </c>
      <c r="N140">
        <v>2.6983000000000001</v>
      </c>
      <c r="O140">
        <v>1.3680000000000001</v>
      </c>
      <c r="P140">
        <v>1.5469999999999999</v>
      </c>
      <c r="Q140" s="3">
        <v>1.1479649143411239</v>
      </c>
      <c r="S140" s="11">
        <f t="shared" si="1226"/>
        <v>-2.9515396006740469E-2</v>
      </c>
      <c r="T140" s="11">
        <f t="shared" si="1227"/>
        <v>-2.8253008797020862E-2</v>
      </c>
      <c r="U140" s="11">
        <f t="shared" si="1228"/>
        <v>-4.3831168831168887E-2</v>
      </c>
      <c r="V140" s="11">
        <f t="shared" si="1229"/>
        <v>-5.13075739752058E-2</v>
      </c>
      <c r="W140" s="11">
        <f t="shared" si="1230"/>
        <v>-2.7149516574585753E-2</v>
      </c>
      <c r="X140" s="11">
        <f t="shared" si="1231"/>
        <v>-2.0283018867924607E-2</v>
      </c>
      <c r="Y140" s="11">
        <f t="shared" si="1232"/>
        <v>-2.2024451636102227E-2</v>
      </c>
      <c r="Z140" s="11">
        <f t="shared" si="1233"/>
        <v>4.3741588156125388E-3</v>
      </c>
      <c r="AA140" s="11">
        <f t="shared" si="1234"/>
        <v>-5.1785806852936656E-2</v>
      </c>
      <c r="AB140" s="11">
        <f t="shared" si="1235"/>
        <v>-2.9127386995407401E-2</v>
      </c>
      <c r="AC140" s="11">
        <f t="shared" si="1236"/>
        <v>-3.5363560384454651E-2</v>
      </c>
      <c r="AD140" s="11">
        <f t="shared" si="1237"/>
        <v>-2.6629469946741091E-2</v>
      </c>
      <c r="AE140" s="11">
        <f t="shared" si="1238"/>
        <v>-2.616572830951347E-2</v>
      </c>
      <c r="AF140" s="11">
        <f t="shared" si="1239"/>
        <v>-7.2568940493467071E-3</v>
      </c>
      <c r="AG140" s="11">
        <f t="shared" si="1240"/>
        <v>-1.715374841169004E-2</v>
      </c>
      <c r="AH140" s="11">
        <f t="shared" si="1241"/>
        <v>-2.9965074986059492E-2</v>
      </c>
      <c r="BA140" s="2">
        <f t="shared" ref="BA140" si="1394">A140</f>
        <v>44085</v>
      </c>
      <c r="BB140" s="3">
        <f t="shared" ref="BB140" si="1395">B140/B$2</f>
        <v>1.2826483093743672</v>
      </c>
      <c r="BC140" s="3">
        <f t="shared" ref="BC140" si="1396">C140/C$2</f>
        <v>1.4746519246519245</v>
      </c>
      <c r="BD140" s="3">
        <f t="shared" ref="BD140" si="1397">D140/D$2</f>
        <v>1.9464639788499669</v>
      </c>
      <c r="BE140" s="3">
        <f t="shared" ref="BE140" si="1398">E140/E$2</f>
        <v>1.2350827590269189</v>
      </c>
      <c r="BF140" s="3">
        <f t="shared" ref="BF140" si="1399">F140/F$2</f>
        <v>1.1252059308072486</v>
      </c>
      <c r="BG140" s="3">
        <f t="shared" ref="BG140" si="1400">G140/G$2</f>
        <v>1.3902275769745649</v>
      </c>
      <c r="BH140" s="3">
        <f t="shared" ref="BH140" si="1401">H140/H$2</f>
        <v>1.204006783108559</v>
      </c>
      <c r="BI140" s="3">
        <f t="shared" ref="BI140" si="1402">I140/I$2</f>
        <v>1.1535913432341414</v>
      </c>
      <c r="BJ140" s="3">
        <f t="shared" ref="BJ140" si="1403">J140/J$2</f>
        <v>1.0150098493466138</v>
      </c>
      <c r="BK140" s="3">
        <f t="shared" ref="BK140" si="1404">K140/K$2</f>
        <v>1.5492767598842814</v>
      </c>
      <c r="BL140" s="3">
        <f t="shared" ref="BL140" si="1405">L140/L$2</f>
        <v>1.4644726407613007</v>
      </c>
      <c r="BM140" s="3">
        <f t="shared" ref="BM140" si="1406">M140/M$2</f>
        <v>1.2471668223729639</v>
      </c>
      <c r="BN140" s="3">
        <f t="shared" ref="BN140" si="1407">N140/N$2</f>
        <v>1.3389073587058999</v>
      </c>
      <c r="BO140" s="3">
        <f t="shared" ref="BO140" si="1408">O140/O$2</f>
        <v>1.2701949860724235</v>
      </c>
      <c r="BP140" s="3">
        <f t="shared" ref="BP140" si="1409">P140/P$2</f>
        <v>1.5469999999999999</v>
      </c>
      <c r="BQ140" s="3">
        <f t="shared" ref="BQ140" si="1410">Q140/Q$2</f>
        <v>1.1479649143411239</v>
      </c>
    </row>
    <row r="141" spans="1:69">
      <c r="A141" s="2">
        <v>44092</v>
      </c>
      <c r="B141">
        <v>1.9845999999999999</v>
      </c>
      <c r="C141">
        <v>3.7111000000000001</v>
      </c>
      <c r="D141">
        <v>2.992</v>
      </c>
      <c r="E141">
        <v>2.0991</v>
      </c>
      <c r="F141">
        <v>2.3062999999999998</v>
      </c>
      <c r="G141">
        <v>2.1379999999999999</v>
      </c>
      <c r="H141">
        <v>1.2057076654182273</v>
      </c>
      <c r="I141">
        <v>2.1276999999999999</v>
      </c>
      <c r="J141">
        <v>3.8351000000000002</v>
      </c>
      <c r="K141">
        <v>2.3956</v>
      </c>
      <c r="L141">
        <v>1.8815999999999999</v>
      </c>
      <c r="M141">
        <v>3.3549000000000002</v>
      </c>
      <c r="N141">
        <v>2.7589000000000001</v>
      </c>
      <c r="O141">
        <v>1.365</v>
      </c>
      <c r="P141">
        <v>1.532</v>
      </c>
      <c r="Q141" s="3">
        <v>1.1752072742682949</v>
      </c>
      <c r="S141" s="11">
        <f t="shared" ref="S141:S145" si="1411">IF(B141=B140,"/",B141/B140-1)</f>
        <v>4.4251512759799994E-2</v>
      </c>
      <c r="T141" s="11">
        <f t="shared" ref="T141:T145" si="1412">IF(C141=C140,"/",C141/C140-1)</f>
        <v>3.0546221987725941E-2</v>
      </c>
      <c r="U141" s="11">
        <f t="shared" ref="U141:U145" si="1413">IF(D141=D140,"/",D141/D140-1)</f>
        <v>1.595925297113765E-2</v>
      </c>
      <c r="V141" s="11">
        <f t="shared" ref="V141:V145" si="1414">IF(E141=E140,"/",E141/E140-1)</f>
        <v>1.0969095764974401E-3</v>
      </c>
      <c r="W141" s="11">
        <f t="shared" ref="W141:W145" si="1415">IF(F141=F140,"/",F141/F140-1)</f>
        <v>2.3248591330582657E-2</v>
      </c>
      <c r="X141" s="11">
        <f t="shared" ref="X141:X145" si="1416">IF(G141=G140,"/",G141/G140-1)</f>
        <v>2.9369282619162274E-2</v>
      </c>
      <c r="Y141" s="11">
        <f t="shared" ref="Y141:Y145" si="1417">IF(H141=H140,"/",H141/H140-1)</f>
        <v>2.1141649048626032E-3</v>
      </c>
      <c r="Z141" s="11">
        <f t="shared" ref="Z141:Z145" si="1418">IF(I141=I140,"/",I141/I140-1)</f>
        <v>1.8281885618568916E-2</v>
      </c>
      <c r="AA141" s="11">
        <f t="shared" ref="AA141:AA145" si="1419">IF(J141=J140,"/",J141/J140-1)</f>
        <v>4.8299803192652702E-2</v>
      </c>
      <c r="AB141" s="11">
        <f t="shared" ref="AB141:AB145" si="1420">IF(K141=K140,"/",K141/K140-1)</f>
        <v>-5.9338561766048015E-3</v>
      </c>
      <c r="AC141" s="11">
        <f t="shared" ref="AC141:AC145" si="1421">IF(L141=L140,"/",L141/L140-1)</f>
        <v>1.8898575837981157E-2</v>
      </c>
      <c r="AD141" s="11">
        <f t="shared" ref="AD141:AD145" si="1422">IF(M141=M140,"/",M141/M140-1)</f>
        <v>9.2658936946326431E-2</v>
      </c>
      <c r="AE141" s="11">
        <f t="shared" ref="AE141:AE145" si="1423">IF(N141=N140,"/",N141/N140-1)</f>
        <v>2.2458585035022072E-2</v>
      </c>
      <c r="AF141" s="11">
        <f t="shared" ref="AF141:AF145" si="1424">IF(O141=O140,"/",O141/O140-1)</f>
        <v>-2.1929824561404132E-3</v>
      </c>
      <c r="AG141" s="11">
        <f t="shared" ref="AG141:AG145" si="1425">IF(P141=P140,"/",P141/P140-1)</f>
        <v>-9.6961861667743676E-3</v>
      </c>
      <c r="AH141" s="11">
        <f t="shared" ref="AH141:AH145" si="1426">IF(Q141=Q140,"/",Q141/Q140-1)</f>
        <v>2.3731003959129415E-2</v>
      </c>
      <c r="BA141" s="2">
        <f t="shared" ref="BA141" si="1427">A141</f>
        <v>44092</v>
      </c>
      <c r="BB141" s="3">
        <f t="shared" ref="BB141" si="1428">B141/B$2</f>
        <v>1.339407437402983</v>
      </c>
      <c r="BC141" s="3">
        <f t="shared" ref="BC141" si="1429">C141/C$2</f>
        <v>1.5196969696969695</v>
      </c>
      <c r="BD141" s="3">
        <f t="shared" ref="BD141" si="1430">D141/D$2</f>
        <v>1.9775280898876406</v>
      </c>
      <c r="BE141" s="3">
        <f t="shared" ref="BE141" si="1431">E141/E$2</f>
        <v>1.2364375331330624</v>
      </c>
      <c r="BF141" s="3">
        <f t="shared" ref="BF141" si="1432">F141/F$2</f>
        <v>1.1513653836553341</v>
      </c>
      <c r="BG141" s="3">
        <f t="shared" ref="BG141" si="1433">G141/G$2</f>
        <v>1.4310575635876841</v>
      </c>
      <c r="BH141" s="3">
        <f t="shared" ref="BH141" si="1434">H141/H$2</f>
        <v>1.2065522519946235</v>
      </c>
      <c r="BI141" s="3">
        <f t="shared" ref="BI141" si="1435">I141/I$2</f>
        <v>1.1746811682217193</v>
      </c>
      <c r="BJ141" s="3">
        <f t="shared" ref="BJ141" si="1436">J141/J$2</f>
        <v>1.0640346253086592</v>
      </c>
      <c r="BK141" s="3">
        <f t="shared" ref="BK141" si="1437">K141/K$2</f>
        <v>1.5400835744133718</v>
      </c>
      <c r="BL141" s="3">
        <f t="shared" ref="BL141" si="1438">L141/L$2</f>
        <v>1.4921490880253767</v>
      </c>
      <c r="BM141" s="3">
        <f t="shared" ref="BM141" si="1439">M141/M$2</f>
        <v>1.3627279743287706</v>
      </c>
      <c r="BN141" s="3">
        <f t="shared" ref="BN141" si="1440">N141/N$2</f>
        <v>1.3689773234754132</v>
      </c>
      <c r="BO141" s="3">
        <f t="shared" ref="BO141" si="1441">O141/O$2</f>
        <v>1.2674094707520891</v>
      </c>
      <c r="BP141" s="3">
        <f t="shared" ref="BP141" si="1442">P141/P$2</f>
        <v>1.532</v>
      </c>
      <c r="BQ141" s="3">
        <f t="shared" ref="BQ141" si="1443">Q141/Q$2</f>
        <v>1.1752072742682949</v>
      </c>
    </row>
    <row r="142" spans="1:69">
      <c r="A142" s="2">
        <v>44099</v>
      </c>
      <c r="B142">
        <v>1.9012</v>
      </c>
      <c r="C142">
        <v>3.5099</v>
      </c>
      <c r="D142">
        <v>2.839</v>
      </c>
      <c r="E142">
        <v>2.0678000000000001</v>
      </c>
      <c r="F142">
        <v>2.2561</v>
      </c>
      <c r="G142">
        <v>2.056</v>
      </c>
      <c r="H142">
        <v>1.2791428048272993</v>
      </c>
      <c r="I142">
        <v>2.0687000000000002</v>
      </c>
      <c r="J142">
        <v>3.6989999999999998</v>
      </c>
      <c r="K142">
        <v>2.3650000000000002</v>
      </c>
      <c r="L142">
        <v>1.8652</v>
      </c>
      <c r="M142">
        <v>3.1924999999999999</v>
      </c>
      <c r="N142">
        <v>2.7187000000000001</v>
      </c>
      <c r="O142">
        <v>1.359</v>
      </c>
      <c r="P142">
        <v>1.516</v>
      </c>
      <c r="Q142" s="3">
        <v>1.1337594910697482</v>
      </c>
      <c r="S142" s="11">
        <f t="shared" si="1411"/>
        <v>-4.2023581578151781E-2</v>
      </c>
      <c r="T142" s="11">
        <f t="shared" si="1412"/>
        <v>-5.4215731184823923E-2</v>
      </c>
      <c r="U142" s="11">
        <f t="shared" si="1413"/>
        <v>-5.1136363636363646E-2</v>
      </c>
      <c r="V142" s="11">
        <f t="shared" si="1414"/>
        <v>-1.4911152398646932E-2</v>
      </c>
      <c r="W142" s="11">
        <f t="shared" si="1415"/>
        <v>-2.176646576767971E-2</v>
      </c>
      <c r="X142" s="11">
        <f t="shared" si="1416"/>
        <v>-3.8353601496725842E-2</v>
      </c>
      <c r="Y142" s="11">
        <f t="shared" si="1417"/>
        <v>6.0906255732892989E-2</v>
      </c>
      <c r="Z142" s="11">
        <f t="shared" si="1418"/>
        <v>-2.7729473140010175E-2</v>
      </c>
      <c r="AA142" s="11">
        <f t="shared" si="1419"/>
        <v>-3.5487992490417564E-2</v>
      </c>
      <c r="AB142" s="11">
        <f t="shared" si="1420"/>
        <v>-1.2773417932876785E-2</v>
      </c>
      <c r="AC142" s="11">
        <f t="shared" si="1421"/>
        <v>-8.7159863945578397E-3</v>
      </c>
      <c r="AD142" s="11">
        <f t="shared" si="1422"/>
        <v>-4.8406807952547148E-2</v>
      </c>
      <c r="AE142" s="11">
        <f t="shared" si="1423"/>
        <v>-1.4571024683750822E-2</v>
      </c>
      <c r="AF142" s="11">
        <f t="shared" si="1424"/>
        <v>-4.39560439560438E-3</v>
      </c>
      <c r="AG142" s="11">
        <f t="shared" si="1425"/>
        <v>-1.0443864229765065E-2</v>
      </c>
      <c r="AH142" s="11">
        <f t="shared" si="1426"/>
        <v>-3.5268487615814692E-2</v>
      </c>
      <c r="BA142" s="2">
        <f t="shared" ref="BA142:BA143" si="1444">A142</f>
        <v>44099</v>
      </c>
      <c r="BB142" s="3">
        <f t="shared" ref="BB142:BB143" si="1445">B142/B$2</f>
        <v>1.2831207396908957</v>
      </c>
      <c r="BC142" s="3">
        <f t="shared" ref="BC142:BC143" si="1446">C142/C$2</f>
        <v>1.4373054873054871</v>
      </c>
      <c r="BD142" s="3">
        <f t="shared" ref="BD142:BD143" si="1447">D142/D$2</f>
        <v>1.8764044943820226</v>
      </c>
      <c r="BE142" s="3">
        <f t="shared" ref="BE142:BE143" si="1448">E142/E$2</f>
        <v>1.2180008246451082</v>
      </c>
      <c r="BF142" s="3">
        <f t="shared" ref="BF142:BF143" si="1449">F142/F$2</f>
        <v>1.1263042284459088</v>
      </c>
      <c r="BG142" s="3">
        <f t="shared" ref="BG142:BG143" si="1450">G142/G$2</f>
        <v>1.3761713520749665</v>
      </c>
      <c r="BH142" s="3">
        <f t="shared" ref="BH142:BH143" si="1451">H142/H$2</f>
        <v>1.280038832009706</v>
      </c>
      <c r="BI142" s="3">
        <f t="shared" ref="BI142:BI143" si="1452">I142/I$2</f>
        <v>1.1421078783194392</v>
      </c>
      <c r="BJ142" s="3">
        <f t="shared" ref="BJ142:BJ143" si="1453">J142/J$2</f>
        <v>1.0262741725161613</v>
      </c>
      <c r="BK142" s="3">
        <f t="shared" ref="BK142:BK143" si="1454">K142/K$2</f>
        <v>1.5204114432658309</v>
      </c>
      <c r="BL142" s="3">
        <f t="shared" ref="BL142:BL143" si="1455">L142/L$2</f>
        <v>1.4791435368754957</v>
      </c>
      <c r="BM142" s="3">
        <f t="shared" ref="BM142:BM143" si="1456">M142/M$2</f>
        <v>1.2967626629838742</v>
      </c>
      <c r="BN142" s="3">
        <f t="shared" ref="BN142:BN143" si="1457">N142/N$2</f>
        <v>1.3490299211035579</v>
      </c>
      <c r="BO142" s="3">
        <f t="shared" ref="BO142:BO143" si="1458">O142/O$2</f>
        <v>1.2618384401114207</v>
      </c>
      <c r="BP142" s="3">
        <f t="shared" ref="BP142:BP143" si="1459">P142/P$2</f>
        <v>1.516</v>
      </c>
      <c r="BQ142" s="3">
        <f t="shared" ref="BQ142:BQ143" si="1460">Q142/Q$2</f>
        <v>1.1337594910697482</v>
      </c>
    </row>
    <row r="143" spans="1:69">
      <c r="A143" s="2">
        <v>44113</v>
      </c>
      <c r="B143">
        <v>2.0306999999999999</v>
      </c>
      <c r="C143">
        <v>3.6101999999999999</v>
      </c>
      <c r="D143">
        <v>3.0179999999999998</v>
      </c>
      <c r="E143">
        <v>2.113</v>
      </c>
      <c r="F143">
        <v>2.2919999999999998</v>
      </c>
      <c r="G143">
        <v>2.1339999999999999</v>
      </c>
      <c r="H143">
        <v>1.2362319101123596</v>
      </c>
      <c r="I143">
        <v>2.1257000000000001</v>
      </c>
      <c r="J143">
        <v>3.7381000000000002</v>
      </c>
      <c r="K143">
        <v>2.4163999999999999</v>
      </c>
      <c r="L143">
        <v>1.8882000000000001</v>
      </c>
      <c r="M143">
        <v>3.4293</v>
      </c>
      <c r="N143">
        <v>2.8146</v>
      </c>
      <c r="O143">
        <v>1.3759999999999999</v>
      </c>
      <c r="P143">
        <v>1.54</v>
      </c>
      <c r="Q143" s="3">
        <v>1.1613268440895752</v>
      </c>
      <c r="S143" s="11">
        <f t="shared" si="1411"/>
        <v>6.8114874815905724E-2</v>
      </c>
      <c r="T143" s="11">
        <f t="shared" si="1412"/>
        <v>2.8576312715461905E-2</v>
      </c>
      <c r="U143" s="11">
        <f t="shared" si="1413"/>
        <v>6.3050369848538068E-2</v>
      </c>
      <c r="V143" s="11">
        <f t="shared" si="1414"/>
        <v>2.1858980559048113E-2</v>
      </c>
      <c r="W143" s="11">
        <f t="shared" si="1415"/>
        <v>1.5912415229821342E-2</v>
      </c>
      <c r="X143" s="11">
        <f t="shared" si="1416"/>
        <v>3.7937743190661344E-2</v>
      </c>
      <c r="Y143" s="11">
        <f t="shared" si="1417"/>
        <v>-3.3546602109631674E-2</v>
      </c>
      <c r="Z143" s="11">
        <f t="shared" si="1418"/>
        <v>2.7553536037124626E-2</v>
      </c>
      <c r="AA143" s="11">
        <f t="shared" si="1419"/>
        <v>1.0570424439037662E-2</v>
      </c>
      <c r="AB143" s="11">
        <f t="shared" si="1420"/>
        <v>2.1733615221987135E-2</v>
      </c>
      <c r="AC143" s="11">
        <f t="shared" si="1421"/>
        <v>1.2331117306455086E-2</v>
      </c>
      <c r="AD143" s="11">
        <f t="shared" si="1422"/>
        <v>7.4173844949099399E-2</v>
      </c>
      <c r="AE143" s="11">
        <f t="shared" si="1423"/>
        <v>3.5274211939529954E-2</v>
      </c>
      <c r="AF143" s="11">
        <f t="shared" si="1424"/>
        <v>1.2509197939661432E-2</v>
      </c>
      <c r="AG143" s="11">
        <f t="shared" si="1425"/>
        <v>1.5831134564643801E-2</v>
      </c>
      <c r="AH143" s="11">
        <f t="shared" si="1426"/>
        <v>2.4314992056927442E-2</v>
      </c>
      <c r="BA143" s="2">
        <f t="shared" si="1444"/>
        <v>44113</v>
      </c>
      <c r="BB143" s="3">
        <f t="shared" si="1445"/>
        <v>1.3705203482486332</v>
      </c>
      <c r="BC143" s="3">
        <f t="shared" si="1446"/>
        <v>1.4783783783783782</v>
      </c>
      <c r="BD143" s="3">
        <f t="shared" si="1447"/>
        <v>1.9947124917382684</v>
      </c>
      <c r="BE143" s="3">
        <f t="shared" si="1448"/>
        <v>1.2446250809919304</v>
      </c>
      <c r="BF143" s="3">
        <f t="shared" si="1449"/>
        <v>1.1442264490040437</v>
      </c>
      <c r="BG143" s="3">
        <f t="shared" si="1450"/>
        <v>1.428380187416332</v>
      </c>
      <c r="BH143" s="3">
        <f t="shared" si="1451"/>
        <v>1.2370978786273987</v>
      </c>
      <c r="BI143" s="3">
        <f t="shared" si="1452"/>
        <v>1.1735769889029979</v>
      </c>
      <c r="BJ143" s="3">
        <f t="shared" si="1453"/>
        <v>1.0371223261104792</v>
      </c>
      <c r="BK143" s="3">
        <f t="shared" si="1454"/>
        <v>1.5534554805528766</v>
      </c>
      <c r="BL143" s="3">
        <f t="shared" si="1455"/>
        <v>1.4973830293417925</v>
      </c>
      <c r="BM143" s="3">
        <f t="shared" si="1456"/>
        <v>1.3929485356838214</v>
      </c>
      <c r="BN143" s="3">
        <f t="shared" si="1457"/>
        <v>1.3966158884533322</v>
      </c>
      <c r="BO143" s="3">
        <f t="shared" si="1458"/>
        <v>1.277623026926648</v>
      </c>
      <c r="BP143" s="3">
        <f t="shared" si="1459"/>
        <v>1.54</v>
      </c>
      <c r="BQ143" s="3">
        <f t="shared" si="1460"/>
        <v>1.1613268440895752</v>
      </c>
    </row>
    <row r="144" spans="1:69">
      <c r="A144" s="2">
        <v>44120</v>
      </c>
      <c r="B144">
        <v>1.9936</v>
      </c>
      <c r="C144">
        <v>3.6646999999999998</v>
      </c>
      <c r="D144">
        <v>3.073</v>
      </c>
      <c r="E144">
        <v>2.1347999999999998</v>
      </c>
      <c r="F144">
        <v>2.3176000000000001</v>
      </c>
      <c r="G144">
        <v>2.137</v>
      </c>
      <c r="H144">
        <v>1.3718214898044112</v>
      </c>
      <c r="I144">
        <v>2.1724000000000001</v>
      </c>
      <c r="J144">
        <v>3.7048999999999999</v>
      </c>
      <c r="K144">
        <v>2.4470999999999998</v>
      </c>
      <c r="L144">
        <v>1.9482999999999999</v>
      </c>
      <c r="M144">
        <v>3.5183</v>
      </c>
      <c r="N144">
        <v>2.8603999999999998</v>
      </c>
      <c r="O144">
        <v>1.3959999999999999</v>
      </c>
      <c r="P144">
        <v>1.536</v>
      </c>
      <c r="Q144" s="3">
        <v>1.1887503070378447</v>
      </c>
      <c r="S144" s="11">
        <f t="shared" si="1411"/>
        <v>-1.8269562219924151E-2</v>
      </c>
      <c r="T144" s="11">
        <f t="shared" si="1412"/>
        <v>1.5096116558639405E-2</v>
      </c>
      <c r="U144" s="11">
        <f t="shared" si="1413"/>
        <v>1.8223989396951579E-2</v>
      </c>
      <c r="V144" s="11">
        <f t="shared" si="1414"/>
        <v>1.0317084713677094E-2</v>
      </c>
      <c r="W144" s="11">
        <f t="shared" si="1415"/>
        <v>1.1169284467713814E-2</v>
      </c>
      <c r="X144" s="11">
        <f t="shared" si="1416"/>
        <v>1.405810684161235E-3</v>
      </c>
      <c r="Y144" s="11">
        <f t="shared" si="1417"/>
        <v>0.10967972803721593</v>
      </c>
      <c r="Z144" s="11">
        <f t="shared" si="1418"/>
        <v>2.1969233664204779E-2</v>
      </c>
      <c r="AA144" s="11">
        <f t="shared" si="1419"/>
        <v>-8.8815173483856036E-3</v>
      </c>
      <c r="AB144" s="11">
        <f t="shared" si="1420"/>
        <v>1.2704850190365713E-2</v>
      </c>
      <c r="AC144" s="11">
        <f t="shared" si="1421"/>
        <v>3.1829255375489751E-2</v>
      </c>
      <c r="AD144" s="11">
        <f t="shared" si="1422"/>
        <v>2.5952818359431973E-2</v>
      </c>
      <c r="AE144" s="11">
        <f t="shared" si="1423"/>
        <v>1.6272294464577453E-2</v>
      </c>
      <c r="AF144" s="11">
        <f t="shared" si="1424"/>
        <v>1.4534883720930258E-2</v>
      </c>
      <c r="AG144" s="11">
        <f t="shared" si="1425"/>
        <v>-2.5974025974025983E-3</v>
      </c>
      <c r="AH144" s="11">
        <f t="shared" si="1426"/>
        <v>2.3613906014346986E-2</v>
      </c>
      <c r="BA144" s="2">
        <f t="shared" ref="BA144" si="1461">A144</f>
        <v>44120</v>
      </c>
      <c r="BB144" s="3">
        <f t="shared" ref="BB144" si="1462">B144/B$2</f>
        <v>1.3454815414726329</v>
      </c>
      <c r="BC144" s="3">
        <f t="shared" ref="BC144" si="1463">C144/C$2</f>
        <v>1.5006961506961505</v>
      </c>
      <c r="BD144" s="3">
        <f t="shared" ref="BD144" si="1464">D144/D$2</f>
        <v>2.0310641110376735</v>
      </c>
      <c r="BE144" s="3">
        <f t="shared" ref="BE144" si="1465">E144/E$2</f>
        <v>1.2574659833892914</v>
      </c>
      <c r="BF144" s="3">
        <f t="shared" ref="BF144" si="1466">F144/F$2</f>
        <v>1.157006639708452</v>
      </c>
      <c r="BG144" s="3">
        <f t="shared" ref="BG144" si="1467">G144/G$2</f>
        <v>1.4303882195448461</v>
      </c>
      <c r="BH144" s="3">
        <f t="shared" ref="BH144" si="1468">H144/H$2</f>
        <v>1.3727824375106688</v>
      </c>
      <c r="BI144" s="3">
        <f t="shared" ref="BI144" si="1469">I144/I$2</f>
        <v>1.1993595759951416</v>
      </c>
      <c r="BJ144" s="3">
        <f t="shared" ref="BJ144" si="1470">J144/J$2</f>
        <v>1.0279111061787309</v>
      </c>
      <c r="BK144" s="3">
        <f t="shared" ref="BK144" si="1471">K144/K$2</f>
        <v>1.5731918997107037</v>
      </c>
      <c r="BL144" s="3">
        <f t="shared" ref="BL144" si="1472">L144/L$2</f>
        <v>1.5450436161776369</v>
      </c>
      <c r="BM144" s="3">
        <f t="shared" ref="BM144" si="1473">M144/M$2</f>
        <v>1.4290994760144604</v>
      </c>
      <c r="BN144" s="3">
        <f t="shared" ref="BN144" si="1474">N144/N$2</f>
        <v>1.4193420334441522</v>
      </c>
      <c r="BO144" s="3">
        <f t="shared" ref="BO144" si="1475">O144/O$2</f>
        <v>1.2961931290622097</v>
      </c>
      <c r="BP144" s="3">
        <f t="shared" ref="BP144" si="1476">P144/P$2</f>
        <v>1.536</v>
      </c>
      <c r="BQ144" s="3">
        <f t="shared" ref="BQ144" si="1477">Q144/Q$2</f>
        <v>1.1887503070378447</v>
      </c>
    </row>
    <row r="145" spans="1:69">
      <c r="A145" s="2">
        <v>44127</v>
      </c>
      <c r="B145">
        <v>1.8904000000000001</v>
      </c>
      <c r="C145">
        <v>3.6242999999999999</v>
      </c>
      <c r="D145">
        <v>2.968</v>
      </c>
      <c r="E145">
        <v>2.004</v>
      </c>
      <c r="F145">
        <v>2.3117999999999999</v>
      </c>
      <c r="G145">
        <v>2.0779999999999998</v>
      </c>
      <c r="H145">
        <v>1.2315</v>
      </c>
      <c r="I145">
        <v>2.1406999999999998</v>
      </c>
      <c r="J145">
        <v>3.6213000000000002</v>
      </c>
      <c r="K145">
        <v>2.4077000000000002</v>
      </c>
      <c r="L145">
        <v>1.8597999999999999</v>
      </c>
      <c r="M145">
        <v>3.4698000000000002</v>
      </c>
      <c r="N145">
        <v>2.8243999999999998</v>
      </c>
      <c r="O145">
        <v>1.3839999999999999</v>
      </c>
      <c r="P145">
        <v>1.58</v>
      </c>
      <c r="Q145" s="3">
        <v>1.1705928685252351</v>
      </c>
      <c r="S145" s="11">
        <f t="shared" si="1411"/>
        <v>-5.1765650080256798E-2</v>
      </c>
      <c r="T145" s="11">
        <f t="shared" si="1412"/>
        <v>-1.1024094741725055E-2</v>
      </c>
      <c r="U145" s="11">
        <f t="shared" si="1413"/>
        <v>-3.4168564920273314E-2</v>
      </c>
      <c r="V145" s="11">
        <f t="shared" si="1414"/>
        <v>-6.1270376616076372E-2</v>
      </c>
      <c r="W145" s="11">
        <f t="shared" si="1415"/>
        <v>-2.5025888850536138E-3</v>
      </c>
      <c r="X145" s="11">
        <f t="shared" si="1416"/>
        <v>-2.7608797379504058E-2</v>
      </c>
      <c r="Y145" s="11">
        <f t="shared" si="1417"/>
        <v>-0.1022884470372436</v>
      </c>
      <c r="Z145" s="11">
        <f t="shared" si="1418"/>
        <v>-1.4592156140673995E-2</v>
      </c>
      <c r="AA145" s="11">
        <f t="shared" si="1419"/>
        <v>-2.2564711598153764E-2</v>
      </c>
      <c r="AB145" s="11">
        <f t="shared" si="1420"/>
        <v>-1.6100690613378932E-2</v>
      </c>
      <c r="AC145" s="11">
        <f t="shared" si="1421"/>
        <v>-4.5424215983164817E-2</v>
      </c>
      <c r="AD145" s="11">
        <f t="shared" si="1422"/>
        <v>-1.3785066651507805E-2</v>
      </c>
      <c r="AE145" s="11">
        <f t="shared" si="1423"/>
        <v>-1.2585652356313815E-2</v>
      </c>
      <c r="AF145" s="11">
        <f t="shared" si="1424"/>
        <v>-8.5959885386819312E-3</v>
      </c>
      <c r="AG145" s="11">
        <f t="shared" si="1425"/>
        <v>2.8645833333333259E-2</v>
      </c>
      <c r="AH145" s="11">
        <f t="shared" si="1426"/>
        <v>-1.5274392279952087E-2</v>
      </c>
      <c r="BA145" s="2">
        <f t="shared" ref="BA145" si="1478">A145</f>
        <v>44127</v>
      </c>
      <c r="BB145" s="3">
        <f t="shared" ref="BB145" si="1479">B145/B$2</f>
        <v>1.275831814807316</v>
      </c>
      <c r="BC145" s="3">
        <f t="shared" ref="BC145" si="1480">C145/C$2</f>
        <v>1.4841523341523339</v>
      </c>
      <c r="BD145" s="3">
        <f t="shared" ref="BD145" si="1481">D145/D$2</f>
        <v>1.9616655651024455</v>
      </c>
      <c r="BE145" s="3">
        <f t="shared" ref="BE145" si="1482">E145/E$2</f>
        <v>1.1804205690051246</v>
      </c>
      <c r="BF145" s="3">
        <f t="shared" ref="BF145" si="1483">F145/F$2</f>
        <v>1.1541111277519844</v>
      </c>
      <c r="BG145" s="3">
        <f t="shared" ref="BG145" si="1484">G145/G$2</f>
        <v>1.3908969210174029</v>
      </c>
      <c r="BH145" s="3">
        <f t="shared" ref="BH145" si="1485">H145/H$2</f>
        <v>1.2323626538577004</v>
      </c>
      <c r="BI145" s="3">
        <f t="shared" ref="BI145" si="1486">I145/I$2</f>
        <v>1.1818583337934081</v>
      </c>
      <c r="BJ145" s="3">
        <f t="shared" ref="BJ145" si="1487">J145/J$2</f>
        <v>1.0047165885192688</v>
      </c>
      <c r="BK145" s="3">
        <f t="shared" ref="BK145" si="1488">K145/K$2</f>
        <v>1.5478624236579879</v>
      </c>
      <c r="BL145" s="3">
        <f t="shared" ref="BL145" si="1489">L145/L$2</f>
        <v>1.4748612212529739</v>
      </c>
      <c r="BM145" s="3">
        <f t="shared" ref="BM145" si="1490">M145/M$2</f>
        <v>1.4093992444859662</v>
      </c>
      <c r="BN145" s="3">
        <f t="shared" ref="BN145" si="1491">N145/N$2</f>
        <v>1.4014786880365206</v>
      </c>
      <c r="BO145" s="3">
        <f t="shared" ref="BO145" si="1492">O145/O$2</f>
        <v>1.2850510677808729</v>
      </c>
      <c r="BP145" s="3">
        <f t="shared" ref="BP145" si="1493">P145/P$2</f>
        <v>1.58</v>
      </c>
      <c r="BQ145" s="3">
        <f t="shared" ref="BQ145" si="1494">Q145/Q$2</f>
        <v>1.1705928685252351</v>
      </c>
    </row>
    <row r="146" spans="1:69">
      <c r="A146" s="2">
        <v>44134</v>
      </c>
      <c r="B146">
        <v>1.9783999999999999</v>
      </c>
      <c r="C146">
        <v>3.6876000000000002</v>
      </c>
      <c r="D146">
        <v>3</v>
      </c>
      <c r="E146">
        <v>2.0019</v>
      </c>
      <c r="F146">
        <v>2.3027000000000002</v>
      </c>
      <c r="G146">
        <v>2.0529999999999999</v>
      </c>
      <c r="H146">
        <v>1.2067000000000001</v>
      </c>
      <c r="I146">
        <v>2.1255999999999999</v>
      </c>
      <c r="J146">
        <v>3.4422000000000001</v>
      </c>
      <c r="K146">
        <v>2.4241000000000001</v>
      </c>
      <c r="L146">
        <v>1.9330000000000001</v>
      </c>
      <c r="M146">
        <v>3.4493</v>
      </c>
      <c r="N146">
        <v>2.8342999999999998</v>
      </c>
      <c r="O146">
        <v>1.399</v>
      </c>
      <c r="P146">
        <v>1.5980000000000001</v>
      </c>
      <c r="Q146" s="3">
        <v>1.1648471891161352</v>
      </c>
      <c r="S146" s="11">
        <f t="shared" ref="S146:S148" si="1495">IF(B146=B145,"/",B146/B145-1)</f>
        <v>4.6550994498518738E-2</v>
      </c>
      <c r="T146" s="11">
        <f t="shared" ref="T146:T148" si="1496">IF(C146=C145,"/",C146/C145-1)</f>
        <v>1.7465441602516396E-2</v>
      </c>
      <c r="U146" s="11">
        <f t="shared" ref="U146:U148" si="1497">IF(D146=D145,"/",D146/D145-1)</f>
        <v>1.0781671159029615E-2</v>
      </c>
      <c r="V146" s="11">
        <f t="shared" ref="V146:V148" si="1498">IF(E146=E145,"/",E146/E145-1)</f>
        <v>-1.0479041916167109E-3</v>
      </c>
      <c r="W146" s="11">
        <f t="shared" ref="W146:W148" si="1499">IF(F146=F145,"/",F146/F145-1)</f>
        <v>-3.936326671857282E-3</v>
      </c>
      <c r="X146" s="11">
        <f t="shared" ref="X146:X148" si="1500">IF(G146=G145,"/",G146/G145-1)</f>
        <v>-1.2030798845043322E-2</v>
      </c>
      <c r="Y146" s="11">
        <f t="shared" ref="Y146:Y148" si="1501">IF(H146=H145,"/",H146/H145-1)</f>
        <v>-2.0138043036946773E-2</v>
      </c>
      <c r="Z146" s="11">
        <f t="shared" ref="Z146:Z148" si="1502">IF(I146=I145,"/",I146/I145-1)</f>
        <v>-7.0537674592422439E-3</v>
      </c>
      <c r="AA146" s="11">
        <f t="shared" ref="AA146:AA148" si="1503">IF(J146=J145,"/",J146/J145-1)</f>
        <v>-4.9457377184988771E-2</v>
      </c>
      <c r="AB146" s="11">
        <f t="shared" ref="AB146:AB148" si="1504">IF(K146=K145,"/",K146/K145-1)</f>
        <v>6.8114798355276562E-3</v>
      </c>
      <c r="AC146" s="11">
        <f t="shared" ref="AC146:AC148" si="1505">IF(L146=L145,"/",L146/L145-1)</f>
        <v>3.93590708678353E-2</v>
      </c>
      <c r="AD146" s="11">
        <f t="shared" ref="AD146:AD148" si="1506">IF(M146=M145,"/",M146/M145-1)</f>
        <v>-5.9081215055623026E-3</v>
      </c>
      <c r="AE146" s="11">
        <f t="shared" ref="AE146:AE148" si="1507">IF(N146=N145,"/",N146/N145-1)</f>
        <v>3.505169239484518E-3</v>
      </c>
      <c r="AF146" s="11">
        <f t="shared" ref="AF146:AF148" si="1508">IF(O146=O145,"/",O146/O145-1)</f>
        <v>1.0838150289017356E-2</v>
      </c>
      <c r="AG146" s="11">
        <f t="shared" ref="AG146:AG148" si="1509">IF(P146=P145,"/",P146/P145-1)</f>
        <v>1.13924050632912E-2</v>
      </c>
      <c r="AH146" s="11">
        <f t="shared" ref="AH146:AH148" si="1510">IF(Q146=Q145,"/",Q146/Q145-1)</f>
        <v>-4.9083499170284872E-3</v>
      </c>
      <c r="BA146" s="2">
        <f t="shared" ref="BA146" si="1511">A146</f>
        <v>44134</v>
      </c>
      <c r="BB146" s="3">
        <f t="shared" ref="BB146" si="1512">B146/B$2</f>
        <v>1.3352230545994466</v>
      </c>
      <c r="BC146" s="3">
        <f t="shared" ref="BC146" si="1513">C146/C$2</f>
        <v>1.5100737100737101</v>
      </c>
      <c r="BD146" s="3">
        <f t="shared" ref="BD146" si="1514">D146/D$2</f>
        <v>1.9828155981493722</v>
      </c>
      <c r="BE146" s="3">
        <f t="shared" ref="BE146" si="1515">E146/E$2</f>
        <v>1.1791836013429935</v>
      </c>
      <c r="BF146" s="3">
        <f t="shared" ref="BF146" si="1516">F146/F$2</f>
        <v>1.149568169337527</v>
      </c>
      <c r="BG146" s="3">
        <f t="shared" ref="BG146" si="1517">G146/G$2</f>
        <v>1.3741633199464525</v>
      </c>
      <c r="BH146" s="3">
        <f t="shared" ref="BH146" si="1518">H146/H$2</f>
        <v>1.2075452816971881</v>
      </c>
      <c r="BI146" s="3">
        <f t="shared" ref="BI146" si="1519">I146/I$2</f>
        <v>1.1735217799370619</v>
      </c>
      <c r="BJ146" s="3">
        <f t="shared" ref="BJ146" si="1520">J146/J$2</f>
        <v>0.95502594123685602</v>
      </c>
      <c r="BK146" s="3">
        <f t="shared" ref="BK146" si="1521">K146/K$2</f>
        <v>1.5584056573449052</v>
      </c>
      <c r="BL146" s="3">
        <f t="shared" ref="BL146" si="1522">L146/L$2</f>
        <v>1.5329103885804918</v>
      </c>
      <c r="BM146" s="3">
        <f t="shared" ref="BM146" si="1523">M146/M$2</f>
        <v>1.4010723424996954</v>
      </c>
      <c r="BN146" s="3">
        <f t="shared" ref="BN146" si="1524">N146/N$2</f>
        <v>1.4063911080236193</v>
      </c>
      <c r="BO146" s="3">
        <f t="shared" ref="BO146" si="1525">O146/O$2</f>
        <v>1.2989786443825442</v>
      </c>
      <c r="BP146" s="3">
        <f t="shared" ref="BP146" si="1526">P146/P$2</f>
        <v>1.5980000000000001</v>
      </c>
      <c r="BQ146" s="3">
        <f t="shared" ref="BQ146" si="1527">Q146/Q$2</f>
        <v>1.1648471891161352</v>
      </c>
    </row>
    <row r="147" spans="1:69">
      <c r="A147" s="2">
        <v>44141</v>
      </c>
      <c r="B147">
        <v>2.0438000000000001</v>
      </c>
      <c r="C147">
        <v>3.9205000000000001</v>
      </c>
      <c r="D147">
        <v>3.1459999999999999</v>
      </c>
      <c r="E147">
        <v>2.0546000000000002</v>
      </c>
      <c r="F147">
        <v>2.3685999999999998</v>
      </c>
      <c r="G147">
        <v>2.097</v>
      </c>
      <c r="H147">
        <v>1.2621</v>
      </c>
      <c r="I147">
        <v>2.1472000000000002</v>
      </c>
      <c r="J147">
        <v>3.5287000000000002</v>
      </c>
      <c r="K147">
        <v>2.4843999999999999</v>
      </c>
      <c r="L147">
        <v>2.0314000000000001</v>
      </c>
      <c r="M147">
        <v>3.6284999999999998</v>
      </c>
      <c r="N147">
        <v>2.96</v>
      </c>
      <c r="O147">
        <v>1.39</v>
      </c>
      <c r="P147">
        <v>1.649</v>
      </c>
      <c r="Q147" s="3">
        <v>1.2120803455366256</v>
      </c>
      <c r="S147" s="11">
        <f t="shared" si="1495"/>
        <v>3.3057015770319609E-2</v>
      </c>
      <c r="T147" s="11">
        <f t="shared" si="1496"/>
        <v>6.3157609285172001E-2</v>
      </c>
      <c r="U147" s="11">
        <f t="shared" si="1497"/>
        <v>4.8666666666666636E-2</v>
      </c>
      <c r="V147" s="11">
        <f t="shared" si="1498"/>
        <v>2.6324991258304786E-2</v>
      </c>
      <c r="W147" s="11">
        <f t="shared" si="1499"/>
        <v>2.8618578190819255E-2</v>
      </c>
      <c r="X147" s="11">
        <f t="shared" si="1500"/>
        <v>2.1432050657574253E-2</v>
      </c>
      <c r="Y147" s="11">
        <f t="shared" si="1501"/>
        <v>4.5910333968674832E-2</v>
      </c>
      <c r="Z147" s="11">
        <f t="shared" si="1502"/>
        <v>1.0161836657885059E-2</v>
      </c>
      <c r="AA147" s="11">
        <f t="shared" si="1503"/>
        <v>2.5129277787461435E-2</v>
      </c>
      <c r="AB147" s="11">
        <f t="shared" si="1504"/>
        <v>2.4875211418670773E-2</v>
      </c>
      <c r="AC147" s="11">
        <f t="shared" si="1505"/>
        <v>5.0905328504914582E-2</v>
      </c>
      <c r="AD147" s="11">
        <f t="shared" si="1506"/>
        <v>5.1952570086684302E-2</v>
      </c>
      <c r="AE147" s="11">
        <f t="shared" si="1507"/>
        <v>4.4349574850933271E-2</v>
      </c>
      <c r="AF147" s="11">
        <f t="shared" si="1508"/>
        <v>-6.4331665475340083E-3</v>
      </c>
      <c r="AG147" s="11">
        <f t="shared" si="1509"/>
        <v>3.1914893617021267E-2</v>
      </c>
      <c r="AH147" s="11">
        <f t="shared" si="1510"/>
        <v>4.0548800616783121E-2</v>
      </c>
      <c r="BA147" s="2">
        <f t="shared" ref="BA147" si="1528">A147</f>
        <v>44141</v>
      </c>
      <c r="BB147" s="3">
        <f t="shared" ref="BB147" si="1529">B147/B$2</f>
        <v>1.3793615441722347</v>
      </c>
      <c r="BC147" s="3">
        <f t="shared" ref="BC147" si="1530">C147/C$2</f>
        <v>1.6054463554463554</v>
      </c>
      <c r="BD147" s="3">
        <f t="shared" ref="BD147" si="1531">D147/D$2</f>
        <v>2.0793126239259752</v>
      </c>
      <c r="BE147" s="3">
        <f t="shared" ref="BE147" si="1532">E147/E$2</f>
        <v>1.210225599340284</v>
      </c>
      <c r="BF147" s="3">
        <f t="shared" ref="BF147" si="1533">F147/F$2</f>
        <v>1.1824671758773899</v>
      </c>
      <c r="BG147" s="3">
        <f t="shared" ref="BG147" si="1534">G147/G$2</f>
        <v>1.4036144578313252</v>
      </c>
      <c r="BH147" s="3">
        <f t="shared" ref="BH147" si="1535">H147/H$2</f>
        <v>1.2629840888622035</v>
      </c>
      <c r="BI147" s="3">
        <f t="shared" ref="BI147" si="1536">I147/I$2</f>
        <v>1.1854469165792527</v>
      </c>
      <c r="BJ147" s="3">
        <f t="shared" ref="BJ147" si="1537">J147/J$2</f>
        <v>0.97902505340842894</v>
      </c>
      <c r="BK147" s="3">
        <f t="shared" ref="BK147" si="1538">K147/K$2</f>
        <v>1.5971713275474122</v>
      </c>
      <c r="BL147" s="3">
        <f t="shared" ref="BL147" si="1539">L147/L$2</f>
        <v>1.6109436954797782</v>
      </c>
      <c r="BM147" s="3">
        <f t="shared" ref="BM147" si="1540">M147/M$2</f>
        <v>1.4738616515699257</v>
      </c>
      <c r="BN147" s="3">
        <f t="shared" ref="BN147" si="1541">N147/N$2</f>
        <v>1.4687639557385999</v>
      </c>
      <c r="BO147" s="3">
        <f t="shared" ref="BO147" si="1542">O147/O$2</f>
        <v>1.2906220984215413</v>
      </c>
      <c r="BP147" s="3">
        <f t="shared" ref="BP147" si="1543">P147/P$2</f>
        <v>1.649</v>
      </c>
      <c r="BQ147" s="3">
        <f t="shared" ref="BQ147" si="1544">Q147/Q$2</f>
        <v>1.2120803455366256</v>
      </c>
    </row>
    <row r="148" spans="1:69">
      <c r="A148" s="2">
        <v>44148</v>
      </c>
      <c r="B148">
        <v>2.0182000000000002</v>
      </c>
      <c r="C148">
        <v>3.9876999999999998</v>
      </c>
      <c r="D148">
        <v>3.1349999999999998</v>
      </c>
      <c r="E148">
        <v>2.0369000000000002</v>
      </c>
      <c r="F148">
        <v>2.3742000000000001</v>
      </c>
      <c r="G148">
        <v>2.0840000000000001</v>
      </c>
      <c r="H148">
        <v>1.2387999999999999</v>
      </c>
      <c r="I148">
        <v>2.1436000000000002</v>
      </c>
      <c r="J148">
        <v>3.5297000000000001</v>
      </c>
      <c r="K148">
        <v>2.4449000000000001</v>
      </c>
      <c r="L148">
        <v>2.0630999999999999</v>
      </c>
      <c r="M148">
        <v>3.5945999999999998</v>
      </c>
      <c r="N148">
        <v>2.9438</v>
      </c>
      <c r="O148">
        <v>1.383</v>
      </c>
      <c r="P148">
        <v>1.597</v>
      </c>
      <c r="Q148" s="3">
        <v>1.2049180931816723</v>
      </c>
      <c r="S148" s="11">
        <f t="shared" si="1495"/>
        <v>-1.2525687444955413E-2</v>
      </c>
      <c r="T148" s="11">
        <f t="shared" si="1496"/>
        <v>1.7140670832801908E-2</v>
      </c>
      <c r="U148" s="11">
        <f t="shared" si="1497"/>
        <v>-3.4965034965035446E-3</v>
      </c>
      <c r="V148" s="11">
        <f t="shared" si="1498"/>
        <v>-8.6148155358707346E-3</v>
      </c>
      <c r="W148" s="11">
        <f t="shared" si="1499"/>
        <v>2.364265811027666E-3</v>
      </c>
      <c r="X148" s="11">
        <f t="shared" si="1500"/>
        <v>-6.1993323795898059E-3</v>
      </c>
      <c r="Y148" s="11">
        <f t="shared" si="1501"/>
        <v>-1.8461294667617589E-2</v>
      </c>
      <c r="Z148" s="11">
        <f t="shared" si="1502"/>
        <v>-1.6766020864381614E-3</v>
      </c>
      <c r="AA148" s="11">
        <f t="shared" si="1503"/>
        <v>2.8339048374759201E-4</v>
      </c>
      <c r="AB148" s="11">
        <f t="shared" si="1504"/>
        <v>-1.5899211077121223E-2</v>
      </c>
      <c r="AC148" s="11">
        <f t="shared" si="1505"/>
        <v>1.5605001476813873E-2</v>
      </c>
      <c r="AD148" s="11">
        <f t="shared" si="1506"/>
        <v>-9.3427035965275573E-3</v>
      </c>
      <c r="AE148" s="11">
        <f t="shared" si="1507"/>
        <v>-5.4729729729730003E-3</v>
      </c>
      <c r="AF148" s="11">
        <f t="shared" si="1508"/>
        <v>-5.0359712230214626E-3</v>
      </c>
      <c r="AG148" s="11">
        <f t="shared" si="1509"/>
        <v>-3.1534263189812006E-2</v>
      </c>
      <c r="AH148" s="11">
        <f t="shared" si="1510"/>
        <v>-5.9090574163070952E-3</v>
      </c>
      <c r="BA148" s="2">
        <f t="shared" ref="BA148" si="1545">A148</f>
        <v>44148</v>
      </c>
      <c r="BB148" s="3">
        <f t="shared" ref="BB148" si="1546">B148/B$2</f>
        <v>1.3620840925963422</v>
      </c>
      <c r="BC148" s="3">
        <f t="shared" ref="BC148" si="1547">C148/C$2</f>
        <v>1.6329647829647829</v>
      </c>
      <c r="BD148" s="3">
        <f t="shared" ref="BD148" si="1548">D148/D$2</f>
        <v>2.0720423000660939</v>
      </c>
      <c r="BE148" s="3">
        <f t="shared" ref="BE148" si="1549">E148/E$2</f>
        <v>1.199799729045179</v>
      </c>
      <c r="BF148" s="3">
        <f t="shared" ref="BF148" si="1550">F148/F$2</f>
        <v>1.1852628425939795</v>
      </c>
      <c r="BG148" s="3">
        <f t="shared" ref="BG148" si="1551">G148/G$2</f>
        <v>1.3949129852744311</v>
      </c>
      <c r="BH148" s="3">
        <f t="shared" ref="BH148" si="1552">H148/H$2</f>
        <v>1.2396677674372061</v>
      </c>
      <c r="BI148" s="3">
        <f t="shared" ref="BI148" si="1553">I148/I$2</f>
        <v>1.1834593938055542</v>
      </c>
      <c r="BJ148" s="3">
        <f t="shared" ref="BJ148" si="1554">J148/J$2</f>
        <v>0.9793024997919153</v>
      </c>
      <c r="BK148" s="3">
        <f t="shared" ref="BK148" si="1555">K148/K$2</f>
        <v>1.57177756348441</v>
      </c>
      <c r="BL148" s="3">
        <f t="shared" ref="BL148" si="1556">L148/L$2</f>
        <v>1.6360824742268043</v>
      </c>
      <c r="BM148" s="3">
        <f t="shared" ref="BM148" si="1557">M148/M$2</f>
        <v>1.4600917990170192</v>
      </c>
      <c r="BN148" s="3">
        <f t="shared" ref="BN148" si="1558">N148/N$2</f>
        <v>1.4607254503051657</v>
      </c>
      <c r="BO148" s="3">
        <f t="shared" ref="BO148" si="1559">O148/O$2</f>
        <v>1.2841225626740949</v>
      </c>
      <c r="BP148" s="3">
        <f t="shared" ref="BP148" si="1560">P148/P$2</f>
        <v>1.597</v>
      </c>
      <c r="BQ148" s="3">
        <f t="shared" ref="BQ148" si="1561">Q148/Q$2</f>
        <v>1.2049180931816723</v>
      </c>
    </row>
    <row r="149" spans="1:69">
      <c r="A149" s="2">
        <v>44155</v>
      </c>
      <c r="B149">
        <v>2.0535000000000001</v>
      </c>
      <c r="C149">
        <v>4.2119999999999997</v>
      </c>
      <c r="D149">
        <v>3.1930000000000001</v>
      </c>
      <c r="E149">
        <v>1.9890000000000001</v>
      </c>
      <c r="F149">
        <v>2.3807999999999998</v>
      </c>
      <c r="G149">
        <v>2.1320000000000001</v>
      </c>
      <c r="H149">
        <v>1.2410000000000001</v>
      </c>
      <c r="I149">
        <v>2.1808000000000001</v>
      </c>
      <c r="J149">
        <v>3.5428999999999999</v>
      </c>
      <c r="K149">
        <v>2.4262999999999999</v>
      </c>
      <c r="L149">
        <v>2.0499999999999998</v>
      </c>
      <c r="M149">
        <v>3.6547000000000001</v>
      </c>
      <c r="N149">
        <v>2.9577</v>
      </c>
      <c r="O149">
        <v>1.3680000000000001</v>
      </c>
      <c r="P149">
        <v>1.585</v>
      </c>
      <c r="Q149" s="3">
        <v>1.2263626755703858</v>
      </c>
      <c r="S149" s="11">
        <f t="shared" ref="S149:S151" si="1562">IF(B149=B148,"/",B149/B148-1)</f>
        <v>1.7490833415915175E-2</v>
      </c>
      <c r="T149" s="11">
        <f t="shared" ref="T149:T151" si="1563">IF(C149=C148,"/",C149/C148-1)</f>
        <v>5.6247962484640368E-2</v>
      </c>
      <c r="U149" s="11">
        <f t="shared" ref="U149:U151" si="1564">IF(D149=D148,"/",D149/D148-1)</f>
        <v>1.8500797448165907E-2</v>
      </c>
      <c r="V149" s="11">
        <f t="shared" ref="V149:V151" si="1565">IF(E149=E148,"/",E149/E148-1)</f>
        <v>-2.3516127448573787E-2</v>
      </c>
      <c r="W149" s="11">
        <f t="shared" ref="W149:W151" si="1566">IF(F149=F148,"/",F149/F148-1)</f>
        <v>2.7798837503156815E-3</v>
      </c>
      <c r="X149" s="11">
        <f t="shared" ref="X149:X151" si="1567">IF(G149=G148,"/",G149/G148-1)</f>
        <v>2.303262955854124E-2</v>
      </c>
      <c r="Y149" s="11">
        <f t="shared" ref="Y149:Y151" si="1568">IF(H149=H148,"/",H149/H148-1)</f>
        <v>1.7759121730709371E-3</v>
      </c>
      <c r="Z149" s="11">
        <f t="shared" ref="Z149:Z151" si="1569">IF(I149=I148,"/",I149/I148-1)</f>
        <v>1.7353983952229868E-2</v>
      </c>
      <c r="AA149" s="11">
        <f t="shared" ref="AA149:AA151" si="1570">IF(J149=J148,"/",J149/J148-1)</f>
        <v>3.739694591608389E-3</v>
      </c>
      <c r="AB149" s="11">
        <f t="shared" ref="AB149:AB151" si="1571">IF(K149=K148,"/",K149/K148-1)</f>
        <v>-7.6076731154649524E-3</v>
      </c>
      <c r="AC149" s="11">
        <f t="shared" ref="AC149:AC151" si="1572">IF(L149=L148,"/",L149/L148-1)</f>
        <v>-6.3496679753769492E-3</v>
      </c>
      <c r="AD149" s="11">
        <f t="shared" ref="AD149:AD151" si="1573">IF(M149=M148,"/",M149/M148-1)</f>
        <v>1.6719523730039487E-2</v>
      </c>
      <c r="AE149" s="11">
        <f t="shared" ref="AE149:AE151" si="1574">IF(N149=N148,"/",N149/N148-1)</f>
        <v>4.7217881649568305E-3</v>
      </c>
      <c r="AF149" s="11">
        <f t="shared" ref="AF149:AF151" si="1575">IF(O149=O148,"/",O149/O148-1)</f>
        <v>-1.0845986984815537E-2</v>
      </c>
      <c r="AG149" s="11">
        <f t="shared" ref="AG149:AG151" si="1576">IF(P149=P148,"/",P149/P148-1)</f>
        <v>-7.5140889167188973E-3</v>
      </c>
      <c r="AH149" s="11">
        <f t="shared" ref="AH149:AH151" si="1577">IF(Q149=Q148,"/",Q149/Q148-1)</f>
        <v>1.7797543675427407E-2</v>
      </c>
      <c r="BA149" s="2">
        <f t="shared" ref="BA149" si="1578">A149</f>
        <v>44155</v>
      </c>
      <c r="BB149" s="3">
        <f t="shared" ref="BB149" si="1579">B149/B$2</f>
        <v>1.3859080785584126</v>
      </c>
      <c r="BC149" s="3">
        <f t="shared" ref="BC149" si="1580">C149/C$2</f>
        <v>1.7248157248157245</v>
      </c>
      <c r="BD149" s="3">
        <f t="shared" ref="BD149" si="1581">D149/D$2</f>
        <v>2.1103767349636486</v>
      </c>
      <c r="BE149" s="3">
        <f t="shared" ref="BE149" si="1582">E149/E$2</f>
        <v>1.1715850857041881</v>
      </c>
      <c r="BF149" s="3">
        <f t="shared" ref="BF149" si="1583">F149/F$2</f>
        <v>1.1885577355099595</v>
      </c>
      <c r="BG149" s="3">
        <f t="shared" ref="BG149" si="1584">G149/G$2</f>
        <v>1.4270414993306559</v>
      </c>
      <c r="BH149" s="3">
        <f t="shared" ref="BH149" si="1585">H149/H$2</f>
        <v>1.2418693085159613</v>
      </c>
      <c r="BI149" s="3">
        <f t="shared" ref="BI149" si="1586">I149/I$2</f>
        <v>1.2039971291337714</v>
      </c>
      <c r="BJ149" s="3">
        <f t="shared" ref="BJ149" si="1587">J149/J$2</f>
        <v>0.98296479205393561</v>
      </c>
      <c r="BK149" s="3">
        <f t="shared" ref="BK149" si="1588">K149/K$2</f>
        <v>1.5598199935711987</v>
      </c>
      <c r="BL149" s="3">
        <f t="shared" ref="BL149" si="1589">L149/L$2</f>
        <v>1.6256938937351308</v>
      </c>
      <c r="BM149" s="3">
        <f t="shared" ref="BM149" si="1590">M149/M$2</f>
        <v>1.4845038384987206</v>
      </c>
      <c r="BN149" s="3">
        <f t="shared" ref="BN149" si="1591">N149/N$2</f>
        <v>1.4676226864486679</v>
      </c>
      <c r="BO149" s="3">
        <f t="shared" ref="BO149" si="1592">O149/O$2</f>
        <v>1.2701949860724235</v>
      </c>
      <c r="BP149" s="3">
        <f t="shared" ref="BP149" si="1593">P149/P$2</f>
        <v>1.585</v>
      </c>
      <c r="BQ149" s="3">
        <f t="shared" ref="BQ149" si="1594">Q149/Q$2</f>
        <v>1.2263626755703858</v>
      </c>
    </row>
    <row r="150" spans="1:69">
      <c r="A150" s="2">
        <v>44162</v>
      </c>
      <c r="B150">
        <v>2.0537000000000001</v>
      </c>
      <c r="C150">
        <v>4.1830999999999996</v>
      </c>
      <c r="D150">
        <v>3.1539999999999999</v>
      </c>
      <c r="E150">
        <v>1.9295</v>
      </c>
      <c r="F150">
        <v>2.3851</v>
      </c>
      <c r="G150">
        <v>2.1549999999999998</v>
      </c>
      <c r="H150">
        <v>1.2198</v>
      </c>
      <c r="I150">
        <v>2.1844000000000001</v>
      </c>
      <c r="J150">
        <v>3.5886</v>
      </c>
      <c r="K150">
        <v>2.3988999999999998</v>
      </c>
      <c r="L150">
        <v>2.0543999999999998</v>
      </c>
      <c r="M150">
        <v>3.6347999999999998</v>
      </c>
      <c r="N150">
        <v>2.9175</v>
      </c>
      <c r="O150">
        <v>1.361</v>
      </c>
      <c r="P150">
        <v>1.583</v>
      </c>
      <c r="Q150" s="3">
        <v>1.2356609512289813</v>
      </c>
      <c r="S150" s="11">
        <f t="shared" si="1562"/>
        <v>9.7394691989327598E-5</v>
      </c>
      <c r="T150" s="11">
        <f t="shared" si="1563"/>
        <v>-6.861348528015232E-3</v>
      </c>
      <c r="U150" s="11">
        <f t="shared" si="1564"/>
        <v>-1.2214218603194493E-2</v>
      </c>
      <c r="V150" s="11">
        <f t="shared" si="1565"/>
        <v>-2.9914529914529919E-2</v>
      </c>
      <c r="W150" s="11">
        <f t="shared" si="1566"/>
        <v>1.8061155913979832E-3</v>
      </c>
      <c r="X150" s="11">
        <f t="shared" si="1567"/>
        <v>1.0787992495309373E-2</v>
      </c>
      <c r="Y150" s="11">
        <f t="shared" si="1568"/>
        <v>-1.7082997582594794E-2</v>
      </c>
      <c r="Z150" s="11">
        <f t="shared" si="1569"/>
        <v>1.6507703595012302E-3</v>
      </c>
      <c r="AA150" s="11">
        <f t="shared" si="1570"/>
        <v>1.2899037511643119E-2</v>
      </c>
      <c r="AB150" s="11">
        <f t="shared" si="1571"/>
        <v>-1.129291513827646E-2</v>
      </c>
      <c r="AC150" s="11">
        <f t="shared" si="1572"/>
        <v>2.1463414634146361E-3</v>
      </c>
      <c r="AD150" s="11">
        <f t="shared" si="1573"/>
        <v>-5.4450433688127964E-3</v>
      </c>
      <c r="AE150" s="11">
        <f t="shared" si="1574"/>
        <v>-1.3591642154376693E-2</v>
      </c>
      <c r="AF150" s="11">
        <f t="shared" si="1575"/>
        <v>-5.1169590643275198E-3</v>
      </c>
      <c r="AG150" s="11">
        <f t="shared" si="1576"/>
        <v>-1.2618296529968154E-3</v>
      </c>
      <c r="AH150" s="11">
        <f t="shared" si="1577"/>
        <v>7.5819949871442915E-3</v>
      </c>
      <c r="BA150" s="2">
        <f t="shared" ref="BA150" si="1595">A150</f>
        <v>44162</v>
      </c>
      <c r="BB150" s="3">
        <f t="shared" ref="BB150" si="1596">B150/B$2</f>
        <v>1.3860430586488492</v>
      </c>
      <c r="BC150" s="3">
        <f t="shared" ref="BC150" si="1597">C150/C$2</f>
        <v>1.7129811629811627</v>
      </c>
      <c r="BD150" s="3">
        <f t="shared" ref="BD150" si="1598">D150/D$2</f>
        <v>2.0846001321877066</v>
      </c>
      <c r="BE150" s="3">
        <f t="shared" ref="BE150" si="1599">E150/E$2</f>
        <v>1.1365376686104729</v>
      </c>
      <c r="BF150" s="3">
        <f t="shared" ref="BF150" si="1600">F150/F$2</f>
        <v>1.1907044081673408</v>
      </c>
      <c r="BG150" s="3">
        <f t="shared" ref="BG150" si="1601">G150/G$2</f>
        <v>1.4424364123159303</v>
      </c>
      <c r="BH150" s="3">
        <f t="shared" ref="BH150" si="1602">H150/H$2</f>
        <v>1.2206544581206846</v>
      </c>
      <c r="BI150" s="3">
        <f t="shared" ref="BI150" si="1603">I150/I$2</f>
        <v>1.20598465190747</v>
      </c>
      <c r="BJ150" s="3">
        <f t="shared" ref="BJ150" si="1604">J150/J$2</f>
        <v>0.99564409177926372</v>
      </c>
      <c r="BK150" s="3">
        <f t="shared" ref="BK150" si="1605">K150/K$2</f>
        <v>1.5422050787528123</v>
      </c>
      <c r="BL150" s="3">
        <f t="shared" ref="BL150" si="1606">L150/L$2</f>
        <v>1.6291831879460745</v>
      </c>
      <c r="BM150" s="3">
        <f t="shared" ref="BM150" si="1607">M150/M$2</f>
        <v>1.476420650716926</v>
      </c>
      <c r="BN150" s="3">
        <f t="shared" ref="BN150" si="1608">N150/N$2</f>
        <v>1.4476752840768126</v>
      </c>
      <c r="BO150" s="3">
        <f t="shared" ref="BO150" si="1609">O150/O$2</f>
        <v>1.2636954503249769</v>
      </c>
      <c r="BP150" s="3">
        <f t="shared" ref="BP150" si="1610">P150/P$2</f>
        <v>1.583</v>
      </c>
      <c r="BQ150" s="3">
        <f t="shared" ref="BQ150" si="1611">Q150/Q$2</f>
        <v>1.2356609512289813</v>
      </c>
    </row>
    <row r="151" spans="1:69">
      <c r="A151" s="2">
        <v>44169</v>
      </c>
      <c r="B151">
        <v>2.1052</v>
      </c>
      <c r="C151">
        <v>4.1558000000000002</v>
      </c>
      <c r="D151">
        <v>3.1819999999999999</v>
      </c>
      <c r="E151">
        <v>2.0009000000000001</v>
      </c>
      <c r="F151">
        <v>2.3746999999999998</v>
      </c>
      <c r="G151">
        <v>2.17</v>
      </c>
      <c r="H151">
        <v>1.1877</v>
      </c>
      <c r="I151">
        <v>2.1859000000000002</v>
      </c>
      <c r="J151">
        <v>3.6021000000000001</v>
      </c>
      <c r="K151">
        <v>2.4329000000000001</v>
      </c>
      <c r="L151">
        <v>2.1255000000000002</v>
      </c>
      <c r="M151">
        <v>3.6747000000000001</v>
      </c>
      <c r="N151">
        <v>2.9198</v>
      </c>
      <c r="O151">
        <v>1.349</v>
      </c>
      <c r="P151">
        <v>1.583</v>
      </c>
      <c r="Q151" s="3">
        <v>1.2567855022516441</v>
      </c>
      <c r="S151" s="11">
        <f t="shared" si="1562"/>
        <v>2.5076690850659666E-2</v>
      </c>
      <c r="T151" s="11">
        <f t="shared" si="1563"/>
        <v>-6.5262604288683912E-3</v>
      </c>
      <c r="U151" s="11">
        <f t="shared" si="1564"/>
        <v>8.8776157260621602E-3</v>
      </c>
      <c r="V151" s="11">
        <f t="shared" si="1565"/>
        <v>3.7004405286343633E-2</v>
      </c>
      <c r="W151" s="11">
        <f t="shared" si="1566"/>
        <v>-4.3604041759256473E-3</v>
      </c>
      <c r="X151" s="11">
        <f t="shared" si="1567"/>
        <v>6.9605568445476607E-3</v>
      </c>
      <c r="Y151" s="11">
        <f t="shared" si="1568"/>
        <v>-2.6315789473684181E-2</v>
      </c>
      <c r="Z151" s="11">
        <f t="shared" si="1569"/>
        <v>6.8668741988653359E-4</v>
      </c>
      <c r="AA151" s="11">
        <f t="shared" si="1570"/>
        <v>3.7619127236248051E-3</v>
      </c>
      <c r="AB151" s="11">
        <f t="shared" si="1571"/>
        <v>1.4173162699570696E-2</v>
      </c>
      <c r="AC151" s="11">
        <f t="shared" si="1572"/>
        <v>3.4608644859813298E-2</v>
      </c>
      <c r="AD151" s="11">
        <f t="shared" si="1573"/>
        <v>1.0977220204688054E-2</v>
      </c>
      <c r="AE151" s="11">
        <f t="shared" si="1574"/>
        <v>7.8834618680367896E-4</v>
      </c>
      <c r="AF151" s="11">
        <f t="shared" si="1575"/>
        <v>-8.8170462894929802E-3</v>
      </c>
      <c r="AG151" s="11" t="str">
        <f t="shared" si="1576"/>
        <v>/</v>
      </c>
      <c r="AH151" s="11">
        <f t="shared" si="1577"/>
        <v>1.7095750255482711E-2</v>
      </c>
      <c r="BA151" s="2">
        <f t="shared" ref="BA151" si="1612">A151</f>
        <v>44169</v>
      </c>
      <c r="BB151" s="3">
        <f t="shared" ref="BB151" si="1613">B151/B$2</f>
        <v>1.4208004319362892</v>
      </c>
      <c r="BC151" s="3">
        <f t="shared" ref="BC151" si="1614">C151/C$2</f>
        <v>1.7018018018018017</v>
      </c>
      <c r="BD151" s="3">
        <f t="shared" ref="BD151" si="1615">D151/D$2</f>
        <v>2.1031064111037674</v>
      </c>
      <c r="BE151" s="3">
        <f t="shared" ref="BE151" si="1616">E151/E$2</f>
        <v>1.1785945691229311</v>
      </c>
      <c r="BF151" s="3">
        <f t="shared" ref="BF151" si="1617">F151/F$2</f>
        <v>1.1855124556936747</v>
      </c>
      <c r="BG151" s="3">
        <f t="shared" ref="BG151" si="1618">G151/G$2</f>
        <v>1.4524765729585005</v>
      </c>
      <c r="BH151" s="3">
        <f t="shared" ref="BH151" si="1619">H151/H$2</f>
        <v>1.1885319723806664</v>
      </c>
      <c r="BI151" s="3">
        <f t="shared" ref="BI151" si="1620">I151/I$2</f>
        <v>1.206812786396511</v>
      </c>
      <c r="BJ151" s="3">
        <f t="shared" ref="BJ151" si="1621">J151/J$2</f>
        <v>0.99938961795632997</v>
      </c>
      <c r="BK151" s="3">
        <f t="shared" ref="BK151" si="1622">K151/K$2</f>
        <v>1.5640630022500803</v>
      </c>
      <c r="BL151" s="3">
        <f t="shared" ref="BL151" si="1623">L151/L$2</f>
        <v>1.6855670103092786</v>
      </c>
      <c r="BM151" s="3">
        <f t="shared" ref="BM151" si="1624">M151/M$2</f>
        <v>1.4926276453145944</v>
      </c>
      <c r="BN151" s="3">
        <f t="shared" ref="BN151" si="1625">N151/N$2</f>
        <v>1.4488165533667445</v>
      </c>
      <c r="BO151" s="3">
        <f t="shared" ref="BO151" si="1626">O151/O$2</f>
        <v>1.2525533890436398</v>
      </c>
      <c r="BP151" s="3">
        <f t="shared" ref="BP151" si="1627">P151/P$2</f>
        <v>1.583</v>
      </c>
      <c r="BQ151" s="3">
        <f t="shared" ref="BQ151" si="1628">Q151/Q$2</f>
        <v>1.2567855022516441</v>
      </c>
    </row>
    <row r="152" spans="1:69">
      <c r="A152" s="2">
        <v>44176</v>
      </c>
      <c r="B152">
        <v>2.0912000000000002</v>
      </c>
      <c r="C152">
        <v>3.9761000000000002</v>
      </c>
      <c r="D152">
        <v>3.1539999999999999</v>
      </c>
      <c r="E152">
        <v>2.0630000000000002</v>
      </c>
      <c r="F152">
        <v>2.3262999999999998</v>
      </c>
      <c r="G152">
        <v>2.125</v>
      </c>
      <c r="H152">
        <v>1.1842999999999999</v>
      </c>
      <c r="I152">
        <v>2.1608000000000001</v>
      </c>
      <c r="J152">
        <v>3.4178000000000002</v>
      </c>
      <c r="K152">
        <v>2.4416000000000002</v>
      </c>
      <c r="L152">
        <v>2.1133999999999999</v>
      </c>
      <c r="M152">
        <v>3.6202999999999999</v>
      </c>
      <c r="N152">
        <v>2.8885999999999998</v>
      </c>
      <c r="O152">
        <v>1.3759999999999999</v>
      </c>
      <c r="P152">
        <v>1.5549999999999999</v>
      </c>
      <c r="Q152" s="3">
        <v>1.2130503630879892</v>
      </c>
      <c r="S152" s="11">
        <f t="shared" ref="S152:S153" si="1629">IF(B152=B151,"/",B152/B151-1)</f>
        <v>-6.6501995059851104E-3</v>
      </c>
      <c r="T152" s="11">
        <f t="shared" ref="T152:T153" si="1630">IF(C152=C151,"/",C152/C151-1)</f>
        <v>-4.3240771933201749E-2</v>
      </c>
      <c r="U152" s="11">
        <f t="shared" ref="U152:U153" si="1631">IF(D152=D151,"/",D152/D151-1)</f>
        <v>-8.7994971715902315E-3</v>
      </c>
      <c r="V152" s="11">
        <f t="shared" ref="V152:V153" si="1632">IF(E152=E151,"/",E152/E151-1)</f>
        <v>3.1036033784796802E-2</v>
      </c>
      <c r="W152" s="11">
        <f t="shared" ref="W152:W153" si="1633">IF(F152=F151,"/",F152/F151-1)</f>
        <v>-2.0381521876447595E-2</v>
      </c>
      <c r="X152" s="11">
        <f t="shared" ref="X152:X153" si="1634">IF(G152=G151,"/",G152/G151-1)</f>
        <v>-2.0737327188940058E-2</v>
      </c>
      <c r="Y152" s="11">
        <f t="shared" ref="Y152:Y153" si="1635">IF(H152=H151,"/",H152/H151-1)</f>
        <v>-2.8626757598720909E-3</v>
      </c>
      <c r="Z152" s="11">
        <f t="shared" ref="Z152:Z153" si="1636">IF(I152=I151,"/",I152/I151-1)</f>
        <v>-1.1482684477789551E-2</v>
      </c>
      <c r="AA152" s="11">
        <f t="shared" ref="AA152:AA153" si="1637">IF(J152=J151,"/",J152/J151-1)</f>
        <v>-5.1164598428694363E-2</v>
      </c>
      <c r="AB152" s="11">
        <f t="shared" ref="AB152:AB153" si="1638">IF(K152=K151,"/",K152/K151-1)</f>
        <v>3.5759792839822335E-3</v>
      </c>
      <c r="AC152" s="11">
        <f t="shared" ref="AC152:AC153" si="1639">IF(L152=L151,"/",L152/L151-1)</f>
        <v>-5.6927781698424829E-3</v>
      </c>
      <c r="AD152" s="11">
        <f t="shared" ref="AD152:AD153" si="1640">IF(M152=M151,"/",M152/M151-1)</f>
        <v>-1.4803929572482222E-2</v>
      </c>
      <c r="AE152" s="11">
        <f t="shared" ref="AE152:AE153" si="1641">IF(N152=N151,"/",N152/N151-1)</f>
        <v>-1.0685663401602929E-2</v>
      </c>
      <c r="AF152" s="11">
        <f t="shared" ref="AF152:AF153" si="1642">IF(O152=O151,"/",O152/O151-1)</f>
        <v>2.0014825796886626E-2</v>
      </c>
      <c r="AG152" s="11">
        <f t="shared" ref="AG152:AG153" si="1643">IF(P152=P151,"/",P152/P151-1)</f>
        <v>-1.7687934301958363E-2</v>
      </c>
      <c r="AH152" s="11">
        <f t="shared" ref="AH152:AH153" si="1644">IF(Q152=Q151,"/",Q152/Q151-1)</f>
        <v>-3.4799207251595021E-2</v>
      </c>
      <c r="BA152" s="2">
        <f t="shared" ref="BA152:BA153" si="1645">A152</f>
        <v>44176</v>
      </c>
      <c r="BB152" s="3">
        <f t="shared" ref="BB152:BB153" si="1646">B152/B$2</f>
        <v>1.4113518256057234</v>
      </c>
      <c r="BC152" s="3">
        <f t="shared" ref="BC152:BC153" si="1647">C152/C$2</f>
        <v>1.6282145782145783</v>
      </c>
      <c r="BD152" s="3">
        <f t="shared" ref="BD152:BD153" si="1648">D152/D$2</f>
        <v>2.0846001321877066</v>
      </c>
      <c r="BE152" s="3">
        <f t="shared" ref="BE152:BE153" si="1649">E152/E$2</f>
        <v>1.2151734699888086</v>
      </c>
      <c r="BF152" s="3">
        <f t="shared" ref="BF152:BF153" si="1650">F152/F$2</f>
        <v>1.161349907643153</v>
      </c>
      <c r="BG152" s="3">
        <f t="shared" ref="BG152:BG153" si="1651">G152/G$2</f>
        <v>1.4223560910307897</v>
      </c>
      <c r="BH152" s="3">
        <f t="shared" ref="BH152:BH153" si="1652">H152/H$2</f>
        <v>1.1851295907134993</v>
      </c>
      <c r="BI152" s="3">
        <f t="shared" ref="BI152:BI153" si="1653">I152/I$2</f>
        <v>1.1929553359465579</v>
      </c>
      <c r="BJ152" s="3">
        <f t="shared" ref="BJ152:BJ153" si="1654">J152/J$2</f>
        <v>0.94825624947978815</v>
      </c>
      <c r="BK152" s="3">
        <f t="shared" ref="BK152:BK153" si="1655">K152/K$2</f>
        <v>1.5696560591449695</v>
      </c>
      <c r="BL152" s="3">
        <f t="shared" ref="BL152:BL153" si="1656">L152/L$2</f>
        <v>1.6759714512291832</v>
      </c>
      <c r="BM152" s="3">
        <f t="shared" ref="BM152:BM153" si="1657">M152/M$2</f>
        <v>1.4705308907754173</v>
      </c>
      <c r="BN152" s="3">
        <f t="shared" ref="BN152:BN153" si="1658">N152/N$2</f>
        <v>1.4333349873467971</v>
      </c>
      <c r="BO152" s="3">
        <f t="shared" ref="BO152:BO153" si="1659">O152/O$2</f>
        <v>1.277623026926648</v>
      </c>
      <c r="BP152" s="3">
        <f t="shared" ref="BP152:BP153" si="1660">P152/P$2</f>
        <v>1.5549999999999999</v>
      </c>
      <c r="BQ152" s="3">
        <f t="shared" ref="BQ152:BQ153" si="1661">Q152/Q$2</f>
        <v>1.2130503630879892</v>
      </c>
    </row>
    <row r="153" spans="1:69">
      <c r="A153" s="2">
        <v>44183</v>
      </c>
      <c r="B153">
        <v>2.1945000000000001</v>
      </c>
      <c r="C153">
        <v>4.1363000000000003</v>
      </c>
      <c r="D153">
        <v>3.3</v>
      </c>
      <c r="E153">
        <v>2.0899000000000001</v>
      </c>
      <c r="F153">
        <v>2.3378999999999999</v>
      </c>
      <c r="G153">
        <v>2.1480000000000001</v>
      </c>
      <c r="H153">
        <v>1.1664000000000001</v>
      </c>
      <c r="I153">
        <v>2.1939000000000002</v>
      </c>
      <c r="J153">
        <v>3.4251</v>
      </c>
      <c r="K153">
        <v>2.4569999999999999</v>
      </c>
      <c r="L153">
        <v>2.1461999999999999</v>
      </c>
      <c r="M153">
        <v>3.8824000000000001</v>
      </c>
      <c r="N153">
        <v>2.9552999999999998</v>
      </c>
      <c r="O153">
        <v>1.3879999999999999</v>
      </c>
      <c r="P153">
        <v>1.5660000000000001</v>
      </c>
      <c r="Q153" s="3">
        <v>1.2404242087702042</v>
      </c>
      <c r="S153" s="11">
        <f t="shared" si="1629"/>
        <v>4.9397475133894364E-2</v>
      </c>
      <c r="T153" s="11">
        <f t="shared" si="1630"/>
        <v>4.0290737154498046E-2</v>
      </c>
      <c r="U153" s="11">
        <f t="shared" si="1631"/>
        <v>4.6290424857323931E-2</v>
      </c>
      <c r="V153" s="11">
        <f t="shared" si="1632"/>
        <v>1.3039263208918905E-2</v>
      </c>
      <c r="W153" s="11">
        <f t="shared" si="1633"/>
        <v>4.9864591841122241E-3</v>
      </c>
      <c r="X153" s="11">
        <f t="shared" si="1634"/>
        <v>1.0823529411764676E-2</v>
      </c>
      <c r="Y153" s="11">
        <f t="shared" si="1635"/>
        <v>-1.5114413577640651E-2</v>
      </c>
      <c r="Z153" s="11">
        <f t="shared" si="1636"/>
        <v>1.5318400592373216E-2</v>
      </c>
      <c r="AA153" s="11">
        <f t="shared" si="1637"/>
        <v>2.1358768798642735E-3</v>
      </c>
      <c r="AB153" s="11">
        <f t="shared" si="1638"/>
        <v>6.307339449541205E-3</v>
      </c>
      <c r="AC153" s="11">
        <f t="shared" si="1639"/>
        <v>1.552001514147805E-2</v>
      </c>
      <c r="AD153" s="11">
        <f t="shared" si="1640"/>
        <v>7.2397315139629326E-2</v>
      </c>
      <c r="AE153" s="11">
        <f t="shared" si="1641"/>
        <v>2.3090770615523004E-2</v>
      </c>
      <c r="AF153" s="11">
        <f t="shared" si="1642"/>
        <v>8.720930232558155E-3</v>
      </c>
      <c r="AG153" s="11">
        <f t="shared" si="1643"/>
        <v>7.0739549839229365E-3</v>
      </c>
      <c r="AH153" s="11">
        <f t="shared" si="1644"/>
        <v>2.256612463519736E-2</v>
      </c>
      <c r="BA153" s="2">
        <f t="shared" si="1645"/>
        <v>44183</v>
      </c>
      <c r="BB153" s="3">
        <f t="shared" si="1646"/>
        <v>1.4810690423162585</v>
      </c>
      <c r="BC153" s="3">
        <f t="shared" si="1647"/>
        <v>1.6938165438165438</v>
      </c>
      <c r="BD153" s="3">
        <f t="shared" si="1648"/>
        <v>2.1810971579643095</v>
      </c>
      <c r="BE153" s="3">
        <f t="shared" si="1649"/>
        <v>1.231018436708488</v>
      </c>
      <c r="BF153" s="3">
        <f t="shared" si="1650"/>
        <v>1.1671409315560881</v>
      </c>
      <c r="BG153" s="3">
        <f t="shared" si="1651"/>
        <v>1.4377510040160644</v>
      </c>
      <c r="BH153" s="3">
        <f t="shared" si="1652"/>
        <v>1.1672170519363556</v>
      </c>
      <c r="BI153" s="3">
        <f t="shared" si="1653"/>
        <v>1.2112295036713965</v>
      </c>
      <c r="BJ153" s="3">
        <f t="shared" si="1654"/>
        <v>0.95028160807923878</v>
      </c>
      <c r="BK153" s="3">
        <f t="shared" si="1655"/>
        <v>1.5795564127290258</v>
      </c>
      <c r="BL153" s="3">
        <f t="shared" si="1656"/>
        <v>1.7019825535289452</v>
      </c>
      <c r="BM153" s="3">
        <f t="shared" si="1657"/>
        <v>1.5769933790974451</v>
      </c>
      <c r="BN153" s="3">
        <f t="shared" si="1658"/>
        <v>1.4664317967548255</v>
      </c>
      <c r="BO153" s="3">
        <f t="shared" si="1659"/>
        <v>1.2887650882079851</v>
      </c>
      <c r="BP153" s="3">
        <f t="shared" si="1660"/>
        <v>1.5660000000000001</v>
      </c>
      <c r="BQ153" s="3">
        <f t="shared" si="1661"/>
        <v>1.2404242087702042</v>
      </c>
    </row>
    <row r="154" spans="1:69">
      <c r="A154" s="2">
        <v>44190</v>
      </c>
      <c r="B154">
        <v>2.2534999999999998</v>
      </c>
      <c r="C154">
        <v>4.1074999999999999</v>
      </c>
      <c r="D154">
        <v>3.28</v>
      </c>
      <c r="E154">
        <v>2.1052</v>
      </c>
      <c r="F154">
        <v>2.3506</v>
      </c>
      <c r="G154">
        <v>2.2090000000000001</v>
      </c>
      <c r="H154">
        <v>1.1881999999999999</v>
      </c>
      <c r="I154">
        <v>2.2286999999999999</v>
      </c>
      <c r="J154">
        <v>3.3961000000000001</v>
      </c>
      <c r="K154">
        <v>2.4657</v>
      </c>
      <c r="L154">
        <v>2.2391999999999999</v>
      </c>
      <c r="M154">
        <v>4.0625999999999998</v>
      </c>
      <c r="N154">
        <v>2.9956999999999998</v>
      </c>
      <c r="O154">
        <v>1.413</v>
      </c>
      <c r="P154">
        <v>1.59</v>
      </c>
      <c r="Q154" s="3">
        <v>1.25085375809484</v>
      </c>
      <c r="S154" s="11">
        <f t="shared" ref="S154" si="1662">IF(B154=B153,"/",B154/B153-1)</f>
        <v>2.6885395306447846E-2</v>
      </c>
      <c r="T154" s="11">
        <f t="shared" ref="T154" si="1663">IF(C154=C153,"/",C154/C153-1)</f>
        <v>-6.9627444817833561E-3</v>
      </c>
      <c r="U154" s="11">
        <f t="shared" ref="U154" si="1664">IF(D154=D153,"/",D154/D153-1)</f>
        <v>-6.0606060606060996E-3</v>
      </c>
      <c r="V154" s="11">
        <f t="shared" ref="V154" si="1665">IF(E154=E153,"/",E154/E153-1)</f>
        <v>7.3209244461456269E-3</v>
      </c>
      <c r="W154" s="11">
        <f t="shared" ref="W154" si="1666">IF(F154=F153,"/",F154/F153-1)</f>
        <v>5.4322255015184506E-3</v>
      </c>
      <c r="X154" s="11">
        <f t="shared" ref="X154" si="1667">IF(G154=G153,"/",G154/G153-1)</f>
        <v>2.8398510242085617E-2</v>
      </c>
      <c r="Y154" s="11">
        <f t="shared" ref="Y154" si="1668">IF(H154=H153,"/",H154/H153-1)</f>
        <v>1.8689986282578674E-2</v>
      </c>
      <c r="Z154" s="11">
        <f t="shared" ref="Z154" si="1669">IF(I154=I153,"/",I154/I153-1)</f>
        <v>1.5862163270887297E-2</v>
      </c>
      <c r="AA154" s="11">
        <f t="shared" ref="AA154" si="1670">IF(J154=J153,"/",J154/J153-1)</f>
        <v>-8.4669060757349701E-3</v>
      </c>
      <c r="AB154" s="11">
        <f t="shared" ref="AB154" si="1671">IF(K154=K153,"/",K154/K153-1)</f>
        <v>3.5409035409035283E-3</v>
      </c>
      <c r="AC154" s="11">
        <f t="shared" ref="AC154" si="1672">IF(L154=L153,"/",L154/L153-1)</f>
        <v>4.3332401453732183E-2</v>
      </c>
      <c r="AD154" s="11">
        <f t="shared" ref="AD154" si="1673">IF(M154=M153,"/",M154/M153-1)</f>
        <v>4.6414588914073684E-2</v>
      </c>
      <c r="AE154" s="11">
        <f t="shared" ref="AE154" si="1674">IF(N154=N153,"/",N154/N153-1)</f>
        <v>1.3670354955503727E-2</v>
      </c>
      <c r="AF154" s="11">
        <f t="shared" ref="AF154" si="1675">IF(O154=O153,"/",O154/O153-1)</f>
        <v>1.8011527377521652E-2</v>
      </c>
      <c r="AG154" s="11">
        <f t="shared" ref="AG154" si="1676">IF(P154=P153,"/",P154/P153-1)</f>
        <v>1.5325670498084198E-2</v>
      </c>
      <c r="AH154" s="11">
        <f t="shared" ref="AH154" si="1677">IF(Q154=Q153,"/",Q154/Q153-1)</f>
        <v>8.4080504483026175E-3</v>
      </c>
      <c r="BA154" s="2">
        <f t="shared" ref="BA154" si="1678">A154</f>
        <v>44190</v>
      </c>
      <c r="BB154" s="3">
        <f t="shared" ref="BB154" si="1679">B154/B$2</f>
        <v>1.5208881689950731</v>
      </c>
      <c r="BC154" s="3">
        <f t="shared" ref="BC154" si="1680">C154/C$2</f>
        <v>1.6820229320229318</v>
      </c>
      <c r="BD154" s="3">
        <f t="shared" ref="BD154" si="1681">D154/D$2</f>
        <v>2.1678783873099801</v>
      </c>
      <c r="BE154" s="3">
        <f t="shared" ref="BE154" si="1682">E154/E$2</f>
        <v>1.2400306296754433</v>
      </c>
      <c r="BF154" s="3">
        <f t="shared" ref="BF154" si="1683">F154/F$2</f>
        <v>1.1734811042883531</v>
      </c>
      <c r="BG154" s="3">
        <f t="shared" ref="BG154" si="1684">G154/G$2</f>
        <v>1.4785809906291834</v>
      </c>
      <c r="BH154" s="3">
        <f t="shared" ref="BH154" si="1685">H154/H$2</f>
        <v>1.1890323226258381</v>
      </c>
      <c r="BI154" s="3">
        <f t="shared" ref="BI154" si="1686">I154/I$2</f>
        <v>1.230442223817148</v>
      </c>
      <c r="BJ154" s="3">
        <f t="shared" ref="BJ154" si="1687">J154/J$2</f>
        <v>0.94223566295813344</v>
      </c>
      <c r="BK154" s="3">
        <f t="shared" ref="BK154" si="1688">K154/K$2</f>
        <v>1.585149469623915</v>
      </c>
      <c r="BL154" s="3">
        <f t="shared" ref="BL154" si="1689">L154/L$2</f>
        <v>1.7757335448057099</v>
      </c>
      <c r="BM154" s="3">
        <f t="shared" ref="BM154" si="1690">M154/M$2</f>
        <v>1.6501888785084691</v>
      </c>
      <c r="BN154" s="3">
        <f t="shared" ref="BN154" si="1691">N154/N$2</f>
        <v>1.486478439934501</v>
      </c>
      <c r="BO154" s="3">
        <f t="shared" ref="BO154" si="1692">O154/O$2</f>
        <v>1.3119777158774375</v>
      </c>
      <c r="BP154" s="3">
        <f t="shared" ref="BP154" si="1693">P154/P$2</f>
        <v>1.59</v>
      </c>
      <c r="BQ154" s="3">
        <f t="shared" ref="BQ154" si="1694">Q154/Q$2</f>
        <v>1.25085375809484</v>
      </c>
    </row>
    <row r="155" spans="1:69">
      <c r="A155" s="2">
        <v>44196</v>
      </c>
      <c r="B155">
        <v>2.3944999999999999</v>
      </c>
      <c r="C155">
        <v>4.2259000000000002</v>
      </c>
      <c r="D155">
        <v>3.431</v>
      </c>
      <c r="E155">
        <v>2.1312000000000002</v>
      </c>
      <c r="F155">
        <v>2.3915000000000002</v>
      </c>
      <c r="G155">
        <v>2.286</v>
      </c>
      <c r="H155">
        <v>1.1912</v>
      </c>
      <c r="I155">
        <v>2.2801</v>
      </c>
      <c r="J155">
        <v>3.4464000000000001</v>
      </c>
      <c r="K155">
        <v>2.5369000000000002</v>
      </c>
      <c r="L155">
        <v>2.2523</v>
      </c>
      <c r="M155">
        <v>4.0974000000000004</v>
      </c>
      <c r="N155">
        <v>3.0442999999999998</v>
      </c>
      <c r="O155">
        <v>1.427</v>
      </c>
      <c r="P155">
        <v>1.585</v>
      </c>
      <c r="Q155" s="3">
        <v>1.2928498120832879</v>
      </c>
      <c r="S155" s="11">
        <f t="shared" ref="S155:S159" si="1695">IF(B155=B154,"/",B155/B154-1)</f>
        <v>6.2569336587530611E-2</v>
      </c>
      <c r="T155" s="11">
        <f t="shared" ref="T155:T159" si="1696">IF(C155=C154,"/",C155/C154-1)</f>
        <v>2.8825319537431504E-2</v>
      </c>
      <c r="U155" s="11">
        <f t="shared" ref="U155:U159" si="1697">IF(D155=D154,"/",D155/D154-1)</f>
        <v>4.6036585365853755E-2</v>
      </c>
      <c r="V155" s="11">
        <f t="shared" ref="V155:V159" si="1698">IF(E155=E154,"/",E155/E154-1)</f>
        <v>1.2350370511115427E-2</v>
      </c>
      <c r="W155" s="11">
        <f t="shared" ref="W155:W159" si="1699">IF(F155=F154,"/",F155/F154-1)</f>
        <v>1.7399812813749804E-2</v>
      </c>
      <c r="X155" s="11">
        <f t="shared" ref="X155:X159" si="1700">IF(G155=G154,"/",G155/G154-1)</f>
        <v>3.4857401539158062E-2</v>
      </c>
      <c r="Y155" s="11">
        <f t="shared" ref="Y155:Y159" si="1701">IF(H155=H154,"/",H155/H154-1)</f>
        <v>2.5248274701230589E-3</v>
      </c>
      <c r="Z155" s="11">
        <f t="shared" ref="Z155:Z159" si="1702">IF(I155=I154,"/",I155/I154-1)</f>
        <v>2.3062772019563083E-2</v>
      </c>
      <c r="AA155" s="11">
        <f t="shared" ref="AA155:AA159" si="1703">IF(J155=J154,"/",J155/J154-1)</f>
        <v>1.4811106857866463E-2</v>
      </c>
      <c r="AB155" s="11">
        <f t="shared" ref="AB155:AB159" si="1704">IF(K155=K154,"/",K155/K154-1)</f>
        <v>2.8876181206148432E-2</v>
      </c>
      <c r="AC155" s="11">
        <f t="shared" ref="AC155:AC159" si="1705">IF(L155=L154,"/",L155/L154-1)</f>
        <v>5.8503036798858155E-3</v>
      </c>
      <c r="AD155" s="11">
        <f t="shared" ref="AD155:AD159" si="1706">IF(M155=M154,"/",M155/M154-1)</f>
        <v>8.5659429921727259E-3</v>
      </c>
      <c r="AE155" s="11">
        <f t="shared" ref="AE155:AE159" si="1707">IF(N155=N154,"/",N155/N154-1)</f>
        <v>1.6223253329772591E-2</v>
      </c>
      <c r="AF155" s="11">
        <f t="shared" ref="AF155:AF159" si="1708">IF(O155=O154,"/",O155/O154-1)</f>
        <v>9.9079971691435897E-3</v>
      </c>
      <c r="AG155" s="11">
        <f t="shared" ref="AG155:AG159" si="1709">IF(P155=P154,"/",P155/P154-1)</f>
        <v>-3.1446540880504248E-3</v>
      </c>
      <c r="AH155" s="11">
        <f t="shared" ref="AH155:AH159" si="1710">IF(Q155=Q154,"/",Q155/Q154-1)</f>
        <v>3.3573911991447769E-2</v>
      </c>
      <c r="BA155" s="2">
        <f t="shared" ref="BA155:BA159" si="1711">A155</f>
        <v>44196</v>
      </c>
      <c r="BB155" s="3">
        <f t="shared" ref="BB155:BB159" si="1712">B155/B$2</f>
        <v>1.6160491327529187</v>
      </c>
      <c r="BC155" s="3">
        <f t="shared" ref="BC155:BC159" si="1713">C155/C$2</f>
        <v>1.7305077805077804</v>
      </c>
      <c r="BD155" s="3">
        <f t="shared" ref="BD155:BD159" si="1714">D155/D$2</f>
        <v>2.2676801057501654</v>
      </c>
      <c r="BE155" s="3">
        <f t="shared" ref="BE155:BE159" si="1715">E155/E$2</f>
        <v>1.2553454673970668</v>
      </c>
      <c r="BF155" s="3">
        <f t="shared" ref="BF155:BF159" si="1716">F155/F$2</f>
        <v>1.1938994558434428</v>
      </c>
      <c r="BG155" s="3">
        <f t="shared" ref="BG155:BG159" si="1717">G155/G$2</f>
        <v>1.5301204819277108</v>
      </c>
      <c r="BH155" s="3">
        <f t="shared" ref="BH155:BH159" si="1718">H155/H$2</f>
        <v>1.1920344240968679</v>
      </c>
      <c r="BI155" s="3">
        <f t="shared" ref="BI155:BI159" si="1719">I155/I$2</f>
        <v>1.258819632308287</v>
      </c>
      <c r="BJ155" s="3">
        <f t="shared" ref="BJ155:BJ159" si="1720">J155/J$2</f>
        <v>0.9561912160474989</v>
      </c>
      <c r="BK155" s="3">
        <f t="shared" ref="BK155:BK159" si="1721">K155/K$2</f>
        <v>1.6309225329476054</v>
      </c>
      <c r="BL155" s="3">
        <f t="shared" ref="BL155:BL159" si="1722">L155/L$2</f>
        <v>1.7861221252973831</v>
      </c>
      <c r="BM155" s="3">
        <f t="shared" ref="BM155:BM159" si="1723">M155/M$2</f>
        <v>1.6643243023680898</v>
      </c>
      <c r="BN155" s="3">
        <f t="shared" ref="BN155:BN159" si="1724">N155/N$2</f>
        <v>1.5105939562348036</v>
      </c>
      <c r="BO155" s="3">
        <f t="shared" ref="BO155:BO159" si="1725">O155/O$2</f>
        <v>1.3249767873723306</v>
      </c>
      <c r="BP155" s="3">
        <f t="shared" ref="BP155:BP159" si="1726">P155/P$2</f>
        <v>1.585</v>
      </c>
      <c r="BQ155" s="3">
        <f t="shared" ref="BQ155:BQ159" si="1727">Q155/Q$2</f>
        <v>1.2928498120832879</v>
      </c>
    </row>
    <row r="156" spans="1:69">
      <c r="A156" s="2">
        <v>44204</v>
      </c>
      <c r="B156">
        <v>2.5948000000000002</v>
      </c>
      <c r="C156">
        <v>4.4885999999999999</v>
      </c>
      <c r="D156">
        <v>3.5779999999999998</v>
      </c>
      <c r="E156">
        <v>2.1564000000000001</v>
      </c>
      <c r="F156">
        <v>2.4098999999999999</v>
      </c>
      <c r="G156">
        <v>2.3530000000000002</v>
      </c>
      <c r="H156">
        <v>1.2057</v>
      </c>
      <c r="I156">
        <v>2.3567999999999998</v>
      </c>
      <c r="J156">
        <v>3.4049999999999998</v>
      </c>
      <c r="K156">
        <v>2.6749999999999998</v>
      </c>
      <c r="L156">
        <v>2.4140000000000001</v>
      </c>
      <c r="M156">
        <v>4.4166999999999996</v>
      </c>
      <c r="N156">
        <v>3.2223000000000002</v>
      </c>
      <c r="O156">
        <v>1.4450000000000001</v>
      </c>
      <c r="P156">
        <v>1.611</v>
      </c>
      <c r="Q156" s="3">
        <v>1.3633410619667805</v>
      </c>
      <c r="S156" s="11">
        <f t="shared" si="1695"/>
        <v>8.3650031321779172E-2</v>
      </c>
      <c r="T156" s="11">
        <f t="shared" si="1696"/>
        <v>6.2164272699306578E-2</v>
      </c>
      <c r="U156" s="11">
        <f t="shared" si="1697"/>
        <v>4.2844651705042258E-2</v>
      </c>
      <c r="V156" s="11">
        <f t="shared" si="1698"/>
        <v>1.1824324324324342E-2</v>
      </c>
      <c r="W156" s="11">
        <f t="shared" si="1699"/>
        <v>7.693915952331043E-3</v>
      </c>
      <c r="X156" s="11">
        <f t="shared" si="1700"/>
        <v>2.9308836395450566E-2</v>
      </c>
      <c r="Y156" s="11">
        <f t="shared" si="1701"/>
        <v>1.2172599059771638E-2</v>
      </c>
      <c r="Z156" s="11">
        <f t="shared" si="1702"/>
        <v>3.3638875487917108E-2</v>
      </c>
      <c r="AA156" s="11">
        <f t="shared" si="1703"/>
        <v>-1.20125348189416E-2</v>
      </c>
      <c r="AB156" s="11">
        <f t="shared" si="1704"/>
        <v>5.4436517008947805E-2</v>
      </c>
      <c r="AC156" s="11">
        <f t="shared" si="1705"/>
        <v>7.1793277982506787E-2</v>
      </c>
      <c r="AD156" s="11">
        <f t="shared" si="1706"/>
        <v>7.7927466198076667E-2</v>
      </c>
      <c r="AE156" s="11">
        <f t="shared" si="1707"/>
        <v>5.846992740531487E-2</v>
      </c>
      <c r="AF156" s="11">
        <f t="shared" si="1708"/>
        <v>1.261387526278912E-2</v>
      </c>
      <c r="AG156" s="11">
        <f t="shared" si="1709"/>
        <v>1.6403785488958933E-2</v>
      </c>
      <c r="AH156" s="11">
        <f t="shared" si="1710"/>
        <v>5.4523927856634513E-2</v>
      </c>
      <c r="BA156" s="2">
        <f t="shared" si="1711"/>
        <v>44204</v>
      </c>
      <c r="BB156" s="3">
        <f t="shared" si="1712"/>
        <v>1.7512316933252348</v>
      </c>
      <c r="BC156" s="3">
        <f t="shared" si="1713"/>
        <v>1.8380835380835379</v>
      </c>
      <c r="BD156" s="3">
        <f t="shared" si="1714"/>
        <v>2.3648380700594847</v>
      </c>
      <c r="BE156" s="3">
        <f t="shared" si="1715"/>
        <v>1.27018907934264</v>
      </c>
      <c r="BF156" s="3">
        <f t="shared" si="1716"/>
        <v>1.203085217912236</v>
      </c>
      <c r="BG156" s="3">
        <f t="shared" si="1717"/>
        <v>1.5749665327978581</v>
      </c>
      <c r="BH156" s="3">
        <f t="shared" si="1718"/>
        <v>1.2065445812068449</v>
      </c>
      <c r="BI156" s="3">
        <f t="shared" si="1719"/>
        <v>1.3011649091812509</v>
      </c>
      <c r="BJ156" s="3">
        <f t="shared" si="1720"/>
        <v>0.94470493577116221</v>
      </c>
      <c r="BK156" s="3">
        <f t="shared" si="1721"/>
        <v>1.7197042751526839</v>
      </c>
      <c r="BL156" s="3">
        <f t="shared" si="1722"/>
        <v>1.9143536875495641</v>
      </c>
      <c r="BM156" s="3">
        <f t="shared" si="1723"/>
        <v>1.7940208781835167</v>
      </c>
      <c r="BN156" s="3">
        <f t="shared" si="1724"/>
        <v>1.5989182751947604</v>
      </c>
      <c r="BO156" s="3">
        <f t="shared" si="1725"/>
        <v>1.3416898792943361</v>
      </c>
      <c r="BP156" s="3">
        <f t="shared" si="1726"/>
        <v>1.611</v>
      </c>
      <c r="BQ156" s="3">
        <f t="shared" si="1727"/>
        <v>1.3633410619667805</v>
      </c>
    </row>
    <row r="157" spans="1:69">
      <c r="A157" s="2">
        <v>44211</v>
      </c>
      <c r="B157">
        <v>2.4708999999999999</v>
      </c>
      <c r="C157">
        <v>4.5365000000000002</v>
      </c>
      <c r="D157">
        <v>3.4380000000000002</v>
      </c>
      <c r="E157">
        <v>2.1694</v>
      </c>
      <c r="F157">
        <v>2.4409999999999998</v>
      </c>
      <c r="G157">
        <v>2.3220000000000001</v>
      </c>
      <c r="H157">
        <v>1.1682999999999999</v>
      </c>
      <c r="I157">
        <v>2.4205000000000001</v>
      </c>
      <c r="J157">
        <v>3.2902999999999998</v>
      </c>
      <c r="K157">
        <v>2.6257000000000001</v>
      </c>
      <c r="L157">
        <v>2.3692000000000002</v>
      </c>
      <c r="M157">
        <v>4.2690999999999999</v>
      </c>
      <c r="N157">
        <v>3.1524000000000001</v>
      </c>
      <c r="O157">
        <v>1.4570000000000001</v>
      </c>
      <c r="P157">
        <v>1.621</v>
      </c>
      <c r="Q157" s="3">
        <v>1.3540750375311204</v>
      </c>
      <c r="S157" s="11">
        <f t="shared" si="1695"/>
        <v>-4.7749344843533326E-2</v>
      </c>
      <c r="T157" s="11">
        <f t="shared" si="1696"/>
        <v>1.0671478857550376E-2</v>
      </c>
      <c r="U157" s="11">
        <f t="shared" si="1697"/>
        <v>-3.9128004471771893E-2</v>
      </c>
      <c r="V157" s="11">
        <f t="shared" si="1698"/>
        <v>6.0285661287329262E-3</v>
      </c>
      <c r="W157" s="11">
        <f t="shared" si="1699"/>
        <v>1.2905099796671982E-2</v>
      </c>
      <c r="X157" s="11">
        <f t="shared" si="1700"/>
        <v>-1.3174670633234187E-2</v>
      </c>
      <c r="Y157" s="11">
        <f t="shared" si="1701"/>
        <v>-3.1019324873517551E-2</v>
      </c>
      <c r="Z157" s="11">
        <f t="shared" si="1702"/>
        <v>2.7028173794976462E-2</v>
      </c>
      <c r="AA157" s="11">
        <f t="shared" si="1703"/>
        <v>-3.3685756240822373E-2</v>
      </c>
      <c r="AB157" s="11">
        <f t="shared" si="1704"/>
        <v>-1.8429906542056007E-2</v>
      </c>
      <c r="AC157" s="11">
        <f t="shared" si="1705"/>
        <v>-1.8558409279204602E-2</v>
      </c>
      <c r="AD157" s="11">
        <f t="shared" si="1706"/>
        <v>-3.3418615708560639E-2</v>
      </c>
      <c r="AE157" s="11">
        <f t="shared" si="1707"/>
        <v>-2.1692579834279857E-2</v>
      </c>
      <c r="AF157" s="11">
        <f t="shared" si="1708"/>
        <v>8.304498269896099E-3</v>
      </c>
      <c r="AG157" s="11">
        <f t="shared" si="1709"/>
        <v>6.2073246430789375E-3</v>
      </c>
      <c r="AH157" s="11">
        <f t="shared" si="1710"/>
        <v>-6.7965564114182975E-3</v>
      </c>
      <c r="BA157" s="2">
        <f t="shared" si="1711"/>
        <v>44211</v>
      </c>
      <c r="BB157" s="3">
        <f t="shared" si="1712"/>
        <v>1.6676115272997232</v>
      </c>
      <c r="BC157" s="3">
        <f t="shared" si="1713"/>
        <v>1.8576986076986077</v>
      </c>
      <c r="BD157" s="3">
        <f t="shared" si="1714"/>
        <v>2.2723066754791805</v>
      </c>
      <c r="BE157" s="3">
        <f t="shared" si="1715"/>
        <v>1.2778464982034516</v>
      </c>
      <c r="BF157" s="3">
        <f t="shared" si="1716"/>
        <v>1.2186111527132943</v>
      </c>
      <c r="BG157" s="3">
        <f t="shared" si="1717"/>
        <v>1.5542168674698795</v>
      </c>
      <c r="BH157" s="3">
        <f t="shared" si="1718"/>
        <v>1.1691183828680076</v>
      </c>
      <c r="BI157" s="3">
        <f t="shared" si="1719"/>
        <v>1.3363330204825266</v>
      </c>
      <c r="BJ157" s="3">
        <f t="shared" si="1720"/>
        <v>0.91288183558527314</v>
      </c>
      <c r="BK157" s="3">
        <f t="shared" si="1721"/>
        <v>1.6880102860816457</v>
      </c>
      <c r="BL157" s="3">
        <f t="shared" si="1722"/>
        <v>1.8788263283108646</v>
      </c>
      <c r="BM157" s="3">
        <f t="shared" si="1723"/>
        <v>1.7340671838823674</v>
      </c>
      <c r="BN157" s="3">
        <f t="shared" si="1724"/>
        <v>1.5642336128616088</v>
      </c>
      <c r="BO157" s="3">
        <f t="shared" si="1725"/>
        <v>1.3528319405756732</v>
      </c>
      <c r="BP157" s="3">
        <f t="shared" si="1726"/>
        <v>1.621</v>
      </c>
      <c r="BQ157" s="3">
        <f t="shared" si="1727"/>
        <v>1.3540750375311204</v>
      </c>
    </row>
    <row r="158" spans="1:69">
      <c r="A158" s="2">
        <v>44218</v>
      </c>
      <c r="B158">
        <v>2.6739999999999999</v>
      </c>
      <c r="C158">
        <v>4.6794000000000002</v>
      </c>
      <c r="D158">
        <v>3.5960000000000001</v>
      </c>
      <c r="E158">
        <v>2.2079</v>
      </c>
      <c r="F158">
        <v>2.4302000000000001</v>
      </c>
      <c r="G158">
        <v>2.37</v>
      </c>
      <c r="H158">
        <v>1.1738</v>
      </c>
      <c r="I158">
        <v>2.5508999999999999</v>
      </c>
      <c r="J158">
        <v>3.2524000000000002</v>
      </c>
      <c r="K158">
        <v>2.7505000000000002</v>
      </c>
      <c r="L158">
        <v>2.4386000000000001</v>
      </c>
      <c r="M158">
        <v>4.6136999999999997</v>
      </c>
      <c r="N158">
        <v>3.1537999999999999</v>
      </c>
      <c r="O158">
        <v>1.494</v>
      </c>
      <c r="P158">
        <v>1.6870000000000001</v>
      </c>
      <c r="Q158" s="3">
        <v>1.3817862806225052</v>
      </c>
      <c r="S158" s="11">
        <f t="shared" si="1695"/>
        <v>8.2196770407543918E-2</v>
      </c>
      <c r="T158" s="11">
        <f t="shared" si="1696"/>
        <v>3.1500055108563796E-2</v>
      </c>
      <c r="U158" s="11">
        <f t="shared" si="1697"/>
        <v>4.5956951716114025E-2</v>
      </c>
      <c r="V158" s="11">
        <f t="shared" si="1698"/>
        <v>1.7746842444915645E-2</v>
      </c>
      <c r="W158" s="11">
        <f t="shared" si="1699"/>
        <v>-4.4244162228593842E-3</v>
      </c>
      <c r="X158" s="11">
        <f t="shared" si="1700"/>
        <v>2.067183462532296E-2</v>
      </c>
      <c r="Y158" s="11">
        <f t="shared" si="1701"/>
        <v>4.7076949413678015E-3</v>
      </c>
      <c r="Z158" s="11">
        <f t="shared" si="1702"/>
        <v>5.3873166701094766E-2</v>
      </c>
      <c r="AA158" s="11">
        <f t="shared" si="1703"/>
        <v>-1.1518706500926901E-2</v>
      </c>
      <c r="AB158" s="11">
        <f t="shared" si="1704"/>
        <v>4.7530182427543144E-2</v>
      </c>
      <c r="AC158" s="11">
        <f t="shared" si="1705"/>
        <v>2.9292588215431348E-2</v>
      </c>
      <c r="AD158" s="11">
        <f t="shared" si="1706"/>
        <v>8.0719589609051123E-2</v>
      </c>
      <c r="AE158" s="11">
        <f t="shared" si="1707"/>
        <v>4.441060779087902E-4</v>
      </c>
      <c r="AF158" s="11">
        <f t="shared" si="1708"/>
        <v>2.539464653397383E-2</v>
      </c>
      <c r="AG158" s="11">
        <f t="shared" si="1709"/>
        <v>4.0715607649599139E-2</v>
      </c>
      <c r="AH158" s="11">
        <f t="shared" si="1710"/>
        <v>2.0465071966698778E-2</v>
      </c>
      <c r="BA158" s="2">
        <f t="shared" si="1711"/>
        <v>44218</v>
      </c>
      <c r="BB158" s="3">
        <f t="shared" si="1712"/>
        <v>1.8046838091381521</v>
      </c>
      <c r="BC158" s="3">
        <f t="shared" si="1713"/>
        <v>1.9162162162162162</v>
      </c>
      <c r="BD158" s="3">
        <f t="shared" si="1714"/>
        <v>2.376734963648381</v>
      </c>
      <c r="BE158" s="3">
        <f t="shared" si="1715"/>
        <v>1.3005242386758555</v>
      </c>
      <c r="BF158" s="3">
        <f t="shared" si="1716"/>
        <v>1.2132195097598724</v>
      </c>
      <c r="BG158" s="3">
        <f t="shared" si="1717"/>
        <v>1.5863453815261046</v>
      </c>
      <c r="BH158" s="3">
        <f t="shared" si="1718"/>
        <v>1.1746222355648954</v>
      </c>
      <c r="BI158" s="3">
        <f t="shared" si="1719"/>
        <v>1.408325512063159</v>
      </c>
      <c r="BJ158" s="3">
        <f t="shared" si="1720"/>
        <v>0.90236661765113901</v>
      </c>
      <c r="BK158" s="3">
        <f t="shared" si="1721"/>
        <v>1.7682417229186758</v>
      </c>
      <c r="BL158" s="3">
        <f t="shared" si="1722"/>
        <v>1.9338620142743856</v>
      </c>
      <c r="BM158" s="3">
        <f t="shared" si="1723"/>
        <v>1.8740403753198749</v>
      </c>
      <c r="BN158" s="3">
        <f t="shared" si="1724"/>
        <v>1.56492829851635</v>
      </c>
      <c r="BO158" s="3">
        <f t="shared" si="1725"/>
        <v>1.3871866295264625</v>
      </c>
      <c r="BP158" s="3">
        <f t="shared" si="1726"/>
        <v>1.6870000000000001</v>
      </c>
      <c r="BQ158" s="3">
        <f t="shared" si="1727"/>
        <v>1.3817862806225052</v>
      </c>
    </row>
    <row r="159" spans="1:69">
      <c r="A159" s="2">
        <v>44225</v>
      </c>
      <c r="B159">
        <v>2.581</v>
      </c>
      <c r="C159">
        <v>4.4401000000000002</v>
      </c>
      <c r="D159">
        <v>3.4830000000000001</v>
      </c>
      <c r="E159">
        <v>2.1021999999999998</v>
      </c>
      <c r="F159">
        <v>2.3874</v>
      </c>
      <c r="G159">
        <v>2.298</v>
      </c>
      <c r="H159">
        <v>1.1572</v>
      </c>
      <c r="I159">
        <v>2.4378000000000002</v>
      </c>
      <c r="J159">
        <v>3.0095999999999998</v>
      </c>
      <c r="K159">
        <v>2.6606999999999998</v>
      </c>
      <c r="L159">
        <v>2.3573</v>
      </c>
      <c r="M159">
        <v>4.2596999999999996</v>
      </c>
      <c r="N159">
        <v>3.012</v>
      </c>
      <c r="O159">
        <v>1.4830000000000001</v>
      </c>
      <c r="P159">
        <v>1.68</v>
      </c>
      <c r="Q159" s="3">
        <v>1.327750597025956</v>
      </c>
      <c r="S159" s="11">
        <f t="shared" si="1695"/>
        <v>-3.477935676888555E-2</v>
      </c>
      <c r="T159" s="11">
        <f t="shared" si="1696"/>
        <v>-5.1139034919006732E-2</v>
      </c>
      <c r="U159" s="11">
        <f t="shared" si="1697"/>
        <v>-3.1423804226918817E-2</v>
      </c>
      <c r="V159" s="11">
        <f t="shared" si="1698"/>
        <v>-4.7873544997508954E-2</v>
      </c>
      <c r="W159" s="11">
        <f t="shared" si="1699"/>
        <v>-1.7611719200065878E-2</v>
      </c>
      <c r="X159" s="11">
        <f t="shared" si="1700"/>
        <v>-3.0379746835443089E-2</v>
      </c>
      <c r="Y159" s="11">
        <f t="shared" si="1701"/>
        <v>-1.414210257284032E-2</v>
      </c>
      <c r="Z159" s="11">
        <f t="shared" si="1702"/>
        <v>-4.4337292720216248E-2</v>
      </c>
      <c r="AA159" s="11">
        <f t="shared" si="1703"/>
        <v>-7.4652564260238696E-2</v>
      </c>
      <c r="AB159" s="11">
        <f t="shared" si="1704"/>
        <v>-3.2648609343755797E-2</v>
      </c>
      <c r="AC159" s="11">
        <f t="shared" si="1705"/>
        <v>-3.3338800951365544E-2</v>
      </c>
      <c r="AD159" s="11">
        <f t="shared" si="1706"/>
        <v>-7.6728005722088599E-2</v>
      </c>
      <c r="AE159" s="11">
        <f t="shared" si="1707"/>
        <v>-4.4961633584881699E-2</v>
      </c>
      <c r="AF159" s="11">
        <f t="shared" si="1708"/>
        <v>-7.3627844712181867E-3</v>
      </c>
      <c r="AG159" s="11">
        <f t="shared" si="1709"/>
        <v>-4.1493775933610921E-3</v>
      </c>
      <c r="AH159" s="11">
        <f t="shared" si="1710"/>
        <v>-3.9105673832718679E-2</v>
      </c>
      <c r="BA159" s="2">
        <f t="shared" si="1711"/>
        <v>44225</v>
      </c>
      <c r="BB159" s="3">
        <f t="shared" si="1712"/>
        <v>1.7419180670851049</v>
      </c>
      <c r="BC159" s="3">
        <f t="shared" si="1713"/>
        <v>1.8182227682227681</v>
      </c>
      <c r="BD159" s="3">
        <f t="shared" si="1714"/>
        <v>2.3020489094514214</v>
      </c>
      <c r="BE159" s="3">
        <f t="shared" si="1715"/>
        <v>1.2382635330152558</v>
      </c>
      <c r="BF159" s="3">
        <f t="shared" si="1716"/>
        <v>1.1918526284259399</v>
      </c>
      <c r="BG159" s="3">
        <f t="shared" si="1717"/>
        <v>1.5381526104417671</v>
      </c>
      <c r="BH159" s="3">
        <f t="shared" si="1718"/>
        <v>1.1580106074251977</v>
      </c>
      <c r="BI159" s="3">
        <f t="shared" si="1719"/>
        <v>1.3458841715894663</v>
      </c>
      <c r="BJ159" s="3">
        <f t="shared" si="1720"/>
        <v>0.83500263574064315</v>
      </c>
      <c r="BK159" s="3">
        <f t="shared" si="1721"/>
        <v>1.7105110896817741</v>
      </c>
      <c r="BL159" s="3">
        <f t="shared" si="1722"/>
        <v>1.8693893735130849</v>
      </c>
      <c r="BM159" s="3">
        <f t="shared" si="1723"/>
        <v>1.7302489946789064</v>
      </c>
      <c r="BN159" s="3">
        <f t="shared" si="1724"/>
        <v>1.4945665657718454</v>
      </c>
      <c r="BO159" s="3">
        <f t="shared" si="1725"/>
        <v>1.3769730733519037</v>
      </c>
      <c r="BP159" s="3">
        <f t="shared" si="1726"/>
        <v>1.68</v>
      </c>
      <c r="BQ159" s="3">
        <f t="shared" si="1727"/>
        <v>1.327750597025956</v>
      </c>
    </row>
    <row r="160" spans="1:69">
      <c r="A160" s="2">
        <v>44232</v>
      </c>
      <c r="B160">
        <v>2.5994000000000002</v>
      </c>
      <c r="C160">
        <v>4.5529000000000002</v>
      </c>
      <c r="D160">
        <v>3.6120000000000001</v>
      </c>
      <c r="E160">
        <v>2.1730999999999998</v>
      </c>
      <c r="F160">
        <v>2.4205999999999999</v>
      </c>
      <c r="G160">
        <v>2.3090000000000002</v>
      </c>
      <c r="H160">
        <v>1.1432</v>
      </c>
      <c r="I160">
        <v>2.5274999999999999</v>
      </c>
      <c r="J160">
        <v>2.8548</v>
      </c>
      <c r="K160">
        <v>2.7286000000000001</v>
      </c>
      <c r="L160">
        <v>2.4801000000000002</v>
      </c>
      <c r="M160">
        <v>4.2714999999999996</v>
      </c>
      <c r="N160">
        <v>3.0619000000000001</v>
      </c>
      <c r="O160">
        <v>1.49</v>
      </c>
      <c r="P160">
        <v>1.5860000000000001</v>
      </c>
      <c r="Q160" s="3">
        <v>1.3603590642769106</v>
      </c>
      <c r="S160" s="11">
        <f t="shared" ref="S160" si="1728">IF(B160=B159,"/",B160/B159-1)</f>
        <v>7.129019759783084E-3</v>
      </c>
      <c r="T160" s="11">
        <f t="shared" ref="T160" si="1729">IF(C160=C159,"/",C160/C159-1)</f>
        <v>2.5404833224476953E-2</v>
      </c>
      <c r="U160" s="11">
        <f t="shared" ref="U160" si="1730">IF(D160=D159,"/",D160/D159-1)</f>
        <v>3.7037037037036979E-2</v>
      </c>
      <c r="V160" s="11">
        <f t="shared" ref="V160" si="1731">IF(E160=E159,"/",E160/E159-1)</f>
        <v>3.3726572162496415E-2</v>
      </c>
      <c r="W160" s="11">
        <f t="shared" ref="W160" si="1732">IF(F160=F159,"/",F160/F159-1)</f>
        <v>1.3906341626874319E-2</v>
      </c>
      <c r="X160" s="11">
        <f t="shared" ref="X160" si="1733">IF(G160=G159,"/",G160/G159-1)</f>
        <v>4.7867711053091178E-3</v>
      </c>
      <c r="Y160" s="11">
        <f t="shared" ref="Y160" si="1734">IF(H160=H159,"/",H160/H159-1)</f>
        <v>-1.2098167991704156E-2</v>
      </c>
      <c r="Z160" s="11">
        <f t="shared" ref="Z160" si="1735">IF(I160=I159,"/",I160/I159-1)</f>
        <v>3.6795471326605877E-2</v>
      </c>
      <c r="AA160" s="11">
        <f t="shared" ref="AA160" si="1736">IF(J160=J159,"/",J160/J159-1)</f>
        <v>-5.1435406698564501E-2</v>
      </c>
      <c r="AB160" s="11">
        <f t="shared" ref="AB160" si="1737">IF(K160=K159,"/",K160/K159-1)</f>
        <v>2.5519600105235574E-2</v>
      </c>
      <c r="AC160" s="11">
        <f t="shared" ref="AC160" si="1738">IF(L160=L159,"/",L160/L159-1)</f>
        <v>5.2093496797183336E-2</v>
      </c>
      <c r="AD160" s="11">
        <f t="shared" ref="AD160" si="1739">IF(M160=M159,"/",M160/M159-1)</f>
        <v>2.7701481324975408E-3</v>
      </c>
      <c r="AE160" s="11">
        <f t="shared" ref="AE160" si="1740">IF(N160=N159,"/",N160/N159-1)</f>
        <v>1.6567065073041176E-2</v>
      </c>
      <c r="AF160" s="11">
        <f t="shared" ref="AF160" si="1741">IF(O160=O159,"/",O160/O159-1)</f>
        <v>4.7201618341199403E-3</v>
      </c>
      <c r="AG160" s="11">
        <f t="shared" ref="AG160" si="1742">IF(P160=P159,"/",P160/P159-1)</f>
        <v>-5.5952380952380865E-2</v>
      </c>
      <c r="AH160" s="11">
        <f t="shared" ref="AH160" si="1743">IF(Q160=Q159,"/",Q160/Q159-1)</f>
        <v>2.4559181011851727E-2</v>
      </c>
      <c r="BA160" s="2">
        <f t="shared" ref="BA160" si="1744">A160</f>
        <v>44232</v>
      </c>
      <c r="BB160" s="3">
        <f t="shared" ref="BB160" si="1745">B160/B$2</f>
        <v>1.7543362354052778</v>
      </c>
      <c r="BC160" s="3">
        <f t="shared" ref="BC160" si="1746">C160/C$2</f>
        <v>1.8644144144144144</v>
      </c>
      <c r="BD160" s="3">
        <f t="shared" ref="BD160" si="1747">D160/D$2</f>
        <v>2.3873099801718443</v>
      </c>
      <c r="BE160" s="3">
        <f t="shared" ref="BE160" si="1748">E160/E$2</f>
        <v>1.2800259174176827</v>
      </c>
      <c r="BF160" s="3">
        <f t="shared" ref="BF160" si="1749">F160/F$2</f>
        <v>1.2084269382457191</v>
      </c>
      <c r="BG160" s="3">
        <f t="shared" ref="BG160" si="1750">G160/G$2</f>
        <v>1.5455153949129854</v>
      </c>
      <c r="BH160" s="3">
        <f t="shared" ref="BH160" si="1751">H160/H$2</f>
        <v>1.1440008005603923</v>
      </c>
      <c r="BI160" s="3">
        <f t="shared" ref="BI160" si="1752">I160/I$2</f>
        <v>1.395406614034119</v>
      </c>
      <c r="BJ160" s="3">
        <f t="shared" ref="BJ160" si="1753">J160/J$2</f>
        <v>0.79205393557694981</v>
      </c>
      <c r="BK160" s="3">
        <f t="shared" ref="BK160" si="1754">K160/K$2</f>
        <v>1.7541626486660238</v>
      </c>
      <c r="BL160" s="3">
        <f t="shared" ref="BL160" si="1755">L160/L$2</f>
        <v>1.9667724028548774</v>
      </c>
      <c r="BM160" s="3">
        <f t="shared" ref="BM160" si="1756">M160/M$2</f>
        <v>1.735042040700272</v>
      </c>
      <c r="BN160" s="3">
        <f t="shared" ref="BN160" si="1757">N160/N$2</f>
        <v>1.5193271473229792</v>
      </c>
      <c r="BO160" s="3">
        <f t="shared" ref="BO160" si="1758">O160/O$2</f>
        <v>1.3834726090993501</v>
      </c>
      <c r="BP160" s="3">
        <f t="shared" ref="BP160" si="1759">P160/P$2</f>
        <v>1.5860000000000001</v>
      </c>
      <c r="BQ160" s="3">
        <f t="shared" ref="BQ160" si="1760">Q160/Q$2</f>
        <v>1.3603590642769106</v>
      </c>
    </row>
    <row r="161" spans="1:69">
      <c r="A161" s="2">
        <v>44246</v>
      </c>
      <c r="B161">
        <v>2.6819999999999999</v>
      </c>
      <c r="C161">
        <v>4.9867999999999997</v>
      </c>
      <c r="D161">
        <v>3.7349999999999999</v>
      </c>
      <c r="E161">
        <v>2.3405</v>
      </c>
      <c r="F161">
        <v>2.5413000000000001</v>
      </c>
      <c r="G161">
        <v>2.4849999999999999</v>
      </c>
      <c r="H161">
        <v>1.1577999999999999</v>
      </c>
      <c r="I161">
        <v>2.5836000000000001</v>
      </c>
      <c r="J161">
        <v>3.1941999999999999</v>
      </c>
      <c r="K161">
        <v>2.8469000000000002</v>
      </c>
      <c r="L161">
        <v>2.6465000000000001</v>
      </c>
      <c r="M161">
        <v>4.4424999999999999</v>
      </c>
      <c r="N161">
        <v>3.1581999999999999</v>
      </c>
      <c r="O161">
        <v>1.51</v>
      </c>
      <c r="P161">
        <v>1.661</v>
      </c>
      <c r="Q161" s="3">
        <v>1.4336512088291742</v>
      </c>
      <c r="S161" s="11">
        <f t="shared" ref="S161:S163" si="1761">IF(B161=B160,"/",B161/B160-1)</f>
        <v>3.1776563822420556E-2</v>
      </c>
      <c r="T161" s="11">
        <f t="shared" ref="T161:T163" si="1762">IF(C161=C160,"/",C161/C160-1)</f>
        <v>9.5301895495178757E-2</v>
      </c>
      <c r="U161" s="11">
        <f t="shared" ref="U161:U163" si="1763">IF(D161=D160,"/",D161/D160-1)</f>
        <v>3.4053156146179431E-2</v>
      </c>
      <c r="V161" s="11">
        <f t="shared" ref="V161:V163" si="1764">IF(E161=E160,"/",E161/E160-1)</f>
        <v>7.7032810271041585E-2</v>
      </c>
      <c r="W161" s="11">
        <f t="shared" ref="W161:W163" si="1765">IF(F161=F160,"/",F161/F160-1)</f>
        <v>4.9863670164422169E-2</v>
      </c>
      <c r="X161" s="11">
        <f t="shared" ref="X161:X163" si="1766">IF(G161=G160,"/",G161/G160-1)</f>
        <v>7.6223473365093053E-2</v>
      </c>
      <c r="Y161" s="11">
        <f t="shared" ref="Y161:Y163" si="1767">IF(H161=H160,"/",H161/H160-1)</f>
        <v>1.2771168649405196E-2</v>
      </c>
      <c r="Z161" s="11">
        <f t="shared" ref="Z161:Z163" si="1768">IF(I161=I160,"/",I161/I160-1)</f>
        <v>2.2195845697329464E-2</v>
      </c>
      <c r="AA161" s="11">
        <f t="shared" ref="AA161:AA163" si="1769">IF(J161=J160,"/",J161/J160-1)</f>
        <v>0.11888748773994684</v>
      </c>
      <c r="AB161" s="11">
        <f t="shared" ref="AB161:AB163" si="1770">IF(K161=K160,"/",K161/K160-1)</f>
        <v>4.335556695741416E-2</v>
      </c>
      <c r="AC161" s="11">
        <f t="shared" ref="AC161:AC163" si="1771">IF(L161=L160,"/",L161/L160-1)</f>
        <v>6.7094068787548755E-2</v>
      </c>
      <c r="AD161" s="11">
        <f t="shared" ref="AD161:AD163" si="1772">IF(M161=M160,"/",M161/M160-1)</f>
        <v>4.0032775371649398E-2</v>
      </c>
      <c r="AE161" s="11">
        <f t="shared" ref="AE161:AE163" si="1773">IF(N161=N160,"/",N161/N160-1)</f>
        <v>3.1451059799470826E-2</v>
      </c>
      <c r="AF161" s="11">
        <f t="shared" ref="AF161:AF163" si="1774">IF(O161=O160,"/",O161/O160-1)</f>
        <v>1.3422818791946289E-2</v>
      </c>
      <c r="AG161" s="11">
        <f t="shared" ref="AG161:AG163" si="1775">IF(P161=P160,"/",P161/P160-1)</f>
        <v>4.7288776796973409E-2</v>
      </c>
      <c r="AH161" s="11">
        <f t="shared" ref="AH161:AH163" si="1776">IF(Q161=Q160,"/",Q161/Q160-1)</f>
        <v>5.387705825389677E-2</v>
      </c>
      <c r="BA161" s="2">
        <f t="shared" ref="BA161:BA163" si="1777">A161</f>
        <v>44246</v>
      </c>
      <c r="BB161" s="3">
        <f t="shared" ref="BB161:BB163" si="1778">B161/B$2</f>
        <v>1.8100830127556184</v>
      </c>
      <c r="BC161" s="3">
        <f t="shared" ref="BC161:BC163" si="1779">C161/C$2</f>
        <v>2.042096642096642</v>
      </c>
      <c r="BD161" s="3">
        <f t="shared" ref="BD161:BD163" si="1780">D161/D$2</f>
        <v>2.4686054196959684</v>
      </c>
      <c r="BE161" s="3">
        <f t="shared" ref="BE161:BE163" si="1781">E161/E$2</f>
        <v>1.3786299110561349</v>
      </c>
      <c r="BF161" s="3">
        <f t="shared" ref="BF161:BF163" si="1782">F161/F$2</f>
        <v>1.2686835405122061</v>
      </c>
      <c r="BG161" s="3">
        <f t="shared" ref="BG161:BG163" si="1783">G161/G$2</f>
        <v>1.6633199464524766</v>
      </c>
      <c r="BH161" s="3">
        <f t="shared" ref="BH161:BH163" si="1784">H161/H$2</f>
        <v>1.1586110277194035</v>
      </c>
      <c r="BI161" s="3">
        <f t="shared" ref="BI161:BI163" si="1785">I161/I$2</f>
        <v>1.4263788439242535</v>
      </c>
      <c r="BJ161" s="3">
        <f t="shared" ref="BJ161:BJ163" si="1786">J161/J$2</f>
        <v>0.88621923813223091</v>
      </c>
      <c r="BK161" s="3">
        <f t="shared" ref="BK161:BK163" si="1787">K161/K$2</f>
        <v>1.8302153648344583</v>
      </c>
      <c r="BL161" s="3">
        <f t="shared" ref="BL161:BL163" si="1788">L161/L$2</f>
        <v>2.0987311657414751</v>
      </c>
      <c r="BM161" s="3">
        <f t="shared" ref="BM161:BM163" si="1789">M161/M$2</f>
        <v>1.8045005889759942</v>
      </c>
      <c r="BN161" s="3">
        <f t="shared" ref="BN161:BN163" si="1790">N161/N$2</f>
        <v>1.5671115962883939</v>
      </c>
      <c r="BO161" s="3">
        <f t="shared" ref="BO161:BO163" si="1791">O161/O$2</f>
        <v>1.4020427112349119</v>
      </c>
      <c r="BP161" s="3">
        <f t="shared" ref="BP161:BP163" si="1792">P161/P$2</f>
        <v>1.661</v>
      </c>
      <c r="BQ161" s="3">
        <f t="shared" ref="BQ161:BQ163" si="1793">Q161/Q$2</f>
        <v>1.4336512088291742</v>
      </c>
    </row>
    <row r="162" spans="1:69">
      <c r="A162" s="2">
        <v>44253</v>
      </c>
      <c r="B162">
        <v>2.3622999999999998</v>
      </c>
      <c r="C162">
        <v>4.5705999999999998</v>
      </c>
      <c r="D162">
        <v>3.36</v>
      </c>
      <c r="E162">
        <v>2.2768000000000002</v>
      </c>
      <c r="F162">
        <v>2.5139999999999998</v>
      </c>
      <c r="G162">
        <v>2.3860000000000001</v>
      </c>
      <c r="H162">
        <v>1.1104000000000001</v>
      </c>
      <c r="I162">
        <v>2.4683999999999999</v>
      </c>
      <c r="J162">
        <v>3.1463000000000001</v>
      </c>
      <c r="K162">
        <v>2.6684000000000001</v>
      </c>
      <c r="L162">
        <v>2.3176000000000001</v>
      </c>
      <c r="M162">
        <v>4.0705</v>
      </c>
      <c r="N162">
        <v>3.0082</v>
      </c>
      <c r="O162">
        <v>1.474</v>
      </c>
      <c r="P162">
        <v>1.696</v>
      </c>
      <c r="Q162" s="3">
        <v>1.3239772039425186</v>
      </c>
      <c r="S162" s="11">
        <f t="shared" si="1761"/>
        <v>-0.11920208799403431</v>
      </c>
      <c r="T162" s="11">
        <f t="shared" si="1762"/>
        <v>-8.3460335285152842E-2</v>
      </c>
      <c r="U162" s="11">
        <f t="shared" si="1763"/>
        <v>-0.10040160642570284</v>
      </c>
      <c r="V162" s="11">
        <f t="shared" si="1764"/>
        <v>-2.7216406750694255E-2</v>
      </c>
      <c r="W162" s="11">
        <f t="shared" si="1765"/>
        <v>-1.0742533349073491E-2</v>
      </c>
      <c r="X162" s="11">
        <f t="shared" si="1766"/>
        <v>-3.9839034205231272E-2</v>
      </c>
      <c r="Y162" s="11">
        <f t="shared" si="1767"/>
        <v>-4.0939713249265708E-2</v>
      </c>
      <c r="Z162" s="11">
        <f t="shared" si="1768"/>
        <v>-4.4588945657222601E-2</v>
      </c>
      <c r="AA162" s="11">
        <f t="shared" si="1769"/>
        <v>-1.4995930123348544E-2</v>
      </c>
      <c r="AB162" s="11">
        <f t="shared" si="1770"/>
        <v>-6.2699778706663434E-2</v>
      </c>
      <c r="AC162" s="11">
        <f t="shared" si="1771"/>
        <v>-0.12427734744001506</v>
      </c>
      <c r="AD162" s="11">
        <f t="shared" si="1772"/>
        <v>-8.3736634777715202E-2</v>
      </c>
      <c r="AE162" s="11">
        <f t="shared" si="1773"/>
        <v>-4.7495408777151527E-2</v>
      </c>
      <c r="AF162" s="11">
        <f t="shared" si="1774"/>
        <v>-2.384105960264904E-2</v>
      </c>
      <c r="AG162" s="11">
        <f t="shared" si="1775"/>
        <v>2.1071643588199906E-2</v>
      </c>
      <c r="AH162" s="11">
        <f t="shared" si="1776"/>
        <v>-7.6499781963162095E-2</v>
      </c>
      <c r="BA162" s="2">
        <f t="shared" si="1777"/>
        <v>44253</v>
      </c>
      <c r="BB162" s="3">
        <f t="shared" si="1778"/>
        <v>1.5943173381926166</v>
      </c>
      <c r="BC162" s="3">
        <f t="shared" si="1779"/>
        <v>1.8716625716625714</v>
      </c>
      <c r="BD162" s="3">
        <f t="shared" si="1780"/>
        <v>2.2207534699272968</v>
      </c>
      <c r="BE162" s="3">
        <f t="shared" si="1781"/>
        <v>1.3411085586381577</v>
      </c>
      <c r="BF162" s="3">
        <f t="shared" si="1782"/>
        <v>1.2550546652688332</v>
      </c>
      <c r="BG162" s="3">
        <f t="shared" si="1783"/>
        <v>1.5970548862115128</v>
      </c>
      <c r="BH162" s="3">
        <f t="shared" si="1784"/>
        <v>1.111177824477134</v>
      </c>
      <c r="BI162" s="3">
        <f t="shared" si="1785"/>
        <v>1.3627781151659031</v>
      </c>
      <c r="BJ162" s="3">
        <f t="shared" si="1786"/>
        <v>0.87292955636323288</v>
      </c>
      <c r="BK162" s="3">
        <f t="shared" si="1787"/>
        <v>1.7154612664738025</v>
      </c>
      <c r="BL162" s="3">
        <f t="shared" si="1788"/>
        <v>1.8379064234734339</v>
      </c>
      <c r="BM162" s="3">
        <f t="shared" si="1789"/>
        <v>1.6533977822007393</v>
      </c>
      <c r="BN162" s="3">
        <f t="shared" si="1790"/>
        <v>1.4926809904232621</v>
      </c>
      <c r="BO162" s="3">
        <f t="shared" si="1791"/>
        <v>1.3686165273909008</v>
      </c>
      <c r="BP162" s="3">
        <f t="shared" si="1792"/>
        <v>1.696</v>
      </c>
      <c r="BQ162" s="3">
        <f t="shared" si="1793"/>
        <v>1.3239772039425186</v>
      </c>
    </row>
    <row r="163" spans="1:69">
      <c r="A163" s="2">
        <v>44260</v>
      </c>
      <c r="B163">
        <v>2.3111999999999999</v>
      </c>
      <c r="C163">
        <v>4.5176999999999996</v>
      </c>
      <c r="D163">
        <v>3.335</v>
      </c>
      <c r="E163">
        <v>2.2694999999999999</v>
      </c>
      <c r="F163">
        <v>2.5651000000000002</v>
      </c>
      <c r="G163">
        <v>2.379</v>
      </c>
      <c r="H163">
        <v>1.1343000000000001</v>
      </c>
      <c r="I163">
        <v>2.4914000000000001</v>
      </c>
      <c r="J163">
        <v>3.2355</v>
      </c>
      <c r="K163">
        <v>2.6387999999999998</v>
      </c>
      <c r="L163">
        <v>2.1871</v>
      </c>
      <c r="M163">
        <v>4.0297999999999998</v>
      </c>
      <c r="N163">
        <v>2.9634999999999998</v>
      </c>
      <c r="O163">
        <v>1.4690000000000001</v>
      </c>
      <c r="P163">
        <v>1.716</v>
      </c>
      <c r="Q163" s="3">
        <v>1.3056287389555998</v>
      </c>
      <c r="S163" s="11">
        <f t="shared" si="1761"/>
        <v>-2.1631460864411811E-2</v>
      </c>
      <c r="T163" s="11">
        <f t="shared" si="1762"/>
        <v>-1.1573972782566888E-2</v>
      </c>
      <c r="U163" s="11">
        <f t="shared" si="1763"/>
        <v>-7.440476190476164E-3</v>
      </c>
      <c r="V163" s="11">
        <f t="shared" si="1764"/>
        <v>-3.206254392129404E-3</v>
      </c>
      <c r="W163" s="11">
        <f t="shared" si="1765"/>
        <v>2.0326173428798944E-2</v>
      </c>
      <c r="X163" s="11">
        <f t="shared" si="1766"/>
        <v>-2.9337803855825628E-3</v>
      </c>
      <c r="Y163" s="11">
        <f t="shared" si="1767"/>
        <v>2.1523775216138352E-2</v>
      </c>
      <c r="Z163" s="11">
        <f t="shared" si="1768"/>
        <v>9.3177766974559262E-3</v>
      </c>
      <c r="AA163" s="11">
        <f t="shared" si="1769"/>
        <v>2.8350761211581865E-2</v>
      </c>
      <c r="AB163" s="11">
        <f t="shared" si="1770"/>
        <v>-1.1092789686703797E-2</v>
      </c>
      <c r="AC163" s="11">
        <f t="shared" si="1771"/>
        <v>-5.6308249913703867E-2</v>
      </c>
      <c r="AD163" s="11">
        <f t="shared" si="1772"/>
        <v>-9.9987716496745538E-3</v>
      </c>
      <c r="AE163" s="11">
        <f t="shared" si="1773"/>
        <v>-1.4859384349444893E-2</v>
      </c>
      <c r="AF163" s="11">
        <f t="shared" si="1774"/>
        <v>-3.3921302578018286E-3</v>
      </c>
      <c r="AG163" s="11">
        <f t="shared" si="1775"/>
        <v>1.1792452830188704E-2</v>
      </c>
      <c r="AH163" s="11">
        <f t="shared" si="1776"/>
        <v>-1.3858595852164979E-2</v>
      </c>
      <c r="BA163" s="2">
        <f t="shared" si="1777"/>
        <v>44260</v>
      </c>
      <c r="BB163" s="3">
        <f t="shared" si="1778"/>
        <v>1.5598299250860497</v>
      </c>
      <c r="BC163" s="3">
        <f t="shared" si="1779"/>
        <v>1.8499999999999996</v>
      </c>
      <c r="BD163" s="3">
        <f t="shared" si="1780"/>
        <v>2.2042300066093854</v>
      </c>
      <c r="BE163" s="3">
        <f t="shared" si="1781"/>
        <v>1.3368086234317016</v>
      </c>
      <c r="BF163" s="3">
        <f t="shared" si="1782"/>
        <v>1.2805651240577107</v>
      </c>
      <c r="BG163" s="3">
        <f t="shared" si="1783"/>
        <v>1.5923694779116466</v>
      </c>
      <c r="BH163" s="3">
        <f t="shared" si="1784"/>
        <v>1.1350945661963376</v>
      </c>
      <c r="BI163" s="3">
        <f t="shared" si="1785"/>
        <v>1.3754761773311988</v>
      </c>
      <c r="BJ163" s="3">
        <f t="shared" si="1786"/>
        <v>0.89767777377021896</v>
      </c>
      <c r="BK163" s="3">
        <f t="shared" si="1787"/>
        <v>1.6964320154291221</v>
      </c>
      <c r="BL163" s="3">
        <f t="shared" si="1788"/>
        <v>1.7344171292624904</v>
      </c>
      <c r="BM163" s="3">
        <f t="shared" si="1789"/>
        <v>1.6368658353304357</v>
      </c>
      <c r="BN163" s="3">
        <f t="shared" si="1790"/>
        <v>1.4705006698754528</v>
      </c>
      <c r="BO163" s="3">
        <f t="shared" si="1791"/>
        <v>1.3639740018570103</v>
      </c>
      <c r="BP163" s="3">
        <f t="shared" si="1792"/>
        <v>1.716</v>
      </c>
      <c r="BQ163" s="3">
        <f t="shared" si="1793"/>
        <v>1.3056287389555998</v>
      </c>
    </row>
    <row r="164" spans="1:69">
      <c r="A164" s="2">
        <v>44267</v>
      </c>
      <c r="B164">
        <v>2.2686999999999999</v>
      </c>
      <c r="C164">
        <v>4.3827999999999996</v>
      </c>
      <c r="D164">
        <v>3.274</v>
      </c>
      <c r="E164">
        <v>2.2343999999999999</v>
      </c>
      <c r="F164">
        <v>2.5196999999999998</v>
      </c>
      <c r="G164">
        <v>2.3090000000000002</v>
      </c>
      <c r="H164">
        <v>1.1163000000000001</v>
      </c>
      <c r="I164">
        <v>2.4268999999999998</v>
      </c>
      <c r="J164">
        <v>3.0777999999999999</v>
      </c>
      <c r="K164">
        <v>2.6168999999999998</v>
      </c>
      <c r="L164">
        <v>2.1530999999999998</v>
      </c>
      <c r="M164">
        <v>3.9836999999999998</v>
      </c>
      <c r="N164">
        <v>2.8885999999999998</v>
      </c>
      <c r="O164">
        <v>1.486</v>
      </c>
      <c r="P164">
        <v>1.7310000000000001</v>
      </c>
      <c r="Q164" s="3">
        <v>1.276746528385331</v>
      </c>
      <c r="S164" s="11">
        <f t="shared" ref="S164" si="1794">IF(B164=B163,"/",B164/B163-1)</f>
        <v>-1.8388715818622337E-2</v>
      </c>
      <c r="T164" s="11">
        <f t="shared" ref="T164" si="1795">IF(C164=C163,"/",C164/C163-1)</f>
        <v>-2.9860327157624433E-2</v>
      </c>
      <c r="U164" s="11">
        <f t="shared" ref="U164" si="1796">IF(D164=D163,"/",D164/D163-1)</f>
        <v>-1.8290854572713622E-2</v>
      </c>
      <c r="V164" s="11">
        <f t="shared" ref="V164" si="1797">IF(E164=E163,"/",E164/E163-1)</f>
        <v>-1.546596166556502E-2</v>
      </c>
      <c r="W164" s="11">
        <f t="shared" ref="W164" si="1798">IF(F164=F163,"/",F164/F163-1)</f>
        <v>-1.7699115044247926E-2</v>
      </c>
      <c r="X164" s="11">
        <f t="shared" ref="X164" si="1799">IF(G164=G163,"/",G164/G163-1)</f>
        <v>-2.9424127784783427E-2</v>
      </c>
      <c r="Y164" s="11">
        <f t="shared" ref="Y164" si="1800">IF(H164=H163,"/",H164/H163-1)</f>
        <v>-1.5868817773075916E-2</v>
      </c>
      <c r="Z164" s="11">
        <f t="shared" ref="Z164" si="1801">IF(I164=I163,"/",I164/I163-1)</f>
        <v>-2.5889058360761052E-2</v>
      </c>
      <c r="AA164" s="11">
        <f t="shared" ref="AA164" si="1802">IF(J164=J163,"/",J164/J163-1)</f>
        <v>-4.8740534693246795E-2</v>
      </c>
      <c r="AB164" s="11">
        <f t="shared" ref="AB164" si="1803">IF(K164=K163,"/",K164/K163-1)</f>
        <v>-8.2992269213278957E-3</v>
      </c>
      <c r="AC164" s="11">
        <f t="shared" ref="AC164" si="1804">IF(L164=L163,"/",L164/L163-1)</f>
        <v>-1.5545699785103673E-2</v>
      </c>
      <c r="AD164" s="11">
        <f t="shared" ref="AD164" si="1805">IF(M164=M163,"/",M164/M163-1)</f>
        <v>-1.143977368603899E-2</v>
      </c>
      <c r="AE164" s="11">
        <f t="shared" ref="AE164" si="1806">IF(N164=N163,"/",N164/N163-1)</f>
        <v>-2.527416905685842E-2</v>
      </c>
      <c r="AF164" s="11">
        <f t="shared" ref="AF164" si="1807">IF(O164=O163,"/",O164/O163-1)</f>
        <v>1.1572498298161982E-2</v>
      </c>
      <c r="AG164" s="11">
        <f t="shared" ref="AG164" si="1808">IF(P164=P163,"/",P164/P163-1)</f>
        <v>8.7412587412587506E-3</v>
      </c>
      <c r="AH164" s="11">
        <f t="shared" ref="AH164" si="1809">IF(Q164=Q163,"/",Q164/Q163-1)</f>
        <v>-2.2121304248688856E-2</v>
      </c>
      <c r="BA164" s="2">
        <f t="shared" ref="BA164" si="1810">A164</f>
        <v>44267</v>
      </c>
      <c r="BB164" s="3">
        <f t="shared" ref="BB164" si="1811">B164/B$2</f>
        <v>1.5311466558682594</v>
      </c>
      <c r="BC164" s="3">
        <f t="shared" ref="BC164" si="1812">C164/C$2</f>
        <v>1.7947583947583945</v>
      </c>
      <c r="BD164" s="3">
        <f t="shared" ref="BD164" si="1813">D164/D$2</f>
        <v>2.1639127561136817</v>
      </c>
      <c r="BE164" s="3">
        <f t="shared" ref="BE164" si="1814">E164/E$2</f>
        <v>1.3161335925075102</v>
      </c>
      <c r="BF164" s="3">
        <f t="shared" ref="BF164" si="1815">F164/F$2</f>
        <v>1.2579002546053617</v>
      </c>
      <c r="BG164" s="3">
        <f t="shared" ref="BG164" si="1816">G164/G$2</f>
        <v>1.5455153949129854</v>
      </c>
      <c r="BH164" s="3">
        <f t="shared" ref="BH164" si="1817">H164/H$2</f>
        <v>1.1170819573701591</v>
      </c>
      <c r="BI164" s="3">
        <f t="shared" ref="BI164" si="1818">I164/I$2</f>
        <v>1.3398663943024347</v>
      </c>
      <c r="BJ164" s="3">
        <f t="shared" ref="BJ164" si="1819">J164/J$2</f>
        <v>0.85392447909441505</v>
      </c>
      <c r="BK164" s="3">
        <f t="shared" ref="BK164" si="1820">K164/K$2</f>
        <v>1.6823529411764704</v>
      </c>
      <c r="BL164" s="3">
        <f t="shared" ref="BL164" si="1821">L164/L$2</f>
        <v>1.7074544012688342</v>
      </c>
      <c r="BM164" s="3">
        <f t="shared" ref="BM164" si="1822">M164/M$2</f>
        <v>1.6181404606198464</v>
      </c>
      <c r="BN164" s="3">
        <f t="shared" ref="BN164" si="1823">N164/N$2</f>
        <v>1.4333349873467971</v>
      </c>
      <c r="BO164" s="3">
        <f t="shared" ref="BO164" si="1824">O164/O$2</f>
        <v>1.3797585886722377</v>
      </c>
      <c r="BP164" s="3">
        <f t="shared" ref="BP164" si="1825">P164/P$2</f>
        <v>1.7310000000000001</v>
      </c>
      <c r="BQ164" s="3">
        <f t="shared" ref="BQ164" si="1826">Q164/Q$2</f>
        <v>1.276746528385331</v>
      </c>
    </row>
    <row r="165" spans="1:69">
      <c r="A165" s="2">
        <v>44274</v>
      </c>
      <c r="B165">
        <v>2.2279</v>
      </c>
      <c r="C165">
        <v>4.3475999999999999</v>
      </c>
      <c r="D165">
        <v>3.2589999999999999</v>
      </c>
      <c r="E165">
        <v>2.2342</v>
      </c>
      <c r="F165">
        <v>2.4893000000000001</v>
      </c>
      <c r="G165">
        <v>2.2949999999999999</v>
      </c>
      <c r="H165">
        <v>1.1028</v>
      </c>
      <c r="I165">
        <v>2.4561000000000002</v>
      </c>
      <c r="J165">
        <v>3.0529000000000002</v>
      </c>
      <c r="K165">
        <v>2.6038000000000001</v>
      </c>
      <c r="L165">
        <v>2.085</v>
      </c>
      <c r="M165">
        <v>4.0416999999999996</v>
      </c>
      <c r="N165">
        <v>2.8595999999999999</v>
      </c>
      <c r="O165">
        <v>1.5</v>
      </c>
      <c r="P165">
        <v>1.7210000000000001</v>
      </c>
      <c r="Q165" s="3">
        <v>1.242190583441741</v>
      </c>
      <c r="S165" s="11">
        <f t="shared" ref="S165" si="1827">IF(B165=B164,"/",B165/B164-1)</f>
        <v>-1.798386741305591E-2</v>
      </c>
      <c r="T165" s="11">
        <f t="shared" ref="T165" si="1828">IF(C165=C164,"/",C165/C164-1)</f>
        <v>-8.0313954549602329E-3</v>
      </c>
      <c r="U165" s="11">
        <f t="shared" ref="U165" si="1829">IF(D165=D164,"/",D165/D164-1)</f>
        <v>-4.5815516188149052E-3</v>
      </c>
      <c r="V165" s="11">
        <f t="shared" ref="V165" si="1830">IF(E165=E164,"/",E165/E164-1)</f>
        <v>-8.9509488005679039E-5</v>
      </c>
      <c r="W165" s="11">
        <f t="shared" ref="W165" si="1831">IF(F165=F164,"/",F165/F164-1)</f>
        <v>-1.2064928364487693E-2</v>
      </c>
      <c r="X165" s="11">
        <f t="shared" ref="X165" si="1832">IF(G165=G164,"/",G165/G164-1)</f>
        <v>-6.0632308358598008E-3</v>
      </c>
      <c r="Y165" s="11">
        <f t="shared" ref="Y165" si="1833">IF(H165=H164,"/",H165/H164-1)</f>
        <v>-1.2093523246439197E-2</v>
      </c>
      <c r="Z165" s="11">
        <f t="shared" ref="Z165" si="1834">IF(I165=I164,"/",I165/I164-1)</f>
        <v>1.2031810128147136E-2</v>
      </c>
      <c r="AA165" s="11">
        <f t="shared" ref="AA165" si="1835">IF(J165=J164,"/",J165/J164-1)</f>
        <v>-8.0901942946259853E-3</v>
      </c>
      <c r="AB165" s="11">
        <f t="shared" ref="AB165" si="1836">IF(K165=K164,"/",K165/K164-1)</f>
        <v>-5.0059230387098363E-3</v>
      </c>
      <c r="AC165" s="11">
        <f t="shared" ref="AC165" si="1837">IF(L165=L164,"/",L165/L164-1)</f>
        <v>-3.1628814267799843E-2</v>
      </c>
      <c r="AD165" s="11">
        <f t="shared" ref="AD165" si="1838">IF(M165=M164,"/",M165/M164-1)</f>
        <v>1.4559329266762067E-2</v>
      </c>
      <c r="AE165" s="11">
        <f t="shared" ref="AE165" si="1839">IF(N165=N164,"/",N165/N164-1)</f>
        <v>-1.0039465485010002E-2</v>
      </c>
      <c r="AF165" s="11">
        <f t="shared" ref="AF165" si="1840">IF(O165=O164,"/",O165/O164-1)</f>
        <v>9.421265141319024E-3</v>
      </c>
      <c r="AG165" s="11">
        <f t="shared" ref="AG165" si="1841">IF(P165=P164,"/",P165/P164-1)</f>
        <v>-5.7770075101097884E-3</v>
      </c>
      <c r="AH165" s="11">
        <f t="shared" ref="AH165" si="1842">IF(Q165=Q164,"/",Q165/Q164-1)</f>
        <v>-2.7065626712368673E-2</v>
      </c>
      <c r="BA165" s="2">
        <f t="shared" ref="BA165" si="1843">A165</f>
        <v>44274</v>
      </c>
      <c r="BB165" s="3">
        <f t="shared" ref="BB165" si="1844">B165/B$2</f>
        <v>1.5036107174191806</v>
      </c>
      <c r="BC165" s="3">
        <f t="shared" ref="BC165" si="1845">C165/C$2</f>
        <v>1.7803439803439802</v>
      </c>
      <c r="BD165" s="3">
        <f t="shared" ref="BD165" si="1846">D165/D$2</f>
        <v>2.1539986781229348</v>
      </c>
      <c r="BE165" s="3">
        <f t="shared" ref="BE165" si="1847">E165/E$2</f>
        <v>1.3160157860634976</v>
      </c>
      <c r="BF165" s="3">
        <f t="shared" ref="BF165" si="1848">F165/F$2</f>
        <v>1.2427237781438771</v>
      </c>
      <c r="BG165" s="3">
        <f t="shared" ref="BG165" si="1849">G165/G$2</f>
        <v>1.536144578313253</v>
      </c>
      <c r="BH165" s="3">
        <f t="shared" ref="BH165" si="1850">H165/H$2</f>
        <v>1.1035725007505255</v>
      </c>
      <c r="BI165" s="3">
        <f t="shared" ref="BI165" si="1851">I165/I$2</f>
        <v>1.3559874123557667</v>
      </c>
      <c r="BJ165" s="3">
        <f t="shared" ref="BJ165" si="1852">J165/J$2</f>
        <v>0.84701606414560393</v>
      </c>
      <c r="BK165" s="3">
        <f t="shared" ref="BK165" si="1853">K165/K$2</f>
        <v>1.673931211828994</v>
      </c>
      <c r="BL165" s="3">
        <f t="shared" ref="BL165" si="1854">L165/L$2</f>
        <v>1.6534496431403649</v>
      </c>
      <c r="BM165" s="3">
        <f t="shared" ref="BM165" si="1855">M165/M$2</f>
        <v>1.6416995003858808</v>
      </c>
      <c r="BN165" s="3">
        <f t="shared" ref="BN165" si="1856">N165/N$2</f>
        <v>1.4189450702128716</v>
      </c>
      <c r="BO165" s="3">
        <f t="shared" ref="BO165" si="1857">O165/O$2</f>
        <v>1.392757660167131</v>
      </c>
      <c r="BP165" s="3">
        <f t="shared" ref="BP165" si="1858">P165/P$2</f>
        <v>1.7210000000000001</v>
      </c>
      <c r="BQ165" s="3">
        <f t="shared" ref="BQ165" si="1859">Q165/Q$2</f>
        <v>1.242190583441741</v>
      </c>
    </row>
    <row r="166" spans="1:69">
      <c r="A166" s="2">
        <v>44281</v>
      </c>
      <c r="B166">
        <v>2.1890999999999998</v>
      </c>
      <c r="C166">
        <v>4.3068999999999997</v>
      </c>
      <c r="D166">
        <v>3.262</v>
      </c>
      <c r="E166">
        <v>2.2631999999999999</v>
      </c>
      <c r="F166">
        <v>2.5009999999999999</v>
      </c>
      <c r="G166">
        <v>2.2999999999999998</v>
      </c>
      <c r="H166">
        <v>1.0900000000000001</v>
      </c>
      <c r="I166">
        <v>2.4565000000000001</v>
      </c>
      <c r="J166">
        <v>3.1819999999999999</v>
      </c>
      <c r="K166">
        <v>2.6158000000000001</v>
      </c>
      <c r="L166">
        <v>2.0718000000000001</v>
      </c>
      <c r="M166">
        <v>4.0846</v>
      </c>
      <c r="N166">
        <v>2.8788</v>
      </c>
      <c r="O166">
        <v>1.5009999999999999</v>
      </c>
      <c r="P166">
        <v>1.66</v>
      </c>
      <c r="Q166" s="3">
        <v>1.2498564510471464</v>
      </c>
      <c r="S166" s="11">
        <f t="shared" ref="S166" si="1860">IF(B166=B165,"/",B166/B165-1)</f>
        <v>-1.7415503388841569E-2</v>
      </c>
      <c r="T166" s="11">
        <f t="shared" ref="T166" si="1861">IF(C166=C165,"/",C166/C165-1)</f>
        <v>-9.361486797313523E-3</v>
      </c>
      <c r="U166" s="11">
        <f t="shared" ref="U166" si="1862">IF(D166=D165,"/",D166/D165-1)</f>
        <v>9.2052776925433122E-4</v>
      </c>
      <c r="V166" s="11">
        <f t="shared" ref="V166" si="1863">IF(E166=E165,"/",E166/E165-1)</f>
        <v>1.2980037597350336E-2</v>
      </c>
      <c r="W166" s="11">
        <f t="shared" ref="W166" si="1864">IF(F166=F165,"/",F166/F165-1)</f>
        <v>4.7001164986140154E-3</v>
      </c>
      <c r="X166" s="11">
        <f t="shared" ref="X166" si="1865">IF(G166=G165,"/",G166/G165-1)</f>
        <v>2.1786492374726851E-3</v>
      </c>
      <c r="Y166" s="11">
        <f t="shared" ref="Y166" si="1866">IF(H166=H165,"/",H166/H165-1)</f>
        <v>-1.1606819006166003E-2</v>
      </c>
      <c r="Z166" s="11">
        <f t="shared" ref="Z166" si="1867">IF(I166=I165,"/",I166/I165-1)</f>
        <v>1.6285981841135388E-4</v>
      </c>
      <c r="AA166" s="11">
        <f t="shared" ref="AA166" si="1868">IF(J166=J165,"/",J166/J165-1)</f>
        <v>4.2287660912574854E-2</v>
      </c>
      <c r="AB166" s="11">
        <f t="shared" ref="AB166" si="1869">IF(K166=K165,"/",K166/K165-1)</f>
        <v>4.6086488977647999E-3</v>
      </c>
      <c r="AC166" s="11">
        <f t="shared" ref="AC166" si="1870">IF(L166=L165,"/",L166/L165-1)</f>
        <v>-6.3309352517985085E-3</v>
      </c>
      <c r="AD166" s="11">
        <f t="shared" ref="AD166" si="1871">IF(M166=M165,"/",M166/M165-1)</f>
        <v>1.0614345448697327E-2</v>
      </c>
      <c r="AE166" s="11">
        <f t="shared" ref="AE166" si="1872">IF(N166=N165,"/",N166/N165-1)</f>
        <v>6.7142257658414639E-3</v>
      </c>
      <c r="AF166" s="11">
        <f t="shared" ref="AF166" si="1873">IF(O166=O165,"/",O166/O165-1)</f>
        <v>6.6666666666659324E-4</v>
      </c>
      <c r="AG166" s="11">
        <f t="shared" ref="AG166" si="1874">IF(P166=P165,"/",P166/P165-1)</f>
        <v>-3.5444509006391733E-2</v>
      </c>
      <c r="AH166" s="11">
        <f t="shared" ref="AH166" si="1875">IF(Q166=Q165,"/",Q166/Q165-1)</f>
        <v>6.1712491686787274E-3</v>
      </c>
      <c r="BA166" s="2">
        <f t="shared" ref="BA166" si="1876">A166</f>
        <v>44281</v>
      </c>
      <c r="BB166" s="3">
        <f t="shared" ref="BB166" si="1877">B166/B$2</f>
        <v>1.4774245798744683</v>
      </c>
      <c r="BC166" s="3">
        <f t="shared" ref="BC166" si="1878">C166/C$2</f>
        <v>1.7636773136773134</v>
      </c>
      <c r="BD166" s="3">
        <f t="shared" ref="BD166" si="1879">D166/D$2</f>
        <v>2.1559814937210842</v>
      </c>
      <c r="BE166" s="3">
        <f t="shared" ref="BE166" si="1880">E166/E$2</f>
        <v>1.3330977204453083</v>
      </c>
      <c r="BF166" s="3">
        <f t="shared" ref="BF166" si="1881">F166/F$2</f>
        <v>1.2485647246767511</v>
      </c>
      <c r="BG166" s="3">
        <f t="shared" ref="BG166" si="1882">G166/G$2</f>
        <v>1.5394912985274429</v>
      </c>
      <c r="BH166" s="3">
        <f t="shared" ref="BH166" si="1883">H166/H$2</f>
        <v>1.090763534474132</v>
      </c>
      <c r="BI166" s="3">
        <f t="shared" ref="BI166" si="1884">I166/I$2</f>
        <v>1.356208248219511</v>
      </c>
      <c r="BJ166" s="3">
        <f t="shared" ref="BJ166" si="1885">J166/J$2</f>
        <v>0.88283439225369698</v>
      </c>
      <c r="BK166" s="3">
        <f t="shared" ref="BK166" si="1886">K166/K$2</f>
        <v>1.6816457730633236</v>
      </c>
      <c r="BL166" s="3">
        <f t="shared" ref="BL166" si="1887">L166/L$2</f>
        <v>1.6429817605075339</v>
      </c>
      <c r="BM166" s="3">
        <f t="shared" ref="BM166" si="1888">M166/M$2</f>
        <v>1.6591250660059305</v>
      </c>
      <c r="BN166" s="3">
        <f t="shared" ref="BN166" si="1889">N166/N$2</f>
        <v>1.4284721877636084</v>
      </c>
      <c r="BO166" s="3">
        <f t="shared" ref="BO166" si="1890">O166/O$2</f>
        <v>1.393686165273909</v>
      </c>
      <c r="BP166" s="3">
        <f t="shared" ref="BP166" si="1891">P166/P$2</f>
        <v>1.66</v>
      </c>
      <c r="BQ166" s="3">
        <f t="shared" ref="BQ166" si="1892">Q166/Q$2</f>
        <v>1.2498564510471464</v>
      </c>
    </row>
    <row r="167" spans="1:69">
      <c r="A167" s="2">
        <v>44288</v>
      </c>
      <c r="B167">
        <v>2.2740999999999998</v>
      </c>
      <c r="C167">
        <v>4.3964999999999996</v>
      </c>
      <c r="D167">
        <v>3.3570000000000002</v>
      </c>
      <c r="E167">
        <v>2.3268</v>
      </c>
      <c r="F167">
        <v>2.5756000000000001</v>
      </c>
      <c r="G167">
        <v>2.3220000000000001</v>
      </c>
      <c r="H167">
        <v>1.0988</v>
      </c>
      <c r="I167">
        <v>2.4765000000000001</v>
      </c>
      <c r="J167">
        <v>3.2414000000000001</v>
      </c>
      <c r="K167">
        <v>2.6541999999999999</v>
      </c>
      <c r="L167">
        <v>2.1269999999999998</v>
      </c>
      <c r="M167">
        <v>4.2698</v>
      </c>
      <c r="N167">
        <v>2.9649999999999999</v>
      </c>
      <c r="O167">
        <v>1.508</v>
      </c>
      <c r="P167">
        <v>1.6359999999999999</v>
      </c>
      <c r="Q167" s="3">
        <v>1.2805124788788602</v>
      </c>
      <c r="S167" s="11">
        <f t="shared" ref="S167" si="1893">IF(B167=B166,"/",B167/B166-1)</f>
        <v>3.8828742405554673E-2</v>
      </c>
      <c r="T167" s="11">
        <f t="shared" ref="T167" si="1894">IF(C167=C166,"/",C167/C166-1)</f>
        <v>2.0803826418073212E-2</v>
      </c>
      <c r="U167" s="11">
        <f t="shared" ref="U167" si="1895">IF(D167=D166,"/",D167/D166-1)</f>
        <v>2.9123237277743685E-2</v>
      </c>
      <c r="V167" s="11">
        <f t="shared" ref="V167" si="1896">IF(E167=E166,"/",E167/E166-1)</f>
        <v>2.8101802757158012E-2</v>
      </c>
      <c r="W167" s="11">
        <f t="shared" ref="W167" si="1897">IF(F167=F166,"/",F167/F166-1)</f>
        <v>2.9828068772491001E-2</v>
      </c>
      <c r="X167" s="11">
        <f t="shared" ref="X167" si="1898">IF(G167=G166,"/",G167/G166-1)</f>
        <v>9.5652173913045591E-3</v>
      </c>
      <c r="Y167" s="11">
        <f t="shared" ref="Y167" si="1899">IF(H167=H166,"/",H167/H166-1)</f>
        <v>8.0733944954127779E-3</v>
      </c>
      <c r="Z167" s="11">
        <f t="shared" ref="Z167" si="1900">IF(I167=I166,"/",I167/I166-1)</f>
        <v>8.1416649704864064E-3</v>
      </c>
      <c r="AA167" s="11">
        <f t="shared" ref="AA167" si="1901">IF(J167=J166,"/",J167/J166-1)</f>
        <v>1.8667504714016347E-2</v>
      </c>
      <c r="AB167" s="11">
        <f t="shared" ref="AB167" si="1902">IF(K167=K166,"/",K167/K166-1)</f>
        <v>1.4680021408364441E-2</v>
      </c>
      <c r="AC167" s="11">
        <f t="shared" ref="AC167" si="1903">IF(L167=L166,"/",L167/L166-1)</f>
        <v>2.6643498407181943E-2</v>
      </c>
      <c r="AD167" s="11">
        <f t="shared" ref="AD167" si="1904">IF(M167=M166,"/",M167/M166-1)</f>
        <v>4.5341037066052969E-2</v>
      </c>
      <c r="AE167" s="11">
        <f t="shared" ref="AE167" si="1905">IF(N167=N166,"/",N167/N166-1)</f>
        <v>2.9943031818813415E-2</v>
      </c>
      <c r="AF167" s="11">
        <f t="shared" ref="AF167" si="1906">IF(O167=O166,"/",O167/O166-1)</f>
        <v>4.663557628247883E-3</v>
      </c>
      <c r="AG167" s="11">
        <f t="shared" ref="AG167" si="1907">IF(P167=P166,"/",P167/P166-1)</f>
        <v>-1.4457831325301207E-2</v>
      </c>
      <c r="AH167" s="11">
        <f t="shared" ref="AH167" si="1908">IF(Q167=Q166,"/",Q167/Q166-1)</f>
        <v>2.4527638998886436E-2</v>
      </c>
      <c r="BA167" s="2">
        <f t="shared" ref="BA167" si="1909">A167</f>
        <v>44288</v>
      </c>
      <c r="BB167" s="3">
        <f t="shared" ref="BB167" si="1910">B167/B$2</f>
        <v>1.5347911183100491</v>
      </c>
      <c r="BC167" s="3">
        <f t="shared" ref="BC167" si="1911">C167/C$2</f>
        <v>1.80036855036855</v>
      </c>
      <c r="BD167" s="3">
        <f t="shared" ref="BD167" si="1912">D167/D$2</f>
        <v>2.2187706543291479</v>
      </c>
      <c r="BE167" s="3">
        <f t="shared" ref="BE167" si="1913">E167/E$2</f>
        <v>1.3705601696412795</v>
      </c>
      <c r="BF167" s="3">
        <f t="shared" ref="BF167" si="1914">F167/F$2</f>
        <v>1.2858069991513157</v>
      </c>
      <c r="BG167" s="3">
        <f t="shared" ref="BG167" si="1915">G167/G$2</f>
        <v>1.5542168674698795</v>
      </c>
      <c r="BH167" s="3">
        <f t="shared" ref="BH167" si="1916">H167/H$2</f>
        <v>1.0995696987891523</v>
      </c>
      <c r="BI167" s="3">
        <f t="shared" ref="BI167" si="1917">I167/I$2</f>
        <v>1.3672500414067246</v>
      </c>
      <c r="BJ167" s="3">
        <f t="shared" ref="BJ167" si="1918">J167/J$2</f>
        <v>0.89931470743278863</v>
      </c>
      <c r="BK167" s="3">
        <f t="shared" ref="BK167" si="1919">K167/K$2</f>
        <v>1.7063323690131789</v>
      </c>
      <c r="BL167" s="3">
        <f t="shared" ref="BL167" si="1920">L167/L$2</f>
        <v>1.6867565424266455</v>
      </c>
      <c r="BM167" s="3">
        <f t="shared" ref="BM167" si="1921">M167/M$2</f>
        <v>1.7343515171209229</v>
      </c>
      <c r="BN167" s="3">
        <f t="shared" ref="BN167" si="1922">N167/N$2</f>
        <v>1.4712449759341042</v>
      </c>
      <c r="BO167" s="3">
        <f t="shared" ref="BO167" si="1923">O167/O$2</f>
        <v>1.4001857010213556</v>
      </c>
      <c r="BP167" s="3">
        <f t="shared" ref="BP167" si="1924">P167/P$2</f>
        <v>1.6359999999999999</v>
      </c>
      <c r="BQ167" s="3">
        <f t="shared" ref="BQ167" si="1925">Q167/Q$2</f>
        <v>1.2805124788788602</v>
      </c>
    </row>
    <row r="168" spans="1:69">
      <c r="A168" s="2">
        <v>44295</v>
      </c>
      <c r="B168">
        <v>2.2307499999999996</v>
      </c>
      <c r="C168">
        <v>4.2812000000000001</v>
      </c>
      <c r="D168">
        <v>3.2919999999999998</v>
      </c>
      <c r="E168">
        <v>2.3058999999999998</v>
      </c>
      <c r="F168">
        <v>2.5855999999999999</v>
      </c>
      <c r="G168">
        <v>2.319</v>
      </c>
      <c r="H168">
        <v>1.1178999999999999</v>
      </c>
      <c r="I168">
        <v>2.5289000000000001</v>
      </c>
      <c r="J168">
        <v>3.2541000000000002</v>
      </c>
      <c r="K168">
        <v>2.6246</v>
      </c>
      <c r="L168">
        <v>2.1057999999999999</v>
      </c>
      <c r="M168">
        <v>4.1288</v>
      </c>
      <c r="N168">
        <v>2.8953000000000002</v>
      </c>
      <c r="O168">
        <v>1.508</v>
      </c>
      <c r="P168">
        <v>1.6839999999999999</v>
      </c>
      <c r="Q168" s="3">
        <v>1.2491990222719256</v>
      </c>
      <c r="S168" s="11">
        <f t="shared" ref="S168" si="1926">IF(B168=B167,"/",B168/B167-1)</f>
        <v>-1.9062486258300093E-2</v>
      </c>
      <c r="T168" s="11">
        <f t="shared" ref="T168" si="1927">IF(C168=C167,"/",C168/C167-1)</f>
        <v>-2.6225406573410548E-2</v>
      </c>
      <c r="U168" s="11">
        <f t="shared" ref="U168" si="1928">IF(D168=D167,"/",D168/D167-1)</f>
        <v>-1.9362526064939045E-2</v>
      </c>
      <c r="V168" s="11">
        <f t="shared" ref="V168" si="1929">IF(E168=E167,"/",E168/E167-1)</f>
        <v>-8.9822932783222287E-3</v>
      </c>
      <c r="W168" s="11">
        <f t="shared" ref="W168" si="1930">IF(F168=F167,"/",F168/F167-1)</f>
        <v>3.8825904643577935E-3</v>
      </c>
      <c r="X168" s="11">
        <f t="shared" ref="X168" si="1931">IF(G168=G167,"/",G168/G167-1)</f>
        <v>-1.2919896640827266E-3</v>
      </c>
      <c r="Y168" s="11">
        <f t="shared" ref="Y168" si="1932">IF(H168=H167,"/",H168/H167-1)</f>
        <v>1.7382599199126325E-2</v>
      </c>
      <c r="Z168" s="11">
        <f t="shared" ref="Z168" si="1933">IF(I168=I167,"/",I168/I167-1)</f>
        <v>2.115889359983858E-2</v>
      </c>
      <c r="AA168" s="11">
        <f t="shared" ref="AA168" si="1934">IF(J168=J167,"/",J168/J167-1)</f>
        <v>3.9180600974888513E-3</v>
      </c>
      <c r="AB168" s="11">
        <f t="shared" ref="AB168" si="1935">IF(K168=K167,"/",K168/K167-1)</f>
        <v>-1.1152136236907473E-2</v>
      </c>
      <c r="AC168" s="11">
        <f t="shared" ref="AC168" si="1936">IF(L168=L167,"/",L168/L167-1)</f>
        <v>-9.9670897978372253E-3</v>
      </c>
      <c r="AD168" s="11">
        <f t="shared" ref="AD168" si="1937">IF(M168=M167,"/",M168/M167-1)</f>
        <v>-3.3022624010492274E-2</v>
      </c>
      <c r="AE168" s="11">
        <f t="shared" ref="AE168" si="1938">IF(N168=N167,"/",N168/N167-1)</f>
        <v>-2.3507588532883483E-2</v>
      </c>
      <c r="AF168" s="11" t="str">
        <f t="shared" ref="AF168" si="1939">IF(O168=O167,"/",O168/O167-1)</f>
        <v>/</v>
      </c>
      <c r="AG168" s="11">
        <f t="shared" ref="AG168" si="1940">IF(P168=P167,"/",P168/P167-1)</f>
        <v>2.9339853300733632E-2</v>
      </c>
      <c r="AH168" s="11">
        <f t="shared" ref="AH168" si="1941">IF(Q168=Q167,"/",Q168/Q167-1)</f>
        <v>-2.4453847286479258E-2</v>
      </c>
      <c r="BA168" s="2">
        <f t="shared" ref="BA168" si="1942">A168</f>
        <v>44295</v>
      </c>
      <c r="BB168" s="3">
        <f t="shared" ref="BB168" si="1943">B168/B$2</f>
        <v>1.5055341837079028</v>
      </c>
      <c r="BC168" s="3">
        <f t="shared" ref="BC168" si="1944">C168/C$2</f>
        <v>1.753153153153153</v>
      </c>
      <c r="BD168" s="3">
        <f t="shared" ref="BD168" si="1945">D168/D$2</f>
        <v>2.1758096497025776</v>
      </c>
      <c r="BE168" s="3">
        <f t="shared" ref="BE168" si="1946">E168/E$2</f>
        <v>1.3582493962419744</v>
      </c>
      <c r="BF168" s="3">
        <f t="shared" ref="BF168" si="1947">F168/F$2</f>
        <v>1.290799261145225</v>
      </c>
      <c r="BG168" s="3">
        <f t="shared" ref="BG168" si="1948">G168/G$2</f>
        <v>1.5522088353413654</v>
      </c>
      <c r="BH168" s="3">
        <f t="shared" ref="BH168" si="1949">H168/H$2</f>
        <v>1.1186830781547081</v>
      </c>
      <c r="BI168" s="3">
        <f t="shared" ref="BI168" si="1950">I168/I$2</f>
        <v>1.3961795395572243</v>
      </c>
      <c r="BJ168" s="3">
        <f t="shared" ref="BJ168" si="1951">J168/J$2</f>
        <v>0.90283827650306592</v>
      </c>
      <c r="BK168" s="3">
        <f t="shared" ref="BK168" si="1952">K168/K$2</f>
        <v>1.6873031179684987</v>
      </c>
      <c r="BL168" s="3">
        <f t="shared" ref="BL168" si="1953">L168/L$2</f>
        <v>1.6699444885011896</v>
      </c>
      <c r="BM168" s="3">
        <f t="shared" ref="BM168" si="1954">M168/M$2</f>
        <v>1.6770786790690118</v>
      </c>
      <c r="BN168" s="3">
        <f t="shared" ref="BN168" si="1955">N168/N$2</f>
        <v>1.436659554408773</v>
      </c>
      <c r="BO168" s="3">
        <f t="shared" ref="BO168" si="1956">O168/O$2</f>
        <v>1.4001857010213556</v>
      </c>
      <c r="BP168" s="3">
        <f t="shared" ref="BP168" si="1957">P168/P$2</f>
        <v>1.6839999999999999</v>
      </c>
      <c r="BQ168" s="3">
        <f t="shared" ref="BQ168" si="1958">Q168/Q$2</f>
        <v>1.2491990222719256</v>
      </c>
    </row>
    <row r="169" spans="1:69">
      <c r="A169" s="2">
        <v>44302</v>
      </c>
      <c r="B169">
        <v>2.1873999999999998</v>
      </c>
      <c r="C169">
        <v>4.2023000000000001</v>
      </c>
      <c r="D169">
        <v>3.2429999999999999</v>
      </c>
      <c r="E169">
        <v>2.2795999999999998</v>
      </c>
      <c r="F169">
        <v>2.4969000000000001</v>
      </c>
      <c r="G169">
        <v>2.2949999999999999</v>
      </c>
      <c r="H169">
        <v>1.1287</v>
      </c>
      <c r="I169">
        <v>2.4933999999999998</v>
      </c>
      <c r="J169">
        <v>3.2033</v>
      </c>
      <c r="K169">
        <v>2.6223999999999998</v>
      </c>
      <c r="L169">
        <v>2.0737000000000001</v>
      </c>
      <c r="M169">
        <v>4.0936000000000003</v>
      </c>
      <c r="N169">
        <v>2.9087000000000001</v>
      </c>
      <c r="O169">
        <v>1.498</v>
      </c>
      <c r="P169">
        <v>1.6919999999999999</v>
      </c>
      <c r="Q169" s="3">
        <v>1.2320413716703125</v>
      </c>
      <c r="S169" s="11">
        <f t="shared" ref="S169" si="1959">IF(B169=B168,"/",B169/B168-1)</f>
        <v>-1.9432926145914964E-2</v>
      </c>
      <c r="T169" s="11">
        <f t="shared" ref="T169" si="1960">IF(C169=C168,"/",C169/C168-1)</f>
        <v>-1.8429412314304394E-2</v>
      </c>
      <c r="U169" s="11">
        <f t="shared" ref="U169" si="1961">IF(D169=D168,"/",D169/D168-1)</f>
        <v>-1.4884568651275853E-2</v>
      </c>
      <c r="V169" s="11">
        <f t="shared" ref="V169" si="1962">IF(E169=E168,"/",E169/E168-1)</f>
        <v>-1.1405524957717184E-2</v>
      </c>
      <c r="W169" s="11">
        <f t="shared" ref="W169" si="1963">IF(F169=F168,"/",F169/F168-1)</f>
        <v>-3.4305383663366218E-2</v>
      </c>
      <c r="X169" s="11">
        <f t="shared" ref="X169" si="1964">IF(G169=G168,"/",G169/G168-1)</f>
        <v>-1.0349288486416586E-2</v>
      </c>
      <c r="Y169" s="11">
        <f t="shared" ref="Y169" si="1965">IF(H169=H168,"/",H169/H168-1)</f>
        <v>9.6609714643529632E-3</v>
      </c>
      <c r="Z169" s="11">
        <f t="shared" ref="Z169" si="1966">IF(I169=I168,"/",I169/I168-1)</f>
        <v>-1.4037723911582201E-2</v>
      </c>
      <c r="AA169" s="11">
        <f t="shared" ref="AA169" si="1967">IF(J169=J168,"/",J169/J168-1)</f>
        <v>-1.561107525890415E-2</v>
      </c>
      <c r="AB169" s="11">
        <f t="shared" ref="AB169" si="1968">IF(K169=K168,"/",K169/K168-1)</f>
        <v>-8.3822296730939883E-4</v>
      </c>
      <c r="AC169" s="11">
        <f t="shared" ref="AC169" si="1969">IF(L169=L168,"/",L169/L168-1)</f>
        <v>-1.5243612878715784E-2</v>
      </c>
      <c r="AD169" s="11">
        <f t="shared" ref="AD169" si="1970">IF(M169=M168,"/",M169/M168-1)</f>
        <v>-8.5254795582250242E-3</v>
      </c>
      <c r="AE169" s="11">
        <f t="shared" ref="AE169" si="1971">IF(N169=N168,"/",N169/N168-1)</f>
        <v>4.6281905156633218E-3</v>
      </c>
      <c r="AF169" s="11">
        <f t="shared" ref="AF169" si="1972">IF(O169=O168,"/",O169/O168-1)</f>
        <v>-6.6312997347479641E-3</v>
      </c>
      <c r="AG169" s="11">
        <f t="shared" ref="AG169" si="1973">IF(P169=P168,"/",P169/P168-1)</f>
        <v>4.7505938242280443E-3</v>
      </c>
      <c r="AH169" s="11">
        <f t="shared" ref="AH169" si="1974">IF(Q169=Q168,"/",Q169/Q168-1)</f>
        <v>-1.3734921574312775E-2</v>
      </c>
      <c r="BA169" s="2">
        <f t="shared" ref="BA169" si="1975">A169</f>
        <v>44302</v>
      </c>
      <c r="BB169" s="3">
        <f t="shared" ref="BB169" si="1976">B169/B$2</f>
        <v>1.4762772491057568</v>
      </c>
      <c r="BC169" s="3">
        <f t="shared" ref="BC169" si="1977">C169/C$2</f>
        <v>1.7208435708435708</v>
      </c>
      <c r="BD169" s="3">
        <f t="shared" ref="BD169" si="1978">D169/D$2</f>
        <v>2.1434236615994715</v>
      </c>
      <c r="BE169" s="3">
        <f t="shared" ref="BE169" si="1979">E169/E$2</f>
        <v>1.3427578488543324</v>
      </c>
      <c r="BF169" s="3">
        <f t="shared" ref="BF169" si="1980">F169/F$2</f>
        <v>1.2465178972592483</v>
      </c>
      <c r="BG169" s="3">
        <f t="shared" ref="BG169" si="1981">G169/G$2</f>
        <v>1.536144578313253</v>
      </c>
      <c r="BH169" s="3">
        <f t="shared" ref="BH169" si="1982">H169/H$2</f>
        <v>1.1294906434504153</v>
      </c>
      <c r="BI169" s="3">
        <f t="shared" ref="BI169" si="1983">I169/I$2</f>
        <v>1.37658035664992</v>
      </c>
      <c r="BJ169" s="3">
        <f t="shared" ref="BJ169" si="1984">J169/J$2</f>
        <v>0.88874400022195721</v>
      </c>
      <c r="BK169" s="3">
        <f t="shared" ref="BK169" si="1985">K169/K$2</f>
        <v>1.6858887817422048</v>
      </c>
      <c r="BL169" s="3">
        <f t="shared" ref="BL169" si="1986">L169/L$2</f>
        <v>1.6444885011895323</v>
      </c>
      <c r="BM169" s="3">
        <f t="shared" ref="BM169" si="1987">M169/M$2</f>
        <v>1.6627807790730738</v>
      </c>
      <c r="BN169" s="3">
        <f t="shared" ref="BN169" si="1988">N169/N$2</f>
        <v>1.4433086885327249</v>
      </c>
      <c r="BO169" s="3">
        <f t="shared" ref="BO169" si="1989">O169/O$2</f>
        <v>1.3909006499535748</v>
      </c>
      <c r="BP169" s="3">
        <f t="shared" ref="BP169" si="1990">P169/P$2</f>
        <v>1.6919999999999999</v>
      </c>
      <c r="BQ169" s="3">
        <f t="shared" ref="BQ169" si="1991">Q169/Q$2</f>
        <v>1.2320413716703125</v>
      </c>
    </row>
    <row r="170" spans="1:69">
      <c r="A170" s="2">
        <v>44309</v>
      </c>
      <c r="B170">
        <v>2.3003999999999998</v>
      </c>
      <c r="C170">
        <v>4.3117000000000001</v>
      </c>
      <c r="D170">
        <v>3.3620000000000001</v>
      </c>
      <c r="E170">
        <v>2.3900999999999999</v>
      </c>
      <c r="F170">
        <v>2.5339999999999998</v>
      </c>
      <c r="G170">
        <v>2.3290000000000002</v>
      </c>
      <c r="H170">
        <v>1.1781999999999999</v>
      </c>
      <c r="I170">
        <v>2.5870000000000002</v>
      </c>
      <c r="J170">
        <v>3.2096</v>
      </c>
      <c r="K170">
        <v>2.6728000000000001</v>
      </c>
      <c r="L170">
        <v>2.1229</v>
      </c>
      <c r="M170">
        <v>4.2096</v>
      </c>
      <c r="N170">
        <v>2.9579</v>
      </c>
      <c r="O170">
        <v>1.5129999999999999</v>
      </c>
      <c r="P170">
        <v>1.734</v>
      </c>
      <c r="Q170" s="3">
        <v>1.2740349447954578</v>
      </c>
      <c r="S170" s="11">
        <f t="shared" ref="S170" si="1992">IF(B170=B169,"/",B170/B169-1)</f>
        <v>5.1659504434488523E-2</v>
      </c>
      <c r="T170" s="11">
        <f t="shared" ref="T170" si="1993">IF(C170=C169,"/",C170/C169-1)</f>
        <v>2.6033362682340577E-2</v>
      </c>
      <c r="U170" s="11">
        <f t="shared" ref="U170" si="1994">IF(D170=D169,"/",D170/D169-1)</f>
        <v>3.6694418748072888E-2</v>
      </c>
      <c r="V170" s="11">
        <f t="shared" ref="V170" si="1995">IF(E170=E169,"/",E170/E169-1)</f>
        <v>4.8473416388840063E-2</v>
      </c>
      <c r="W170" s="11">
        <f t="shared" ref="W170" si="1996">IF(F170=F169,"/",F170/F169-1)</f>
        <v>1.4858424446313245E-2</v>
      </c>
      <c r="X170" s="11">
        <f t="shared" ref="X170" si="1997">IF(G170=G169,"/",G170/G169-1)</f>
        <v>1.4814814814814836E-2</v>
      </c>
      <c r="Y170" s="11">
        <f t="shared" ref="Y170" si="1998">IF(H170=H169,"/",H170/H169-1)</f>
        <v>4.3855763267475645E-2</v>
      </c>
      <c r="Z170" s="11">
        <f t="shared" ref="Z170" si="1999">IF(I170=I169,"/",I170/I169-1)</f>
        <v>3.7539103232534066E-2</v>
      </c>
      <c r="AA170" s="11">
        <f t="shared" ref="AA170" si="2000">IF(J170=J169,"/",J170/J169-1)</f>
        <v>1.9667218181249613E-3</v>
      </c>
      <c r="AB170" s="11">
        <f t="shared" ref="AB170" si="2001">IF(K170=K169,"/",K170/K169-1)</f>
        <v>1.9219035997559475E-2</v>
      </c>
      <c r="AC170" s="11">
        <f t="shared" ref="AC170" si="2002">IF(L170=L169,"/",L170/L169-1)</f>
        <v>2.3725707672276553E-2</v>
      </c>
      <c r="AD170" s="11">
        <f t="shared" ref="AD170" si="2003">IF(M170=M169,"/",M170/M169-1)</f>
        <v>2.8336916161813441E-2</v>
      </c>
      <c r="AE170" s="11">
        <f t="shared" ref="AE170" si="2004">IF(N170=N169,"/",N170/N169-1)</f>
        <v>1.6914772922611343E-2</v>
      </c>
      <c r="AF170" s="11">
        <f t="shared" ref="AF170" si="2005">IF(O170=O169,"/",O170/O169-1)</f>
        <v>1.001335113484636E-2</v>
      </c>
      <c r="AG170" s="11">
        <f t="shared" ref="AG170" si="2006">IF(P170=P169,"/",P170/P169-1)</f>
        <v>2.4822695035461084E-2</v>
      </c>
      <c r="AH170" s="11">
        <f t="shared" ref="AH170" si="2007">IF(Q170=Q169,"/",Q170/Q169-1)</f>
        <v>3.4084547881872984E-2</v>
      </c>
      <c r="BA170" s="2">
        <f t="shared" ref="BA170" si="2008">A170</f>
        <v>44309</v>
      </c>
      <c r="BB170" s="3">
        <f t="shared" ref="BB170" si="2009">B170/B$2</f>
        <v>1.55254100020247</v>
      </c>
      <c r="BC170" s="3">
        <f t="shared" ref="BC170" si="2010">C170/C$2</f>
        <v>1.7656429156429156</v>
      </c>
      <c r="BD170" s="3">
        <f t="shared" ref="BD170" si="2011">D170/D$2</f>
        <v>2.2220753469927299</v>
      </c>
      <c r="BE170" s="3">
        <f t="shared" ref="BE170" si="2012">E170/E$2</f>
        <v>1.4078459091712316</v>
      </c>
      <c r="BF170" s="3">
        <f t="shared" ref="BF170" si="2013">F170/F$2</f>
        <v>1.2650391892566522</v>
      </c>
      <c r="BG170" s="3">
        <f t="shared" ref="BG170" si="2014">G170/G$2</f>
        <v>1.5589022757697457</v>
      </c>
      <c r="BH170" s="3">
        <f t="shared" ref="BH170" si="2015">H170/H$2</f>
        <v>1.1790253177224057</v>
      </c>
      <c r="BI170" s="3">
        <f t="shared" ref="BI170" si="2016">I170/I$2</f>
        <v>1.4282559487660798</v>
      </c>
      <c r="BJ170" s="3">
        <f t="shared" ref="BJ170" si="2017">J170/J$2</f>
        <v>0.89049191243792136</v>
      </c>
      <c r="BK170" s="3">
        <f t="shared" ref="BK170" si="2018">K170/K$2</f>
        <v>1.7182899389263901</v>
      </c>
      <c r="BL170" s="3">
        <f t="shared" ref="BL170" si="2019">L170/L$2</f>
        <v>1.6835051546391755</v>
      </c>
      <c r="BM170" s="3">
        <f t="shared" ref="BM170" si="2020">M170/M$2</f>
        <v>1.7098988586051425</v>
      </c>
      <c r="BN170" s="3">
        <f t="shared" ref="BN170" si="2021">N170/N$2</f>
        <v>1.4677219272564879</v>
      </c>
      <c r="BO170" s="3">
        <f t="shared" ref="BO170" si="2022">O170/O$2</f>
        <v>1.4048282265552461</v>
      </c>
      <c r="BP170" s="3">
        <f t="shared" ref="BP170" si="2023">P170/P$2</f>
        <v>1.734</v>
      </c>
      <c r="BQ170" s="3">
        <f t="shared" ref="BQ170" si="2024">Q170/Q$2</f>
        <v>1.2740349447954578</v>
      </c>
    </row>
    <row r="171" spans="1:69">
      <c r="A171" s="2">
        <v>44316</v>
      </c>
      <c r="B171">
        <v>2.2991000000000001</v>
      </c>
      <c r="C171">
        <v>4.3361000000000001</v>
      </c>
      <c r="D171">
        <v>3.36</v>
      </c>
      <c r="E171">
        <v>2.4112</v>
      </c>
      <c r="F171">
        <v>2.5282</v>
      </c>
      <c r="G171">
        <v>2.359</v>
      </c>
      <c r="H171">
        <v>1.1924999999999999</v>
      </c>
      <c r="I171">
        <v>2.5855000000000001</v>
      </c>
      <c r="J171">
        <v>3.3460000000000001</v>
      </c>
      <c r="K171">
        <v>2.6652</v>
      </c>
      <c r="L171">
        <v>2.1341999999999999</v>
      </c>
      <c r="M171">
        <v>4.1329000000000002</v>
      </c>
      <c r="N171">
        <v>2.9857</v>
      </c>
      <c r="O171">
        <v>1.522</v>
      </c>
      <c r="P171">
        <v>1.7050000000000001</v>
      </c>
      <c r="Q171" s="3">
        <v>1.2710678322854043</v>
      </c>
      <c r="S171" s="11">
        <f t="shared" ref="S171:S172" si="2025">IF(B171=B170,"/",B171/B170-1)</f>
        <v>-5.6511910971990265E-4</v>
      </c>
      <c r="T171" s="11">
        <f t="shared" ref="T171:T172" si="2026">IF(C171=C170,"/",C171/C170-1)</f>
        <v>5.6590208038591605E-3</v>
      </c>
      <c r="U171" s="11">
        <f t="shared" ref="U171:U172" si="2027">IF(D171=D170,"/",D171/D170-1)</f>
        <v>-5.9488399762053223E-4</v>
      </c>
      <c r="V171" s="11">
        <f t="shared" ref="V171:V172" si="2028">IF(E171=E170,"/",E171/E170-1)</f>
        <v>8.8280825070081725E-3</v>
      </c>
      <c r="W171" s="11">
        <f t="shared" ref="W171:W172" si="2029">IF(F171=F170,"/",F171/F170-1)</f>
        <v>-2.2888713496447277E-3</v>
      </c>
      <c r="X171" s="11">
        <f t="shared" ref="X171:X172" si="2030">IF(G171=G170,"/",G171/G170-1)</f>
        <v>1.2881064834692868E-2</v>
      </c>
      <c r="Y171" s="11">
        <f t="shared" ref="Y171:Y172" si="2031">IF(H171=H170,"/",H171/H170-1)</f>
        <v>1.2137158377185431E-2</v>
      </c>
      <c r="Z171" s="11">
        <f t="shared" ref="Z171:Z172" si="2032">IF(I171=I170,"/",I171/I170-1)</f>
        <v>-5.7982218786245543E-4</v>
      </c>
      <c r="AA171" s="11">
        <f t="shared" ref="AA171:AA172" si="2033">IF(J171=J170,"/",J171/J170-1)</f>
        <v>4.2497507477567309E-2</v>
      </c>
      <c r="AB171" s="11">
        <f t="shared" ref="AB171:AB172" si="2034">IF(K171=K170,"/",K171/K170-1)</f>
        <v>-2.8434600419036116E-3</v>
      </c>
      <c r="AC171" s="11">
        <f t="shared" ref="AC171:AC172" si="2035">IF(L171=L170,"/",L171/L170-1)</f>
        <v>5.3229073437277563E-3</v>
      </c>
      <c r="AD171" s="11">
        <f t="shared" ref="AD171:AD172" si="2036">IF(M171=M170,"/",M171/M170-1)</f>
        <v>-1.8220258456860483E-2</v>
      </c>
      <c r="AE171" s="11">
        <f t="shared" ref="AE171:AE172" si="2037">IF(N171=N170,"/",N171/N170-1)</f>
        <v>9.3985597890395844E-3</v>
      </c>
      <c r="AF171" s="11">
        <f t="shared" ref="AF171:AF172" si="2038">IF(O171=O170,"/",O171/O170-1)</f>
        <v>5.94844679444817E-3</v>
      </c>
      <c r="AG171" s="11">
        <f t="shared" ref="AG171:AG172" si="2039">IF(P171=P170,"/",P171/P170-1)</f>
        <v>-1.6724336793540906E-2</v>
      </c>
      <c r="AH171" s="11">
        <f t="shared" ref="AH171:AH172" si="2040">IF(Q171=Q170,"/",Q171/Q170-1)</f>
        <v>-2.3289098326340074E-3</v>
      </c>
      <c r="BA171" s="2">
        <f t="shared" ref="BA171:BA172" si="2041">A171</f>
        <v>44316</v>
      </c>
      <c r="BB171" s="3">
        <f t="shared" ref="BB171:BB172" si="2042">B171/B$2</f>
        <v>1.551663629614632</v>
      </c>
      <c r="BC171" s="3">
        <f t="shared" ref="BC171:BC172" si="2043">C171/C$2</f>
        <v>1.7756347256347256</v>
      </c>
      <c r="BD171" s="3">
        <f t="shared" ref="BD171:BD172" si="2044">D171/D$2</f>
        <v>2.2207534699272968</v>
      </c>
      <c r="BE171" s="3">
        <f t="shared" ref="BE171:BE172" si="2045">E171/E$2</f>
        <v>1.4202744890145491</v>
      </c>
      <c r="BF171" s="3">
        <f t="shared" ref="BF171:BF172" si="2046">F171/F$2</f>
        <v>1.2621436773001848</v>
      </c>
      <c r="BG171" s="3">
        <f t="shared" ref="BG171:BG172" si="2047">G171/G$2</f>
        <v>1.5789825970548863</v>
      </c>
      <c r="BH171" s="3">
        <f t="shared" ref="BH171:BH172" si="2048">H171/H$2</f>
        <v>1.1933353347343139</v>
      </c>
      <c r="BI171" s="3">
        <f t="shared" ref="BI171:BI172" si="2049">I171/I$2</f>
        <v>1.4274278142770387</v>
      </c>
      <c r="BJ171" s="3">
        <f t="shared" ref="BJ171:BJ172" si="2050">J171/J$2</f>
        <v>0.92833559914546515</v>
      </c>
      <c r="BK171" s="3">
        <f t="shared" ref="BK171:BK172" si="2051">K171/K$2</f>
        <v>1.7134040501446479</v>
      </c>
      <c r="BL171" s="3">
        <f t="shared" ref="BL171:BL172" si="2052">L171/L$2</f>
        <v>1.6924662965900079</v>
      </c>
      <c r="BM171" s="3">
        <f t="shared" ref="BM171:BM172" si="2053">M171/M$2</f>
        <v>1.6787440594662659</v>
      </c>
      <c r="BN171" s="3">
        <f t="shared" ref="BN171:BN172" si="2054">N171/N$2</f>
        <v>1.4815163995434923</v>
      </c>
      <c r="BO171" s="3">
        <f t="shared" ref="BO171:BO172" si="2055">O171/O$2</f>
        <v>1.413184772516249</v>
      </c>
      <c r="BP171" s="3">
        <f t="shared" ref="BP171:BP172" si="2056">P171/P$2</f>
        <v>1.7050000000000001</v>
      </c>
      <c r="BQ171" s="3">
        <f t="shared" ref="BQ171:BQ172" si="2057">Q171/Q$2</f>
        <v>1.2710678322854043</v>
      </c>
    </row>
    <row r="172" spans="1:69">
      <c r="A172" s="2">
        <v>44323</v>
      </c>
      <c r="B172">
        <v>2.1968999999999999</v>
      </c>
      <c r="C172">
        <v>4.3296000000000001</v>
      </c>
      <c r="D172">
        <v>3.2349999999999999</v>
      </c>
      <c r="E172">
        <v>2.3645</v>
      </c>
      <c r="F172">
        <v>2.4883999999999999</v>
      </c>
      <c r="G172">
        <v>2.3420000000000001</v>
      </c>
      <c r="H172">
        <v>1.1571</v>
      </c>
      <c r="I172">
        <v>2.4899</v>
      </c>
      <c r="J172">
        <v>3.3289</v>
      </c>
      <c r="K172">
        <v>2.6246</v>
      </c>
      <c r="L172">
        <v>2.0813000000000001</v>
      </c>
      <c r="M172">
        <v>3.9722</v>
      </c>
      <c r="N172">
        <v>2.9138999999999999</v>
      </c>
      <c r="O172">
        <v>1.522</v>
      </c>
      <c r="P172">
        <v>1.7210000000000001</v>
      </c>
      <c r="Q172" s="3">
        <v>1.2394517103555378</v>
      </c>
      <c r="S172" s="11">
        <f t="shared" si="2025"/>
        <v>-4.4452176938802213E-2</v>
      </c>
      <c r="T172" s="11">
        <f t="shared" si="2026"/>
        <v>-1.4990429187519139E-3</v>
      </c>
      <c r="U172" s="11">
        <f t="shared" si="2027"/>
        <v>-3.7202380952380931E-2</v>
      </c>
      <c r="V172" s="11">
        <f t="shared" si="2028"/>
        <v>-1.9367949568679488E-2</v>
      </c>
      <c r="W172" s="11">
        <f t="shared" si="2029"/>
        <v>-1.5742425441025221E-2</v>
      </c>
      <c r="X172" s="11">
        <f t="shared" si="2030"/>
        <v>-7.2064434082237394E-3</v>
      </c>
      <c r="Y172" s="11">
        <f t="shared" si="2031"/>
        <v>-2.9685534591194829E-2</v>
      </c>
      <c r="Z172" s="11">
        <f t="shared" si="2032"/>
        <v>-3.6975439953587319E-2</v>
      </c>
      <c r="AA172" s="11">
        <f t="shared" si="2033"/>
        <v>-5.1105797967723188E-3</v>
      </c>
      <c r="AB172" s="11">
        <f t="shared" si="2034"/>
        <v>-1.5233378358096905E-2</v>
      </c>
      <c r="AC172" s="11">
        <f t="shared" si="2035"/>
        <v>-2.4786805360322295E-2</v>
      </c>
      <c r="AD172" s="11">
        <f t="shared" si="2036"/>
        <v>-3.8883108713010262E-2</v>
      </c>
      <c r="AE172" s="11">
        <f t="shared" si="2037"/>
        <v>-2.404796195197112E-2</v>
      </c>
      <c r="AF172" s="11" t="str">
        <f t="shared" si="2038"/>
        <v>/</v>
      </c>
      <c r="AG172" s="11">
        <f t="shared" si="2039"/>
        <v>9.3841642228738031E-3</v>
      </c>
      <c r="AH172" s="11">
        <f t="shared" si="2040"/>
        <v>-2.4873670095969747E-2</v>
      </c>
      <c r="BA172" s="2">
        <f t="shared" si="2041"/>
        <v>44323</v>
      </c>
      <c r="BB172" s="3">
        <f t="shared" si="2042"/>
        <v>1.4826888034014982</v>
      </c>
      <c r="BC172" s="3">
        <f t="shared" si="2043"/>
        <v>1.7729729729729728</v>
      </c>
      <c r="BD172" s="3">
        <f t="shared" si="2044"/>
        <v>2.1381361533377397</v>
      </c>
      <c r="BE172" s="3">
        <f t="shared" si="2045"/>
        <v>1.3927666843376334</v>
      </c>
      <c r="BF172" s="3">
        <f t="shared" si="2046"/>
        <v>1.2422744745644252</v>
      </c>
      <c r="BG172" s="3">
        <f t="shared" si="2047"/>
        <v>1.5676037483266398</v>
      </c>
      <c r="BH172" s="3">
        <f t="shared" si="2048"/>
        <v>1.1579105373761633</v>
      </c>
      <c r="BI172" s="3">
        <f t="shared" si="2049"/>
        <v>1.3746480428421577</v>
      </c>
      <c r="BJ172" s="3">
        <f t="shared" si="2050"/>
        <v>0.92359126598784791</v>
      </c>
      <c r="BK172" s="3">
        <f t="shared" si="2051"/>
        <v>1.6873031179684987</v>
      </c>
      <c r="BL172" s="3">
        <f t="shared" si="2052"/>
        <v>1.6505154639175261</v>
      </c>
      <c r="BM172" s="3">
        <f t="shared" si="2053"/>
        <v>1.6134692717007189</v>
      </c>
      <c r="BN172" s="3">
        <f t="shared" si="2054"/>
        <v>1.4458889495360492</v>
      </c>
      <c r="BO172" s="3">
        <f t="shared" si="2055"/>
        <v>1.413184772516249</v>
      </c>
      <c r="BP172" s="3">
        <f t="shared" si="2056"/>
        <v>1.7210000000000001</v>
      </c>
      <c r="BQ172" s="3">
        <f t="shared" si="2057"/>
        <v>1.2394517103555378</v>
      </c>
    </row>
    <row r="173" spans="1:69">
      <c r="A173" s="2">
        <v>44330</v>
      </c>
      <c r="B173">
        <v>2.2277</v>
      </c>
      <c r="C173">
        <v>4.2763999999999998</v>
      </c>
      <c r="D173">
        <v>3.18</v>
      </c>
      <c r="E173">
        <v>2.4811999999999999</v>
      </c>
      <c r="F173">
        <v>2.4628000000000001</v>
      </c>
      <c r="G173">
        <v>2.3479999999999999</v>
      </c>
      <c r="H173">
        <v>1.1571</v>
      </c>
      <c r="I173">
        <v>2.56</v>
      </c>
      <c r="J173">
        <v>3.3761000000000001</v>
      </c>
      <c r="K173">
        <v>2.6695000000000002</v>
      </c>
      <c r="L173">
        <v>2.1040000000000001</v>
      </c>
      <c r="M173">
        <v>4.0716000000000001</v>
      </c>
      <c r="N173">
        <v>2.9603999999999999</v>
      </c>
      <c r="O173">
        <v>1.522</v>
      </c>
      <c r="P173">
        <v>1.6519999999999999</v>
      </c>
      <c r="Q173" s="3">
        <v>1.2678675186248953</v>
      </c>
      <c r="S173" s="11">
        <f t="shared" ref="S173" si="2058">IF(B173=B172,"/",B173/B172-1)</f>
        <v>1.4019755109472509E-2</v>
      </c>
      <c r="T173" s="11">
        <f t="shared" ref="T173" si="2059">IF(C173=C172,"/",C173/C172-1)</f>
        <v>-1.2287509238728789E-2</v>
      </c>
      <c r="U173" s="11">
        <f t="shared" ref="U173" si="2060">IF(D173=D172,"/",D173/D172-1)</f>
        <v>-1.7001545595053957E-2</v>
      </c>
      <c r="V173" s="11">
        <f t="shared" ref="V173" si="2061">IF(E173=E172,"/",E173/E172-1)</f>
        <v>4.9355043349545324E-2</v>
      </c>
      <c r="W173" s="11">
        <f t="shared" ref="W173" si="2062">IF(F173=F172,"/",F173/F172-1)</f>
        <v>-1.028773509082137E-2</v>
      </c>
      <c r="X173" s="11">
        <f t="shared" ref="X173" si="2063">IF(G173=G172,"/",G173/G172-1)</f>
        <v>2.5619128949614378E-3</v>
      </c>
      <c r="Y173" s="11" t="str">
        <f t="shared" ref="Y173" si="2064">IF(H173=H172,"/",H173/H172-1)</f>
        <v>/</v>
      </c>
      <c r="Z173" s="11">
        <f t="shared" ref="Z173" si="2065">IF(I173=I172,"/",I173/I172-1)</f>
        <v>2.8153741114101072E-2</v>
      </c>
      <c r="AA173" s="11">
        <f t="shared" ref="AA173" si="2066">IF(J173=J172,"/",J173/J172-1)</f>
        <v>1.4178857880981832E-2</v>
      </c>
      <c r="AB173" s="11">
        <f t="shared" ref="AB173" si="2067">IF(K173=K172,"/",K173/K172-1)</f>
        <v>1.7107368741903661E-2</v>
      </c>
      <c r="AC173" s="11">
        <f t="shared" ref="AC173" si="2068">IF(L173=L172,"/",L173/L172-1)</f>
        <v>1.0906644885408046E-2</v>
      </c>
      <c r="AD173" s="11">
        <f t="shared" ref="AD173" si="2069">IF(M173=M172,"/",M173/M172-1)</f>
        <v>2.5023916217713049E-2</v>
      </c>
      <c r="AE173" s="11">
        <f t="shared" ref="AE173" si="2070">IF(N173=N172,"/",N173/N172-1)</f>
        <v>1.5957994440440659E-2</v>
      </c>
      <c r="AF173" s="11" t="str">
        <f t="shared" ref="AF173" si="2071">IF(O173=O172,"/",O173/O172-1)</f>
        <v>/</v>
      </c>
      <c r="AG173" s="11">
        <f t="shared" ref="AG173" si="2072">IF(P173=P172,"/",P173/P172-1)</f>
        <v>-4.0092969203951334E-2</v>
      </c>
      <c r="AH173" s="11">
        <f t="shared" ref="AH173" si="2073">IF(Q173=Q172,"/",Q173/Q172-1)</f>
        <v>2.2926111628186252E-2</v>
      </c>
      <c r="BA173" s="2">
        <f t="shared" ref="BA173" si="2074">A173</f>
        <v>44330</v>
      </c>
      <c r="BB173" s="3">
        <f t="shared" ref="BB173" si="2075">B173/B$2</f>
        <v>1.503475737328744</v>
      </c>
      <c r="BC173" s="3">
        <f t="shared" ref="BC173" si="2076">C173/C$2</f>
        <v>1.751187551187551</v>
      </c>
      <c r="BD173" s="3">
        <f t="shared" ref="BD173" si="2077">D173/D$2</f>
        <v>2.1017845340383348</v>
      </c>
      <c r="BE173" s="3">
        <f t="shared" ref="BE173" si="2078">E173/E$2</f>
        <v>1.4615067444189196</v>
      </c>
      <c r="BF173" s="3">
        <f t="shared" ref="BF173" si="2079">F173/F$2</f>
        <v>1.2294942838600171</v>
      </c>
      <c r="BG173" s="3">
        <f t="shared" ref="BG173" si="2080">G173/G$2</f>
        <v>1.571619812583668</v>
      </c>
      <c r="BH173" s="3">
        <f t="shared" ref="BH173" si="2081">H173/H$2</f>
        <v>1.1579105373761633</v>
      </c>
      <c r="BI173" s="3">
        <f t="shared" ref="BI173" si="2082">I173/I$2</f>
        <v>1.4133495279633415</v>
      </c>
      <c r="BJ173" s="3">
        <f t="shared" ref="BJ173" si="2083">J173/J$2</f>
        <v>0.93668673528840563</v>
      </c>
      <c r="BK173" s="3">
        <f t="shared" ref="BK173" si="2084">K173/K$2</f>
        <v>1.7161684345869495</v>
      </c>
      <c r="BL173" s="3">
        <f t="shared" ref="BL173" si="2085">L173/L$2</f>
        <v>1.6685170499603492</v>
      </c>
      <c r="BM173" s="3">
        <f t="shared" ref="BM173" si="2086">M173/M$2</f>
        <v>1.6538445915756124</v>
      </c>
      <c r="BN173" s="3">
        <f t="shared" ref="BN173" si="2087">N173/N$2</f>
        <v>1.46896243735424</v>
      </c>
      <c r="BO173" s="3">
        <f t="shared" ref="BO173" si="2088">O173/O$2</f>
        <v>1.413184772516249</v>
      </c>
      <c r="BP173" s="3">
        <f t="shared" ref="BP173" si="2089">P173/P$2</f>
        <v>1.6519999999999999</v>
      </c>
      <c r="BQ173" s="3">
        <f t="shared" ref="BQ173" si="2090">Q173/Q$2</f>
        <v>1.2678675186248953</v>
      </c>
    </row>
    <row r="174" spans="1:69">
      <c r="S174" s="17"/>
    </row>
    <row r="175" spans="1:69">
      <c r="B175" s="3"/>
      <c r="C175" s="3"/>
      <c r="D175" s="3"/>
      <c r="E175" s="3"/>
      <c r="F175" s="3"/>
      <c r="G175" s="3"/>
      <c r="H175" s="3"/>
      <c r="I175" s="3"/>
      <c r="J175" s="3"/>
      <c r="K175" s="3"/>
      <c r="L175" s="3"/>
      <c r="M175" s="3"/>
      <c r="N175" s="3"/>
      <c r="O175" s="3"/>
      <c r="P175" s="3"/>
      <c r="S175" s="17"/>
      <c r="T175" s="17"/>
      <c r="U175" s="17"/>
      <c r="V175" s="17"/>
      <c r="W175" s="17"/>
      <c r="X175" s="17"/>
      <c r="Y175" s="17"/>
      <c r="Z175" s="17"/>
      <c r="AA175" s="17"/>
      <c r="AB175" s="17"/>
      <c r="AC175" s="17"/>
      <c r="AD175" s="17"/>
      <c r="AE175" s="17"/>
      <c r="AF175" s="17"/>
      <c r="AG175" s="17"/>
      <c r="AH175" s="17"/>
    </row>
    <row r="176" spans="1:69">
      <c r="B176" s="3"/>
      <c r="C176" s="3"/>
      <c r="D176" s="3"/>
      <c r="E176" s="3"/>
      <c r="F176" s="3"/>
      <c r="G176" s="3"/>
      <c r="H176" s="3"/>
      <c r="I176" s="3"/>
      <c r="J176" s="3"/>
      <c r="K176" s="3"/>
      <c r="L176" s="3"/>
      <c r="M176" s="3"/>
      <c r="N176" s="3"/>
      <c r="O176" s="3"/>
      <c r="P176" s="3"/>
      <c r="S176" s="17"/>
      <c r="T176" s="17"/>
      <c r="U176" s="17"/>
      <c r="V176" s="17"/>
      <c r="W176" s="17"/>
      <c r="X176" s="17"/>
      <c r="Y176" s="17"/>
      <c r="Z176" s="17"/>
      <c r="AA176" s="17"/>
      <c r="AB176" s="17"/>
      <c r="AC176" s="17"/>
      <c r="AD176" s="17"/>
      <c r="AE176" s="17"/>
      <c r="AF176" s="17"/>
      <c r="AG176" s="17"/>
      <c r="AH176" s="17"/>
    </row>
    <row r="177" spans="2:16">
      <c r="B177" s="3"/>
      <c r="C177" s="3"/>
      <c r="D177" s="3"/>
      <c r="E177" s="3"/>
      <c r="F177" s="3"/>
      <c r="G177" s="3"/>
      <c r="H177" s="3"/>
      <c r="I177" s="3"/>
      <c r="J177" s="3"/>
      <c r="K177" s="3"/>
      <c r="L177" s="3"/>
      <c r="M177" s="3"/>
      <c r="N177" s="3"/>
      <c r="O177" s="3"/>
      <c r="P177" s="3"/>
    </row>
    <row r="178" spans="2:16">
      <c r="B178" s="3"/>
      <c r="C178" s="3"/>
      <c r="D178" s="3"/>
      <c r="E178" s="3"/>
      <c r="F178" s="3"/>
      <c r="G178" s="3"/>
      <c r="H178" s="3"/>
      <c r="I178" s="3"/>
      <c r="J178" s="3"/>
      <c r="K178" s="3"/>
      <c r="L178" s="3"/>
      <c r="M178" s="3"/>
      <c r="N178" s="3"/>
      <c r="O178" s="3"/>
      <c r="P178" s="3"/>
    </row>
  </sheetData>
  <mergeCells count="8">
    <mergeCell ref="AJ2:AX2"/>
    <mergeCell ref="AL3:AM3"/>
    <mergeCell ref="AN3:AO3"/>
    <mergeCell ref="AP3:AS3"/>
    <mergeCell ref="AT3:AW3"/>
    <mergeCell ref="AX3:AY3"/>
    <mergeCell ref="AJ3:AJ4"/>
    <mergeCell ref="AK3:AK4"/>
  </mergeCells>
  <phoneticPr fontId="15" type="noConversion"/>
  <conditionalFormatting sqref="AL5:AL19">
    <cfRule type="cellIs" dxfId="5" priority="1" operator="greaterThan">
      <formula>$AM$5</formula>
    </cfRule>
  </conditionalFormatting>
  <hyperlinks>
    <hyperlink ref="BD1" location="量化2号!A1" display="汉和资本3期" xr:uid="{00000000-0004-0000-0400-000000000000}"/>
    <hyperlink ref="BF1" location="明汯中性1号!A1" display="中信信托重阳8期" xr:uid="{00000000-0004-0000-0400-000001000000}"/>
    <hyperlink ref="BG1" location="天算顺势1号!A1" display="观富价值一号" xr:uid="{00000000-0004-0000-0400-000002000000}"/>
    <hyperlink ref="BH1" location="鸣石满天星六号!A1" display="银帆12期" xr:uid="{00000000-0004-0000-0400-000003000000}"/>
    <hyperlink ref="BJ1" location="因诺启航1号!A1" display="中信信托和聚1期" xr:uid="{00000000-0004-0000-0400-000004000000}"/>
    <hyperlink ref="BK1" location="因诺启航1号!A1" display="景领健康中国1号" xr:uid="{00000000-0004-0000-0400-000005000000}"/>
    <hyperlink ref="BN1" location="海浦超平面量化对冲1号!A1" display="兴业信托-宽远价值成长" xr:uid="{00000000-0004-0000-0400-000006000000}"/>
    <hyperlink ref="AE1" location="海浦超平面量化对冲1号!A1" display="兴业信托-宽远价值成长" xr:uid="{00000000-0004-0000-0400-000007000000}"/>
    <hyperlink ref="AB1" location="因诺启航1号!A1" display="景领健康中国1号" xr:uid="{00000000-0004-0000-0400-000008000000}"/>
    <hyperlink ref="AA1" location="因诺启航1号!A1" display="中信信托和聚1期" xr:uid="{00000000-0004-0000-0400-000009000000}"/>
    <hyperlink ref="Y1" location="鸣石满天星六号!A1" display="银帆12期" xr:uid="{00000000-0004-0000-0400-00000A000000}"/>
    <hyperlink ref="X1" location="天算顺势1号!A1" display="观富价值一号" xr:uid="{00000000-0004-0000-0400-00000B000000}"/>
    <hyperlink ref="W1" location="明汯中性1号!A1" display="中信信托重阳8期" xr:uid="{00000000-0004-0000-0400-00000C000000}"/>
    <hyperlink ref="U1" location="量化2号!A1" display="汉和资本3期" xr:uid="{00000000-0004-0000-0400-00000D000000}"/>
  </hyperlinks>
  <pageMargins left="0.69930555555555596" right="0.69930555555555596"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Z177"/>
  <sheetViews>
    <sheetView zoomScale="132" zoomScaleNormal="75" workbookViewId="0">
      <pane xSplit="1" topLeftCell="BA1" activePane="topRight" state="frozen"/>
      <selection pane="topRight" activeCell="AE15" sqref="AE15"/>
    </sheetView>
  </sheetViews>
  <sheetFormatPr baseColWidth="10" defaultColWidth="9" defaultRowHeight="14"/>
  <cols>
    <col min="1" max="1" width="13" style="2" customWidth="1"/>
    <col min="2" max="26" width="9" customWidth="1"/>
    <col min="27" max="29" width="9" style="75" customWidth="1"/>
    <col min="30" max="30" width="9.5" style="19" customWidth="1"/>
    <col min="31" max="56" width="9" customWidth="1"/>
    <col min="57" max="57" width="9" style="75" customWidth="1"/>
    <col min="58" max="59" width="9" customWidth="1"/>
    <col min="60" max="60" width="10" customWidth="1"/>
    <col min="61" max="61" width="20.33203125" customWidth="1"/>
    <col min="62" max="62" width="12.1640625" customWidth="1"/>
    <col min="63" max="63" width="10.6640625" customWidth="1"/>
    <col min="64" max="64" width="11.6640625" customWidth="1"/>
    <col min="65" max="65" width="14.5" customWidth="1"/>
    <col min="66" max="66" width="11.83203125" customWidth="1"/>
    <col min="67" max="69" width="10.6640625" customWidth="1"/>
    <col min="70" max="70" width="11.6640625" customWidth="1"/>
    <col min="71" max="75" width="10.6640625" customWidth="1"/>
    <col min="76" max="76" width="9" customWidth="1"/>
    <col min="77" max="77" width="11.6640625" style="2" customWidth="1"/>
    <col min="78" max="102" width="8.6640625" style="3" customWidth="1"/>
    <col min="103" max="103" width="8.6640625" style="81" customWidth="1"/>
    <col min="104" max="104" width="8.6640625" style="3" customWidth="1"/>
  </cols>
  <sheetData>
    <row r="1" spans="1:104" ht="61" thickBot="1">
      <c r="A1" s="4" t="s">
        <v>234</v>
      </c>
      <c r="B1" s="7" t="s">
        <v>98</v>
      </c>
      <c r="C1" s="7" t="s">
        <v>283</v>
      </c>
      <c r="D1" s="7" t="s">
        <v>101</v>
      </c>
      <c r="E1" s="7" t="s">
        <v>103</v>
      </c>
      <c r="F1" s="7" t="s">
        <v>265</v>
      </c>
      <c r="G1" s="7" t="s">
        <v>106</v>
      </c>
      <c r="H1" s="7" t="s">
        <v>244</v>
      </c>
      <c r="I1" s="7" t="s">
        <v>109</v>
      </c>
      <c r="J1" s="7" t="s">
        <v>110</v>
      </c>
      <c r="K1" s="7" t="s">
        <v>111</v>
      </c>
      <c r="L1" s="7" t="s">
        <v>112</v>
      </c>
      <c r="M1" s="7" t="s">
        <v>113</v>
      </c>
      <c r="N1" s="7" t="s">
        <v>115</v>
      </c>
      <c r="O1" s="7" t="s">
        <v>116</v>
      </c>
      <c r="P1" s="7" t="s">
        <v>118</v>
      </c>
      <c r="Q1" s="7" t="s">
        <v>119</v>
      </c>
      <c r="R1" s="7" t="s">
        <v>252</v>
      </c>
      <c r="S1" s="7" t="s">
        <v>251</v>
      </c>
      <c r="T1" s="7" t="s">
        <v>253</v>
      </c>
      <c r="U1" s="7" t="s">
        <v>272</v>
      </c>
      <c r="V1" s="7" t="s">
        <v>294</v>
      </c>
      <c r="W1" s="7" t="s">
        <v>308</v>
      </c>
      <c r="X1" s="7" t="s">
        <v>323</v>
      </c>
      <c r="Y1" s="7" t="s">
        <v>332</v>
      </c>
      <c r="Z1" s="7" t="s">
        <v>338</v>
      </c>
      <c r="AA1" s="78" t="s">
        <v>369</v>
      </c>
      <c r="AB1" s="78" t="s">
        <v>370</v>
      </c>
      <c r="AC1" s="78"/>
      <c r="AD1" s="19" t="s">
        <v>96</v>
      </c>
      <c r="AF1" s="7" t="s">
        <v>98</v>
      </c>
      <c r="AG1" s="7" t="s">
        <v>283</v>
      </c>
      <c r="AH1" s="7" t="s">
        <v>101</v>
      </c>
      <c r="AI1" s="7" t="s">
        <v>103</v>
      </c>
      <c r="AJ1" s="7" t="s">
        <v>267</v>
      </c>
      <c r="AK1" s="7" t="s">
        <v>287</v>
      </c>
      <c r="AL1" s="7" t="s">
        <v>244</v>
      </c>
      <c r="AM1" s="7" t="s">
        <v>109</v>
      </c>
      <c r="AN1" s="7" t="s">
        <v>110</v>
      </c>
      <c r="AO1" s="7" t="s">
        <v>111</v>
      </c>
      <c r="AP1" s="7" t="s">
        <v>112</v>
      </c>
      <c r="AQ1" s="7" t="s">
        <v>113</v>
      </c>
      <c r="AR1" s="7" t="s">
        <v>115</v>
      </c>
      <c r="AS1" s="7" t="s">
        <v>116</v>
      </c>
      <c r="AT1" s="7" t="s">
        <v>118</v>
      </c>
      <c r="AU1" s="7" t="s">
        <v>119</v>
      </c>
      <c r="AV1" s="7" t="s">
        <v>252</v>
      </c>
      <c r="AW1" s="7" t="s">
        <v>251</v>
      </c>
      <c r="AX1" s="7" t="s">
        <v>253</v>
      </c>
      <c r="AY1" s="7" t="s">
        <v>272</v>
      </c>
      <c r="AZ1" s="7" t="s">
        <v>294</v>
      </c>
      <c r="BA1" s="67" t="s">
        <v>308</v>
      </c>
      <c r="BB1" s="7" t="s">
        <v>323</v>
      </c>
      <c r="BC1" s="7" t="s">
        <v>332</v>
      </c>
      <c r="BD1" s="7" t="s">
        <v>338</v>
      </c>
      <c r="BE1" s="74" t="s">
        <v>369</v>
      </c>
      <c r="BF1" s="9" t="s">
        <v>96</v>
      </c>
      <c r="BY1" s="2" t="s">
        <v>240</v>
      </c>
      <c r="BZ1" s="7" t="s">
        <v>98</v>
      </c>
      <c r="CA1" s="7" t="s">
        <v>283</v>
      </c>
      <c r="CB1" s="7" t="s">
        <v>101</v>
      </c>
      <c r="CC1" s="7" t="s">
        <v>103</v>
      </c>
      <c r="CD1" s="7" t="s">
        <v>267</v>
      </c>
      <c r="CE1" s="7" t="s">
        <v>288</v>
      </c>
      <c r="CF1" s="7" t="s">
        <v>244</v>
      </c>
      <c r="CG1" s="7" t="s">
        <v>109</v>
      </c>
      <c r="CH1" s="7" t="s">
        <v>110</v>
      </c>
      <c r="CI1" s="7" t="s">
        <v>111</v>
      </c>
      <c r="CJ1" s="7" t="s">
        <v>112</v>
      </c>
      <c r="CK1" s="7" t="s">
        <v>113</v>
      </c>
      <c r="CL1" s="7" t="s">
        <v>115</v>
      </c>
      <c r="CM1" s="7" t="s">
        <v>116</v>
      </c>
      <c r="CN1" s="7" t="s">
        <v>118</v>
      </c>
      <c r="CO1" s="7" t="s">
        <v>119</v>
      </c>
      <c r="CP1" s="7" t="s">
        <v>252</v>
      </c>
      <c r="CQ1" s="7" t="s">
        <v>251</v>
      </c>
      <c r="CR1" s="7" t="s">
        <v>253</v>
      </c>
      <c r="CS1" s="7" t="s">
        <v>272</v>
      </c>
      <c r="CT1" s="7" t="s">
        <v>294</v>
      </c>
      <c r="CU1" s="7" t="s">
        <v>309</v>
      </c>
      <c r="CV1" s="7" t="s">
        <v>323</v>
      </c>
      <c r="CW1" s="7" t="s">
        <v>332</v>
      </c>
      <c r="CX1" s="7" t="s">
        <v>338</v>
      </c>
      <c r="CY1" s="74" t="s">
        <v>369</v>
      </c>
      <c r="CZ1" s="30" t="s">
        <v>96</v>
      </c>
    </row>
    <row r="2" spans="1:104" ht="19" thickBot="1">
      <c r="A2" s="2">
        <v>43098</v>
      </c>
      <c r="B2" s="73">
        <v>1</v>
      </c>
      <c r="C2" s="73">
        <v>1</v>
      </c>
      <c r="D2" s="73">
        <v>1.4450000000000001</v>
      </c>
      <c r="E2" s="73">
        <v>1</v>
      </c>
      <c r="F2" s="73">
        <v>1</v>
      </c>
      <c r="G2" s="73">
        <v>1</v>
      </c>
      <c r="H2" s="73">
        <v>1.226</v>
      </c>
      <c r="I2" s="73">
        <v>1.4434</v>
      </c>
      <c r="J2" s="73">
        <v>1.1000000000000001</v>
      </c>
      <c r="K2" s="73">
        <v>1.1914</v>
      </c>
      <c r="L2" s="73">
        <v>1.0155000000000001</v>
      </c>
      <c r="M2" s="73">
        <v>1</v>
      </c>
      <c r="N2" s="73">
        <v>1.0306</v>
      </c>
      <c r="O2" s="73">
        <v>1</v>
      </c>
      <c r="P2" s="73">
        <v>1</v>
      </c>
      <c r="Q2" s="73">
        <v>1</v>
      </c>
      <c r="R2" s="73">
        <v>1</v>
      </c>
      <c r="S2" s="73">
        <v>1</v>
      </c>
      <c r="T2" s="73">
        <v>1</v>
      </c>
      <c r="U2" s="73">
        <v>1</v>
      </c>
      <c r="V2" s="73">
        <v>1</v>
      </c>
      <c r="W2" s="73">
        <v>1</v>
      </c>
      <c r="X2" s="73">
        <v>1</v>
      </c>
      <c r="Y2" s="73">
        <v>1</v>
      </c>
      <c r="Z2" s="73">
        <v>1</v>
      </c>
      <c r="AA2" s="79">
        <v>1</v>
      </c>
      <c r="AB2" s="79">
        <v>1</v>
      </c>
      <c r="AC2" s="79"/>
      <c r="AD2" s="19">
        <v>1</v>
      </c>
      <c r="BH2" s="105" t="s">
        <v>94</v>
      </c>
      <c r="BI2" s="105"/>
      <c r="BJ2" s="105"/>
      <c r="BK2" s="105"/>
      <c r="BL2" s="105"/>
      <c r="BM2" s="105"/>
      <c r="BN2" s="105"/>
      <c r="BO2" s="105"/>
      <c r="BP2" s="105"/>
      <c r="BQ2" s="105"/>
      <c r="BR2" s="105"/>
      <c r="BS2" s="105"/>
      <c r="BT2" s="105"/>
      <c r="BU2" s="105"/>
      <c r="BV2" s="105"/>
      <c r="BY2" s="2">
        <f t="shared" ref="BY2:BY33" si="0">A2</f>
        <v>43098</v>
      </c>
      <c r="BZ2" s="3">
        <f t="shared" ref="BZ2:BZ33" si="1">B2/B$2</f>
        <v>1</v>
      </c>
      <c r="CA2" s="3">
        <f t="shared" ref="CA2:CA33" si="2">C2/C$2</f>
        <v>1</v>
      </c>
      <c r="CB2" s="3">
        <f t="shared" ref="CB2:CB33" si="3">D2/D$2</f>
        <v>1</v>
      </c>
      <c r="CC2" s="3">
        <f t="shared" ref="CC2:CC33" si="4">E2/E$2</f>
        <v>1</v>
      </c>
      <c r="CD2" s="3">
        <f t="shared" ref="CD2:CD33" si="5">F2/F$2</f>
        <v>1</v>
      </c>
      <c r="CE2" s="3">
        <f t="shared" ref="CE2:CE33" si="6">G2/G$2</f>
        <v>1</v>
      </c>
      <c r="CF2" s="3">
        <f t="shared" ref="CF2:CF33" si="7">H2/H$2</f>
        <v>1</v>
      </c>
      <c r="CG2" s="3">
        <f t="shared" ref="CG2:CG33" si="8">I2/I$2</f>
        <v>1</v>
      </c>
      <c r="CH2" s="3">
        <f t="shared" ref="CH2:CH33" si="9">J2/J$2</f>
        <v>1</v>
      </c>
      <c r="CI2" s="3">
        <f t="shared" ref="CI2:CI33" si="10">K2/K$2</f>
        <v>1</v>
      </c>
      <c r="CJ2" s="3">
        <f t="shared" ref="CJ2:CJ33" si="11">L2/L$2</f>
        <v>1</v>
      </c>
      <c r="CK2" s="3">
        <f t="shared" ref="CK2:CK33" si="12">M2/M$2</f>
        <v>1</v>
      </c>
      <c r="CL2" s="3">
        <f t="shared" ref="CL2:CL33" si="13">N2/N$2</f>
        <v>1</v>
      </c>
      <c r="CM2" s="3">
        <f t="shared" ref="CM2:CM33" si="14">O2/O$2</f>
        <v>1</v>
      </c>
      <c r="CN2" s="3">
        <f t="shared" ref="CN2:CN33" si="15">P2/P$2</f>
        <v>1</v>
      </c>
      <c r="CO2" s="3">
        <f t="shared" ref="CO2:CO33" si="16">Q2/Q$2</f>
        <v>1</v>
      </c>
      <c r="CP2" s="3">
        <f t="shared" ref="CP2:CP33" si="17">R2/R$2</f>
        <v>1</v>
      </c>
      <c r="CQ2" s="3">
        <f t="shared" ref="CQ2:CQ33" si="18">S2/S$2</f>
        <v>1</v>
      </c>
      <c r="CR2" s="3">
        <f t="shared" ref="CR2:CR33" si="19">T2/T$2</f>
        <v>1</v>
      </c>
      <c r="CS2" s="3">
        <f t="shared" ref="CS2:CS33" si="20">U2/U$2</f>
        <v>1</v>
      </c>
      <c r="CT2" s="3">
        <f t="shared" ref="CT2:CT33" si="21">V2/V$2</f>
        <v>1</v>
      </c>
      <c r="CU2" s="3">
        <f t="shared" ref="CU2:CU33" si="22">W2/W$2</f>
        <v>1</v>
      </c>
      <c r="CV2" s="3">
        <f t="shared" ref="CV2:CV33" si="23">X2/X$2</f>
        <v>1</v>
      </c>
      <c r="CW2" s="3">
        <f t="shared" ref="CW2:CW33" si="24">Y2/Y$2</f>
        <v>1</v>
      </c>
      <c r="CX2" s="3">
        <f t="shared" ref="CX2:CX33" si="25">Z2/Z$2</f>
        <v>1</v>
      </c>
      <c r="CY2" s="81">
        <f t="shared" ref="CY2:CY33" si="26">AA2/AA$2</f>
        <v>1</v>
      </c>
      <c r="CZ2" s="3">
        <f t="shared" ref="CZ2:CZ33" si="27">AD2/AD$2</f>
        <v>1</v>
      </c>
    </row>
    <row r="3" spans="1:104" ht="24.75" customHeight="1" thickBot="1">
      <c r="A3" s="2">
        <v>43105</v>
      </c>
      <c r="B3" s="73">
        <v>1</v>
      </c>
      <c r="C3" s="73">
        <v>1</v>
      </c>
      <c r="D3" s="73">
        <v>1.484</v>
      </c>
      <c r="E3" s="73">
        <v>1</v>
      </c>
      <c r="F3" s="73">
        <v>1</v>
      </c>
      <c r="G3" s="73">
        <v>1</v>
      </c>
      <c r="H3" s="73">
        <v>1.2749999999999999</v>
      </c>
      <c r="I3" s="73">
        <v>1.4884999999999999</v>
      </c>
      <c r="J3" s="73">
        <v>1.1279999999999999</v>
      </c>
      <c r="K3" s="73">
        <v>1.2274</v>
      </c>
      <c r="L3" s="73">
        <v>1.0503</v>
      </c>
      <c r="M3" s="73">
        <v>1</v>
      </c>
      <c r="N3" s="73">
        <v>1.0656000000000001</v>
      </c>
      <c r="O3" s="73">
        <v>1</v>
      </c>
      <c r="P3" s="73">
        <v>1</v>
      </c>
      <c r="Q3" s="73">
        <v>1</v>
      </c>
      <c r="R3" s="73">
        <v>1</v>
      </c>
      <c r="S3" s="73">
        <v>1</v>
      </c>
      <c r="T3" s="73">
        <v>1</v>
      </c>
      <c r="U3" s="73">
        <v>1</v>
      </c>
      <c r="V3" s="73">
        <v>1</v>
      </c>
      <c r="W3" s="73">
        <v>1</v>
      </c>
      <c r="X3" s="73">
        <v>1</v>
      </c>
      <c r="Y3" s="73">
        <v>1</v>
      </c>
      <c r="Z3" s="73">
        <v>1</v>
      </c>
      <c r="AA3" s="79">
        <v>1</v>
      </c>
      <c r="AB3" s="79">
        <v>1</v>
      </c>
      <c r="AC3" s="79"/>
      <c r="AD3" s="19">
        <v>1.0266257837150887</v>
      </c>
      <c r="AF3" s="11" t="str">
        <f t="shared" ref="AF3:AF34" si="28">IF(B3=B2,"/",B3/B2-1)</f>
        <v>/</v>
      </c>
      <c r="AG3" s="11" t="str">
        <f t="shared" ref="AG3:AG34" si="29">IF(C3=C2,"/",C3/C2-1)</f>
        <v>/</v>
      </c>
      <c r="AH3" s="11">
        <f t="shared" ref="AH3:AH34" si="30">IF(D3=D2,"/",D3/D2-1)</f>
        <v>2.6989619377162599E-2</v>
      </c>
      <c r="AI3" s="11" t="str">
        <f t="shared" ref="AI3:AI34" si="31">IF(E3=E2,"/",E3/E2-1)</f>
        <v>/</v>
      </c>
      <c r="AJ3" s="11" t="str">
        <f t="shared" ref="AJ3:AJ34" si="32">IF(F3=F2,"/",F3/F2-1)</f>
        <v>/</v>
      </c>
      <c r="AK3" s="11" t="str">
        <f t="shared" ref="AK3:AK34" si="33">IF(G3=G2,"/",G3/G2-1)</f>
        <v>/</v>
      </c>
      <c r="AL3" s="11">
        <f t="shared" ref="AL3:AL34" si="34">IF(H3=H2,"/",H3/H2-1)</f>
        <v>3.9967373572593834E-2</v>
      </c>
      <c r="AM3" s="11">
        <f t="shared" ref="AM3:AM34" si="35">IF(I3=I2,"/",I3/I2-1)</f>
        <v>3.1245669945960897E-2</v>
      </c>
      <c r="AN3" s="11">
        <f t="shared" ref="AN3:AN34" si="36">IF(J3=J2,"/",J3/J2-1)</f>
        <v>2.5454545454545174E-2</v>
      </c>
      <c r="AO3" s="11">
        <f t="shared" ref="AO3:AO34" si="37">IF(K3=K2,"/",K3/K2-1)</f>
        <v>3.0216551955682514E-2</v>
      </c>
      <c r="AP3" s="11">
        <f t="shared" ref="AP3:AP34" si="38">IF(L3=L2,"/",L3/L2-1)</f>
        <v>3.4268833087149231E-2</v>
      </c>
      <c r="AQ3" s="11" t="str">
        <f t="shared" ref="AQ3:AQ34" si="39">IF(M3=M2,"/",M3/M2-1)</f>
        <v>/</v>
      </c>
      <c r="AR3" s="11">
        <f t="shared" ref="AR3:AR34" si="40">IF(N3=N2,"/",N3/N2-1)</f>
        <v>3.3960799534252128E-2</v>
      </c>
      <c r="AS3" s="11" t="str">
        <f t="shared" ref="AS3:AS34" si="41">IF(O3=O2,"/",O3/O2-1)</f>
        <v>/</v>
      </c>
      <c r="AT3" s="11" t="str">
        <f t="shared" ref="AT3:AT34" si="42">IF(P3=P2,"/",P3/P2-1)</f>
        <v>/</v>
      </c>
      <c r="AU3" s="11" t="str">
        <f t="shared" ref="AU3:AU34" si="43">IF(Q3=Q2,"/",Q3/Q2-1)</f>
        <v>/</v>
      </c>
      <c r="AV3" s="11" t="str">
        <f t="shared" ref="AV3:AV34" si="44">IF(R3=R2,"/",R3/R2-1)</f>
        <v>/</v>
      </c>
      <c r="AW3" s="11" t="str">
        <f t="shared" ref="AW3:AW34" si="45">IF(S3=S2,"/",S3/S2-1)</f>
        <v>/</v>
      </c>
      <c r="AX3" s="11" t="str">
        <f t="shared" ref="AX3:AX34" si="46">IF(T3=T2,"/",T3/T2-1)</f>
        <v>/</v>
      </c>
      <c r="AY3" s="11" t="str">
        <f t="shared" ref="AY3:AY34" si="47">IF(U3=U2,"/",U3/U2-1)</f>
        <v>/</v>
      </c>
      <c r="AZ3" s="11" t="str">
        <f t="shared" ref="AZ3:AZ34" si="48">IF(V3=V2,"/",V3/V2-1)</f>
        <v>/</v>
      </c>
      <c r="BA3" s="11" t="str">
        <f t="shared" ref="BA3:BA34" si="49">IF(W3=W2,"/",W3/W2-1)</f>
        <v>/</v>
      </c>
      <c r="BB3" s="11" t="str">
        <f t="shared" ref="BB3:BB34" si="50">IF(X3=X2,"/",X3/X2-1)</f>
        <v>/</v>
      </c>
      <c r="BC3" s="11" t="str">
        <f t="shared" ref="BC3:BC34" si="51">IF(Y3=Y2,"/",Y3/Y2-1)</f>
        <v>/</v>
      </c>
      <c r="BD3" s="11" t="str">
        <f t="shared" ref="BD3:BD34" si="52">IF(Z3=Z2,"/",Z3/Z2-1)</f>
        <v>/</v>
      </c>
      <c r="BE3" s="76" t="str">
        <f t="shared" ref="BE3:BE34" si="53">IF(AA3=AA2,"/",AA3/AA2-1)</f>
        <v>/</v>
      </c>
      <c r="BF3" s="11">
        <f t="shared" ref="BF3:BF18" si="54">AD3/AD2-1</f>
        <v>2.6625783715088724E-2</v>
      </c>
      <c r="BH3" s="118" t="s">
        <v>95</v>
      </c>
      <c r="BI3" s="107" t="s">
        <v>2</v>
      </c>
      <c r="BJ3" s="106" t="str">
        <f>cta策略!BV3</f>
        <v>2021/5/10-2021/5/14收益率</v>
      </c>
      <c r="BK3" s="107"/>
      <c r="BL3" s="106" t="str">
        <f>cta策略!BX3</f>
        <v>（2020/2/14-2021/5/14）季度收益率</v>
      </c>
      <c r="BM3" s="107"/>
      <c r="BN3" s="106" t="str">
        <f>cta策略!BZ3</f>
        <v>近半年（2020/11/15-2021/5/14）业绩指标</v>
      </c>
      <c r="BO3" s="106"/>
      <c r="BP3" s="106"/>
      <c r="BQ3" s="107"/>
      <c r="BR3" s="106" t="str">
        <f>cta策略!CD3</f>
        <v>近一年（2020/5/15-2021/5/14）业绩指标</v>
      </c>
      <c r="BS3" s="106"/>
      <c r="BT3" s="106"/>
      <c r="BU3" s="107"/>
      <c r="BV3" s="106" t="str">
        <f>cta策略!CH3</f>
        <v>2018年以来最大回撤</v>
      </c>
      <c r="BW3" s="107"/>
      <c r="BY3" s="2">
        <f t="shared" si="0"/>
        <v>43105</v>
      </c>
      <c r="BZ3" s="3">
        <f t="shared" si="1"/>
        <v>1</v>
      </c>
      <c r="CA3" s="3">
        <f t="shared" si="2"/>
        <v>1</v>
      </c>
      <c r="CB3" s="3">
        <f t="shared" si="3"/>
        <v>1.0269896193771626</v>
      </c>
      <c r="CC3" s="3">
        <f t="shared" si="4"/>
        <v>1</v>
      </c>
      <c r="CD3" s="3">
        <f t="shared" si="5"/>
        <v>1</v>
      </c>
      <c r="CE3" s="3">
        <f t="shared" si="6"/>
        <v>1</v>
      </c>
      <c r="CF3" s="3">
        <f t="shared" si="7"/>
        <v>1.0399673735725938</v>
      </c>
      <c r="CG3" s="3">
        <f t="shared" si="8"/>
        <v>1.0312456699459609</v>
      </c>
      <c r="CH3" s="3">
        <f t="shared" si="9"/>
        <v>1.0254545454545452</v>
      </c>
      <c r="CI3" s="3">
        <f t="shared" si="10"/>
        <v>1.0302165519556825</v>
      </c>
      <c r="CJ3" s="3">
        <f t="shared" si="11"/>
        <v>1.0342688330871492</v>
      </c>
      <c r="CK3" s="3">
        <f t="shared" si="12"/>
        <v>1</v>
      </c>
      <c r="CL3" s="3">
        <f t="shared" si="13"/>
        <v>1.0339607995342521</v>
      </c>
      <c r="CM3" s="3">
        <f t="shared" si="14"/>
        <v>1</v>
      </c>
      <c r="CN3" s="3">
        <f t="shared" si="15"/>
        <v>1</v>
      </c>
      <c r="CO3" s="3">
        <f t="shared" si="16"/>
        <v>1</v>
      </c>
      <c r="CP3" s="3">
        <f t="shared" si="17"/>
        <v>1</v>
      </c>
      <c r="CQ3" s="3">
        <f t="shared" si="18"/>
        <v>1</v>
      </c>
      <c r="CR3" s="3">
        <f t="shared" si="19"/>
        <v>1</v>
      </c>
      <c r="CS3" s="3">
        <f t="shared" si="20"/>
        <v>1</v>
      </c>
      <c r="CT3" s="3">
        <f t="shared" si="21"/>
        <v>1</v>
      </c>
      <c r="CU3" s="3">
        <f t="shared" si="22"/>
        <v>1</v>
      </c>
      <c r="CV3" s="3">
        <f t="shared" si="23"/>
        <v>1</v>
      </c>
      <c r="CW3" s="3">
        <f t="shared" si="24"/>
        <v>1</v>
      </c>
      <c r="CX3" s="3">
        <f t="shared" si="25"/>
        <v>1</v>
      </c>
      <c r="CY3" s="81">
        <f t="shared" si="26"/>
        <v>1</v>
      </c>
      <c r="CZ3" s="3">
        <f t="shared" si="27"/>
        <v>1.0266257837150887</v>
      </c>
    </row>
    <row r="4" spans="1:104" ht="16" thickBot="1">
      <c r="A4" s="2">
        <v>43112</v>
      </c>
      <c r="B4" s="73">
        <v>1</v>
      </c>
      <c r="C4" s="73">
        <v>1</v>
      </c>
      <c r="D4" s="73">
        <v>1.498</v>
      </c>
      <c r="E4" s="73">
        <v>1</v>
      </c>
      <c r="F4" s="73">
        <v>1</v>
      </c>
      <c r="G4" s="73">
        <v>1</v>
      </c>
      <c r="H4" s="73">
        <v>1.28</v>
      </c>
      <c r="I4" s="73">
        <v>1.4930000000000001</v>
      </c>
      <c r="J4" s="73">
        <v>1.1279999999999999</v>
      </c>
      <c r="K4" s="73">
        <v>1.2263999999999999</v>
      </c>
      <c r="L4" s="73">
        <v>1.0581</v>
      </c>
      <c r="M4" s="73">
        <v>1</v>
      </c>
      <c r="N4" s="73">
        <v>1.0653999999999999</v>
      </c>
      <c r="O4" s="73">
        <v>1</v>
      </c>
      <c r="P4" s="73">
        <v>1</v>
      </c>
      <c r="Q4" s="73">
        <v>1</v>
      </c>
      <c r="R4" s="73">
        <v>1</v>
      </c>
      <c r="S4" s="73">
        <v>1</v>
      </c>
      <c r="T4" s="73">
        <v>1</v>
      </c>
      <c r="U4" s="73">
        <v>1</v>
      </c>
      <c r="V4" s="73">
        <v>1</v>
      </c>
      <c r="W4" s="73">
        <v>1</v>
      </c>
      <c r="X4" s="73">
        <v>1</v>
      </c>
      <c r="Y4" s="73">
        <v>1</v>
      </c>
      <c r="Z4" s="73">
        <v>1</v>
      </c>
      <c r="AA4" s="79">
        <v>1</v>
      </c>
      <c r="AB4" s="79">
        <v>1</v>
      </c>
      <c r="AC4" s="79"/>
      <c r="AD4" s="19">
        <v>1.0237653593231366</v>
      </c>
      <c r="AF4" s="11" t="str">
        <f t="shared" si="28"/>
        <v>/</v>
      </c>
      <c r="AG4" s="11" t="str">
        <f t="shared" si="29"/>
        <v>/</v>
      </c>
      <c r="AH4" s="11">
        <f t="shared" si="30"/>
        <v>9.4339622641510523E-3</v>
      </c>
      <c r="AI4" s="11" t="str">
        <f t="shared" si="31"/>
        <v>/</v>
      </c>
      <c r="AJ4" s="11" t="str">
        <f t="shared" si="32"/>
        <v>/</v>
      </c>
      <c r="AK4" s="11" t="str">
        <f t="shared" si="33"/>
        <v>/</v>
      </c>
      <c r="AL4" s="11">
        <f t="shared" si="34"/>
        <v>3.9215686274509665E-3</v>
      </c>
      <c r="AM4" s="11">
        <f t="shared" si="35"/>
        <v>3.0231776956668455E-3</v>
      </c>
      <c r="AN4" s="11" t="str">
        <f t="shared" si="36"/>
        <v>/</v>
      </c>
      <c r="AO4" s="11">
        <f t="shared" si="37"/>
        <v>-8.1473032426271352E-4</v>
      </c>
      <c r="AP4" s="11">
        <f t="shared" si="38"/>
        <v>7.4264495858327173E-3</v>
      </c>
      <c r="AQ4" s="11" t="str">
        <f t="shared" si="39"/>
        <v>/</v>
      </c>
      <c r="AR4" s="11">
        <f t="shared" si="40"/>
        <v>-1.8768768768784305E-4</v>
      </c>
      <c r="AS4" s="11" t="str">
        <f t="shared" si="41"/>
        <v>/</v>
      </c>
      <c r="AT4" s="11" t="str">
        <f t="shared" si="42"/>
        <v>/</v>
      </c>
      <c r="AU4" s="11" t="str">
        <f t="shared" si="43"/>
        <v>/</v>
      </c>
      <c r="AV4" s="11" t="str">
        <f t="shared" si="44"/>
        <v>/</v>
      </c>
      <c r="AW4" s="11" t="str">
        <f t="shared" si="45"/>
        <v>/</v>
      </c>
      <c r="AX4" s="11" t="str">
        <f t="shared" si="46"/>
        <v>/</v>
      </c>
      <c r="AY4" s="11" t="str">
        <f t="shared" si="47"/>
        <v>/</v>
      </c>
      <c r="AZ4" s="11" t="str">
        <f t="shared" si="48"/>
        <v>/</v>
      </c>
      <c r="BA4" s="11" t="str">
        <f t="shared" si="49"/>
        <v>/</v>
      </c>
      <c r="BB4" s="11" t="str">
        <f t="shared" si="50"/>
        <v>/</v>
      </c>
      <c r="BC4" s="11" t="str">
        <f t="shared" si="51"/>
        <v>/</v>
      </c>
      <c r="BD4" s="11" t="str">
        <f t="shared" si="52"/>
        <v>/</v>
      </c>
      <c r="BE4" s="76" t="str">
        <f t="shared" si="53"/>
        <v>/</v>
      </c>
      <c r="BF4" s="11">
        <f t="shared" si="54"/>
        <v>-2.7862386054643418E-3</v>
      </c>
      <c r="BH4" s="118"/>
      <c r="BI4" s="107"/>
      <c r="BJ4" s="12" t="s">
        <v>3</v>
      </c>
      <c r="BK4" s="12" t="s">
        <v>96</v>
      </c>
      <c r="BL4" s="12" t="s">
        <v>3</v>
      </c>
      <c r="BM4" s="12" t="s">
        <v>96</v>
      </c>
      <c r="BN4" s="12" t="s">
        <v>5</v>
      </c>
      <c r="BO4" s="12" t="s">
        <v>96</v>
      </c>
      <c r="BP4" s="12" t="s">
        <v>6</v>
      </c>
      <c r="BQ4" s="12" t="s">
        <v>96</v>
      </c>
      <c r="BR4" s="12" t="s">
        <v>5</v>
      </c>
      <c r="BS4" s="12" t="s">
        <v>96</v>
      </c>
      <c r="BT4" s="12" t="s">
        <v>6</v>
      </c>
      <c r="BU4" s="12" t="s">
        <v>96</v>
      </c>
      <c r="BV4" s="15" t="s">
        <v>3</v>
      </c>
      <c r="BW4" s="12" t="s">
        <v>96</v>
      </c>
      <c r="BY4" s="2">
        <f t="shared" si="0"/>
        <v>43112</v>
      </c>
      <c r="BZ4" s="3">
        <f t="shared" si="1"/>
        <v>1</v>
      </c>
      <c r="CA4" s="3">
        <f t="shared" si="2"/>
        <v>1</v>
      </c>
      <c r="CB4" s="3">
        <f t="shared" si="3"/>
        <v>1.0366782006920414</v>
      </c>
      <c r="CC4" s="3">
        <f t="shared" si="4"/>
        <v>1</v>
      </c>
      <c r="CD4" s="3">
        <f t="shared" si="5"/>
        <v>1</v>
      </c>
      <c r="CE4" s="3">
        <f t="shared" si="6"/>
        <v>1</v>
      </c>
      <c r="CF4" s="3">
        <f t="shared" si="7"/>
        <v>1.0440456769983688</v>
      </c>
      <c r="CG4" s="3">
        <f t="shared" si="8"/>
        <v>1.0343633088540947</v>
      </c>
      <c r="CH4" s="3">
        <f t="shared" si="9"/>
        <v>1.0254545454545452</v>
      </c>
      <c r="CI4" s="3">
        <f t="shared" si="10"/>
        <v>1.0293772032902466</v>
      </c>
      <c r="CJ4" s="3">
        <f t="shared" si="11"/>
        <v>1.0419497784342688</v>
      </c>
      <c r="CK4" s="3">
        <f t="shared" si="12"/>
        <v>1</v>
      </c>
      <c r="CL4" s="3">
        <f t="shared" si="13"/>
        <v>1.0337667378226276</v>
      </c>
      <c r="CM4" s="3">
        <f t="shared" si="14"/>
        <v>1</v>
      </c>
      <c r="CN4" s="3">
        <f t="shared" si="15"/>
        <v>1</v>
      </c>
      <c r="CO4" s="3">
        <f t="shared" si="16"/>
        <v>1</v>
      </c>
      <c r="CP4" s="3">
        <f t="shared" si="17"/>
        <v>1</v>
      </c>
      <c r="CQ4" s="3">
        <f t="shared" si="18"/>
        <v>1</v>
      </c>
      <c r="CR4" s="3">
        <f t="shared" si="19"/>
        <v>1</v>
      </c>
      <c r="CS4" s="3">
        <f t="shared" si="20"/>
        <v>1</v>
      </c>
      <c r="CT4" s="3">
        <f t="shared" si="21"/>
        <v>1</v>
      </c>
      <c r="CU4" s="3">
        <f t="shared" si="22"/>
        <v>1</v>
      </c>
      <c r="CV4" s="3">
        <f t="shared" si="23"/>
        <v>1</v>
      </c>
      <c r="CW4" s="3">
        <f t="shared" si="24"/>
        <v>1</v>
      </c>
      <c r="CX4" s="3">
        <f t="shared" si="25"/>
        <v>1</v>
      </c>
      <c r="CY4" s="81">
        <f t="shared" si="26"/>
        <v>1</v>
      </c>
      <c r="CZ4" s="3">
        <f t="shared" si="27"/>
        <v>1.0237653593231366</v>
      </c>
    </row>
    <row r="5" spans="1:104" ht="16" thickBot="1">
      <c r="A5" s="2">
        <v>43119</v>
      </c>
      <c r="B5" s="73">
        <v>1</v>
      </c>
      <c r="C5" s="73">
        <v>1</v>
      </c>
      <c r="D5" s="73">
        <v>1.502</v>
      </c>
      <c r="E5" s="73">
        <v>1</v>
      </c>
      <c r="F5" s="73">
        <v>1</v>
      </c>
      <c r="G5" s="73">
        <v>1</v>
      </c>
      <c r="H5" s="73">
        <v>1.2649999999999999</v>
      </c>
      <c r="I5" s="73">
        <v>1.4681</v>
      </c>
      <c r="J5" s="73">
        <v>1.121</v>
      </c>
      <c r="K5" s="73">
        <v>1.2113</v>
      </c>
      <c r="L5" s="73">
        <v>1.0482</v>
      </c>
      <c r="M5" s="73">
        <v>1</v>
      </c>
      <c r="N5" s="73">
        <v>1.0612999999999999</v>
      </c>
      <c r="O5" s="73">
        <v>1</v>
      </c>
      <c r="P5" s="73">
        <v>1</v>
      </c>
      <c r="Q5" s="73">
        <v>1</v>
      </c>
      <c r="R5" s="73">
        <v>1</v>
      </c>
      <c r="S5" s="73">
        <v>1</v>
      </c>
      <c r="T5" s="73">
        <v>1</v>
      </c>
      <c r="U5" s="73">
        <v>1</v>
      </c>
      <c r="V5" s="73">
        <v>1</v>
      </c>
      <c r="W5" s="73">
        <v>1</v>
      </c>
      <c r="X5" s="73">
        <v>1</v>
      </c>
      <c r="Y5" s="73">
        <v>1</v>
      </c>
      <c r="Z5" s="73">
        <v>1</v>
      </c>
      <c r="AA5" s="79">
        <v>1</v>
      </c>
      <c r="AB5" s="79">
        <v>1</v>
      </c>
      <c r="AC5" s="79"/>
      <c r="AD5" s="19">
        <v>1.0034490351003029</v>
      </c>
      <c r="AF5" s="11" t="str">
        <f t="shared" si="28"/>
        <v>/</v>
      </c>
      <c r="AG5" s="11" t="str">
        <f t="shared" si="29"/>
        <v>/</v>
      </c>
      <c r="AH5" s="11">
        <f t="shared" si="30"/>
        <v>2.6702269692924219E-3</v>
      </c>
      <c r="AI5" s="11" t="str">
        <f t="shared" si="31"/>
        <v>/</v>
      </c>
      <c r="AJ5" s="11" t="str">
        <f t="shared" si="32"/>
        <v>/</v>
      </c>
      <c r="AK5" s="11" t="str">
        <f t="shared" si="33"/>
        <v>/</v>
      </c>
      <c r="AL5" s="11">
        <f t="shared" si="34"/>
        <v>-1.1718750000000111E-2</v>
      </c>
      <c r="AM5" s="11">
        <f t="shared" si="35"/>
        <v>-1.667782987273958E-2</v>
      </c>
      <c r="AN5" s="11">
        <f t="shared" si="36"/>
        <v>-6.20567375886516E-3</v>
      </c>
      <c r="AO5" s="11">
        <f t="shared" si="37"/>
        <v>-1.2312459230267359E-2</v>
      </c>
      <c r="AP5" s="11">
        <f t="shared" si="38"/>
        <v>-9.3563935355827077E-3</v>
      </c>
      <c r="AQ5" s="11" t="str">
        <f t="shared" si="39"/>
        <v>/</v>
      </c>
      <c r="AR5" s="11">
        <f t="shared" si="40"/>
        <v>-3.8483198798573426E-3</v>
      </c>
      <c r="AS5" s="11" t="str">
        <f t="shared" si="41"/>
        <v>/</v>
      </c>
      <c r="AT5" s="11" t="str">
        <f t="shared" si="42"/>
        <v>/</v>
      </c>
      <c r="AU5" s="11" t="str">
        <f t="shared" si="43"/>
        <v>/</v>
      </c>
      <c r="AV5" s="11" t="str">
        <f t="shared" si="44"/>
        <v>/</v>
      </c>
      <c r="AW5" s="11" t="str">
        <f t="shared" si="45"/>
        <v>/</v>
      </c>
      <c r="AX5" s="11" t="str">
        <f t="shared" si="46"/>
        <v>/</v>
      </c>
      <c r="AY5" s="11" t="str">
        <f t="shared" si="47"/>
        <v>/</v>
      </c>
      <c r="AZ5" s="11" t="str">
        <f t="shared" si="48"/>
        <v>/</v>
      </c>
      <c r="BA5" s="11" t="str">
        <f t="shared" si="49"/>
        <v>/</v>
      </c>
      <c r="BB5" s="11" t="str">
        <f t="shared" si="50"/>
        <v>/</v>
      </c>
      <c r="BC5" s="11" t="str">
        <f t="shared" si="51"/>
        <v>/</v>
      </c>
      <c r="BD5" s="11" t="str">
        <f t="shared" si="52"/>
        <v>/</v>
      </c>
      <c r="BE5" s="76" t="str">
        <f t="shared" si="53"/>
        <v>/</v>
      </c>
      <c r="BF5" s="11">
        <f t="shared" si="54"/>
        <v>-1.9844707615684354E-2</v>
      </c>
      <c r="BH5" s="7" t="s">
        <v>97</v>
      </c>
      <c r="BI5" s="7" t="s">
        <v>98</v>
      </c>
      <c r="BJ5" s="13">
        <f>INDEX(B:B,COUNTA(B:B))/INDEX(B:B,COUNTA(B:B)-1)-1</f>
        <v>1.5913702873010749E-2</v>
      </c>
      <c r="BK5" s="14">
        <f>INDEX(AD:AD,COUNTA(AD:AD))/INDEX(AD:AD,COUNTA(AD:AD)-1)-1</f>
        <v>1.2624836292990382E-2</v>
      </c>
      <c r="BL5" s="13">
        <v>6.356571811930456E-2</v>
      </c>
      <c r="BM5" s="14">
        <f>INDEX(AD:AD,COUNTA(AD:AD))/INDEX(AD:AD,COUNTA(AD:AD)-13)-1</f>
        <v>4.5823070031907553E-2</v>
      </c>
      <c r="BN5" s="13">
        <v>6.3744128830239388E-2</v>
      </c>
      <c r="BO5" s="14">
        <v>3.469653415189855E-2</v>
      </c>
      <c r="BP5" s="13">
        <v>0.18250851985757388</v>
      </c>
      <c r="BQ5" s="14">
        <v>0.18493402184583171</v>
      </c>
      <c r="BR5" s="13">
        <v>0.33689388615600846</v>
      </c>
      <c r="BS5" s="14">
        <f>INDEX(AD:AD,COUNTA(AD:AD))/INDEX(AD:AD,COUNTA(AD:AD)-50)-1</f>
        <v>0.18480082353987792</v>
      </c>
      <c r="BT5" s="13">
        <v>0.20734001335921001</v>
      </c>
      <c r="BU5" s="14">
        <v>0.21278326309666978</v>
      </c>
      <c r="BV5" s="13">
        <f>[7]衍盛资产!$P$13</f>
        <v>-0.204701273261508</v>
      </c>
      <c r="BW5" s="14">
        <f>[7]中证500!$R$11</f>
        <v>-0.35673644942539801</v>
      </c>
      <c r="BY5" s="2">
        <f t="shared" si="0"/>
        <v>43119</v>
      </c>
      <c r="BZ5" s="3">
        <f t="shared" si="1"/>
        <v>1</v>
      </c>
      <c r="CA5" s="3">
        <f t="shared" si="2"/>
        <v>1</v>
      </c>
      <c r="CB5" s="3">
        <f t="shared" si="3"/>
        <v>1.0394463667820069</v>
      </c>
      <c r="CC5" s="3">
        <f t="shared" si="4"/>
        <v>1</v>
      </c>
      <c r="CD5" s="3">
        <f t="shared" si="5"/>
        <v>1</v>
      </c>
      <c r="CE5" s="3">
        <f t="shared" si="6"/>
        <v>1</v>
      </c>
      <c r="CF5" s="3">
        <f t="shared" si="7"/>
        <v>1.0318107667210439</v>
      </c>
      <c r="CG5" s="3">
        <f t="shared" si="8"/>
        <v>1.0171123735624221</v>
      </c>
      <c r="CH5" s="3">
        <f t="shared" si="9"/>
        <v>1.019090909090909</v>
      </c>
      <c r="CI5" s="3">
        <f t="shared" si="10"/>
        <v>1.0167030384421689</v>
      </c>
      <c r="CJ5" s="3">
        <f t="shared" si="11"/>
        <v>1.0322008862629246</v>
      </c>
      <c r="CK5" s="3">
        <f t="shared" si="12"/>
        <v>1</v>
      </c>
      <c r="CL5" s="3">
        <f t="shared" si="13"/>
        <v>1.0297884727343294</v>
      </c>
      <c r="CM5" s="3">
        <f t="shared" si="14"/>
        <v>1</v>
      </c>
      <c r="CN5" s="3">
        <f t="shared" si="15"/>
        <v>1</v>
      </c>
      <c r="CO5" s="3">
        <f t="shared" si="16"/>
        <v>1</v>
      </c>
      <c r="CP5" s="3">
        <f t="shared" si="17"/>
        <v>1</v>
      </c>
      <c r="CQ5" s="3">
        <f t="shared" si="18"/>
        <v>1</v>
      </c>
      <c r="CR5" s="3">
        <f t="shared" si="19"/>
        <v>1</v>
      </c>
      <c r="CS5" s="3">
        <f t="shared" si="20"/>
        <v>1</v>
      </c>
      <c r="CT5" s="3">
        <f t="shared" si="21"/>
        <v>1</v>
      </c>
      <c r="CU5" s="3">
        <f t="shared" si="22"/>
        <v>1</v>
      </c>
      <c r="CV5" s="3">
        <f t="shared" si="23"/>
        <v>1</v>
      </c>
      <c r="CW5" s="3">
        <f t="shared" si="24"/>
        <v>1</v>
      </c>
      <c r="CX5" s="3">
        <f t="shared" si="25"/>
        <v>1</v>
      </c>
      <c r="CY5" s="81">
        <f t="shared" si="26"/>
        <v>1</v>
      </c>
      <c r="CZ5" s="3">
        <f t="shared" si="27"/>
        <v>1.0034490351003029</v>
      </c>
    </row>
    <row r="6" spans="1:104" ht="31" thickBot="1">
      <c r="A6" s="2">
        <v>43126</v>
      </c>
      <c r="B6" s="73">
        <v>1</v>
      </c>
      <c r="C6" s="73">
        <v>1</v>
      </c>
      <c r="D6" s="73">
        <v>1.5269999999999999</v>
      </c>
      <c r="E6" s="73">
        <v>1</v>
      </c>
      <c r="F6" s="73">
        <v>1</v>
      </c>
      <c r="G6" s="73">
        <v>1</v>
      </c>
      <c r="H6" s="73">
        <v>1.29</v>
      </c>
      <c r="I6" s="73">
        <v>1.4901</v>
      </c>
      <c r="J6" s="73">
        <v>1.1399999999999999</v>
      </c>
      <c r="K6" s="73">
        <v>1.2495000000000001</v>
      </c>
      <c r="L6" s="73">
        <v>1.0795999999999999</v>
      </c>
      <c r="M6" s="73">
        <v>1</v>
      </c>
      <c r="N6" s="73">
        <v>1.0882000000000001</v>
      </c>
      <c r="O6" s="73">
        <v>1</v>
      </c>
      <c r="P6" s="73">
        <v>1</v>
      </c>
      <c r="Q6" s="73">
        <v>1</v>
      </c>
      <c r="R6" s="73">
        <v>1</v>
      </c>
      <c r="S6" s="73">
        <v>1</v>
      </c>
      <c r="T6" s="73">
        <v>1</v>
      </c>
      <c r="U6" s="73">
        <v>1</v>
      </c>
      <c r="V6" s="73">
        <v>1</v>
      </c>
      <c r="W6" s="73">
        <v>1</v>
      </c>
      <c r="X6" s="73">
        <v>1</v>
      </c>
      <c r="Y6" s="73">
        <v>1</v>
      </c>
      <c r="Z6" s="73">
        <v>1</v>
      </c>
      <c r="AA6" s="79">
        <v>1</v>
      </c>
      <c r="AB6" s="79">
        <v>1</v>
      </c>
      <c r="AC6" s="79"/>
      <c r="AD6" s="19">
        <v>1.0212468900283764</v>
      </c>
      <c r="AF6" s="11" t="str">
        <f t="shared" si="28"/>
        <v>/</v>
      </c>
      <c r="AG6" s="11" t="str">
        <f t="shared" si="29"/>
        <v>/</v>
      </c>
      <c r="AH6" s="11">
        <f t="shared" si="30"/>
        <v>1.6644474034620549E-2</v>
      </c>
      <c r="AI6" s="11" t="str">
        <f t="shared" si="31"/>
        <v>/</v>
      </c>
      <c r="AJ6" s="11" t="str">
        <f t="shared" si="32"/>
        <v>/</v>
      </c>
      <c r="AK6" s="11" t="str">
        <f t="shared" si="33"/>
        <v>/</v>
      </c>
      <c r="AL6" s="11">
        <f t="shared" si="34"/>
        <v>1.9762845849802479E-2</v>
      </c>
      <c r="AM6" s="11">
        <f t="shared" si="35"/>
        <v>1.4985355221033947E-2</v>
      </c>
      <c r="AN6" s="11">
        <f t="shared" si="36"/>
        <v>1.6949152542372836E-2</v>
      </c>
      <c r="AO6" s="11">
        <f t="shared" si="37"/>
        <v>3.1536365887889106E-2</v>
      </c>
      <c r="AP6" s="11">
        <f t="shared" si="38"/>
        <v>2.9956115245182158E-2</v>
      </c>
      <c r="AQ6" s="11" t="str">
        <f t="shared" si="39"/>
        <v>/</v>
      </c>
      <c r="AR6" s="11">
        <f t="shared" si="40"/>
        <v>2.5346273438236366E-2</v>
      </c>
      <c r="AS6" s="11" t="str">
        <f t="shared" si="41"/>
        <v>/</v>
      </c>
      <c r="AT6" s="11" t="str">
        <f t="shared" si="42"/>
        <v>/</v>
      </c>
      <c r="AU6" s="11" t="str">
        <f t="shared" si="43"/>
        <v>/</v>
      </c>
      <c r="AV6" s="11" t="str">
        <f t="shared" si="44"/>
        <v>/</v>
      </c>
      <c r="AW6" s="11" t="str">
        <f t="shared" si="45"/>
        <v>/</v>
      </c>
      <c r="AX6" s="11" t="str">
        <f t="shared" si="46"/>
        <v>/</v>
      </c>
      <c r="AY6" s="11" t="str">
        <f t="shared" si="47"/>
        <v>/</v>
      </c>
      <c r="AZ6" s="11" t="str">
        <f t="shared" si="48"/>
        <v>/</v>
      </c>
      <c r="BA6" s="11" t="str">
        <f t="shared" si="49"/>
        <v>/</v>
      </c>
      <c r="BB6" s="11" t="str">
        <f t="shared" si="50"/>
        <v>/</v>
      </c>
      <c r="BC6" s="11" t="str">
        <f t="shared" si="51"/>
        <v>/</v>
      </c>
      <c r="BD6" s="11" t="str">
        <f t="shared" si="52"/>
        <v>/</v>
      </c>
      <c r="BE6" s="76" t="str">
        <f t="shared" si="53"/>
        <v>/</v>
      </c>
      <c r="BF6" s="11">
        <f t="shared" si="54"/>
        <v>1.773668049448518E-2</v>
      </c>
      <c r="BH6" s="7" t="s">
        <v>99</v>
      </c>
      <c r="BI6" s="7" t="s">
        <v>283</v>
      </c>
      <c r="BJ6" s="13">
        <f>INDEX(C:C,COUNTA(C:C))/INDEX(C:C,COUNTA(C:C)-1)-1</f>
        <v>2.070063694267521E-2</v>
      </c>
      <c r="BK6" s="14">
        <f>BK5</f>
        <v>1.2624836292990382E-2</v>
      </c>
      <c r="BL6" s="13">
        <v>3.8897893030794162E-2</v>
      </c>
      <c r="BM6" s="14">
        <f>BM5</f>
        <v>4.5823070031907553E-2</v>
      </c>
      <c r="BN6" s="13">
        <v>9.697661152310344E-2</v>
      </c>
      <c r="BO6" s="14">
        <f>BO5</f>
        <v>3.469653415189855E-2</v>
      </c>
      <c r="BP6" s="13">
        <v>0.20031164026266932</v>
      </c>
      <c r="BQ6" s="14">
        <f>BQ5</f>
        <v>0.18493402184583171</v>
      </c>
      <c r="BR6" s="13">
        <v>0.42339008142116952</v>
      </c>
      <c r="BS6" s="14">
        <f t="shared" ref="BS6:BS29" si="55">BS5</f>
        <v>0.18480082353987792</v>
      </c>
      <c r="BT6" s="13">
        <v>0.23291492768692554</v>
      </c>
      <c r="BU6" s="14">
        <f>BU5</f>
        <v>0.21278326309666978</v>
      </c>
      <c r="BV6" s="13">
        <f>[7]因诺资产!$P$13</f>
        <v>-0.114148261535097</v>
      </c>
      <c r="BW6" s="14">
        <f>BW5</f>
        <v>-0.35673644942539801</v>
      </c>
      <c r="BY6" s="2">
        <f t="shared" si="0"/>
        <v>43126</v>
      </c>
      <c r="BZ6" s="3">
        <f t="shared" si="1"/>
        <v>1</v>
      </c>
      <c r="CA6" s="3">
        <f t="shared" si="2"/>
        <v>1</v>
      </c>
      <c r="CB6" s="3">
        <f t="shared" si="3"/>
        <v>1.0567474048442906</v>
      </c>
      <c r="CC6" s="3">
        <f t="shared" si="4"/>
        <v>1</v>
      </c>
      <c r="CD6" s="3">
        <f t="shared" si="5"/>
        <v>1</v>
      </c>
      <c r="CE6" s="3">
        <f t="shared" si="6"/>
        <v>1</v>
      </c>
      <c r="CF6" s="3">
        <f t="shared" si="7"/>
        <v>1.0522022838499185</v>
      </c>
      <c r="CG6" s="3">
        <f t="shared" si="8"/>
        <v>1.032354163779964</v>
      </c>
      <c r="CH6" s="3">
        <f t="shared" si="9"/>
        <v>1.0363636363636362</v>
      </c>
      <c r="CI6" s="3">
        <f t="shared" si="10"/>
        <v>1.0487661574618097</v>
      </c>
      <c r="CJ6" s="3">
        <f t="shared" si="11"/>
        <v>1.0631216149679958</v>
      </c>
      <c r="CK6" s="3">
        <f t="shared" si="12"/>
        <v>1</v>
      </c>
      <c r="CL6" s="3">
        <f t="shared" si="13"/>
        <v>1.0558897729477974</v>
      </c>
      <c r="CM6" s="3">
        <f t="shared" si="14"/>
        <v>1</v>
      </c>
      <c r="CN6" s="3">
        <f t="shared" si="15"/>
        <v>1</v>
      </c>
      <c r="CO6" s="3">
        <f t="shared" si="16"/>
        <v>1</v>
      </c>
      <c r="CP6" s="3">
        <f t="shared" si="17"/>
        <v>1</v>
      </c>
      <c r="CQ6" s="3">
        <f t="shared" si="18"/>
        <v>1</v>
      </c>
      <c r="CR6" s="3">
        <f t="shared" si="19"/>
        <v>1</v>
      </c>
      <c r="CS6" s="3">
        <f t="shared" si="20"/>
        <v>1</v>
      </c>
      <c r="CT6" s="3">
        <f t="shared" si="21"/>
        <v>1</v>
      </c>
      <c r="CU6" s="3">
        <f t="shared" si="22"/>
        <v>1</v>
      </c>
      <c r="CV6" s="3">
        <f t="shared" si="23"/>
        <v>1</v>
      </c>
      <c r="CW6" s="3">
        <f t="shared" si="24"/>
        <v>1</v>
      </c>
      <c r="CX6" s="3">
        <f t="shared" si="25"/>
        <v>1</v>
      </c>
      <c r="CY6" s="81">
        <f t="shared" si="26"/>
        <v>1</v>
      </c>
      <c r="CZ6" s="3">
        <f t="shared" si="27"/>
        <v>1.0212468900283764</v>
      </c>
    </row>
    <row r="7" spans="1:104" ht="16" thickBot="1">
      <c r="A7" s="2">
        <v>43133</v>
      </c>
      <c r="B7" s="73">
        <v>1</v>
      </c>
      <c r="C7" s="73">
        <v>1</v>
      </c>
      <c r="D7" s="73">
        <v>1.4490000000000001</v>
      </c>
      <c r="E7" s="73">
        <v>1</v>
      </c>
      <c r="F7" s="73">
        <v>1</v>
      </c>
      <c r="G7" s="73">
        <v>1</v>
      </c>
      <c r="H7" s="73">
        <v>1.234</v>
      </c>
      <c r="I7" s="73">
        <v>1.4204000000000001</v>
      </c>
      <c r="J7" s="73">
        <v>1.095</v>
      </c>
      <c r="K7" s="73">
        <v>1.2033</v>
      </c>
      <c r="L7" s="73">
        <v>1.0398000000000001</v>
      </c>
      <c r="M7" s="73">
        <v>1</v>
      </c>
      <c r="N7" s="73">
        <v>1.0565</v>
      </c>
      <c r="O7" s="73">
        <v>1</v>
      </c>
      <c r="P7" s="73">
        <v>1</v>
      </c>
      <c r="Q7" s="73">
        <v>1</v>
      </c>
      <c r="R7" s="73">
        <v>1</v>
      </c>
      <c r="S7" s="73">
        <v>1</v>
      </c>
      <c r="T7" s="73">
        <v>1</v>
      </c>
      <c r="U7" s="73">
        <v>1</v>
      </c>
      <c r="V7" s="73">
        <v>1</v>
      </c>
      <c r="W7" s="73">
        <v>1</v>
      </c>
      <c r="X7" s="73">
        <v>1</v>
      </c>
      <c r="Y7" s="73">
        <v>1</v>
      </c>
      <c r="Z7" s="73">
        <v>1</v>
      </c>
      <c r="AA7" s="79">
        <v>1</v>
      </c>
      <c r="AB7" s="79">
        <v>1</v>
      </c>
      <c r="AC7" s="79"/>
      <c r="AD7" s="19">
        <v>0.96064975915882533</v>
      </c>
      <c r="AF7" s="11" t="str">
        <f t="shared" si="28"/>
        <v>/</v>
      </c>
      <c r="AG7" s="11" t="str">
        <f t="shared" si="29"/>
        <v>/</v>
      </c>
      <c r="AH7" s="11">
        <f t="shared" si="30"/>
        <v>-5.1080550098231758E-2</v>
      </c>
      <c r="AI7" s="11" t="str">
        <f t="shared" si="31"/>
        <v>/</v>
      </c>
      <c r="AJ7" s="11" t="str">
        <f t="shared" si="32"/>
        <v>/</v>
      </c>
      <c r="AK7" s="11" t="str">
        <f t="shared" si="33"/>
        <v>/</v>
      </c>
      <c r="AL7" s="11">
        <f t="shared" si="34"/>
        <v>-4.3410852713178349E-2</v>
      </c>
      <c r="AM7" s="11">
        <f t="shared" si="35"/>
        <v>-4.6775384202402459E-2</v>
      </c>
      <c r="AN7" s="11">
        <f t="shared" si="36"/>
        <v>-3.9473684210526216E-2</v>
      </c>
      <c r="AO7" s="11">
        <f t="shared" si="37"/>
        <v>-3.6974789915966366E-2</v>
      </c>
      <c r="AP7" s="11">
        <f t="shared" si="38"/>
        <v>-3.6865505742867621E-2</v>
      </c>
      <c r="AQ7" s="11" t="str">
        <f t="shared" si="39"/>
        <v>/</v>
      </c>
      <c r="AR7" s="11">
        <f t="shared" si="40"/>
        <v>-2.9130674508362486E-2</v>
      </c>
      <c r="AS7" s="11" t="str">
        <f t="shared" si="41"/>
        <v>/</v>
      </c>
      <c r="AT7" s="11" t="str">
        <f t="shared" si="42"/>
        <v>/</v>
      </c>
      <c r="AU7" s="11" t="str">
        <f t="shared" si="43"/>
        <v>/</v>
      </c>
      <c r="AV7" s="11" t="str">
        <f t="shared" si="44"/>
        <v>/</v>
      </c>
      <c r="AW7" s="11" t="str">
        <f t="shared" si="45"/>
        <v>/</v>
      </c>
      <c r="AX7" s="11" t="str">
        <f t="shared" si="46"/>
        <v>/</v>
      </c>
      <c r="AY7" s="11" t="str">
        <f t="shared" si="47"/>
        <v>/</v>
      </c>
      <c r="AZ7" s="11" t="str">
        <f t="shared" si="48"/>
        <v>/</v>
      </c>
      <c r="BA7" s="11" t="str">
        <f t="shared" si="49"/>
        <v>/</v>
      </c>
      <c r="BB7" s="11" t="str">
        <f t="shared" si="50"/>
        <v>/</v>
      </c>
      <c r="BC7" s="11" t="str">
        <f t="shared" si="51"/>
        <v>/</v>
      </c>
      <c r="BD7" s="11" t="str">
        <f t="shared" si="52"/>
        <v>/</v>
      </c>
      <c r="BE7" s="76" t="str">
        <f t="shared" si="53"/>
        <v>/</v>
      </c>
      <c r="BF7" s="11">
        <f t="shared" si="54"/>
        <v>-5.9336416552384641E-2</v>
      </c>
      <c r="BH7" s="7" t="s">
        <v>100</v>
      </c>
      <c r="BI7" s="7" t="s">
        <v>101</v>
      </c>
      <c r="BJ7" s="13">
        <f>INDEX(D:D,COUNTA(D:D))/INDEX(D:D,COUNTA(D:D)-1)-1</f>
        <v>-1.0287584755669932E-2</v>
      </c>
      <c r="BK7" s="14">
        <f>BK6</f>
        <v>1.2624836292990382E-2</v>
      </c>
      <c r="BL7" s="13">
        <v>2.9175784099197521E-2</v>
      </c>
      <c r="BM7" s="14">
        <f>BM6</f>
        <v>4.5823070031907553E-2</v>
      </c>
      <c r="BN7" s="13">
        <v>8.6777920410783027E-2</v>
      </c>
      <c r="BO7" s="14">
        <f>BO6</f>
        <v>3.469653415189855E-2</v>
      </c>
      <c r="BP7" s="13">
        <v>0.20501864128658973</v>
      </c>
      <c r="BQ7" s="14">
        <f>BQ6</f>
        <v>0.18493402184583171</v>
      </c>
      <c r="BR7" s="13">
        <v>0.24499999999999988</v>
      </c>
      <c r="BS7" s="14">
        <f t="shared" si="55"/>
        <v>0.18480082353987792</v>
      </c>
      <c r="BT7" s="13">
        <v>0.24396395859320702</v>
      </c>
      <c r="BU7" s="14">
        <f>BU6</f>
        <v>0.21278326309666978</v>
      </c>
      <c r="BV7" s="13">
        <f>[7]前海无量!$P$13</f>
        <v>-0.22054556006964601</v>
      </c>
      <c r="BW7" s="14">
        <f t="shared" ref="BW7:BW29" si="56">BW6</f>
        <v>-0.35673644942539801</v>
      </c>
      <c r="BY7" s="2">
        <f t="shared" si="0"/>
        <v>43133</v>
      </c>
      <c r="BZ7" s="3">
        <f t="shared" si="1"/>
        <v>1</v>
      </c>
      <c r="CA7" s="3">
        <f t="shared" si="2"/>
        <v>1</v>
      </c>
      <c r="CB7" s="3">
        <f t="shared" si="3"/>
        <v>1.0027681660899654</v>
      </c>
      <c r="CC7" s="3">
        <f t="shared" si="4"/>
        <v>1</v>
      </c>
      <c r="CD7" s="3">
        <f t="shared" si="5"/>
        <v>1</v>
      </c>
      <c r="CE7" s="3">
        <f t="shared" si="6"/>
        <v>1</v>
      </c>
      <c r="CF7" s="3">
        <f t="shared" si="7"/>
        <v>1.0065252854812399</v>
      </c>
      <c r="CG7" s="3">
        <f t="shared" si="8"/>
        <v>0.98406540113620622</v>
      </c>
      <c r="CH7" s="3">
        <f t="shared" si="9"/>
        <v>0.99545454545454537</v>
      </c>
      <c r="CI7" s="3">
        <f t="shared" si="10"/>
        <v>1.009988249118684</v>
      </c>
      <c r="CJ7" s="3">
        <f t="shared" si="11"/>
        <v>1.0239290989660266</v>
      </c>
      <c r="CK7" s="3">
        <f t="shared" si="12"/>
        <v>1</v>
      </c>
      <c r="CL7" s="3">
        <f t="shared" si="13"/>
        <v>1.0251309916553464</v>
      </c>
      <c r="CM7" s="3">
        <f t="shared" si="14"/>
        <v>1</v>
      </c>
      <c r="CN7" s="3">
        <f t="shared" si="15"/>
        <v>1</v>
      </c>
      <c r="CO7" s="3">
        <f t="shared" si="16"/>
        <v>1</v>
      </c>
      <c r="CP7" s="3">
        <f t="shared" si="17"/>
        <v>1</v>
      </c>
      <c r="CQ7" s="3">
        <f t="shared" si="18"/>
        <v>1</v>
      </c>
      <c r="CR7" s="3">
        <f t="shared" si="19"/>
        <v>1</v>
      </c>
      <c r="CS7" s="3">
        <f t="shared" si="20"/>
        <v>1</v>
      </c>
      <c r="CT7" s="3">
        <f t="shared" si="21"/>
        <v>1</v>
      </c>
      <c r="CU7" s="3">
        <f t="shared" si="22"/>
        <v>1</v>
      </c>
      <c r="CV7" s="3">
        <f t="shared" si="23"/>
        <v>1</v>
      </c>
      <c r="CW7" s="3">
        <f t="shared" si="24"/>
        <v>1</v>
      </c>
      <c r="CX7" s="3">
        <f t="shared" si="25"/>
        <v>1</v>
      </c>
      <c r="CY7" s="81">
        <f t="shared" si="26"/>
        <v>1</v>
      </c>
      <c r="CZ7" s="3">
        <f t="shared" si="27"/>
        <v>0.96064975915882533</v>
      </c>
    </row>
    <row r="8" spans="1:104" ht="31" thickBot="1">
      <c r="A8" s="2">
        <v>43140</v>
      </c>
      <c r="B8" s="73">
        <v>1</v>
      </c>
      <c r="C8" s="73">
        <v>1</v>
      </c>
      <c r="D8" s="73">
        <v>1.3420000000000001</v>
      </c>
      <c r="E8" s="73">
        <v>1</v>
      </c>
      <c r="F8" s="73">
        <v>1</v>
      </c>
      <c r="G8" s="73">
        <v>1</v>
      </c>
      <c r="H8" s="73">
        <v>1.1890000000000001</v>
      </c>
      <c r="I8" s="73">
        <v>1.3131999999999999</v>
      </c>
      <c r="J8" s="73">
        <v>1.0249999999999999</v>
      </c>
      <c r="K8" s="73">
        <v>1.1306</v>
      </c>
      <c r="L8" s="73">
        <v>0.9496</v>
      </c>
      <c r="M8" s="73">
        <v>1</v>
      </c>
      <c r="N8" s="73">
        <v>0.97560000000000002</v>
      </c>
      <c r="O8" s="73">
        <v>1</v>
      </c>
      <c r="P8" s="73">
        <v>1</v>
      </c>
      <c r="Q8" s="73">
        <v>1</v>
      </c>
      <c r="R8" s="73">
        <v>1</v>
      </c>
      <c r="S8" s="73">
        <v>1</v>
      </c>
      <c r="T8" s="73">
        <v>1</v>
      </c>
      <c r="U8" s="73">
        <v>1</v>
      </c>
      <c r="V8" s="73">
        <v>1</v>
      </c>
      <c r="W8" s="73">
        <v>1</v>
      </c>
      <c r="X8" s="73">
        <v>1</v>
      </c>
      <c r="Y8" s="73">
        <v>1</v>
      </c>
      <c r="Z8" s="73">
        <v>1</v>
      </c>
      <c r="AA8" s="79">
        <v>1</v>
      </c>
      <c r="AB8" s="79">
        <v>1</v>
      </c>
      <c r="AC8" s="79"/>
      <c r="AD8" s="19">
        <v>0.88866689137315991</v>
      </c>
      <c r="AF8" s="11" t="str">
        <f t="shared" si="28"/>
        <v>/</v>
      </c>
      <c r="AG8" s="11" t="str">
        <f t="shared" si="29"/>
        <v>/</v>
      </c>
      <c r="AH8" s="11">
        <f t="shared" si="30"/>
        <v>-7.3844030365769475E-2</v>
      </c>
      <c r="AI8" s="11" t="str">
        <f t="shared" si="31"/>
        <v>/</v>
      </c>
      <c r="AJ8" s="11" t="str">
        <f t="shared" si="32"/>
        <v>/</v>
      </c>
      <c r="AK8" s="11" t="str">
        <f t="shared" si="33"/>
        <v>/</v>
      </c>
      <c r="AL8" s="11">
        <f t="shared" si="34"/>
        <v>-3.6466774716369499E-2</v>
      </c>
      <c r="AM8" s="11">
        <f t="shared" si="35"/>
        <v>-7.5471698113207641E-2</v>
      </c>
      <c r="AN8" s="11">
        <f t="shared" si="36"/>
        <v>-6.3926940639269514E-2</v>
      </c>
      <c r="AO8" s="11">
        <f t="shared" si="37"/>
        <v>-6.0417186071636375E-2</v>
      </c>
      <c r="AP8" s="11">
        <f t="shared" si="38"/>
        <v>-8.6747451432967915E-2</v>
      </c>
      <c r="AQ8" s="11" t="str">
        <f t="shared" si="39"/>
        <v>/</v>
      </c>
      <c r="AR8" s="11">
        <f t="shared" si="40"/>
        <v>-7.6573592049219097E-2</v>
      </c>
      <c r="AS8" s="11" t="str">
        <f t="shared" si="41"/>
        <v>/</v>
      </c>
      <c r="AT8" s="11" t="str">
        <f t="shared" si="42"/>
        <v>/</v>
      </c>
      <c r="AU8" s="11" t="str">
        <f t="shared" si="43"/>
        <v>/</v>
      </c>
      <c r="AV8" s="11" t="str">
        <f t="shared" si="44"/>
        <v>/</v>
      </c>
      <c r="AW8" s="11" t="str">
        <f t="shared" si="45"/>
        <v>/</v>
      </c>
      <c r="AX8" s="11" t="str">
        <f t="shared" si="46"/>
        <v>/</v>
      </c>
      <c r="AY8" s="11" t="str">
        <f t="shared" si="47"/>
        <v>/</v>
      </c>
      <c r="AZ8" s="11" t="str">
        <f t="shared" si="48"/>
        <v>/</v>
      </c>
      <c r="BA8" s="11" t="str">
        <f t="shared" si="49"/>
        <v>/</v>
      </c>
      <c r="BB8" s="11" t="str">
        <f t="shared" si="50"/>
        <v>/</v>
      </c>
      <c r="BC8" s="11" t="str">
        <f t="shared" si="51"/>
        <v>/</v>
      </c>
      <c r="BD8" s="11" t="str">
        <f t="shared" si="52"/>
        <v>/</v>
      </c>
      <c r="BE8" s="76" t="str">
        <f t="shared" si="53"/>
        <v>/</v>
      </c>
      <c r="BF8" s="11">
        <f t="shared" si="54"/>
        <v>-7.4931437914163235E-2</v>
      </c>
      <c r="BH8" s="7" t="s">
        <v>102</v>
      </c>
      <c r="BI8" s="7" t="s">
        <v>103</v>
      </c>
      <c r="BJ8" s="13">
        <f>INDEX(E:E,COUNTA(E:E))/INDEX(E:E,COUNTA(E:E)-1)-1</f>
        <v>1.6203970356717834E-2</v>
      </c>
      <c r="BK8" s="14">
        <f t="shared" ref="BK8:BK29" si="57">BK7</f>
        <v>1.2624836292990382E-2</v>
      </c>
      <c r="BL8" s="13">
        <v>0.12454321407325564</v>
      </c>
      <c r="BM8" s="14">
        <f t="shared" ref="BM8:BM29" si="58">BM7</f>
        <v>4.5823070031907553E-2</v>
      </c>
      <c r="BN8" s="13">
        <v>0.15165361183637938</v>
      </c>
      <c r="BO8" s="14">
        <f t="shared" ref="BO8:BO29" si="59">BO7</f>
        <v>3.469653415189855E-2</v>
      </c>
      <c r="BP8" s="13">
        <v>0.22557600448809745</v>
      </c>
      <c r="BQ8" s="14">
        <f t="shared" ref="BQ8:BQ15" si="60">BQ7</f>
        <v>0.18493402184583171</v>
      </c>
      <c r="BR8" s="13">
        <v>0.46783139212423741</v>
      </c>
      <c r="BS8" s="14">
        <f t="shared" si="55"/>
        <v>0.18480082353987792</v>
      </c>
      <c r="BT8" s="13">
        <v>0.2341698998293415</v>
      </c>
      <c r="BU8" s="14">
        <f t="shared" ref="BU8:BU9" si="61">BU7</f>
        <v>0.21278326309666978</v>
      </c>
      <c r="BV8" s="13">
        <f>[7]海浦投资!$P$13</f>
        <v>-0.15030674846625799</v>
      </c>
      <c r="BW8" s="14">
        <f t="shared" si="56"/>
        <v>-0.35673644942539801</v>
      </c>
      <c r="BY8" s="2">
        <f t="shared" si="0"/>
        <v>43140</v>
      </c>
      <c r="BZ8" s="3">
        <f t="shared" si="1"/>
        <v>1</v>
      </c>
      <c r="CA8" s="3">
        <f t="shared" si="2"/>
        <v>1</v>
      </c>
      <c r="CB8" s="3">
        <f t="shared" si="3"/>
        <v>0.92871972318339102</v>
      </c>
      <c r="CC8" s="3">
        <f t="shared" si="4"/>
        <v>1</v>
      </c>
      <c r="CD8" s="3">
        <f t="shared" si="5"/>
        <v>1</v>
      </c>
      <c r="CE8" s="3">
        <f t="shared" si="6"/>
        <v>1</v>
      </c>
      <c r="CF8" s="3">
        <f t="shared" si="7"/>
        <v>0.96982055464926598</v>
      </c>
      <c r="CG8" s="3">
        <f t="shared" si="8"/>
        <v>0.90979631425800189</v>
      </c>
      <c r="CH8" s="3">
        <f t="shared" si="9"/>
        <v>0.93181818181818166</v>
      </c>
      <c r="CI8" s="3">
        <f t="shared" si="10"/>
        <v>0.94896760114151424</v>
      </c>
      <c r="CJ8" s="3">
        <f t="shared" si="11"/>
        <v>0.93510585918266853</v>
      </c>
      <c r="CK8" s="3">
        <f t="shared" si="12"/>
        <v>1</v>
      </c>
      <c r="CL8" s="3">
        <f t="shared" si="13"/>
        <v>0.9466330293033185</v>
      </c>
      <c r="CM8" s="3">
        <f t="shared" si="14"/>
        <v>1</v>
      </c>
      <c r="CN8" s="3">
        <f t="shared" si="15"/>
        <v>1</v>
      </c>
      <c r="CO8" s="3">
        <f t="shared" si="16"/>
        <v>1</v>
      </c>
      <c r="CP8" s="3">
        <f t="shared" si="17"/>
        <v>1</v>
      </c>
      <c r="CQ8" s="3">
        <f t="shared" si="18"/>
        <v>1</v>
      </c>
      <c r="CR8" s="3">
        <f t="shared" si="19"/>
        <v>1</v>
      </c>
      <c r="CS8" s="3">
        <f t="shared" si="20"/>
        <v>1</v>
      </c>
      <c r="CT8" s="3">
        <f t="shared" si="21"/>
        <v>1</v>
      </c>
      <c r="CU8" s="3">
        <f t="shared" si="22"/>
        <v>1</v>
      </c>
      <c r="CV8" s="3">
        <f t="shared" si="23"/>
        <v>1</v>
      </c>
      <c r="CW8" s="3">
        <f t="shared" si="24"/>
        <v>1</v>
      </c>
      <c r="CX8" s="3">
        <f t="shared" si="25"/>
        <v>1</v>
      </c>
      <c r="CY8" s="81">
        <f t="shared" si="26"/>
        <v>1</v>
      </c>
      <c r="CZ8" s="3">
        <f t="shared" si="27"/>
        <v>0.88866689137315991</v>
      </c>
    </row>
    <row r="9" spans="1:104" ht="16" thickBot="1">
      <c r="A9" s="2">
        <v>43145</v>
      </c>
      <c r="B9" s="73">
        <v>1</v>
      </c>
      <c r="C9" s="73">
        <v>1</v>
      </c>
      <c r="D9" s="73">
        <v>1.415</v>
      </c>
      <c r="E9" s="73">
        <v>1</v>
      </c>
      <c r="F9" s="73">
        <v>1</v>
      </c>
      <c r="G9" s="73">
        <v>1</v>
      </c>
      <c r="H9" s="73">
        <v>1.1890000000000001</v>
      </c>
      <c r="I9" s="73">
        <v>1.3622000000000001</v>
      </c>
      <c r="J9" s="73">
        <v>1.0249999999999999</v>
      </c>
      <c r="K9" s="73">
        <v>1.1306</v>
      </c>
      <c r="L9" s="73">
        <v>0.99339999999999995</v>
      </c>
      <c r="M9" s="73">
        <v>1</v>
      </c>
      <c r="N9" s="73">
        <v>1.0161</v>
      </c>
      <c r="O9" s="73">
        <v>1</v>
      </c>
      <c r="P9" s="73">
        <v>1</v>
      </c>
      <c r="Q9" s="73">
        <v>1</v>
      </c>
      <c r="R9" s="73">
        <v>1</v>
      </c>
      <c r="S9" s="73">
        <v>1</v>
      </c>
      <c r="T9" s="73">
        <v>1</v>
      </c>
      <c r="U9" s="73">
        <v>1</v>
      </c>
      <c r="V9" s="73">
        <v>1</v>
      </c>
      <c r="W9" s="73">
        <v>1</v>
      </c>
      <c r="X9" s="73">
        <v>1</v>
      </c>
      <c r="Y9" s="73">
        <v>1</v>
      </c>
      <c r="Z9" s="73">
        <v>1</v>
      </c>
      <c r="AA9" s="79">
        <v>1</v>
      </c>
      <c r="AB9" s="79">
        <v>1</v>
      </c>
      <c r="AC9" s="79"/>
      <c r="AD9" s="19">
        <v>0.92065261126430964</v>
      </c>
      <c r="AF9" s="11" t="str">
        <f t="shared" si="28"/>
        <v>/</v>
      </c>
      <c r="AG9" s="11" t="str">
        <f t="shared" si="29"/>
        <v>/</v>
      </c>
      <c r="AH9" s="11">
        <f t="shared" si="30"/>
        <v>5.4396423248882275E-2</v>
      </c>
      <c r="AI9" s="11" t="str">
        <f t="shared" si="31"/>
        <v>/</v>
      </c>
      <c r="AJ9" s="11" t="str">
        <f t="shared" si="32"/>
        <v>/</v>
      </c>
      <c r="AK9" s="11" t="str">
        <f t="shared" si="33"/>
        <v>/</v>
      </c>
      <c r="AL9" s="11" t="str">
        <f t="shared" si="34"/>
        <v>/</v>
      </c>
      <c r="AM9" s="11">
        <f t="shared" si="35"/>
        <v>3.7313432835821114E-2</v>
      </c>
      <c r="AN9" s="11" t="str">
        <f t="shared" si="36"/>
        <v>/</v>
      </c>
      <c r="AO9" s="11" t="str">
        <f t="shared" si="37"/>
        <v>/</v>
      </c>
      <c r="AP9" s="11">
        <f t="shared" si="38"/>
        <v>4.6124684077506251E-2</v>
      </c>
      <c r="AQ9" s="11" t="str">
        <f t="shared" si="39"/>
        <v>/</v>
      </c>
      <c r="AR9" s="11">
        <f t="shared" si="40"/>
        <v>4.151291512915134E-2</v>
      </c>
      <c r="AS9" s="11" t="str">
        <f t="shared" si="41"/>
        <v>/</v>
      </c>
      <c r="AT9" s="11" t="str">
        <f t="shared" si="42"/>
        <v>/</v>
      </c>
      <c r="AU9" s="11" t="str">
        <f t="shared" si="43"/>
        <v>/</v>
      </c>
      <c r="AV9" s="11" t="str">
        <f t="shared" si="44"/>
        <v>/</v>
      </c>
      <c r="AW9" s="11" t="str">
        <f t="shared" si="45"/>
        <v>/</v>
      </c>
      <c r="AX9" s="11" t="str">
        <f t="shared" si="46"/>
        <v>/</v>
      </c>
      <c r="AY9" s="11" t="str">
        <f t="shared" si="47"/>
        <v>/</v>
      </c>
      <c r="AZ9" s="11" t="str">
        <f t="shared" si="48"/>
        <v>/</v>
      </c>
      <c r="BA9" s="11" t="str">
        <f t="shared" si="49"/>
        <v>/</v>
      </c>
      <c r="BB9" s="11" t="str">
        <f t="shared" si="50"/>
        <v>/</v>
      </c>
      <c r="BC9" s="11" t="str">
        <f t="shared" si="51"/>
        <v>/</v>
      </c>
      <c r="BD9" s="11" t="str">
        <f t="shared" si="52"/>
        <v>/</v>
      </c>
      <c r="BE9" s="76" t="str">
        <f t="shared" si="53"/>
        <v>/</v>
      </c>
      <c r="BF9" s="11">
        <f t="shared" si="54"/>
        <v>3.599292400972165E-2</v>
      </c>
      <c r="BH9" s="7" t="s">
        <v>104</v>
      </c>
      <c r="BI9" s="7" t="s">
        <v>267</v>
      </c>
      <c r="BJ9" s="13">
        <f>INDEX(F:F,COUNTA(F:F))/INDEX(F:F,COUNTA(F:F)-1)-1</f>
        <v>1.6278135048231501E-2</v>
      </c>
      <c r="BK9" s="14">
        <f t="shared" si="57"/>
        <v>1.2624836292990382E-2</v>
      </c>
      <c r="BL9" s="13">
        <v>3.7901074091810871E-2</v>
      </c>
      <c r="BM9" s="14">
        <f t="shared" si="58"/>
        <v>4.5823070031907553E-2</v>
      </c>
      <c r="BN9" s="13">
        <v>-2.7188201346585616E-2</v>
      </c>
      <c r="BO9" s="14">
        <f t="shared" si="59"/>
        <v>3.469653415189855E-2</v>
      </c>
      <c r="BP9" s="13">
        <v>0.17719116702101381</v>
      </c>
      <c r="BQ9" s="14">
        <f t="shared" si="60"/>
        <v>0.18493402184583171</v>
      </c>
      <c r="BR9" s="13">
        <v>0.24556650246305423</v>
      </c>
      <c r="BS9" s="14">
        <f t="shared" si="55"/>
        <v>0.18480082353987792</v>
      </c>
      <c r="BT9" s="13">
        <v>0.21179701439994639</v>
      </c>
      <c r="BU9" s="14">
        <f t="shared" si="61"/>
        <v>0.21278326309666978</v>
      </c>
      <c r="BV9" s="13">
        <f>[7]天算量化!$P$13</f>
        <v>-0.28710265235877702</v>
      </c>
      <c r="BW9" s="14">
        <f t="shared" si="56"/>
        <v>-0.35673644942539801</v>
      </c>
      <c r="BY9" s="2">
        <f t="shared" si="0"/>
        <v>43145</v>
      </c>
      <c r="BZ9" s="3">
        <f t="shared" si="1"/>
        <v>1</v>
      </c>
      <c r="CA9" s="3">
        <f t="shared" si="2"/>
        <v>1</v>
      </c>
      <c r="CB9" s="3">
        <f t="shared" si="3"/>
        <v>0.97923875432525953</v>
      </c>
      <c r="CC9" s="3">
        <f t="shared" si="4"/>
        <v>1</v>
      </c>
      <c r="CD9" s="3">
        <f t="shared" si="5"/>
        <v>1</v>
      </c>
      <c r="CE9" s="3">
        <f t="shared" si="6"/>
        <v>1</v>
      </c>
      <c r="CF9" s="3">
        <f t="shared" si="7"/>
        <v>0.96982055464926598</v>
      </c>
      <c r="CG9" s="3">
        <f t="shared" si="8"/>
        <v>0.9437439379243453</v>
      </c>
      <c r="CH9" s="3">
        <f t="shared" si="9"/>
        <v>0.93181818181818166</v>
      </c>
      <c r="CI9" s="3">
        <f t="shared" si="10"/>
        <v>0.94896760114151424</v>
      </c>
      <c r="CJ9" s="3">
        <f t="shared" si="11"/>
        <v>0.97823732151649423</v>
      </c>
      <c r="CK9" s="3">
        <f t="shared" si="12"/>
        <v>1</v>
      </c>
      <c r="CL9" s="3">
        <f t="shared" si="13"/>
        <v>0.98593052590723851</v>
      </c>
      <c r="CM9" s="3">
        <f t="shared" si="14"/>
        <v>1</v>
      </c>
      <c r="CN9" s="3">
        <f t="shared" si="15"/>
        <v>1</v>
      </c>
      <c r="CO9" s="3">
        <f t="shared" si="16"/>
        <v>1</v>
      </c>
      <c r="CP9" s="3">
        <f t="shared" si="17"/>
        <v>1</v>
      </c>
      <c r="CQ9" s="3">
        <f t="shared" si="18"/>
        <v>1</v>
      </c>
      <c r="CR9" s="3">
        <f t="shared" si="19"/>
        <v>1</v>
      </c>
      <c r="CS9" s="3">
        <f t="shared" si="20"/>
        <v>1</v>
      </c>
      <c r="CT9" s="3">
        <f t="shared" si="21"/>
        <v>1</v>
      </c>
      <c r="CU9" s="3">
        <f t="shared" si="22"/>
        <v>1</v>
      </c>
      <c r="CV9" s="3">
        <f t="shared" si="23"/>
        <v>1</v>
      </c>
      <c r="CW9" s="3">
        <f t="shared" si="24"/>
        <v>1</v>
      </c>
      <c r="CX9" s="3">
        <f t="shared" si="25"/>
        <v>1</v>
      </c>
      <c r="CY9" s="81">
        <f t="shared" si="26"/>
        <v>1</v>
      </c>
      <c r="CZ9" s="3">
        <f t="shared" si="27"/>
        <v>0.92065261126430964</v>
      </c>
    </row>
    <row r="10" spans="1:104" ht="31" thickBot="1">
      <c r="A10" s="2">
        <v>43154</v>
      </c>
      <c r="B10" s="73">
        <v>1</v>
      </c>
      <c r="C10" s="73">
        <v>1</v>
      </c>
      <c r="D10" s="73">
        <v>1.486</v>
      </c>
      <c r="E10" s="73">
        <v>1</v>
      </c>
      <c r="F10" s="73">
        <v>1</v>
      </c>
      <c r="G10" s="73">
        <v>1</v>
      </c>
      <c r="H10" s="73">
        <v>1.218</v>
      </c>
      <c r="I10" s="73">
        <v>1.4011</v>
      </c>
      <c r="J10" s="73">
        <v>1.0249999999999999</v>
      </c>
      <c r="K10" s="73">
        <v>1.1908000000000001</v>
      </c>
      <c r="L10" s="73">
        <v>1.0168999999999999</v>
      </c>
      <c r="M10" s="73">
        <v>1</v>
      </c>
      <c r="N10" s="73">
        <v>1.0467</v>
      </c>
      <c r="O10" s="73">
        <v>1</v>
      </c>
      <c r="P10" s="73">
        <v>1</v>
      </c>
      <c r="Q10" s="73">
        <v>1</v>
      </c>
      <c r="R10" s="73">
        <v>1</v>
      </c>
      <c r="S10" s="73">
        <v>1</v>
      </c>
      <c r="T10" s="73">
        <v>1</v>
      </c>
      <c r="U10" s="73">
        <v>1</v>
      </c>
      <c r="V10" s="73">
        <v>1</v>
      </c>
      <c r="W10" s="73">
        <v>1</v>
      </c>
      <c r="X10" s="73">
        <v>1</v>
      </c>
      <c r="Y10" s="73">
        <v>1</v>
      </c>
      <c r="Z10" s="73">
        <v>1</v>
      </c>
      <c r="AA10" s="79">
        <v>1</v>
      </c>
      <c r="AB10" s="79">
        <v>1</v>
      </c>
      <c r="AC10" s="79"/>
      <c r="AD10" s="19">
        <v>0.9435043465572448</v>
      </c>
      <c r="AF10" s="11" t="str">
        <f t="shared" si="28"/>
        <v>/</v>
      </c>
      <c r="AG10" s="11" t="str">
        <f t="shared" si="29"/>
        <v>/</v>
      </c>
      <c r="AH10" s="11">
        <f t="shared" si="30"/>
        <v>5.017667844522955E-2</v>
      </c>
      <c r="AI10" s="11" t="str">
        <f t="shared" si="31"/>
        <v>/</v>
      </c>
      <c r="AJ10" s="11" t="str">
        <f t="shared" si="32"/>
        <v>/</v>
      </c>
      <c r="AK10" s="11" t="str">
        <f t="shared" si="33"/>
        <v>/</v>
      </c>
      <c r="AL10" s="11">
        <f t="shared" si="34"/>
        <v>2.4390243902439046E-2</v>
      </c>
      <c r="AM10" s="11">
        <f t="shared" si="35"/>
        <v>2.8556746439583058E-2</v>
      </c>
      <c r="AN10" s="11" t="str">
        <f t="shared" si="36"/>
        <v>/</v>
      </c>
      <c r="AO10" s="11">
        <f t="shared" si="37"/>
        <v>5.324606403679466E-2</v>
      </c>
      <c r="AP10" s="11">
        <f t="shared" si="38"/>
        <v>2.3656130461042757E-2</v>
      </c>
      <c r="AQ10" s="11" t="str">
        <f t="shared" si="39"/>
        <v>/</v>
      </c>
      <c r="AR10" s="11">
        <f t="shared" si="40"/>
        <v>3.0115146147032812E-2</v>
      </c>
      <c r="AS10" s="11" t="str">
        <f t="shared" si="41"/>
        <v>/</v>
      </c>
      <c r="AT10" s="11" t="str">
        <f t="shared" si="42"/>
        <v>/</v>
      </c>
      <c r="AU10" s="11" t="str">
        <f t="shared" si="43"/>
        <v>/</v>
      </c>
      <c r="AV10" s="11" t="str">
        <f t="shared" si="44"/>
        <v>/</v>
      </c>
      <c r="AW10" s="11" t="str">
        <f t="shared" si="45"/>
        <v>/</v>
      </c>
      <c r="AX10" s="11" t="str">
        <f t="shared" si="46"/>
        <v>/</v>
      </c>
      <c r="AY10" s="11" t="str">
        <f t="shared" si="47"/>
        <v>/</v>
      </c>
      <c r="AZ10" s="11" t="str">
        <f t="shared" si="48"/>
        <v>/</v>
      </c>
      <c r="BA10" s="11" t="str">
        <f t="shared" si="49"/>
        <v>/</v>
      </c>
      <c r="BB10" s="11" t="str">
        <f t="shared" si="50"/>
        <v>/</v>
      </c>
      <c r="BC10" s="11" t="str">
        <f t="shared" si="51"/>
        <v>/</v>
      </c>
      <c r="BD10" s="11" t="str">
        <f t="shared" si="52"/>
        <v>/</v>
      </c>
      <c r="BE10" s="76" t="str">
        <f t="shared" si="53"/>
        <v>/</v>
      </c>
      <c r="BF10" s="11">
        <f t="shared" si="54"/>
        <v>2.4821235516351292E-2</v>
      </c>
      <c r="BH10" s="7" t="s">
        <v>105</v>
      </c>
      <c r="BI10" s="7" t="s">
        <v>288</v>
      </c>
      <c r="BJ10" s="13">
        <f>INDEX(G:G,COUNTA(G:G))/INDEX(G:G,COUNTA(G:G)-1)-1</f>
        <v>7.9004440772487694E-3</v>
      </c>
      <c r="BK10" s="14">
        <f t="shared" si="57"/>
        <v>1.2624836292990382E-2</v>
      </c>
      <c r="BL10" s="13">
        <v>7.7385880664569084E-2</v>
      </c>
      <c r="BM10" s="14">
        <f t="shared" si="58"/>
        <v>4.5823070031907553E-2</v>
      </c>
      <c r="BN10" s="13">
        <v>7.8874640725182354E-2</v>
      </c>
      <c r="BO10" s="14">
        <f t="shared" si="59"/>
        <v>3.469653415189855E-2</v>
      </c>
      <c r="BP10" s="13">
        <v>0.19360155799184664</v>
      </c>
      <c r="BQ10" s="14">
        <f t="shared" si="60"/>
        <v>0.18493402184583171</v>
      </c>
      <c r="BR10" s="13">
        <v>0.39531060118664652</v>
      </c>
      <c r="BS10" s="14">
        <f t="shared" si="55"/>
        <v>0.18480082353987792</v>
      </c>
      <c r="BT10" s="13">
        <v>0.21678354062570618</v>
      </c>
      <c r="BU10" s="14">
        <f t="shared" ref="BU10:BU29" si="62">BU9</f>
        <v>0.21278326309666978</v>
      </c>
      <c r="BV10" s="13">
        <f>[7]平方和!$P$13</f>
        <v>-0.184645286686103</v>
      </c>
      <c r="BW10" s="14">
        <f t="shared" si="56"/>
        <v>-0.35673644942539801</v>
      </c>
      <c r="BY10" s="2">
        <f t="shared" si="0"/>
        <v>43154</v>
      </c>
      <c r="BZ10" s="3">
        <f t="shared" si="1"/>
        <v>1</v>
      </c>
      <c r="CA10" s="3">
        <f t="shared" si="2"/>
        <v>1</v>
      </c>
      <c r="CB10" s="3">
        <f t="shared" si="3"/>
        <v>1.0283737024221453</v>
      </c>
      <c r="CC10" s="3">
        <f t="shared" si="4"/>
        <v>1</v>
      </c>
      <c r="CD10" s="3">
        <f t="shared" si="5"/>
        <v>1</v>
      </c>
      <c r="CE10" s="3">
        <f t="shared" si="6"/>
        <v>1</v>
      </c>
      <c r="CF10" s="3">
        <f t="shared" si="7"/>
        <v>0.99347471451876024</v>
      </c>
      <c r="CG10" s="3">
        <f t="shared" si="8"/>
        <v>0.97069419426354442</v>
      </c>
      <c r="CH10" s="3">
        <f t="shared" si="9"/>
        <v>0.93181818181818166</v>
      </c>
      <c r="CI10" s="3">
        <f t="shared" si="10"/>
        <v>0.99949639080073871</v>
      </c>
      <c r="CJ10" s="3">
        <f t="shared" si="11"/>
        <v>1.0013786312161495</v>
      </c>
      <c r="CK10" s="3">
        <f t="shared" si="12"/>
        <v>1</v>
      </c>
      <c r="CL10" s="3">
        <f t="shared" si="13"/>
        <v>1.0156219677857559</v>
      </c>
      <c r="CM10" s="3">
        <f t="shared" si="14"/>
        <v>1</v>
      </c>
      <c r="CN10" s="3">
        <f t="shared" si="15"/>
        <v>1</v>
      </c>
      <c r="CO10" s="3">
        <f t="shared" si="16"/>
        <v>1</v>
      </c>
      <c r="CP10" s="3">
        <f t="shared" si="17"/>
        <v>1</v>
      </c>
      <c r="CQ10" s="3">
        <f t="shared" si="18"/>
        <v>1</v>
      </c>
      <c r="CR10" s="3">
        <f t="shared" si="19"/>
        <v>1</v>
      </c>
      <c r="CS10" s="3">
        <f t="shared" si="20"/>
        <v>1</v>
      </c>
      <c r="CT10" s="3">
        <f t="shared" si="21"/>
        <v>1</v>
      </c>
      <c r="CU10" s="3">
        <f t="shared" si="22"/>
        <v>1</v>
      </c>
      <c r="CV10" s="3">
        <f t="shared" si="23"/>
        <v>1</v>
      </c>
      <c r="CW10" s="3">
        <f t="shared" si="24"/>
        <v>1</v>
      </c>
      <c r="CX10" s="3">
        <f t="shared" si="25"/>
        <v>1</v>
      </c>
      <c r="CY10" s="81">
        <f t="shared" si="26"/>
        <v>1</v>
      </c>
      <c r="CZ10" s="3">
        <f t="shared" si="27"/>
        <v>0.9435043465572448</v>
      </c>
    </row>
    <row r="11" spans="1:104" ht="31" thickBot="1">
      <c r="A11" s="2">
        <v>43161</v>
      </c>
      <c r="B11" s="73">
        <v>1</v>
      </c>
      <c r="C11" s="73">
        <v>1</v>
      </c>
      <c r="D11" s="73">
        <v>1.5389999999999999</v>
      </c>
      <c r="E11" s="73">
        <v>1</v>
      </c>
      <c r="F11" s="73">
        <v>1</v>
      </c>
      <c r="G11" s="73">
        <v>1</v>
      </c>
      <c r="H11" s="73">
        <v>1.2789999999999999</v>
      </c>
      <c r="I11" s="73">
        <v>1.4490000000000001</v>
      </c>
      <c r="J11" s="73">
        <v>1.1299999999999999</v>
      </c>
      <c r="K11" s="73">
        <v>1.2326999999999999</v>
      </c>
      <c r="L11" s="73">
        <v>1.0390999999999999</v>
      </c>
      <c r="M11" s="73">
        <v>1</v>
      </c>
      <c r="N11" s="73">
        <v>1.0719000000000001</v>
      </c>
      <c r="O11" s="73">
        <v>1</v>
      </c>
      <c r="P11" s="73">
        <v>1</v>
      </c>
      <c r="Q11" s="73">
        <v>1</v>
      </c>
      <c r="R11" s="73">
        <v>1</v>
      </c>
      <c r="S11" s="73">
        <v>1</v>
      </c>
      <c r="T11" s="73">
        <v>1</v>
      </c>
      <c r="U11" s="73">
        <v>1</v>
      </c>
      <c r="V11" s="73">
        <v>1</v>
      </c>
      <c r="W11" s="73">
        <v>1</v>
      </c>
      <c r="X11" s="73">
        <v>1</v>
      </c>
      <c r="Y11" s="73">
        <v>1</v>
      </c>
      <c r="Z11" s="73">
        <v>1</v>
      </c>
      <c r="AA11" s="79">
        <v>1</v>
      </c>
      <c r="AB11" s="79">
        <v>1</v>
      </c>
      <c r="AC11" s="79"/>
      <c r="AD11" s="19">
        <v>0.96888643758410786</v>
      </c>
      <c r="AF11" s="11" t="str">
        <f t="shared" si="28"/>
        <v>/</v>
      </c>
      <c r="AG11" s="11" t="str">
        <f t="shared" si="29"/>
        <v>/</v>
      </c>
      <c r="AH11" s="11">
        <f t="shared" si="30"/>
        <v>3.5666218034993147E-2</v>
      </c>
      <c r="AI11" s="11" t="str">
        <f t="shared" si="31"/>
        <v>/</v>
      </c>
      <c r="AJ11" s="11" t="str">
        <f t="shared" si="32"/>
        <v>/</v>
      </c>
      <c r="AK11" s="11" t="str">
        <f t="shared" si="33"/>
        <v>/</v>
      </c>
      <c r="AL11" s="11">
        <f t="shared" si="34"/>
        <v>5.0082101806239621E-2</v>
      </c>
      <c r="AM11" s="11">
        <f t="shared" si="35"/>
        <v>3.4187424166726155E-2</v>
      </c>
      <c r="AN11" s="11">
        <f t="shared" si="36"/>
        <v>0.10243902439024399</v>
      </c>
      <c r="AO11" s="11">
        <f t="shared" si="37"/>
        <v>3.5186429291232724E-2</v>
      </c>
      <c r="AP11" s="11">
        <f t="shared" si="38"/>
        <v>2.1831055167666369E-2</v>
      </c>
      <c r="AQ11" s="11" t="str">
        <f t="shared" si="39"/>
        <v>/</v>
      </c>
      <c r="AR11" s="11">
        <f t="shared" si="40"/>
        <v>2.4075666380051652E-2</v>
      </c>
      <c r="AS11" s="11" t="str">
        <f t="shared" si="41"/>
        <v>/</v>
      </c>
      <c r="AT11" s="11" t="str">
        <f t="shared" si="42"/>
        <v>/</v>
      </c>
      <c r="AU11" s="11" t="str">
        <f t="shared" si="43"/>
        <v>/</v>
      </c>
      <c r="AV11" s="11" t="str">
        <f t="shared" si="44"/>
        <v>/</v>
      </c>
      <c r="AW11" s="11" t="str">
        <f t="shared" si="45"/>
        <v>/</v>
      </c>
      <c r="AX11" s="11" t="str">
        <f t="shared" si="46"/>
        <v>/</v>
      </c>
      <c r="AY11" s="11" t="str">
        <f t="shared" si="47"/>
        <v>/</v>
      </c>
      <c r="AZ11" s="11" t="str">
        <f t="shared" si="48"/>
        <v>/</v>
      </c>
      <c r="BA11" s="11" t="str">
        <f t="shared" si="49"/>
        <v>/</v>
      </c>
      <c r="BB11" s="11" t="str">
        <f t="shared" si="50"/>
        <v>/</v>
      </c>
      <c r="BC11" s="11" t="str">
        <f t="shared" si="51"/>
        <v>/</v>
      </c>
      <c r="BD11" s="11" t="str">
        <f t="shared" si="52"/>
        <v>/</v>
      </c>
      <c r="BE11" s="76" t="str">
        <f t="shared" si="53"/>
        <v>/</v>
      </c>
      <c r="BF11" s="11">
        <f t="shared" si="54"/>
        <v>2.6901933329167793E-2</v>
      </c>
      <c r="BH11" s="7" t="s">
        <v>107</v>
      </c>
      <c r="BI11" s="7" t="s">
        <v>242</v>
      </c>
      <c r="BJ11" s="13">
        <f>INDEX(H:H,COUNTA(H:H))/INDEX(H:H,COUNTA(H:H)-1)-1</f>
        <v>1.5236741253554342E-2</v>
      </c>
      <c r="BK11" s="14">
        <f t="shared" si="57"/>
        <v>1.2624836292990382E-2</v>
      </c>
      <c r="BL11" s="13">
        <v>8.5737894562882166E-2</v>
      </c>
      <c r="BM11" s="14">
        <f t="shared" si="58"/>
        <v>4.5823070031907553E-2</v>
      </c>
      <c r="BN11" s="13">
        <v>0.14548244237542263</v>
      </c>
      <c r="BO11" s="14">
        <f t="shared" si="59"/>
        <v>3.469653415189855E-2</v>
      </c>
      <c r="BP11" s="13">
        <v>0.21640796479095284</v>
      </c>
      <c r="BQ11" s="14">
        <f t="shared" si="60"/>
        <v>0.18493402184583171</v>
      </c>
      <c r="BR11" s="13">
        <v>0.58568256420158327</v>
      </c>
      <c r="BS11" s="14">
        <f t="shared" si="55"/>
        <v>0.18480082353987792</v>
      </c>
      <c r="BT11" s="13">
        <v>0.2363484008252435</v>
      </c>
      <c r="BU11" s="14">
        <f t="shared" si="62"/>
        <v>0.21278326309666978</v>
      </c>
      <c r="BV11" s="13">
        <f>[7]幻方量化!$P$13</f>
        <v>-0.12838164251207701</v>
      </c>
      <c r="BW11" s="14">
        <f t="shared" si="56"/>
        <v>-0.35673644942539801</v>
      </c>
      <c r="BY11" s="2">
        <f t="shared" si="0"/>
        <v>43161</v>
      </c>
      <c r="BZ11" s="3">
        <f t="shared" si="1"/>
        <v>1</v>
      </c>
      <c r="CA11" s="3">
        <f t="shared" si="2"/>
        <v>1</v>
      </c>
      <c r="CB11" s="3">
        <f t="shared" si="3"/>
        <v>1.0650519031141867</v>
      </c>
      <c r="CC11" s="3">
        <f t="shared" si="4"/>
        <v>1</v>
      </c>
      <c r="CD11" s="3">
        <f t="shared" si="5"/>
        <v>1</v>
      </c>
      <c r="CE11" s="3">
        <f t="shared" si="6"/>
        <v>1</v>
      </c>
      <c r="CF11" s="3">
        <f t="shared" si="7"/>
        <v>1.0432300163132135</v>
      </c>
      <c r="CG11" s="3">
        <f t="shared" si="8"/>
        <v>1.0038797284190106</v>
      </c>
      <c r="CH11" s="3">
        <f t="shared" si="9"/>
        <v>1.0272727272727271</v>
      </c>
      <c r="CI11" s="3">
        <f t="shared" si="10"/>
        <v>1.0346650998824911</v>
      </c>
      <c r="CJ11" s="3">
        <f t="shared" si="11"/>
        <v>1.0232397833579516</v>
      </c>
      <c r="CK11" s="3">
        <f t="shared" si="12"/>
        <v>1</v>
      </c>
      <c r="CL11" s="3">
        <f t="shared" si="13"/>
        <v>1.0400737434504173</v>
      </c>
      <c r="CM11" s="3">
        <f t="shared" si="14"/>
        <v>1</v>
      </c>
      <c r="CN11" s="3">
        <f t="shared" si="15"/>
        <v>1</v>
      </c>
      <c r="CO11" s="3">
        <f t="shared" si="16"/>
        <v>1</v>
      </c>
      <c r="CP11" s="3">
        <f t="shared" si="17"/>
        <v>1</v>
      </c>
      <c r="CQ11" s="3">
        <f t="shared" si="18"/>
        <v>1</v>
      </c>
      <c r="CR11" s="3">
        <f t="shared" si="19"/>
        <v>1</v>
      </c>
      <c r="CS11" s="3">
        <f t="shared" si="20"/>
        <v>1</v>
      </c>
      <c r="CT11" s="3">
        <f t="shared" si="21"/>
        <v>1</v>
      </c>
      <c r="CU11" s="3">
        <f t="shared" si="22"/>
        <v>1</v>
      </c>
      <c r="CV11" s="3">
        <f t="shared" si="23"/>
        <v>1</v>
      </c>
      <c r="CW11" s="3">
        <f t="shared" si="24"/>
        <v>1</v>
      </c>
      <c r="CX11" s="3">
        <f t="shared" si="25"/>
        <v>1</v>
      </c>
      <c r="CY11" s="81">
        <f t="shared" si="26"/>
        <v>1</v>
      </c>
      <c r="CZ11" s="3">
        <f t="shared" si="27"/>
        <v>0.96888643758410786</v>
      </c>
    </row>
    <row r="12" spans="1:104" ht="31" thickBot="1">
      <c r="A12" s="2">
        <v>43168</v>
      </c>
      <c r="B12" s="73">
        <v>1</v>
      </c>
      <c r="C12" s="73">
        <v>1</v>
      </c>
      <c r="D12" s="73">
        <v>1.63</v>
      </c>
      <c r="E12" s="73">
        <v>1</v>
      </c>
      <c r="F12" s="73">
        <v>1</v>
      </c>
      <c r="G12" s="73">
        <v>1</v>
      </c>
      <c r="H12" s="73">
        <v>1.302</v>
      </c>
      <c r="I12" s="73">
        <v>1.4751000000000001</v>
      </c>
      <c r="J12" s="73">
        <v>1.1299999999999999</v>
      </c>
      <c r="K12" s="73">
        <v>1.2623</v>
      </c>
      <c r="L12" s="73">
        <v>1.0665</v>
      </c>
      <c r="M12" s="73">
        <v>1</v>
      </c>
      <c r="N12" s="73">
        <v>1.1061000000000001</v>
      </c>
      <c r="O12" s="73">
        <v>1</v>
      </c>
      <c r="P12" s="73">
        <v>1</v>
      </c>
      <c r="Q12" s="73">
        <v>1</v>
      </c>
      <c r="R12" s="73">
        <v>1</v>
      </c>
      <c r="S12" s="73">
        <v>1</v>
      </c>
      <c r="T12" s="73">
        <v>1</v>
      </c>
      <c r="U12" s="73">
        <v>1</v>
      </c>
      <c r="V12" s="73">
        <v>1</v>
      </c>
      <c r="W12" s="73">
        <v>1</v>
      </c>
      <c r="X12" s="73">
        <v>1</v>
      </c>
      <c r="Y12" s="73">
        <v>1</v>
      </c>
      <c r="Z12" s="73">
        <v>1</v>
      </c>
      <c r="AA12" s="79">
        <v>1</v>
      </c>
      <c r="AB12" s="79">
        <v>1</v>
      </c>
      <c r="AC12" s="79"/>
      <c r="AD12" s="19">
        <v>0.9929856730652985</v>
      </c>
      <c r="AF12" s="11" t="str">
        <f t="shared" si="28"/>
        <v>/</v>
      </c>
      <c r="AG12" s="11" t="str">
        <f t="shared" si="29"/>
        <v>/</v>
      </c>
      <c r="AH12" s="11">
        <f t="shared" si="30"/>
        <v>5.9129304743339883E-2</v>
      </c>
      <c r="AI12" s="11" t="str">
        <f t="shared" si="31"/>
        <v>/</v>
      </c>
      <c r="AJ12" s="11" t="str">
        <f t="shared" si="32"/>
        <v>/</v>
      </c>
      <c r="AK12" s="11" t="str">
        <f t="shared" si="33"/>
        <v>/</v>
      </c>
      <c r="AL12" s="11">
        <f t="shared" si="34"/>
        <v>1.7982799061767141E-2</v>
      </c>
      <c r="AM12" s="11">
        <f t="shared" si="35"/>
        <v>1.801242236024847E-2</v>
      </c>
      <c r="AN12" s="11" t="str">
        <f t="shared" si="36"/>
        <v>/</v>
      </c>
      <c r="AO12" s="11">
        <f t="shared" si="37"/>
        <v>2.4012330656282943E-2</v>
      </c>
      <c r="AP12" s="11">
        <f t="shared" si="38"/>
        <v>2.6368973149841324E-2</v>
      </c>
      <c r="AQ12" s="11" t="str">
        <f t="shared" si="39"/>
        <v>/</v>
      </c>
      <c r="AR12" s="11">
        <f t="shared" si="40"/>
        <v>3.1905961376994085E-2</v>
      </c>
      <c r="AS12" s="11" t="str">
        <f t="shared" si="41"/>
        <v>/</v>
      </c>
      <c r="AT12" s="11" t="str">
        <f t="shared" si="42"/>
        <v>/</v>
      </c>
      <c r="AU12" s="11" t="str">
        <f t="shared" si="43"/>
        <v>/</v>
      </c>
      <c r="AV12" s="11" t="str">
        <f t="shared" si="44"/>
        <v>/</v>
      </c>
      <c r="AW12" s="11" t="str">
        <f t="shared" si="45"/>
        <v>/</v>
      </c>
      <c r="AX12" s="11" t="str">
        <f t="shared" si="46"/>
        <v>/</v>
      </c>
      <c r="AY12" s="11" t="str">
        <f t="shared" si="47"/>
        <v>/</v>
      </c>
      <c r="AZ12" s="11" t="str">
        <f t="shared" si="48"/>
        <v>/</v>
      </c>
      <c r="BA12" s="11" t="str">
        <f t="shared" si="49"/>
        <v>/</v>
      </c>
      <c r="BB12" s="11" t="str">
        <f t="shared" si="50"/>
        <v>/</v>
      </c>
      <c r="BC12" s="11" t="str">
        <f t="shared" si="51"/>
        <v>/</v>
      </c>
      <c r="BD12" s="11" t="str">
        <f t="shared" si="52"/>
        <v>/</v>
      </c>
      <c r="BE12" s="76" t="str">
        <f t="shared" si="53"/>
        <v>/</v>
      </c>
      <c r="BF12" s="11">
        <f t="shared" si="54"/>
        <v>2.4873127072850165E-2</v>
      </c>
      <c r="BH12" s="27" t="s">
        <v>108</v>
      </c>
      <c r="BI12" s="7" t="s">
        <v>109</v>
      </c>
      <c r="BJ12" s="13">
        <f>INDEX(I:I,COUNTA(I:I))/INDEX(I:I,COUNTA(I:I)-1)-1</f>
        <v>1.6166716912872969E-2</v>
      </c>
      <c r="BK12" s="14">
        <f t="shared" si="57"/>
        <v>1.2624836292990382E-2</v>
      </c>
      <c r="BL12" s="13">
        <v>5.5712160363323271E-2</v>
      </c>
      <c r="BM12" s="14">
        <f t="shared" si="58"/>
        <v>4.5823070031907553E-2</v>
      </c>
      <c r="BN12" s="13">
        <v>7.773780975219835E-2</v>
      </c>
      <c r="BO12" s="14">
        <f t="shared" si="59"/>
        <v>3.469653415189855E-2</v>
      </c>
      <c r="BP12" s="13">
        <v>0.18633677849617331</v>
      </c>
      <c r="BQ12" s="14">
        <f t="shared" si="60"/>
        <v>0.18493402184583171</v>
      </c>
      <c r="BR12" s="13">
        <v>0.30429525007255487</v>
      </c>
      <c r="BS12" s="14">
        <f t="shared" si="55"/>
        <v>0.18480082353987792</v>
      </c>
      <c r="BT12" s="13">
        <v>0.20269823095938672</v>
      </c>
      <c r="BU12" s="14">
        <f t="shared" si="62"/>
        <v>0.21278326309666978</v>
      </c>
      <c r="BV12" s="13">
        <f>[7]珠海致诚卓远!$P$13</f>
        <v>-0.242903588845817</v>
      </c>
      <c r="BW12" s="14">
        <f t="shared" si="56"/>
        <v>-0.35673644942539801</v>
      </c>
      <c r="BY12" s="2">
        <f t="shared" si="0"/>
        <v>43168</v>
      </c>
      <c r="BZ12" s="3">
        <f t="shared" si="1"/>
        <v>1</v>
      </c>
      <c r="CA12" s="3">
        <f t="shared" si="2"/>
        <v>1</v>
      </c>
      <c r="CB12" s="3">
        <f t="shared" si="3"/>
        <v>1.1280276816608996</v>
      </c>
      <c r="CC12" s="3">
        <f t="shared" si="4"/>
        <v>1</v>
      </c>
      <c r="CD12" s="3">
        <f t="shared" si="5"/>
        <v>1</v>
      </c>
      <c r="CE12" s="3">
        <f t="shared" si="6"/>
        <v>1</v>
      </c>
      <c r="CF12" s="3">
        <f t="shared" si="7"/>
        <v>1.0619902120717781</v>
      </c>
      <c r="CG12" s="3">
        <f t="shared" si="8"/>
        <v>1.0219620340861855</v>
      </c>
      <c r="CH12" s="3">
        <f t="shared" si="9"/>
        <v>1.0272727272727271</v>
      </c>
      <c r="CI12" s="3">
        <f t="shared" si="10"/>
        <v>1.0595098203793856</v>
      </c>
      <c r="CJ12" s="3">
        <f t="shared" si="11"/>
        <v>1.0502215657311669</v>
      </c>
      <c r="CK12" s="3">
        <f t="shared" si="12"/>
        <v>1</v>
      </c>
      <c r="CL12" s="3">
        <f t="shared" si="13"/>
        <v>1.073258296138172</v>
      </c>
      <c r="CM12" s="3">
        <f t="shared" si="14"/>
        <v>1</v>
      </c>
      <c r="CN12" s="3">
        <f t="shared" si="15"/>
        <v>1</v>
      </c>
      <c r="CO12" s="3">
        <f t="shared" si="16"/>
        <v>1</v>
      </c>
      <c r="CP12" s="3">
        <f t="shared" si="17"/>
        <v>1</v>
      </c>
      <c r="CQ12" s="3">
        <f t="shared" si="18"/>
        <v>1</v>
      </c>
      <c r="CR12" s="3">
        <f t="shared" si="19"/>
        <v>1</v>
      </c>
      <c r="CS12" s="3">
        <f t="shared" si="20"/>
        <v>1</v>
      </c>
      <c r="CT12" s="3">
        <f t="shared" si="21"/>
        <v>1</v>
      </c>
      <c r="CU12" s="3">
        <f t="shared" si="22"/>
        <v>1</v>
      </c>
      <c r="CV12" s="3">
        <f t="shared" si="23"/>
        <v>1</v>
      </c>
      <c r="CW12" s="3">
        <f t="shared" si="24"/>
        <v>1</v>
      </c>
      <c r="CX12" s="3">
        <f t="shared" si="25"/>
        <v>1</v>
      </c>
      <c r="CY12" s="81">
        <f t="shared" si="26"/>
        <v>1</v>
      </c>
      <c r="CZ12" s="3">
        <f t="shared" si="27"/>
        <v>0.9929856730652985</v>
      </c>
    </row>
    <row r="13" spans="1:104" ht="31" thickBot="1">
      <c r="A13" s="2">
        <v>43175</v>
      </c>
      <c r="B13" s="73">
        <v>1</v>
      </c>
      <c r="C13" s="73">
        <v>1</v>
      </c>
      <c r="D13" s="73">
        <v>1.5960000000000001</v>
      </c>
      <c r="E13" s="73">
        <v>1</v>
      </c>
      <c r="F13" s="73">
        <v>1</v>
      </c>
      <c r="G13" s="73">
        <v>1</v>
      </c>
      <c r="H13" s="73">
        <v>1.321</v>
      </c>
      <c r="I13" s="73">
        <v>1.4656</v>
      </c>
      <c r="J13" s="73">
        <v>1.1519999999999999</v>
      </c>
      <c r="K13" s="73">
        <v>1.246</v>
      </c>
      <c r="L13" s="73">
        <v>1.0599000000000001</v>
      </c>
      <c r="M13" s="73">
        <v>1</v>
      </c>
      <c r="N13" s="73">
        <v>1.0972999999999999</v>
      </c>
      <c r="O13" s="73">
        <v>1</v>
      </c>
      <c r="P13" s="73">
        <v>1</v>
      </c>
      <c r="Q13" s="73">
        <v>1</v>
      </c>
      <c r="R13" s="73">
        <v>1</v>
      </c>
      <c r="S13" s="73">
        <v>1</v>
      </c>
      <c r="T13" s="73">
        <v>1</v>
      </c>
      <c r="U13" s="73">
        <v>1</v>
      </c>
      <c r="V13" s="73">
        <v>1</v>
      </c>
      <c r="W13" s="73">
        <v>1</v>
      </c>
      <c r="X13" s="73">
        <v>1</v>
      </c>
      <c r="Y13" s="73">
        <v>1</v>
      </c>
      <c r="Z13" s="73">
        <v>1</v>
      </c>
      <c r="AA13" s="79">
        <v>1</v>
      </c>
      <c r="AB13" s="79">
        <v>1</v>
      </c>
      <c r="AC13" s="79"/>
      <c r="AD13" s="19">
        <v>0.98327981156138422</v>
      </c>
      <c r="AF13" s="11" t="str">
        <f t="shared" si="28"/>
        <v>/</v>
      </c>
      <c r="AG13" s="11" t="str">
        <f t="shared" si="29"/>
        <v>/</v>
      </c>
      <c r="AH13" s="11">
        <f t="shared" si="30"/>
        <v>-2.0858895705521352E-2</v>
      </c>
      <c r="AI13" s="11" t="str">
        <f t="shared" si="31"/>
        <v>/</v>
      </c>
      <c r="AJ13" s="11" t="str">
        <f t="shared" si="32"/>
        <v>/</v>
      </c>
      <c r="AK13" s="11" t="str">
        <f t="shared" si="33"/>
        <v>/</v>
      </c>
      <c r="AL13" s="11">
        <f t="shared" si="34"/>
        <v>1.4592933947772613E-2</v>
      </c>
      <c r="AM13" s="11">
        <f t="shared" si="35"/>
        <v>-6.4402413395702185E-3</v>
      </c>
      <c r="AN13" s="11">
        <f t="shared" si="36"/>
        <v>1.9469026548672552E-2</v>
      </c>
      <c r="AO13" s="11">
        <f t="shared" si="37"/>
        <v>-1.2912936702843991E-2</v>
      </c>
      <c r="AP13" s="11">
        <f t="shared" si="38"/>
        <v>-6.1884669479606025E-3</v>
      </c>
      <c r="AQ13" s="11" t="str">
        <f t="shared" si="39"/>
        <v>/</v>
      </c>
      <c r="AR13" s="11">
        <f t="shared" si="40"/>
        <v>-7.9558810234157118E-3</v>
      </c>
      <c r="AS13" s="11" t="str">
        <f t="shared" si="41"/>
        <v>/</v>
      </c>
      <c r="AT13" s="11" t="str">
        <f t="shared" si="42"/>
        <v>/</v>
      </c>
      <c r="AU13" s="11" t="str">
        <f t="shared" si="43"/>
        <v>/</v>
      </c>
      <c r="AV13" s="11" t="str">
        <f t="shared" si="44"/>
        <v>/</v>
      </c>
      <c r="AW13" s="11" t="str">
        <f t="shared" si="45"/>
        <v>/</v>
      </c>
      <c r="AX13" s="11" t="str">
        <f t="shared" si="46"/>
        <v>/</v>
      </c>
      <c r="AY13" s="11" t="str">
        <f t="shared" si="47"/>
        <v>/</v>
      </c>
      <c r="AZ13" s="11" t="str">
        <f t="shared" si="48"/>
        <v>/</v>
      </c>
      <c r="BA13" s="11" t="str">
        <f t="shared" si="49"/>
        <v>/</v>
      </c>
      <c r="BB13" s="11" t="str">
        <f t="shared" si="50"/>
        <v>/</v>
      </c>
      <c r="BC13" s="11" t="str">
        <f t="shared" si="51"/>
        <v>/</v>
      </c>
      <c r="BD13" s="11" t="str">
        <f t="shared" si="52"/>
        <v>/</v>
      </c>
      <c r="BE13" s="76" t="str">
        <f t="shared" si="53"/>
        <v>/</v>
      </c>
      <c r="BF13" s="11">
        <f t="shared" si="54"/>
        <v>-9.7744224989195772E-3</v>
      </c>
      <c r="BH13" s="7" t="s">
        <v>25</v>
      </c>
      <c r="BI13" s="7" t="s">
        <v>110</v>
      </c>
      <c r="BJ13" s="13">
        <f>INDEX(J:J,COUNTA(J:J))/INDEX(J:J,COUNTA(J:J)-1)-1</f>
        <v>1.558752997601931E-2</v>
      </c>
      <c r="BK13" s="14">
        <f t="shared" si="57"/>
        <v>1.2624836292990382E-2</v>
      </c>
      <c r="BL13" s="13">
        <v>0.1130091984231274</v>
      </c>
      <c r="BM13" s="14">
        <f t="shared" si="58"/>
        <v>4.5823070031907553E-2</v>
      </c>
      <c r="BN13" s="13">
        <v>0.10190806591500423</v>
      </c>
      <c r="BO13" s="14">
        <f t="shared" si="59"/>
        <v>3.469653415189855E-2</v>
      </c>
      <c r="BP13" s="13">
        <v>0.1683711080233973</v>
      </c>
      <c r="BQ13" s="14">
        <f t="shared" si="60"/>
        <v>0.18493402184583171</v>
      </c>
      <c r="BR13" s="13">
        <v>0.51340083382966051</v>
      </c>
      <c r="BS13" s="14">
        <f t="shared" si="55"/>
        <v>0.18480082353987792</v>
      </c>
      <c r="BT13" s="13">
        <v>0.20845634535724433</v>
      </c>
      <c r="BU13" s="14">
        <f t="shared" si="62"/>
        <v>0.21278326309666978</v>
      </c>
      <c r="BV13" s="13">
        <f>[7]九坤投资!$P$13</f>
        <v>-0.19282511210762299</v>
      </c>
      <c r="BW13" s="14">
        <f t="shared" si="56"/>
        <v>-0.35673644942539801</v>
      </c>
      <c r="BY13" s="2">
        <f t="shared" si="0"/>
        <v>43175</v>
      </c>
      <c r="BZ13" s="3">
        <f t="shared" si="1"/>
        <v>1</v>
      </c>
      <c r="CA13" s="3">
        <f t="shared" si="2"/>
        <v>1</v>
      </c>
      <c r="CB13" s="3">
        <f t="shared" si="3"/>
        <v>1.1044982698961938</v>
      </c>
      <c r="CC13" s="3">
        <f t="shared" si="4"/>
        <v>1</v>
      </c>
      <c r="CD13" s="3">
        <f t="shared" si="5"/>
        <v>1</v>
      </c>
      <c r="CE13" s="3">
        <f t="shared" si="6"/>
        <v>1</v>
      </c>
      <c r="CF13" s="3">
        <f t="shared" si="7"/>
        <v>1.0774877650897225</v>
      </c>
      <c r="CG13" s="3">
        <f t="shared" si="8"/>
        <v>1.0153803519467923</v>
      </c>
      <c r="CH13" s="3">
        <f t="shared" si="9"/>
        <v>1.0472727272727271</v>
      </c>
      <c r="CI13" s="3">
        <f t="shared" si="10"/>
        <v>1.0458284371327848</v>
      </c>
      <c r="CJ13" s="3">
        <f t="shared" si="11"/>
        <v>1.0437223042836041</v>
      </c>
      <c r="CK13" s="3">
        <f t="shared" si="12"/>
        <v>1</v>
      </c>
      <c r="CL13" s="3">
        <f t="shared" si="13"/>
        <v>1.0647195808267029</v>
      </c>
      <c r="CM13" s="3">
        <f t="shared" si="14"/>
        <v>1</v>
      </c>
      <c r="CN13" s="3">
        <f t="shared" si="15"/>
        <v>1</v>
      </c>
      <c r="CO13" s="3">
        <f t="shared" si="16"/>
        <v>1</v>
      </c>
      <c r="CP13" s="3">
        <f t="shared" si="17"/>
        <v>1</v>
      </c>
      <c r="CQ13" s="3">
        <f t="shared" si="18"/>
        <v>1</v>
      </c>
      <c r="CR13" s="3">
        <f t="shared" si="19"/>
        <v>1</v>
      </c>
      <c r="CS13" s="3">
        <f t="shared" si="20"/>
        <v>1</v>
      </c>
      <c r="CT13" s="3">
        <f t="shared" si="21"/>
        <v>1</v>
      </c>
      <c r="CU13" s="3">
        <f t="shared" si="22"/>
        <v>1</v>
      </c>
      <c r="CV13" s="3">
        <f t="shared" si="23"/>
        <v>1</v>
      </c>
      <c r="CW13" s="3">
        <f t="shared" si="24"/>
        <v>1</v>
      </c>
      <c r="CX13" s="3">
        <f t="shared" si="25"/>
        <v>1</v>
      </c>
      <c r="CY13" s="81">
        <f t="shared" si="26"/>
        <v>1</v>
      </c>
      <c r="CZ13" s="3">
        <f t="shared" si="27"/>
        <v>0.98327981156138422</v>
      </c>
    </row>
    <row r="14" spans="1:104" ht="31" thickBot="1">
      <c r="A14" s="2">
        <v>43182</v>
      </c>
      <c r="B14" s="73">
        <v>1</v>
      </c>
      <c r="C14" s="73">
        <v>1</v>
      </c>
      <c r="D14" s="73">
        <v>1.5960000000000001</v>
      </c>
      <c r="E14" s="73">
        <v>1</v>
      </c>
      <c r="F14" s="73">
        <v>1</v>
      </c>
      <c r="G14" s="73">
        <v>1</v>
      </c>
      <c r="H14" s="73">
        <v>1.3180000000000001</v>
      </c>
      <c r="I14" s="73">
        <v>1.3997999999999999</v>
      </c>
      <c r="J14" s="73">
        <v>1.1040000000000001</v>
      </c>
      <c r="K14" s="73">
        <v>1.246</v>
      </c>
      <c r="L14" s="73">
        <v>1.0004</v>
      </c>
      <c r="M14" s="73">
        <v>1</v>
      </c>
      <c r="N14" s="73">
        <v>1.0466</v>
      </c>
      <c r="O14" s="73">
        <v>1</v>
      </c>
      <c r="P14" s="73">
        <v>1</v>
      </c>
      <c r="Q14" s="73">
        <v>1</v>
      </c>
      <c r="R14" s="73">
        <v>1</v>
      </c>
      <c r="S14" s="73">
        <v>1</v>
      </c>
      <c r="T14" s="73">
        <v>1</v>
      </c>
      <c r="U14" s="73">
        <v>1</v>
      </c>
      <c r="V14" s="73">
        <v>1</v>
      </c>
      <c r="W14" s="73">
        <v>1</v>
      </c>
      <c r="X14" s="73">
        <v>1</v>
      </c>
      <c r="Y14" s="73">
        <v>1</v>
      </c>
      <c r="Z14" s="73">
        <v>1</v>
      </c>
      <c r="AA14" s="79">
        <v>1</v>
      </c>
      <c r="AB14" s="79">
        <v>1</v>
      </c>
      <c r="AC14" s="79"/>
      <c r="AD14" s="19">
        <v>0.92582279635696474</v>
      </c>
      <c r="AF14" s="11" t="str">
        <f t="shared" si="28"/>
        <v>/</v>
      </c>
      <c r="AG14" s="11" t="str">
        <f t="shared" si="29"/>
        <v>/</v>
      </c>
      <c r="AH14" s="11" t="str">
        <f t="shared" si="30"/>
        <v>/</v>
      </c>
      <c r="AI14" s="11" t="str">
        <f t="shared" si="31"/>
        <v>/</v>
      </c>
      <c r="AJ14" s="11" t="str">
        <f t="shared" si="32"/>
        <v>/</v>
      </c>
      <c r="AK14" s="11" t="str">
        <f t="shared" si="33"/>
        <v>/</v>
      </c>
      <c r="AL14" s="11">
        <f t="shared" si="34"/>
        <v>-2.2710068130203931E-3</v>
      </c>
      <c r="AM14" s="11">
        <f t="shared" si="35"/>
        <v>-4.4896288209607005E-2</v>
      </c>
      <c r="AN14" s="11">
        <f t="shared" si="36"/>
        <v>-4.1666666666666519E-2</v>
      </c>
      <c r="AO14" s="11" t="str">
        <f t="shared" si="37"/>
        <v>/</v>
      </c>
      <c r="AP14" s="11">
        <f t="shared" si="38"/>
        <v>-5.6137371450136864E-2</v>
      </c>
      <c r="AQ14" s="11" t="str">
        <f t="shared" si="39"/>
        <v>/</v>
      </c>
      <c r="AR14" s="11">
        <f t="shared" si="40"/>
        <v>-4.6204319693793794E-2</v>
      </c>
      <c r="AS14" s="11" t="str">
        <f t="shared" si="41"/>
        <v>/</v>
      </c>
      <c r="AT14" s="11" t="str">
        <f t="shared" si="42"/>
        <v>/</v>
      </c>
      <c r="AU14" s="11" t="str">
        <f t="shared" si="43"/>
        <v>/</v>
      </c>
      <c r="AV14" s="11" t="str">
        <f t="shared" si="44"/>
        <v>/</v>
      </c>
      <c r="AW14" s="11" t="str">
        <f t="shared" si="45"/>
        <v>/</v>
      </c>
      <c r="AX14" s="11" t="str">
        <f t="shared" si="46"/>
        <v>/</v>
      </c>
      <c r="AY14" s="11" t="str">
        <f t="shared" si="47"/>
        <v>/</v>
      </c>
      <c r="AZ14" s="11" t="str">
        <f t="shared" si="48"/>
        <v>/</v>
      </c>
      <c r="BA14" s="11" t="str">
        <f t="shared" si="49"/>
        <v>/</v>
      </c>
      <c r="BB14" s="11" t="str">
        <f t="shared" si="50"/>
        <v>/</v>
      </c>
      <c r="BC14" s="11" t="str">
        <f t="shared" si="51"/>
        <v>/</v>
      </c>
      <c r="BD14" s="11" t="str">
        <f t="shared" si="52"/>
        <v>/</v>
      </c>
      <c r="BE14" s="76" t="str">
        <f t="shared" si="53"/>
        <v>/</v>
      </c>
      <c r="BF14" s="11">
        <f t="shared" si="54"/>
        <v>-5.843404342165992E-2</v>
      </c>
      <c r="BH14" s="7" t="s">
        <v>91</v>
      </c>
      <c r="BI14" s="7" t="s">
        <v>111</v>
      </c>
      <c r="BJ14" s="13">
        <f>INDEX(K:K,COUNTA(K:K))/INDEX(K:K,COUNTA(K:K)-1)-1</f>
        <v>3.6711983020707439E-3</v>
      </c>
      <c r="BK14" s="14">
        <f t="shared" si="57"/>
        <v>1.2624836292990382E-2</v>
      </c>
      <c r="BL14" s="13">
        <v>8.1820800921923453E-3</v>
      </c>
      <c r="BM14" s="14">
        <f t="shared" si="58"/>
        <v>4.5823070031907553E-2</v>
      </c>
      <c r="BN14" s="13">
        <v>-1.8401122019635285E-2</v>
      </c>
      <c r="BO14" s="14">
        <f t="shared" si="59"/>
        <v>3.469653415189855E-2</v>
      </c>
      <c r="BP14" s="13">
        <v>0.12488538126382612</v>
      </c>
      <c r="BQ14" s="14">
        <f t="shared" si="60"/>
        <v>0.18493402184583171</v>
      </c>
      <c r="BR14" s="13">
        <v>6.9891158126452302E-2</v>
      </c>
      <c r="BS14" s="14">
        <f t="shared" si="55"/>
        <v>0.18480082353987792</v>
      </c>
      <c r="BT14" s="13">
        <v>0.11264934427414139</v>
      </c>
      <c r="BU14" s="14">
        <f t="shared" si="62"/>
        <v>0.21278326309666978</v>
      </c>
      <c r="BV14" s="13">
        <f>[7]鸣石投资!$P$13</f>
        <v>-0.19068367266101499</v>
      </c>
      <c r="BW14" s="14">
        <f t="shared" si="56"/>
        <v>-0.35673644942539801</v>
      </c>
      <c r="BY14" s="2">
        <f t="shared" si="0"/>
        <v>43182</v>
      </c>
      <c r="BZ14" s="3">
        <f t="shared" si="1"/>
        <v>1</v>
      </c>
      <c r="CA14" s="3">
        <f t="shared" si="2"/>
        <v>1</v>
      </c>
      <c r="CB14" s="3">
        <f t="shared" si="3"/>
        <v>1.1044982698961938</v>
      </c>
      <c r="CC14" s="3">
        <f t="shared" si="4"/>
        <v>1</v>
      </c>
      <c r="CD14" s="3">
        <f t="shared" si="5"/>
        <v>1</v>
      </c>
      <c r="CE14" s="3">
        <f t="shared" si="6"/>
        <v>1</v>
      </c>
      <c r="CF14" s="3">
        <f t="shared" si="7"/>
        <v>1.0750407830342579</v>
      </c>
      <c r="CG14" s="3">
        <f t="shared" si="8"/>
        <v>0.96979354302341692</v>
      </c>
      <c r="CH14" s="3">
        <f t="shared" si="9"/>
        <v>1.0036363636363637</v>
      </c>
      <c r="CI14" s="3">
        <f t="shared" si="10"/>
        <v>1.0458284371327848</v>
      </c>
      <c r="CJ14" s="3">
        <f t="shared" si="11"/>
        <v>0.98513047759724259</v>
      </c>
      <c r="CK14" s="3">
        <f t="shared" si="12"/>
        <v>1</v>
      </c>
      <c r="CL14" s="3">
        <f t="shared" si="13"/>
        <v>1.0155249369299437</v>
      </c>
      <c r="CM14" s="3">
        <f t="shared" si="14"/>
        <v>1</v>
      </c>
      <c r="CN14" s="3">
        <f t="shared" si="15"/>
        <v>1</v>
      </c>
      <c r="CO14" s="3">
        <f t="shared" si="16"/>
        <v>1</v>
      </c>
      <c r="CP14" s="3">
        <f t="shared" si="17"/>
        <v>1</v>
      </c>
      <c r="CQ14" s="3">
        <f t="shared" si="18"/>
        <v>1</v>
      </c>
      <c r="CR14" s="3">
        <f t="shared" si="19"/>
        <v>1</v>
      </c>
      <c r="CS14" s="3">
        <f t="shared" si="20"/>
        <v>1</v>
      </c>
      <c r="CT14" s="3">
        <f t="shared" si="21"/>
        <v>1</v>
      </c>
      <c r="CU14" s="3">
        <f t="shared" si="22"/>
        <v>1</v>
      </c>
      <c r="CV14" s="3">
        <f t="shared" si="23"/>
        <v>1</v>
      </c>
      <c r="CW14" s="3">
        <f t="shared" si="24"/>
        <v>1</v>
      </c>
      <c r="CX14" s="3">
        <f t="shared" si="25"/>
        <v>1</v>
      </c>
      <c r="CY14" s="81">
        <f t="shared" si="26"/>
        <v>1</v>
      </c>
      <c r="CZ14" s="3">
        <f t="shared" si="27"/>
        <v>0.92582279635696474</v>
      </c>
    </row>
    <row r="15" spans="1:104" ht="16" thickBot="1">
      <c r="A15" s="2">
        <v>43189</v>
      </c>
      <c r="B15" s="73">
        <v>1</v>
      </c>
      <c r="C15" s="73">
        <v>1</v>
      </c>
      <c r="D15" s="73">
        <v>1.659</v>
      </c>
      <c r="E15" s="73">
        <v>1</v>
      </c>
      <c r="F15" s="73">
        <v>1</v>
      </c>
      <c r="G15" s="73">
        <v>1</v>
      </c>
      <c r="H15" s="73">
        <v>1.3140000000000001</v>
      </c>
      <c r="I15" s="73">
        <v>1.5254000000000001</v>
      </c>
      <c r="J15" s="73">
        <v>1.2030000000000001</v>
      </c>
      <c r="K15" s="73">
        <v>1.2435</v>
      </c>
      <c r="L15" s="73">
        <v>1.0516000000000001</v>
      </c>
      <c r="M15" s="73">
        <v>1</v>
      </c>
      <c r="N15" s="73">
        <v>1.1267</v>
      </c>
      <c r="O15" s="73">
        <v>1</v>
      </c>
      <c r="P15" s="73">
        <v>1</v>
      </c>
      <c r="Q15" s="73">
        <v>1</v>
      </c>
      <c r="R15" s="73">
        <v>1</v>
      </c>
      <c r="S15" s="73">
        <v>1</v>
      </c>
      <c r="T15" s="73">
        <v>1</v>
      </c>
      <c r="U15" s="73">
        <v>1</v>
      </c>
      <c r="V15" s="73">
        <v>1</v>
      </c>
      <c r="W15" s="73">
        <v>1</v>
      </c>
      <c r="X15" s="73">
        <v>1</v>
      </c>
      <c r="Y15" s="73">
        <v>1</v>
      </c>
      <c r="Z15" s="73">
        <v>1</v>
      </c>
      <c r="AA15" s="79">
        <v>1</v>
      </c>
      <c r="AB15" s="79">
        <v>1</v>
      </c>
      <c r="AC15" s="79"/>
      <c r="AD15" s="19">
        <v>0.9782296587070558</v>
      </c>
      <c r="AF15" s="11" t="str">
        <f t="shared" si="28"/>
        <v>/</v>
      </c>
      <c r="AG15" s="11" t="str">
        <f t="shared" si="29"/>
        <v>/</v>
      </c>
      <c r="AH15" s="11">
        <f t="shared" si="30"/>
        <v>3.9473684210526327E-2</v>
      </c>
      <c r="AI15" s="11" t="str">
        <f t="shared" si="31"/>
        <v>/</v>
      </c>
      <c r="AJ15" s="11" t="str">
        <f t="shared" si="32"/>
        <v>/</v>
      </c>
      <c r="AK15" s="11" t="str">
        <f t="shared" si="33"/>
        <v>/</v>
      </c>
      <c r="AL15" s="11">
        <f t="shared" si="34"/>
        <v>-3.0349013657056112E-3</v>
      </c>
      <c r="AM15" s="11">
        <f t="shared" si="35"/>
        <v>8.9727103871981795E-2</v>
      </c>
      <c r="AN15" s="11">
        <f t="shared" si="36"/>
        <v>8.9673913043478271E-2</v>
      </c>
      <c r="AO15" s="11">
        <f t="shared" si="37"/>
        <v>-2.0064205457462903E-3</v>
      </c>
      <c r="AP15" s="11">
        <f t="shared" si="38"/>
        <v>5.1179528188724621E-2</v>
      </c>
      <c r="AQ15" s="11" t="str">
        <f t="shared" si="39"/>
        <v>/</v>
      </c>
      <c r="AR15" s="11">
        <f t="shared" si="40"/>
        <v>7.653353716797251E-2</v>
      </c>
      <c r="AS15" s="11" t="str">
        <f t="shared" si="41"/>
        <v>/</v>
      </c>
      <c r="AT15" s="11" t="str">
        <f t="shared" si="42"/>
        <v>/</v>
      </c>
      <c r="AU15" s="11" t="str">
        <f t="shared" si="43"/>
        <v>/</v>
      </c>
      <c r="AV15" s="11" t="str">
        <f t="shared" si="44"/>
        <v>/</v>
      </c>
      <c r="AW15" s="11" t="str">
        <f t="shared" si="45"/>
        <v>/</v>
      </c>
      <c r="AX15" s="11" t="str">
        <f t="shared" si="46"/>
        <v>/</v>
      </c>
      <c r="AY15" s="11" t="str">
        <f t="shared" si="47"/>
        <v>/</v>
      </c>
      <c r="AZ15" s="11" t="str">
        <f t="shared" si="48"/>
        <v>/</v>
      </c>
      <c r="BA15" s="11" t="str">
        <f t="shared" si="49"/>
        <v>/</v>
      </c>
      <c r="BB15" s="11" t="str">
        <f t="shared" si="50"/>
        <v>/</v>
      </c>
      <c r="BC15" s="11" t="str">
        <f t="shared" si="51"/>
        <v>/</v>
      </c>
      <c r="BD15" s="11" t="str">
        <f t="shared" si="52"/>
        <v>/</v>
      </c>
      <c r="BE15" s="76" t="str">
        <f t="shared" si="53"/>
        <v>/</v>
      </c>
      <c r="BF15" s="11">
        <f t="shared" si="54"/>
        <v>5.6605716079046298E-2</v>
      </c>
      <c r="BH15" s="7" t="s">
        <v>19</v>
      </c>
      <c r="BI15" s="7" t="s">
        <v>112</v>
      </c>
      <c r="BJ15" s="13">
        <f>INDEX(L:L,COUNTA(L:L))/INDEX(L:L,COUNTA(L:L)-1)-1</f>
        <v>2.4381763657699285E-2</v>
      </c>
      <c r="BK15" s="14">
        <f t="shared" si="57"/>
        <v>1.2624836292990382E-2</v>
      </c>
      <c r="BL15" s="13">
        <v>5.631879853229993E-3</v>
      </c>
      <c r="BM15" s="14">
        <f t="shared" si="58"/>
        <v>4.5823070031907553E-2</v>
      </c>
      <c r="BN15" s="13">
        <v>-2.5106506183562805E-2</v>
      </c>
      <c r="BO15" s="14">
        <f t="shared" si="59"/>
        <v>3.469653415189855E-2</v>
      </c>
      <c r="BP15" s="13">
        <v>0.19389712833420006</v>
      </c>
      <c r="BQ15" s="14">
        <f t="shared" si="60"/>
        <v>0.18493402184583171</v>
      </c>
      <c r="BR15" s="13">
        <v>0.2144476504534214</v>
      </c>
      <c r="BS15" s="14">
        <f t="shared" si="55"/>
        <v>0.18480082353987792</v>
      </c>
      <c r="BT15" s="13">
        <v>0.22744701394497235</v>
      </c>
      <c r="BU15" s="14">
        <f t="shared" si="62"/>
        <v>0.21278326309666978</v>
      </c>
      <c r="BV15" s="13">
        <f>[7]明汯投资!$P$13</f>
        <v>-0.226974881689115</v>
      </c>
      <c r="BW15" s="14">
        <f t="shared" si="56"/>
        <v>-0.35673644942539801</v>
      </c>
      <c r="BY15" s="2">
        <f t="shared" si="0"/>
        <v>43189</v>
      </c>
      <c r="BZ15" s="3">
        <f t="shared" si="1"/>
        <v>1</v>
      </c>
      <c r="CA15" s="3">
        <f t="shared" si="2"/>
        <v>1</v>
      </c>
      <c r="CB15" s="3">
        <f t="shared" si="3"/>
        <v>1.1480968858131488</v>
      </c>
      <c r="CC15" s="3">
        <f t="shared" si="4"/>
        <v>1</v>
      </c>
      <c r="CD15" s="3">
        <f t="shared" si="5"/>
        <v>1</v>
      </c>
      <c r="CE15" s="3">
        <f t="shared" si="6"/>
        <v>1</v>
      </c>
      <c r="CF15" s="3">
        <f t="shared" si="7"/>
        <v>1.0717781402936379</v>
      </c>
      <c r="CG15" s="3">
        <f t="shared" si="8"/>
        <v>1.0568103089926564</v>
      </c>
      <c r="CH15" s="3">
        <f t="shared" si="9"/>
        <v>1.0936363636363635</v>
      </c>
      <c r="CI15" s="3">
        <f t="shared" si="10"/>
        <v>1.0437300654691959</v>
      </c>
      <c r="CJ15" s="3">
        <f t="shared" si="11"/>
        <v>1.0355489906450024</v>
      </c>
      <c r="CK15" s="3">
        <f t="shared" si="12"/>
        <v>1</v>
      </c>
      <c r="CL15" s="3">
        <f t="shared" si="13"/>
        <v>1.0932466524354745</v>
      </c>
      <c r="CM15" s="3">
        <f t="shared" si="14"/>
        <v>1</v>
      </c>
      <c r="CN15" s="3">
        <f t="shared" si="15"/>
        <v>1</v>
      </c>
      <c r="CO15" s="3">
        <f t="shared" si="16"/>
        <v>1</v>
      </c>
      <c r="CP15" s="3">
        <f t="shared" si="17"/>
        <v>1</v>
      </c>
      <c r="CQ15" s="3">
        <f t="shared" si="18"/>
        <v>1</v>
      </c>
      <c r="CR15" s="3">
        <f t="shared" si="19"/>
        <v>1</v>
      </c>
      <c r="CS15" s="3">
        <f t="shared" si="20"/>
        <v>1</v>
      </c>
      <c r="CT15" s="3">
        <f t="shared" si="21"/>
        <v>1</v>
      </c>
      <c r="CU15" s="3">
        <f t="shared" si="22"/>
        <v>1</v>
      </c>
      <c r="CV15" s="3">
        <f t="shared" si="23"/>
        <v>1</v>
      </c>
      <c r="CW15" s="3">
        <f t="shared" si="24"/>
        <v>1</v>
      </c>
      <c r="CX15" s="3">
        <f t="shared" si="25"/>
        <v>1</v>
      </c>
      <c r="CY15" s="81">
        <f t="shared" si="26"/>
        <v>1</v>
      </c>
      <c r="CZ15" s="3">
        <f t="shared" si="27"/>
        <v>0.9782296587070558</v>
      </c>
    </row>
    <row r="16" spans="1:104" ht="31" thickBot="1">
      <c r="A16" s="2">
        <v>43194</v>
      </c>
      <c r="B16" s="73">
        <v>1</v>
      </c>
      <c r="C16" s="73">
        <v>1</v>
      </c>
      <c r="D16" s="73">
        <v>1.653</v>
      </c>
      <c r="E16" s="73">
        <v>1</v>
      </c>
      <c r="F16" s="73">
        <v>1</v>
      </c>
      <c r="G16" s="73">
        <v>1</v>
      </c>
      <c r="H16" s="73">
        <v>1.3240000000000001</v>
      </c>
      <c r="I16" s="73">
        <v>1.516</v>
      </c>
      <c r="J16" s="73">
        <v>1.2030000000000001</v>
      </c>
      <c r="K16" s="73">
        <v>1.2435</v>
      </c>
      <c r="L16" s="73">
        <v>1.0386</v>
      </c>
      <c r="M16" s="73">
        <v>1</v>
      </c>
      <c r="N16" s="73">
        <v>1.1197999999999999</v>
      </c>
      <c r="O16" s="73">
        <v>1</v>
      </c>
      <c r="P16" s="73">
        <v>1</v>
      </c>
      <c r="Q16" s="73">
        <v>1</v>
      </c>
      <c r="R16" s="73">
        <v>1</v>
      </c>
      <c r="S16" s="73">
        <v>1</v>
      </c>
      <c r="T16" s="73">
        <v>1</v>
      </c>
      <c r="U16" s="73">
        <v>1</v>
      </c>
      <c r="V16" s="73">
        <v>1</v>
      </c>
      <c r="W16" s="73">
        <v>1</v>
      </c>
      <c r="X16" s="73">
        <v>1</v>
      </c>
      <c r="Y16" s="73">
        <v>1</v>
      </c>
      <c r="Z16" s="73">
        <v>1</v>
      </c>
      <c r="AA16" s="79">
        <v>1</v>
      </c>
      <c r="AB16" s="79">
        <v>1</v>
      </c>
      <c r="AC16" s="79"/>
      <c r="AD16" s="19">
        <v>0.96270339349199374</v>
      </c>
      <c r="AF16" s="11" t="str">
        <f t="shared" si="28"/>
        <v>/</v>
      </c>
      <c r="AG16" s="11" t="str">
        <f t="shared" si="29"/>
        <v>/</v>
      </c>
      <c r="AH16" s="11">
        <f t="shared" si="30"/>
        <v>-3.6166365280289048E-3</v>
      </c>
      <c r="AI16" s="11" t="str">
        <f t="shared" si="31"/>
        <v>/</v>
      </c>
      <c r="AJ16" s="11" t="str">
        <f t="shared" si="32"/>
        <v>/</v>
      </c>
      <c r="AK16" s="11" t="str">
        <f t="shared" si="33"/>
        <v>/</v>
      </c>
      <c r="AL16" s="11">
        <f t="shared" si="34"/>
        <v>7.6103500761035558E-3</v>
      </c>
      <c r="AM16" s="11">
        <f t="shared" si="35"/>
        <v>-6.1623180805034927E-3</v>
      </c>
      <c r="AN16" s="11" t="str">
        <f t="shared" si="36"/>
        <v>/</v>
      </c>
      <c r="AO16" s="11" t="str">
        <f t="shared" si="37"/>
        <v>/</v>
      </c>
      <c r="AP16" s="11">
        <f t="shared" si="38"/>
        <v>-1.2362114872575214E-2</v>
      </c>
      <c r="AQ16" s="11" t="str">
        <f t="shared" si="39"/>
        <v>/</v>
      </c>
      <c r="AR16" s="11">
        <f t="shared" si="40"/>
        <v>-6.124079169255503E-3</v>
      </c>
      <c r="AS16" s="11" t="str">
        <f t="shared" si="41"/>
        <v>/</v>
      </c>
      <c r="AT16" s="11" t="str">
        <f t="shared" si="42"/>
        <v>/</v>
      </c>
      <c r="AU16" s="11" t="str">
        <f t="shared" si="43"/>
        <v>/</v>
      </c>
      <c r="AV16" s="11" t="str">
        <f t="shared" si="44"/>
        <v>/</v>
      </c>
      <c r="AW16" s="11" t="str">
        <f t="shared" si="45"/>
        <v>/</v>
      </c>
      <c r="AX16" s="11" t="str">
        <f t="shared" si="46"/>
        <v>/</v>
      </c>
      <c r="AY16" s="11" t="str">
        <f t="shared" si="47"/>
        <v>/</v>
      </c>
      <c r="AZ16" s="11" t="str">
        <f t="shared" si="48"/>
        <v>/</v>
      </c>
      <c r="BA16" s="11" t="str">
        <f t="shared" si="49"/>
        <v>/</v>
      </c>
      <c r="BB16" s="11" t="str">
        <f t="shared" si="50"/>
        <v>/</v>
      </c>
      <c r="BC16" s="11" t="str">
        <f t="shared" si="51"/>
        <v>/</v>
      </c>
      <c r="BD16" s="11" t="str">
        <f t="shared" si="52"/>
        <v>/</v>
      </c>
      <c r="BE16" s="76" t="str">
        <f t="shared" si="53"/>
        <v>/</v>
      </c>
      <c r="BF16" s="11">
        <f t="shared" si="54"/>
        <v>-1.5871799711719481E-2</v>
      </c>
      <c r="BH16" s="7" t="s">
        <v>21</v>
      </c>
      <c r="BI16" s="7" t="s">
        <v>113</v>
      </c>
      <c r="BJ16" s="13">
        <f>INDEX(M:M,COUNTA(M:M))/INDEX(M:M,COUNTA(M:M)-1)-1</f>
        <v>6.6514965867319198E-3</v>
      </c>
      <c r="BK16" s="14">
        <f t="shared" si="57"/>
        <v>1.2624836292990382E-2</v>
      </c>
      <c r="BL16" s="13">
        <v>4.9979460495686467E-2</v>
      </c>
      <c r="BM16" s="14">
        <f t="shared" si="58"/>
        <v>4.5823070031907553E-2</v>
      </c>
      <c r="BN16" s="13">
        <v>9.6316065386264915E-2</v>
      </c>
      <c r="BO16" s="14">
        <f t="shared" si="59"/>
        <v>3.469653415189855E-2</v>
      </c>
      <c r="BP16" s="13">
        <v>0.20153091790947858</v>
      </c>
      <c r="BQ16" s="14">
        <f t="shared" ref="BQ16:BQ29" si="63">BQ15</f>
        <v>0.18493402184583171</v>
      </c>
      <c r="BR16" s="13">
        <v>0.38461538461538458</v>
      </c>
      <c r="BS16" s="14">
        <f t="shared" si="55"/>
        <v>0.18480082353987792</v>
      </c>
      <c r="BT16" s="13">
        <v>0.23853248137828098</v>
      </c>
      <c r="BU16" s="14">
        <f t="shared" si="62"/>
        <v>0.21278326309666978</v>
      </c>
      <c r="BV16" s="13">
        <f>[7]黑翼资产!$P$13</f>
        <v>-0.14446372341109201</v>
      </c>
      <c r="BW16" s="14">
        <f t="shared" si="56"/>
        <v>-0.35673644942539801</v>
      </c>
      <c r="BY16" s="2">
        <f t="shared" si="0"/>
        <v>43194</v>
      </c>
      <c r="BZ16" s="3">
        <f t="shared" si="1"/>
        <v>1</v>
      </c>
      <c r="CA16" s="3">
        <f t="shared" si="2"/>
        <v>1</v>
      </c>
      <c r="CB16" s="3">
        <f t="shared" si="3"/>
        <v>1.1439446366782007</v>
      </c>
      <c r="CC16" s="3">
        <f t="shared" si="4"/>
        <v>1</v>
      </c>
      <c r="CD16" s="3">
        <f t="shared" si="5"/>
        <v>1</v>
      </c>
      <c r="CE16" s="3">
        <f t="shared" si="6"/>
        <v>1</v>
      </c>
      <c r="CF16" s="3">
        <f t="shared" si="7"/>
        <v>1.0799347471451877</v>
      </c>
      <c r="CG16" s="3">
        <f t="shared" si="8"/>
        <v>1.0502979077178882</v>
      </c>
      <c r="CH16" s="3">
        <f t="shared" si="9"/>
        <v>1.0936363636363635</v>
      </c>
      <c r="CI16" s="3">
        <f t="shared" si="10"/>
        <v>1.0437300654691959</v>
      </c>
      <c r="CJ16" s="3">
        <f t="shared" si="11"/>
        <v>1.0227474150664697</v>
      </c>
      <c r="CK16" s="3">
        <f t="shared" si="12"/>
        <v>1</v>
      </c>
      <c r="CL16" s="3">
        <f t="shared" si="13"/>
        <v>1.0865515233844363</v>
      </c>
      <c r="CM16" s="3">
        <f t="shared" si="14"/>
        <v>1</v>
      </c>
      <c r="CN16" s="3">
        <f t="shared" si="15"/>
        <v>1</v>
      </c>
      <c r="CO16" s="3">
        <f t="shared" si="16"/>
        <v>1</v>
      </c>
      <c r="CP16" s="3">
        <f t="shared" si="17"/>
        <v>1</v>
      </c>
      <c r="CQ16" s="3">
        <f t="shared" si="18"/>
        <v>1</v>
      </c>
      <c r="CR16" s="3">
        <f t="shared" si="19"/>
        <v>1</v>
      </c>
      <c r="CS16" s="3">
        <f t="shared" si="20"/>
        <v>1</v>
      </c>
      <c r="CT16" s="3">
        <f t="shared" si="21"/>
        <v>1</v>
      </c>
      <c r="CU16" s="3">
        <f t="shared" si="22"/>
        <v>1</v>
      </c>
      <c r="CV16" s="3">
        <f t="shared" si="23"/>
        <v>1</v>
      </c>
      <c r="CW16" s="3">
        <f t="shared" si="24"/>
        <v>1</v>
      </c>
      <c r="CX16" s="3">
        <f t="shared" si="25"/>
        <v>1</v>
      </c>
      <c r="CY16" s="81">
        <f t="shared" si="26"/>
        <v>1</v>
      </c>
      <c r="CZ16" s="3">
        <f t="shared" si="27"/>
        <v>0.96270339349199374</v>
      </c>
    </row>
    <row r="17" spans="1:104" ht="31" thickBot="1">
      <c r="A17" s="2">
        <v>43203</v>
      </c>
      <c r="B17" s="73">
        <v>1</v>
      </c>
      <c r="C17" s="73">
        <v>1</v>
      </c>
      <c r="D17" s="73">
        <v>1.603</v>
      </c>
      <c r="E17" s="73">
        <v>1</v>
      </c>
      <c r="F17" s="73">
        <v>1</v>
      </c>
      <c r="G17" s="73">
        <v>1</v>
      </c>
      <c r="H17" s="73">
        <v>1.3360000000000001</v>
      </c>
      <c r="I17" s="73">
        <v>1.5242</v>
      </c>
      <c r="J17" s="73">
        <v>1.2</v>
      </c>
      <c r="K17" s="73">
        <v>1.2316</v>
      </c>
      <c r="L17" s="73">
        <v>1.0569</v>
      </c>
      <c r="M17" s="73">
        <v>1</v>
      </c>
      <c r="N17" s="73">
        <v>1.1261000000000001</v>
      </c>
      <c r="O17" s="73">
        <v>1</v>
      </c>
      <c r="P17" s="73">
        <v>1</v>
      </c>
      <c r="Q17" s="73">
        <v>1</v>
      </c>
      <c r="R17" s="73">
        <v>1</v>
      </c>
      <c r="S17" s="73">
        <v>1</v>
      </c>
      <c r="T17" s="73">
        <v>1</v>
      </c>
      <c r="U17" s="73">
        <v>1</v>
      </c>
      <c r="V17" s="73">
        <v>1</v>
      </c>
      <c r="W17" s="73">
        <v>1</v>
      </c>
      <c r="X17" s="73">
        <v>1</v>
      </c>
      <c r="Y17" s="73">
        <v>1</v>
      </c>
      <c r="Z17" s="73">
        <v>1</v>
      </c>
      <c r="AA17" s="79">
        <v>1</v>
      </c>
      <c r="AB17" s="79">
        <v>1</v>
      </c>
      <c r="AC17" s="79"/>
      <c r="AD17" s="19">
        <v>0.96422325791555663</v>
      </c>
      <c r="AF17" s="11" t="str">
        <f t="shared" si="28"/>
        <v>/</v>
      </c>
      <c r="AG17" s="11" t="str">
        <f t="shared" si="29"/>
        <v>/</v>
      </c>
      <c r="AH17" s="11">
        <f t="shared" si="30"/>
        <v>-3.0248033877797953E-2</v>
      </c>
      <c r="AI17" s="11" t="str">
        <f t="shared" si="31"/>
        <v>/</v>
      </c>
      <c r="AJ17" s="11" t="str">
        <f t="shared" si="32"/>
        <v>/</v>
      </c>
      <c r="AK17" s="11" t="str">
        <f t="shared" si="33"/>
        <v>/</v>
      </c>
      <c r="AL17" s="11">
        <f t="shared" si="34"/>
        <v>9.0634441087613649E-3</v>
      </c>
      <c r="AM17" s="11">
        <f t="shared" si="35"/>
        <v>5.4089709762532578E-3</v>
      </c>
      <c r="AN17" s="11">
        <f t="shared" si="36"/>
        <v>-2.4937655860349794E-3</v>
      </c>
      <c r="AO17" s="11">
        <f t="shared" si="37"/>
        <v>-9.5697627663852147E-3</v>
      </c>
      <c r="AP17" s="11">
        <f t="shared" si="38"/>
        <v>1.7619872905834777E-2</v>
      </c>
      <c r="AQ17" s="11" t="str">
        <f t="shared" si="39"/>
        <v>/</v>
      </c>
      <c r="AR17" s="11">
        <f t="shared" si="40"/>
        <v>5.6260046436864553E-3</v>
      </c>
      <c r="AS17" s="11" t="str">
        <f t="shared" si="41"/>
        <v>/</v>
      </c>
      <c r="AT17" s="11" t="str">
        <f t="shared" si="42"/>
        <v>/</v>
      </c>
      <c r="AU17" s="11" t="str">
        <f t="shared" si="43"/>
        <v>/</v>
      </c>
      <c r="AV17" s="11" t="str">
        <f t="shared" si="44"/>
        <v>/</v>
      </c>
      <c r="AW17" s="11" t="str">
        <f t="shared" si="45"/>
        <v>/</v>
      </c>
      <c r="AX17" s="11" t="str">
        <f t="shared" si="46"/>
        <v>/</v>
      </c>
      <c r="AY17" s="11" t="str">
        <f t="shared" si="47"/>
        <v>/</v>
      </c>
      <c r="AZ17" s="11" t="str">
        <f t="shared" si="48"/>
        <v>/</v>
      </c>
      <c r="BA17" s="11" t="str">
        <f t="shared" si="49"/>
        <v>/</v>
      </c>
      <c r="BB17" s="11" t="str">
        <f t="shared" si="50"/>
        <v>/</v>
      </c>
      <c r="BC17" s="11" t="str">
        <f t="shared" si="51"/>
        <v>/</v>
      </c>
      <c r="BD17" s="11" t="str">
        <f t="shared" si="52"/>
        <v>/</v>
      </c>
      <c r="BE17" s="76" t="str">
        <f t="shared" si="53"/>
        <v>/</v>
      </c>
      <c r="BF17" s="11">
        <f t="shared" si="54"/>
        <v>1.5787463032097548E-3</v>
      </c>
      <c r="BH17" s="7" t="s">
        <v>114</v>
      </c>
      <c r="BI17" s="7" t="s">
        <v>115</v>
      </c>
      <c r="BJ17" s="13">
        <f>INDEX(N:N,COUNTA(N:N))/INDEX(N:N,COUNTA(N:N)-1)-1</f>
        <v>1.5634144302316022E-2</v>
      </c>
      <c r="BK17" s="14">
        <f t="shared" si="57"/>
        <v>1.2624836292990382E-2</v>
      </c>
      <c r="BL17" s="13">
        <v>7.6473194505981335E-2</v>
      </c>
      <c r="BM17" s="14">
        <f t="shared" si="58"/>
        <v>4.5823070031907553E-2</v>
      </c>
      <c r="BN17" s="13">
        <v>5.9018394211489911E-2</v>
      </c>
      <c r="BO17" s="14">
        <f t="shared" si="59"/>
        <v>3.469653415189855E-2</v>
      </c>
      <c r="BP17" s="13">
        <v>0.17496555461088029</v>
      </c>
      <c r="BQ17" s="14">
        <f t="shared" si="63"/>
        <v>0.18493402184583171</v>
      </c>
      <c r="BR17" s="13">
        <v>0.39120476408612026</v>
      </c>
      <c r="BS17" s="14">
        <f t="shared" si="55"/>
        <v>0.18480082353987792</v>
      </c>
      <c r="BT17" s="13">
        <v>0.20568919324024845</v>
      </c>
      <c r="BU17" s="14">
        <f t="shared" si="62"/>
        <v>0.21278326309666978</v>
      </c>
      <c r="BV17" s="13">
        <f>[7]前海钜亿!$P$13</f>
        <v>-0.21228190215532</v>
      </c>
      <c r="BW17" s="14">
        <f t="shared" si="56"/>
        <v>-0.35673644942539801</v>
      </c>
      <c r="BY17" s="2">
        <f t="shared" si="0"/>
        <v>43203</v>
      </c>
      <c r="BZ17" s="3">
        <f t="shared" si="1"/>
        <v>1</v>
      </c>
      <c r="CA17" s="3">
        <f t="shared" si="2"/>
        <v>1</v>
      </c>
      <c r="CB17" s="3">
        <f t="shared" si="3"/>
        <v>1.1093425605536331</v>
      </c>
      <c r="CC17" s="3">
        <f t="shared" si="4"/>
        <v>1</v>
      </c>
      <c r="CD17" s="3">
        <f t="shared" si="5"/>
        <v>1</v>
      </c>
      <c r="CE17" s="3">
        <f t="shared" si="6"/>
        <v>1</v>
      </c>
      <c r="CF17" s="3">
        <f t="shared" si="7"/>
        <v>1.0897226753670475</v>
      </c>
      <c r="CG17" s="3">
        <f t="shared" si="8"/>
        <v>1.0559789386171539</v>
      </c>
      <c r="CH17" s="3">
        <f t="shared" si="9"/>
        <v>1.0909090909090908</v>
      </c>
      <c r="CI17" s="3">
        <f t="shared" si="10"/>
        <v>1.0337418163505121</v>
      </c>
      <c r="CJ17" s="3">
        <f t="shared" si="11"/>
        <v>1.0407680945347118</v>
      </c>
      <c r="CK17" s="3">
        <f t="shared" si="12"/>
        <v>1</v>
      </c>
      <c r="CL17" s="3">
        <f t="shared" si="13"/>
        <v>1.0926644673006016</v>
      </c>
      <c r="CM17" s="3">
        <f t="shared" si="14"/>
        <v>1</v>
      </c>
      <c r="CN17" s="3">
        <f t="shared" si="15"/>
        <v>1</v>
      </c>
      <c r="CO17" s="3">
        <f t="shared" si="16"/>
        <v>1</v>
      </c>
      <c r="CP17" s="3">
        <f t="shared" si="17"/>
        <v>1</v>
      </c>
      <c r="CQ17" s="3">
        <f t="shared" si="18"/>
        <v>1</v>
      </c>
      <c r="CR17" s="3">
        <f t="shared" si="19"/>
        <v>1</v>
      </c>
      <c r="CS17" s="3">
        <f t="shared" si="20"/>
        <v>1</v>
      </c>
      <c r="CT17" s="3">
        <f t="shared" si="21"/>
        <v>1</v>
      </c>
      <c r="CU17" s="3">
        <f t="shared" si="22"/>
        <v>1</v>
      </c>
      <c r="CV17" s="3">
        <f t="shared" si="23"/>
        <v>1</v>
      </c>
      <c r="CW17" s="3">
        <f t="shared" si="24"/>
        <v>1</v>
      </c>
      <c r="CX17" s="3">
        <f t="shared" si="25"/>
        <v>1</v>
      </c>
      <c r="CY17" s="81">
        <f t="shared" si="26"/>
        <v>1</v>
      </c>
      <c r="CZ17" s="3">
        <f t="shared" si="27"/>
        <v>0.96422325791555663</v>
      </c>
    </row>
    <row r="18" spans="1:104" ht="31" thickBot="1">
      <c r="A18" s="2">
        <v>43210</v>
      </c>
      <c r="B18" s="73">
        <v>1</v>
      </c>
      <c r="C18" s="73">
        <v>1</v>
      </c>
      <c r="D18" s="73">
        <v>1.603</v>
      </c>
      <c r="E18" s="73">
        <v>1</v>
      </c>
      <c r="F18" s="73">
        <v>1</v>
      </c>
      <c r="G18" s="73">
        <v>1</v>
      </c>
      <c r="H18" s="73">
        <v>1.3261000000000001</v>
      </c>
      <c r="I18" s="73">
        <v>1.4982</v>
      </c>
      <c r="J18" s="73">
        <v>1.1759999999999999</v>
      </c>
      <c r="K18" s="73">
        <v>1.2042999999999999</v>
      </c>
      <c r="L18" s="73">
        <v>1.0262</v>
      </c>
      <c r="M18" s="73">
        <v>1</v>
      </c>
      <c r="N18" s="73">
        <v>1.1040000000000001</v>
      </c>
      <c r="O18" s="73">
        <v>1</v>
      </c>
      <c r="P18" s="73">
        <v>1</v>
      </c>
      <c r="Q18" s="73">
        <v>1</v>
      </c>
      <c r="R18" s="73">
        <v>1</v>
      </c>
      <c r="S18" s="73">
        <v>1</v>
      </c>
      <c r="T18" s="73">
        <v>1</v>
      </c>
      <c r="U18" s="73">
        <v>1</v>
      </c>
      <c r="V18" s="73">
        <v>1</v>
      </c>
      <c r="W18" s="73">
        <v>1</v>
      </c>
      <c r="X18" s="73">
        <v>1</v>
      </c>
      <c r="Y18" s="73">
        <v>1</v>
      </c>
      <c r="Z18" s="73">
        <v>1</v>
      </c>
      <c r="AA18" s="79">
        <v>1</v>
      </c>
      <c r="AB18" s="79">
        <v>1</v>
      </c>
      <c r="AC18" s="79"/>
      <c r="AD18" s="19">
        <v>0.94081020433044893</v>
      </c>
      <c r="AF18" s="11" t="str">
        <f t="shared" si="28"/>
        <v>/</v>
      </c>
      <c r="AG18" s="11" t="str">
        <f t="shared" si="29"/>
        <v>/</v>
      </c>
      <c r="AH18" s="11" t="str">
        <f t="shared" si="30"/>
        <v>/</v>
      </c>
      <c r="AI18" s="11" t="str">
        <f t="shared" si="31"/>
        <v>/</v>
      </c>
      <c r="AJ18" s="11" t="str">
        <f t="shared" si="32"/>
        <v>/</v>
      </c>
      <c r="AK18" s="11" t="str">
        <f t="shared" si="33"/>
        <v>/</v>
      </c>
      <c r="AL18" s="11">
        <f t="shared" si="34"/>
        <v>-7.4101796407185505E-3</v>
      </c>
      <c r="AM18" s="11">
        <f t="shared" si="35"/>
        <v>-1.7058128854481103E-2</v>
      </c>
      <c r="AN18" s="11">
        <f t="shared" si="36"/>
        <v>-2.0000000000000018E-2</v>
      </c>
      <c r="AO18" s="11">
        <f t="shared" si="37"/>
        <v>-2.2166287755764902E-2</v>
      </c>
      <c r="AP18" s="11">
        <f t="shared" si="38"/>
        <v>-2.9047213549058482E-2</v>
      </c>
      <c r="AQ18" s="11" t="str">
        <f t="shared" si="39"/>
        <v>/</v>
      </c>
      <c r="AR18" s="11">
        <f t="shared" si="40"/>
        <v>-1.9625255305923073E-2</v>
      </c>
      <c r="AS18" s="11" t="str">
        <f t="shared" si="41"/>
        <v>/</v>
      </c>
      <c r="AT18" s="11" t="str">
        <f t="shared" si="42"/>
        <v>/</v>
      </c>
      <c r="AU18" s="11" t="str">
        <f t="shared" si="43"/>
        <v>/</v>
      </c>
      <c r="AV18" s="11" t="str">
        <f t="shared" si="44"/>
        <v>/</v>
      </c>
      <c r="AW18" s="11" t="str">
        <f t="shared" si="45"/>
        <v>/</v>
      </c>
      <c r="AX18" s="11" t="str">
        <f t="shared" si="46"/>
        <v>/</v>
      </c>
      <c r="AY18" s="11" t="str">
        <f t="shared" si="47"/>
        <v>/</v>
      </c>
      <c r="AZ18" s="11" t="str">
        <f t="shared" si="48"/>
        <v>/</v>
      </c>
      <c r="BA18" s="11" t="str">
        <f t="shared" si="49"/>
        <v>/</v>
      </c>
      <c r="BB18" s="11" t="str">
        <f t="shared" si="50"/>
        <v>/</v>
      </c>
      <c r="BC18" s="11" t="str">
        <f t="shared" si="51"/>
        <v>/</v>
      </c>
      <c r="BD18" s="11" t="str">
        <f t="shared" si="52"/>
        <v>/</v>
      </c>
      <c r="BE18" s="76" t="str">
        <f t="shared" si="53"/>
        <v>/</v>
      </c>
      <c r="BF18" s="11">
        <f t="shared" si="54"/>
        <v>-2.4281776438085156E-2</v>
      </c>
      <c r="BH18" s="7" t="s">
        <v>35</v>
      </c>
      <c r="BI18" s="7" t="s">
        <v>116</v>
      </c>
      <c r="BJ18" s="13">
        <f>INDEX(O:O,COUNTA(O:O))/INDEX(O:O,COUNTA(O:O)-1)-1</f>
        <v>8.6855526940363692E-3</v>
      </c>
      <c r="BK18" s="14">
        <f t="shared" si="57"/>
        <v>1.2624836292990382E-2</v>
      </c>
      <c r="BL18" s="13">
        <v>7.1735164717244393E-2</v>
      </c>
      <c r="BM18" s="14">
        <f t="shared" si="58"/>
        <v>4.5823070031907553E-2</v>
      </c>
      <c r="BN18" s="13">
        <v>4.1395130597987606E-2</v>
      </c>
      <c r="BO18" s="14">
        <f t="shared" si="59"/>
        <v>3.469653415189855E-2</v>
      </c>
      <c r="BP18" s="13">
        <v>0.16256974462339191</v>
      </c>
      <c r="BQ18" s="14">
        <f t="shared" si="63"/>
        <v>0.18493402184583171</v>
      </c>
      <c r="BR18" s="13">
        <v>0.29539559014267192</v>
      </c>
      <c r="BS18" s="14">
        <f t="shared" si="55"/>
        <v>0.18480082353987792</v>
      </c>
      <c r="BT18" s="13">
        <v>0.1952713274837142</v>
      </c>
      <c r="BU18" s="14">
        <f t="shared" si="62"/>
        <v>0.21278326309666978</v>
      </c>
      <c r="BV18" s="13">
        <f>[7]千象资产!$P$13</f>
        <v>-0.14591856614065801</v>
      </c>
      <c r="BW18" s="14">
        <f t="shared" si="56"/>
        <v>-0.35673644942539801</v>
      </c>
      <c r="BY18" s="2">
        <f t="shared" si="0"/>
        <v>43210</v>
      </c>
      <c r="BZ18" s="3">
        <f t="shared" si="1"/>
        <v>1</v>
      </c>
      <c r="CA18" s="3">
        <f t="shared" si="2"/>
        <v>1</v>
      </c>
      <c r="CB18" s="3">
        <f t="shared" si="3"/>
        <v>1.1093425605536331</v>
      </c>
      <c r="CC18" s="3">
        <f t="shared" si="4"/>
        <v>1</v>
      </c>
      <c r="CD18" s="3">
        <f t="shared" si="5"/>
        <v>1</v>
      </c>
      <c r="CE18" s="3">
        <f t="shared" si="6"/>
        <v>1</v>
      </c>
      <c r="CF18" s="3">
        <f t="shared" si="7"/>
        <v>1.0816476345840131</v>
      </c>
      <c r="CG18" s="3">
        <f t="shared" si="8"/>
        <v>1.0379659138146045</v>
      </c>
      <c r="CH18" s="3">
        <f t="shared" si="9"/>
        <v>1.0690909090909089</v>
      </c>
      <c r="CI18" s="3">
        <f t="shared" si="10"/>
        <v>1.0108275977841195</v>
      </c>
      <c r="CJ18" s="3">
        <f t="shared" si="11"/>
        <v>1.0105366814377152</v>
      </c>
      <c r="CK18" s="3">
        <f t="shared" si="12"/>
        <v>1</v>
      </c>
      <c r="CL18" s="3">
        <f t="shared" si="13"/>
        <v>1.0712206481661171</v>
      </c>
      <c r="CM18" s="3">
        <f t="shared" si="14"/>
        <v>1</v>
      </c>
      <c r="CN18" s="3">
        <f t="shared" si="15"/>
        <v>1</v>
      </c>
      <c r="CO18" s="3">
        <f t="shared" si="16"/>
        <v>1</v>
      </c>
      <c r="CP18" s="3">
        <f t="shared" si="17"/>
        <v>1</v>
      </c>
      <c r="CQ18" s="3">
        <f t="shared" si="18"/>
        <v>1</v>
      </c>
      <c r="CR18" s="3">
        <f t="shared" si="19"/>
        <v>1</v>
      </c>
      <c r="CS18" s="3">
        <f t="shared" si="20"/>
        <v>1</v>
      </c>
      <c r="CT18" s="3">
        <f t="shared" si="21"/>
        <v>1</v>
      </c>
      <c r="CU18" s="3">
        <f t="shared" si="22"/>
        <v>1</v>
      </c>
      <c r="CV18" s="3">
        <f t="shared" si="23"/>
        <v>1</v>
      </c>
      <c r="CW18" s="3">
        <f t="shared" si="24"/>
        <v>1</v>
      </c>
      <c r="CX18" s="3">
        <f t="shared" si="25"/>
        <v>1</v>
      </c>
      <c r="CY18" s="81">
        <f t="shared" si="26"/>
        <v>1</v>
      </c>
      <c r="CZ18" s="3">
        <f t="shared" si="27"/>
        <v>0.94081020433044893</v>
      </c>
    </row>
    <row r="19" spans="1:104" ht="31" thickBot="1">
      <c r="A19" s="2">
        <v>43217</v>
      </c>
      <c r="B19" s="73">
        <v>1</v>
      </c>
      <c r="C19" s="73">
        <v>1</v>
      </c>
      <c r="D19" s="73">
        <v>1.554</v>
      </c>
      <c r="E19" s="73">
        <v>1</v>
      </c>
      <c r="F19" s="73">
        <v>1</v>
      </c>
      <c r="G19" s="73">
        <v>1</v>
      </c>
      <c r="H19" s="73">
        <v>1.306</v>
      </c>
      <c r="I19" s="73">
        <v>1.5224</v>
      </c>
      <c r="J19" s="73">
        <v>1.1839999999999999</v>
      </c>
      <c r="K19" s="73">
        <v>1.2035</v>
      </c>
      <c r="L19" s="73">
        <v>1.0429999999999999</v>
      </c>
      <c r="M19" s="73">
        <v>1</v>
      </c>
      <c r="N19" s="73">
        <v>1.1054999999999999</v>
      </c>
      <c r="O19" s="73">
        <v>1</v>
      </c>
      <c r="P19" s="73">
        <v>1</v>
      </c>
      <c r="Q19" s="73">
        <v>1</v>
      </c>
      <c r="R19" s="73">
        <v>1</v>
      </c>
      <c r="S19" s="73">
        <v>1</v>
      </c>
      <c r="T19" s="73">
        <v>1</v>
      </c>
      <c r="U19" s="73">
        <v>1</v>
      </c>
      <c r="V19" s="73">
        <v>1</v>
      </c>
      <c r="W19" s="73">
        <v>1</v>
      </c>
      <c r="X19" s="73">
        <v>1</v>
      </c>
      <c r="Y19" s="73">
        <v>1</v>
      </c>
      <c r="Z19" s="73">
        <v>1</v>
      </c>
      <c r="AA19" s="79">
        <v>1</v>
      </c>
      <c r="AB19" s="79">
        <v>1</v>
      </c>
      <c r="AC19" s="79"/>
      <c r="AD19" s="19">
        <v>0.93763425337092121</v>
      </c>
      <c r="AF19" s="11" t="str">
        <f t="shared" si="28"/>
        <v>/</v>
      </c>
      <c r="AG19" s="11" t="str">
        <f t="shared" si="29"/>
        <v>/</v>
      </c>
      <c r="AH19" s="11">
        <f t="shared" si="30"/>
        <v>-3.0567685589519611E-2</v>
      </c>
      <c r="AI19" s="11" t="str">
        <f t="shared" si="31"/>
        <v>/</v>
      </c>
      <c r="AJ19" s="11" t="str">
        <f t="shared" si="32"/>
        <v>/</v>
      </c>
      <c r="AK19" s="11" t="str">
        <f t="shared" si="33"/>
        <v>/</v>
      </c>
      <c r="AL19" s="11">
        <f t="shared" si="34"/>
        <v>-1.5157227961692166E-2</v>
      </c>
      <c r="AM19" s="11">
        <f t="shared" si="35"/>
        <v>1.6152716593245131E-2</v>
      </c>
      <c r="AN19" s="11">
        <f t="shared" si="36"/>
        <v>6.8027210884353817E-3</v>
      </c>
      <c r="AO19" s="11">
        <f t="shared" si="37"/>
        <v>-6.6428630739845396E-4</v>
      </c>
      <c r="AP19" s="11">
        <f t="shared" si="38"/>
        <v>1.6371077762619368E-2</v>
      </c>
      <c r="AQ19" s="11" t="str">
        <f t="shared" si="39"/>
        <v>/</v>
      </c>
      <c r="AR19" s="11">
        <f t="shared" si="40"/>
        <v>1.3586956521738358E-3</v>
      </c>
      <c r="AS19" s="11" t="str">
        <f t="shared" si="41"/>
        <v>/</v>
      </c>
      <c r="AT19" s="11" t="str">
        <f t="shared" si="42"/>
        <v>/</v>
      </c>
      <c r="AU19" s="11" t="str">
        <f t="shared" si="43"/>
        <v>/</v>
      </c>
      <c r="AV19" s="11" t="str">
        <f t="shared" si="44"/>
        <v>/</v>
      </c>
      <c r="AW19" s="11" t="str">
        <f t="shared" si="45"/>
        <v>/</v>
      </c>
      <c r="AX19" s="11" t="str">
        <f t="shared" si="46"/>
        <v>/</v>
      </c>
      <c r="AY19" s="11" t="str">
        <f t="shared" si="47"/>
        <v>/</v>
      </c>
      <c r="AZ19" s="11" t="str">
        <f t="shared" si="48"/>
        <v>/</v>
      </c>
      <c r="BA19" s="11" t="str">
        <f t="shared" si="49"/>
        <v>/</v>
      </c>
      <c r="BB19" s="11" t="str">
        <f t="shared" si="50"/>
        <v>/</v>
      </c>
      <c r="BC19" s="11" t="str">
        <f t="shared" si="51"/>
        <v>/</v>
      </c>
      <c r="BD19" s="11" t="str">
        <f t="shared" si="52"/>
        <v>/</v>
      </c>
      <c r="BE19" s="76" t="str">
        <f t="shared" si="53"/>
        <v>/</v>
      </c>
      <c r="BF19" s="11">
        <f t="shared" ref="BF19:BF67" si="64">AD19/AD18-1</f>
        <v>-3.375761598789162E-3</v>
      </c>
      <c r="BH19" s="7" t="s">
        <v>117</v>
      </c>
      <c r="BI19" s="7" t="s">
        <v>118</v>
      </c>
      <c r="BJ19" s="13">
        <f>INDEX(P:P,COUNTA(P:P))/INDEX(P:P,COUNTA(P:P)-1)-1</f>
        <v>2.143569292123626E-2</v>
      </c>
      <c r="BK19" s="14">
        <f t="shared" si="57"/>
        <v>1.2624836292990382E-2</v>
      </c>
      <c r="BL19" s="13">
        <v>6.6798563023897417E-2</v>
      </c>
      <c r="BM19" s="14">
        <f t="shared" si="58"/>
        <v>4.5823070031907553E-2</v>
      </c>
      <c r="BN19" s="13">
        <v>0.14036064113980418</v>
      </c>
      <c r="BO19" s="14">
        <f t="shared" si="59"/>
        <v>3.469653415189855E-2</v>
      </c>
      <c r="BP19" s="13">
        <v>0.18654920350187387</v>
      </c>
      <c r="BQ19" s="14">
        <f t="shared" si="63"/>
        <v>0.18493402184583171</v>
      </c>
      <c r="BR19" s="13">
        <v>0.39349836779107727</v>
      </c>
      <c r="BS19" s="14">
        <f t="shared" si="55"/>
        <v>0.18480082353987792</v>
      </c>
      <c r="BT19" s="13">
        <v>0.21754589679253447</v>
      </c>
      <c r="BU19" s="14">
        <f t="shared" si="62"/>
        <v>0.21278326309666978</v>
      </c>
      <c r="BV19" s="13">
        <f>[7]蜂雀投资!$P$13</f>
        <v>-0.27639374700407399</v>
      </c>
      <c r="BW19" s="14">
        <f t="shared" si="56"/>
        <v>-0.35673644942539801</v>
      </c>
      <c r="BY19" s="2">
        <f t="shared" si="0"/>
        <v>43217</v>
      </c>
      <c r="BZ19" s="3">
        <f t="shared" si="1"/>
        <v>1</v>
      </c>
      <c r="CA19" s="3">
        <f t="shared" si="2"/>
        <v>1</v>
      </c>
      <c r="CB19" s="3">
        <f t="shared" si="3"/>
        <v>1.0754325259515571</v>
      </c>
      <c r="CC19" s="3">
        <f t="shared" si="4"/>
        <v>1</v>
      </c>
      <c r="CD19" s="3">
        <f t="shared" si="5"/>
        <v>1</v>
      </c>
      <c r="CE19" s="3">
        <f t="shared" si="6"/>
        <v>1</v>
      </c>
      <c r="CF19" s="3">
        <f t="shared" si="7"/>
        <v>1.0652528548123981</v>
      </c>
      <c r="CG19" s="3">
        <f t="shared" si="8"/>
        <v>1.0547318830539005</v>
      </c>
      <c r="CH19" s="3">
        <f t="shared" si="9"/>
        <v>1.0763636363636362</v>
      </c>
      <c r="CI19" s="3">
        <f t="shared" si="10"/>
        <v>1.0101561188517709</v>
      </c>
      <c r="CJ19" s="3">
        <f t="shared" si="11"/>
        <v>1.0270802560315113</v>
      </c>
      <c r="CK19" s="3">
        <f t="shared" si="12"/>
        <v>1</v>
      </c>
      <c r="CL19" s="3">
        <f t="shared" si="13"/>
        <v>1.072676111003299</v>
      </c>
      <c r="CM19" s="3">
        <f t="shared" si="14"/>
        <v>1</v>
      </c>
      <c r="CN19" s="3">
        <f t="shared" si="15"/>
        <v>1</v>
      </c>
      <c r="CO19" s="3">
        <f t="shared" si="16"/>
        <v>1</v>
      </c>
      <c r="CP19" s="3">
        <f t="shared" si="17"/>
        <v>1</v>
      </c>
      <c r="CQ19" s="3">
        <f t="shared" si="18"/>
        <v>1</v>
      </c>
      <c r="CR19" s="3">
        <f t="shared" si="19"/>
        <v>1</v>
      </c>
      <c r="CS19" s="3">
        <f t="shared" si="20"/>
        <v>1</v>
      </c>
      <c r="CT19" s="3">
        <f t="shared" si="21"/>
        <v>1</v>
      </c>
      <c r="CU19" s="3">
        <f t="shared" si="22"/>
        <v>1</v>
      </c>
      <c r="CV19" s="3">
        <f t="shared" si="23"/>
        <v>1</v>
      </c>
      <c r="CW19" s="3">
        <f t="shared" si="24"/>
        <v>1</v>
      </c>
      <c r="CX19" s="3">
        <f t="shared" si="25"/>
        <v>1</v>
      </c>
      <c r="CY19" s="81">
        <f t="shared" si="26"/>
        <v>1</v>
      </c>
      <c r="CZ19" s="3">
        <f t="shared" si="27"/>
        <v>0.93763425337092121</v>
      </c>
    </row>
    <row r="20" spans="1:104" ht="16" thickBot="1">
      <c r="A20" s="2">
        <v>43224</v>
      </c>
      <c r="B20" s="73">
        <v>1</v>
      </c>
      <c r="C20" s="73">
        <v>1</v>
      </c>
      <c r="D20" s="73">
        <v>1.6120000000000001</v>
      </c>
      <c r="E20" s="73">
        <v>1</v>
      </c>
      <c r="F20" s="73">
        <v>1</v>
      </c>
      <c r="G20" s="73">
        <v>1</v>
      </c>
      <c r="H20" s="73">
        <v>1.3315999999999999</v>
      </c>
      <c r="I20" s="73">
        <v>1.5454000000000001</v>
      </c>
      <c r="J20" s="73">
        <v>1.2</v>
      </c>
      <c r="K20" s="73">
        <v>1.2139</v>
      </c>
      <c r="L20" s="73">
        <v>1.0645</v>
      </c>
      <c r="M20" s="73">
        <v>1</v>
      </c>
      <c r="N20" s="73">
        <v>1.1281000000000001</v>
      </c>
      <c r="O20" s="73">
        <v>1</v>
      </c>
      <c r="P20" s="73">
        <v>1</v>
      </c>
      <c r="Q20" s="73">
        <v>1</v>
      </c>
      <c r="R20" s="73">
        <v>1</v>
      </c>
      <c r="S20" s="73">
        <v>1</v>
      </c>
      <c r="T20" s="73">
        <v>1</v>
      </c>
      <c r="U20" s="73">
        <v>1</v>
      </c>
      <c r="V20" s="73">
        <v>1</v>
      </c>
      <c r="W20" s="73">
        <v>1</v>
      </c>
      <c r="X20" s="73">
        <v>1</v>
      </c>
      <c r="Y20" s="73">
        <v>1</v>
      </c>
      <c r="Z20" s="73">
        <v>1</v>
      </c>
      <c r="AA20" s="79">
        <v>1</v>
      </c>
      <c r="AB20" s="79">
        <v>1</v>
      </c>
      <c r="AC20" s="79"/>
      <c r="AD20" s="19">
        <v>0.94536296649814311</v>
      </c>
      <c r="AF20" s="11" t="str">
        <f t="shared" si="28"/>
        <v>/</v>
      </c>
      <c r="AG20" s="11" t="str">
        <f t="shared" si="29"/>
        <v>/</v>
      </c>
      <c r="AH20" s="11">
        <f t="shared" si="30"/>
        <v>3.7323037323037322E-2</v>
      </c>
      <c r="AI20" s="11" t="str">
        <f t="shared" si="31"/>
        <v>/</v>
      </c>
      <c r="AJ20" s="11" t="str">
        <f t="shared" si="32"/>
        <v>/</v>
      </c>
      <c r="AK20" s="11" t="str">
        <f t="shared" si="33"/>
        <v>/</v>
      </c>
      <c r="AL20" s="11">
        <f t="shared" si="34"/>
        <v>1.9601837672281741E-2</v>
      </c>
      <c r="AM20" s="11">
        <f t="shared" si="35"/>
        <v>1.5107724645297083E-2</v>
      </c>
      <c r="AN20" s="11">
        <f t="shared" si="36"/>
        <v>1.3513513513513598E-2</v>
      </c>
      <c r="AO20" s="11">
        <f t="shared" si="37"/>
        <v>8.6414624013293473E-3</v>
      </c>
      <c r="AP20" s="11">
        <f t="shared" si="38"/>
        <v>2.0613614573346206E-2</v>
      </c>
      <c r="AQ20" s="11" t="str">
        <f t="shared" si="39"/>
        <v>/</v>
      </c>
      <c r="AR20" s="11">
        <f t="shared" si="40"/>
        <v>2.0443238353686333E-2</v>
      </c>
      <c r="AS20" s="11" t="str">
        <f t="shared" si="41"/>
        <v>/</v>
      </c>
      <c r="AT20" s="11" t="str">
        <f t="shared" si="42"/>
        <v>/</v>
      </c>
      <c r="AU20" s="11" t="str">
        <f t="shared" si="43"/>
        <v>/</v>
      </c>
      <c r="AV20" s="11" t="str">
        <f t="shared" si="44"/>
        <v>/</v>
      </c>
      <c r="AW20" s="11" t="str">
        <f t="shared" si="45"/>
        <v>/</v>
      </c>
      <c r="AX20" s="11" t="str">
        <f t="shared" si="46"/>
        <v>/</v>
      </c>
      <c r="AY20" s="11" t="str">
        <f t="shared" si="47"/>
        <v>/</v>
      </c>
      <c r="AZ20" s="11" t="str">
        <f t="shared" si="48"/>
        <v>/</v>
      </c>
      <c r="BA20" s="11" t="str">
        <f t="shared" si="49"/>
        <v>/</v>
      </c>
      <c r="BB20" s="11" t="str">
        <f t="shared" si="50"/>
        <v>/</v>
      </c>
      <c r="BC20" s="11" t="str">
        <f t="shared" si="51"/>
        <v>/</v>
      </c>
      <c r="BD20" s="11" t="str">
        <f t="shared" si="52"/>
        <v>/</v>
      </c>
      <c r="BE20" s="76" t="str">
        <f t="shared" si="53"/>
        <v>/</v>
      </c>
      <c r="BF20" s="11">
        <f t="shared" si="64"/>
        <v>8.242780273263417E-3</v>
      </c>
      <c r="BH20" s="7" t="s">
        <v>47</v>
      </c>
      <c r="BI20" s="7" t="s">
        <v>119</v>
      </c>
      <c r="BJ20" s="13">
        <f>INDEX(Q:Q,COUNTA(Q:Q))/INDEX(Q:Q,COUNTA(Q:Q)-1)-1</f>
        <v>1.1142061281337101E-2</v>
      </c>
      <c r="BK20" s="14">
        <f t="shared" si="57"/>
        <v>1.2624836292990382E-2</v>
      </c>
      <c r="BL20" s="13">
        <v>9.9333737129012611E-2</v>
      </c>
      <c r="BM20" s="14">
        <f t="shared" si="58"/>
        <v>4.5823070031907553E-2</v>
      </c>
      <c r="BN20" s="13">
        <v>0.16645244215938293</v>
      </c>
      <c r="BO20" s="14">
        <f t="shared" si="59"/>
        <v>3.469653415189855E-2</v>
      </c>
      <c r="BP20" s="13">
        <v>0.18298838299067993</v>
      </c>
      <c r="BQ20" s="14">
        <f t="shared" si="63"/>
        <v>0.18493402184583171</v>
      </c>
      <c r="BR20" s="13">
        <v>0.38338414634146334</v>
      </c>
      <c r="BS20" s="14">
        <f t="shared" si="55"/>
        <v>0.18480082353987792</v>
      </c>
      <c r="BT20" s="13">
        <v>0.21784508419377838</v>
      </c>
      <c r="BU20" s="14">
        <f t="shared" si="62"/>
        <v>0.21278326309666978</v>
      </c>
      <c r="BV20" s="13">
        <f>[8]蒙玺投资!$P$13</f>
        <v>-0.11093871217998452</v>
      </c>
      <c r="BW20" s="14">
        <f t="shared" si="56"/>
        <v>-0.35673644942539801</v>
      </c>
      <c r="BY20" s="2">
        <f t="shared" si="0"/>
        <v>43224</v>
      </c>
      <c r="BZ20" s="3">
        <f t="shared" si="1"/>
        <v>1</v>
      </c>
      <c r="CA20" s="3">
        <f t="shared" si="2"/>
        <v>1</v>
      </c>
      <c r="CB20" s="3">
        <f t="shared" si="3"/>
        <v>1.1155709342560554</v>
      </c>
      <c r="CC20" s="3">
        <f t="shared" si="4"/>
        <v>1</v>
      </c>
      <c r="CD20" s="3">
        <f t="shared" si="5"/>
        <v>1</v>
      </c>
      <c r="CE20" s="3">
        <f t="shared" si="6"/>
        <v>1</v>
      </c>
      <c r="CF20" s="3">
        <f t="shared" si="7"/>
        <v>1.0861337683523653</v>
      </c>
      <c r="CG20" s="3">
        <f t="shared" si="8"/>
        <v>1.0706664819176943</v>
      </c>
      <c r="CH20" s="3">
        <f t="shared" si="9"/>
        <v>1.0909090909090908</v>
      </c>
      <c r="CI20" s="3">
        <f t="shared" si="10"/>
        <v>1.0188853449723014</v>
      </c>
      <c r="CJ20" s="3">
        <f t="shared" si="11"/>
        <v>1.0482520925652388</v>
      </c>
      <c r="CK20" s="3">
        <f t="shared" si="12"/>
        <v>1</v>
      </c>
      <c r="CL20" s="3">
        <f t="shared" si="13"/>
        <v>1.0946050844168447</v>
      </c>
      <c r="CM20" s="3">
        <f t="shared" si="14"/>
        <v>1</v>
      </c>
      <c r="CN20" s="3">
        <f t="shared" si="15"/>
        <v>1</v>
      </c>
      <c r="CO20" s="3">
        <f t="shared" si="16"/>
        <v>1</v>
      </c>
      <c r="CP20" s="3">
        <f t="shared" si="17"/>
        <v>1</v>
      </c>
      <c r="CQ20" s="3">
        <f t="shared" si="18"/>
        <v>1</v>
      </c>
      <c r="CR20" s="3">
        <f t="shared" si="19"/>
        <v>1</v>
      </c>
      <c r="CS20" s="3">
        <f t="shared" si="20"/>
        <v>1</v>
      </c>
      <c r="CT20" s="3">
        <f t="shared" si="21"/>
        <v>1</v>
      </c>
      <c r="CU20" s="3">
        <f t="shared" si="22"/>
        <v>1</v>
      </c>
      <c r="CV20" s="3">
        <f t="shared" si="23"/>
        <v>1</v>
      </c>
      <c r="CW20" s="3">
        <f t="shared" si="24"/>
        <v>1</v>
      </c>
      <c r="CX20" s="3">
        <f t="shared" si="25"/>
        <v>1</v>
      </c>
      <c r="CY20" s="81">
        <f t="shared" si="26"/>
        <v>1</v>
      </c>
      <c r="CZ20" s="3">
        <f t="shared" si="27"/>
        <v>0.94536296649814311</v>
      </c>
    </row>
    <row r="21" spans="1:104" ht="31" thickBot="1">
      <c r="A21" s="2">
        <v>43231</v>
      </c>
      <c r="B21" s="73">
        <v>1</v>
      </c>
      <c r="C21" s="73">
        <v>1</v>
      </c>
      <c r="D21" s="73">
        <v>1.6759999999999999</v>
      </c>
      <c r="E21" s="73">
        <v>1</v>
      </c>
      <c r="F21" s="73">
        <v>1</v>
      </c>
      <c r="G21" s="73">
        <v>1</v>
      </c>
      <c r="H21" s="73">
        <v>1.3645</v>
      </c>
      <c r="I21" s="73">
        <v>1.5857000000000001</v>
      </c>
      <c r="J21" s="73">
        <v>1.2210000000000001</v>
      </c>
      <c r="K21" s="73">
        <v>1.2329000000000001</v>
      </c>
      <c r="L21" s="73">
        <v>1.0853999999999999</v>
      </c>
      <c r="M21" s="73">
        <v>1</v>
      </c>
      <c r="N21" s="73">
        <v>1.1528</v>
      </c>
      <c r="O21" s="73">
        <v>1</v>
      </c>
      <c r="P21" s="73">
        <v>1</v>
      </c>
      <c r="Q21" s="73">
        <v>1</v>
      </c>
      <c r="R21" s="73">
        <v>1</v>
      </c>
      <c r="S21" s="73">
        <v>1</v>
      </c>
      <c r="T21" s="73">
        <v>1</v>
      </c>
      <c r="U21" s="73">
        <v>1</v>
      </c>
      <c r="V21" s="73">
        <v>1</v>
      </c>
      <c r="W21" s="73">
        <v>1</v>
      </c>
      <c r="X21" s="73">
        <v>1</v>
      </c>
      <c r="Y21" s="73">
        <v>1</v>
      </c>
      <c r="Z21" s="73">
        <v>1</v>
      </c>
      <c r="AA21" s="79">
        <v>1</v>
      </c>
      <c r="AB21" s="79">
        <v>1</v>
      </c>
      <c r="AC21" s="79"/>
      <c r="AD21" s="19">
        <v>0.95848892290255583</v>
      </c>
      <c r="AF21" s="11" t="str">
        <f t="shared" si="28"/>
        <v>/</v>
      </c>
      <c r="AG21" s="11" t="str">
        <f t="shared" si="29"/>
        <v>/</v>
      </c>
      <c r="AH21" s="11">
        <f t="shared" si="30"/>
        <v>3.9702233250620278E-2</v>
      </c>
      <c r="AI21" s="11" t="str">
        <f t="shared" si="31"/>
        <v>/</v>
      </c>
      <c r="AJ21" s="11" t="str">
        <f t="shared" si="32"/>
        <v>/</v>
      </c>
      <c r="AK21" s="11" t="str">
        <f t="shared" si="33"/>
        <v>/</v>
      </c>
      <c r="AL21" s="11">
        <f t="shared" si="34"/>
        <v>2.4707119255031662E-2</v>
      </c>
      <c r="AM21" s="11">
        <f t="shared" si="35"/>
        <v>2.6077390966739999E-2</v>
      </c>
      <c r="AN21" s="11">
        <f t="shared" si="36"/>
        <v>1.7500000000000071E-2</v>
      </c>
      <c r="AO21" s="11">
        <f t="shared" si="37"/>
        <v>1.5652030645028514E-2</v>
      </c>
      <c r="AP21" s="11">
        <f t="shared" si="38"/>
        <v>1.9633630812587954E-2</v>
      </c>
      <c r="AQ21" s="11" t="str">
        <f t="shared" si="39"/>
        <v>/</v>
      </c>
      <c r="AR21" s="11">
        <f t="shared" si="40"/>
        <v>2.1895222054782337E-2</v>
      </c>
      <c r="AS21" s="11" t="str">
        <f t="shared" si="41"/>
        <v>/</v>
      </c>
      <c r="AT21" s="11" t="str">
        <f t="shared" si="42"/>
        <v>/</v>
      </c>
      <c r="AU21" s="11" t="str">
        <f t="shared" si="43"/>
        <v>/</v>
      </c>
      <c r="AV21" s="11" t="str">
        <f t="shared" si="44"/>
        <v>/</v>
      </c>
      <c r="AW21" s="11" t="str">
        <f t="shared" si="45"/>
        <v>/</v>
      </c>
      <c r="AX21" s="11" t="str">
        <f t="shared" si="46"/>
        <v>/</v>
      </c>
      <c r="AY21" s="11" t="str">
        <f t="shared" si="47"/>
        <v>/</v>
      </c>
      <c r="AZ21" s="11" t="str">
        <f t="shared" si="48"/>
        <v>/</v>
      </c>
      <c r="BA21" s="11" t="str">
        <f t="shared" si="49"/>
        <v>/</v>
      </c>
      <c r="BB21" s="11" t="str">
        <f t="shared" si="50"/>
        <v>/</v>
      </c>
      <c r="BC21" s="11" t="str">
        <f t="shared" si="51"/>
        <v>/</v>
      </c>
      <c r="BD21" s="11" t="str">
        <f t="shared" si="52"/>
        <v>/</v>
      </c>
      <c r="BE21" s="76" t="str">
        <f t="shared" si="53"/>
        <v>/</v>
      </c>
      <c r="BF21" s="11">
        <f t="shared" si="64"/>
        <v>1.3884568012045628E-2</v>
      </c>
      <c r="BH21" s="7" t="s">
        <v>254</v>
      </c>
      <c r="BI21" s="7" t="s">
        <v>252</v>
      </c>
      <c r="BJ21" s="13">
        <f>INDEX(R:R,COUNTA(R:R))/INDEX(R:R,COUNTA(R:R)-1)-1</f>
        <v>-3.9639147074904679E-3</v>
      </c>
      <c r="BK21" s="14">
        <f t="shared" si="57"/>
        <v>1.2624836292990382E-2</v>
      </c>
      <c r="BL21" s="13">
        <v>1.4831836223104355E-2</v>
      </c>
      <c r="BM21" s="14">
        <f t="shared" si="58"/>
        <v>4.5823070031907553E-2</v>
      </c>
      <c r="BN21" s="13">
        <v>4.0256959314775242E-2</v>
      </c>
      <c r="BO21" s="14">
        <f t="shared" si="59"/>
        <v>3.469653415189855E-2</v>
      </c>
      <c r="BP21" s="13">
        <v>0.24242965900846855</v>
      </c>
      <c r="BQ21" s="14">
        <f t="shared" si="63"/>
        <v>0.18493402184583171</v>
      </c>
      <c r="BR21" s="13">
        <v>0.45740000000000003</v>
      </c>
      <c r="BS21" s="14">
        <f t="shared" si="55"/>
        <v>0.18480082353987792</v>
      </c>
      <c r="BT21" s="13">
        <v>0.25415650690417052</v>
      </c>
      <c r="BU21" s="14">
        <f t="shared" si="62"/>
        <v>0.21278326309666978</v>
      </c>
      <c r="BV21" s="13">
        <f>[8]新凰投资!$P$13</f>
        <v>-0.1132075471698113</v>
      </c>
      <c r="BW21" s="14">
        <f t="shared" si="56"/>
        <v>-0.35673644942539801</v>
      </c>
      <c r="BY21" s="2">
        <f t="shared" si="0"/>
        <v>43231</v>
      </c>
      <c r="BZ21" s="3">
        <f t="shared" si="1"/>
        <v>1</v>
      </c>
      <c r="CA21" s="3">
        <f t="shared" si="2"/>
        <v>1</v>
      </c>
      <c r="CB21" s="3">
        <f t="shared" si="3"/>
        <v>1.1598615916955017</v>
      </c>
      <c r="CC21" s="3">
        <f t="shared" si="4"/>
        <v>1</v>
      </c>
      <c r="CD21" s="3">
        <f t="shared" si="5"/>
        <v>1</v>
      </c>
      <c r="CE21" s="3">
        <f t="shared" si="6"/>
        <v>1</v>
      </c>
      <c r="CF21" s="3">
        <f t="shared" si="7"/>
        <v>1.1129690048939642</v>
      </c>
      <c r="CG21" s="3">
        <f t="shared" si="8"/>
        <v>1.0985866703616463</v>
      </c>
      <c r="CH21" s="3">
        <f t="shared" si="9"/>
        <v>1.1100000000000001</v>
      </c>
      <c r="CI21" s="3">
        <f t="shared" si="10"/>
        <v>1.0348329696155785</v>
      </c>
      <c r="CJ21" s="3">
        <f t="shared" si="11"/>
        <v>1.0688330871491873</v>
      </c>
      <c r="CK21" s="3">
        <f t="shared" si="12"/>
        <v>1</v>
      </c>
      <c r="CL21" s="3">
        <f t="shared" si="13"/>
        <v>1.1185717058024454</v>
      </c>
      <c r="CM21" s="3">
        <f t="shared" si="14"/>
        <v>1</v>
      </c>
      <c r="CN21" s="3">
        <f t="shared" si="15"/>
        <v>1</v>
      </c>
      <c r="CO21" s="3">
        <f t="shared" si="16"/>
        <v>1</v>
      </c>
      <c r="CP21" s="3">
        <f t="shared" si="17"/>
        <v>1</v>
      </c>
      <c r="CQ21" s="3">
        <f t="shared" si="18"/>
        <v>1</v>
      </c>
      <c r="CR21" s="3">
        <f t="shared" si="19"/>
        <v>1</v>
      </c>
      <c r="CS21" s="3">
        <f t="shared" si="20"/>
        <v>1</v>
      </c>
      <c r="CT21" s="3">
        <f t="shared" si="21"/>
        <v>1</v>
      </c>
      <c r="CU21" s="3">
        <f t="shared" si="22"/>
        <v>1</v>
      </c>
      <c r="CV21" s="3">
        <f t="shared" si="23"/>
        <v>1</v>
      </c>
      <c r="CW21" s="3">
        <f t="shared" si="24"/>
        <v>1</v>
      </c>
      <c r="CX21" s="3">
        <f t="shared" si="25"/>
        <v>1</v>
      </c>
      <c r="CY21" s="81">
        <f t="shared" si="26"/>
        <v>1</v>
      </c>
      <c r="CZ21" s="3">
        <f t="shared" si="27"/>
        <v>0.95848892290255583</v>
      </c>
    </row>
    <row r="22" spans="1:104" ht="16" thickBot="1">
      <c r="A22" s="2">
        <v>43238</v>
      </c>
      <c r="B22" s="73">
        <v>1</v>
      </c>
      <c r="C22" s="73">
        <v>1</v>
      </c>
      <c r="D22" s="73">
        <v>1.6879999999999999</v>
      </c>
      <c r="E22" s="73">
        <v>1</v>
      </c>
      <c r="F22" s="73">
        <v>1</v>
      </c>
      <c r="G22" s="73">
        <v>1</v>
      </c>
      <c r="H22" s="73">
        <v>1.3620000000000001</v>
      </c>
      <c r="I22" s="73">
        <v>1.5993999999999999</v>
      </c>
      <c r="J22" s="73">
        <v>1.234</v>
      </c>
      <c r="K22" s="73">
        <v>1.236</v>
      </c>
      <c r="L22" s="73">
        <v>1.0988</v>
      </c>
      <c r="M22" s="73">
        <v>1</v>
      </c>
      <c r="N22" s="73">
        <v>1.1692</v>
      </c>
      <c r="O22" s="73">
        <v>1</v>
      </c>
      <c r="P22" s="73">
        <v>1</v>
      </c>
      <c r="Q22" s="73">
        <v>1</v>
      </c>
      <c r="R22" s="73">
        <v>1</v>
      </c>
      <c r="S22" s="73">
        <v>1</v>
      </c>
      <c r="T22" s="73">
        <v>1</v>
      </c>
      <c r="U22" s="73">
        <v>1</v>
      </c>
      <c r="V22" s="73">
        <v>1</v>
      </c>
      <c r="W22" s="73">
        <v>1</v>
      </c>
      <c r="X22" s="73">
        <v>1</v>
      </c>
      <c r="Y22" s="73">
        <v>1</v>
      </c>
      <c r="Z22" s="73">
        <v>1</v>
      </c>
      <c r="AA22" s="79">
        <v>1</v>
      </c>
      <c r="AB22" s="79">
        <v>1</v>
      </c>
      <c r="AC22" s="79"/>
      <c r="AD22" s="19">
        <v>0.95909801092198976</v>
      </c>
      <c r="AF22" s="11" t="str">
        <f t="shared" si="28"/>
        <v>/</v>
      </c>
      <c r="AG22" s="11" t="str">
        <f t="shared" si="29"/>
        <v>/</v>
      </c>
      <c r="AH22" s="11">
        <f t="shared" si="30"/>
        <v>7.1599045346062429E-3</v>
      </c>
      <c r="AI22" s="11" t="str">
        <f t="shared" si="31"/>
        <v>/</v>
      </c>
      <c r="AJ22" s="11" t="str">
        <f t="shared" si="32"/>
        <v>/</v>
      </c>
      <c r="AK22" s="11" t="str">
        <f t="shared" si="33"/>
        <v>/</v>
      </c>
      <c r="AL22" s="11">
        <f t="shared" si="34"/>
        <v>-1.8321729571271206E-3</v>
      </c>
      <c r="AM22" s="11">
        <f t="shared" si="35"/>
        <v>8.6397174749321959E-3</v>
      </c>
      <c r="AN22" s="11">
        <f t="shared" si="36"/>
        <v>1.0647010647010458E-2</v>
      </c>
      <c r="AO22" s="11">
        <f t="shared" si="37"/>
        <v>2.5143969502796626E-3</v>
      </c>
      <c r="AP22" s="11">
        <f t="shared" si="38"/>
        <v>1.2345679012345734E-2</v>
      </c>
      <c r="AQ22" s="11" t="str">
        <f t="shared" si="39"/>
        <v>/</v>
      </c>
      <c r="AR22" s="11">
        <f t="shared" si="40"/>
        <v>1.4226231783483589E-2</v>
      </c>
      <c r="AS22" s="11" t="str">
        <f t="shared" si="41"/>
        <v>/</v>
      </c>
      <c r="AT22" s="11" t="str">
        <f t="shared" si="42"/>
        <v>/</v>
      </c>
      <c r="AU22" s="11" t="str">
        <f t="shared" si="43"/>
        <v>/</v>
      </c>
      <c r="AV22" s="11" t="str">
        <f t="shared" si="44"/>
        <v>/</v>
      </c>
      <c r="AW22" s="11" t="str">
        <f t="shared" si="45"/>
        <v>/</v>
      </c>
      <c r="AX22" s="11" t="str">
        <f t="shared" si="46"/>
        <v>/</v>
      </c>
      <c r="AY22" s="11" t="str">
        <f t="shared" si="47"/>
        <v>/</v>
      </c>
      <c r="AZ22" s="11" t="str">
        <f t="shared" si="48"/>
        <v>/</v>
      </c>
      <c r="BA22" s="11" t="str">
        <f t="shared" si="49"/>
        <v>/</v>
      </c>
      <c r="BB22" s="11" t="str">
        <f t="shared" si="50"/>
        <v>/</v>
      </c>
      <c r="BC22" s="11" t="str">
        <f t="shared" si="51"/>
        <v>/</v>
      </c>
      <c r="BD22" s="11" t="str">
        <f t="shared" si="52"/>
        <v>/</v>
      </c>
      <c r="BE22" s="76" t="str">
        <f t="shared" si="53"/>
        <v>/</v>
      </c>
      <c r="BF22" s="11">
        <f t="shared" si="64"/>
        <v>6.3546693642480001E-4</v>
      </c>
      <c r="BH22" s="7" t="s">
        <v>256</v>
      </c>
      <c r="BI22" s="7" t="s">
        <v>251</v>
      </c>
      <c r="BJ22" s="13">
        <f>INDEX(S:S,COUNTA(S:S))/INDEX(S:S,COUNTA(S:S)-1)-1</f>
        <v>1.4903129657227954E-2</v>
      </c>
      <c r="BK22" s="14">
        <f t="shared" si="57"/>
        <v>1.2624836292990382E-2</v>
      </c>
      <c r="BL22" s="13">
        <v>3.2600454890068242E-2</v>
      </c>
      <c r="BM22" s="14">
        <f t="shared" si="58"/>
        <v>4.5823070031907553E-2</v>
      </c>
      <c r="BN22" s="13">
        <v>-6.5202470830473591E-2</v>
      </c>
      <c r="BO22" s="14">
        <f t="shared" si="59"/>
        <v>3.469653415189855E-2</v>
      </c>
      <c r="BP22" s="13">
        <v>0.18425343376384498</v>
      </c>
      <c r="BQ22" s="14">
        <f t="shared" si="63"/>
        <v>0.18493402184583171</v>
      </c>
      <c r="BR22" s="13">
        <v>0.32104752667313319</v>
      </c>
      <c r="BS22" s="14">
        <f t="shared" si="55"/>
        <v>0.18480082353987792</v>
      </c>
      <c r="BT22" s="13">
        <v>0.23606794644679646</v>
      </c>
      <c r="BU22" s="14">
        <f t="shared" si="62"/>
        <v>0.21278326309666978</v>
      </c>
      <c r="BV22" s="13">
        <f>[8]佑维投资!$P$13</f>
        <v>-0.1383689839572193</v>
      </c>
      <c r="BW22" s="14">
        <f t="shared" si="56"/>
        <v>-0.35673644942539801</v>
      </c>
      <c r="BY22" s="2">
        <f t="shared" si="0"/>
        <v>43238</v>
      </c>
      <c r="BZ22" s="3">
        <f t="shared" si="1"/>
        <v>1</v>
      </c>
      <c r="CA22" s="3">
        <f t="shared" si="2"/>
        <v>1</v>
      </c>
      <c r="CB22" s="3">
        <f t="shared" si="3"/>
        <v>1.1681660899653978</v>
      </c>
      <c r="CC22" s="3">
        <f t="shared" si="4"/>
        <v>1</v>
      </c>
      <c r="CD22" s="3">
        <f t="shared" si="5"/>
        <v>1</v>
      </c>
      <c r="CE22" s="3">
        <f t="shared" si="6"/>
        <v>1</v>
      </c>
      <c r="CF22" s="3">
        <f t="shared" si="7"/>
        <v>1.1109298531810767</v>
      </c>
      <c r="CG22" s="3">
        <f t="shared" si="8"/>
        <v>1.1080781488152971</v>
      </c>
      <c r="CH22" s="3">
        <f t="shared" si="9"/>
        <v>1.1218181818181818</v>
      </c>
      <c r="CI22" s="3">
        <f t="shared" si="10"/>
        <v>1.0374349504784288</v>
      </c>
      <c r="CJ22" s="3">
        <f t="shared" si="11"/>
        <v>1.0820285573609059</v>
      </c>
      <c r="CK22" s="3">
        <f t="shared" si="12"/>
        <v>1</v>
      </c>
      <c r="CL22" s="3">
        <f t="shared" si="13"/>
        <v>1.1344847661556376</v>
      </c>
      <c r="CM22" s="3">
        <f t="shared" si="14"/>
        <v>1</v>
      </c>
      <c r="CN22" s="3">
        <f t="shared" si="15"/>
        <v>1</v>
      </c>
      <c r="CO22" s="3">
        <f t="shared" si="16"/>
        <v>1</v>
      </c>
      <c r="CP22" s="3">
        <f t="shared" si="17"/>
        <v>1</v>
      </c>
      <c r="CQ22" s="3">
        <f t="shared" si="18"/>
        <v>1</v>
      </c>
      <c r="CR22" s="3">
        <f t="shared" si="19"/>
        <v>1</v>
      </c>
      <c r="CS22" s="3">
        <f t="shared" si="20"/>
        <v>1</v>
      </c>
      <c r="CT22" s="3">
        <f t="shared" si="21"/>
        <v>1</v>
      </c>
      <c r="CU22" s="3">
        <f t="shared" si="22"/>
        <v>1</v>
      </c>
      <c r="CV22" s="3">
        <f t="shared" si="23"/>
        <v>1</v>
      </c>
      <c r="CW22" s="3">
        <f t="shared" si="24"/>
        <v>1</v>
      </c>
      <c r="CX22" s="3">
        <f t="shared" si="25"/>
        <v>1</v>
      </c>
      <c r="CY22" s="81">
        <f t="shared" si="26"/>
        <v>1</v>
      </c>
      <c r="CZ22" s="3">
        <f t="shared" si="27"/>
        <v>0.95909801092198976</v>
      </c>
    </row>
    <row r="23" spans="1:104" ht="16" thickBot="1">
      <c r="A23" s="2">
        <v>43245</v>
      </c>
      <c r="B23" s="73">
        <v>1</v>
      </c>
      <c r="C23" s="73">
        <v>1</v>
      </c>
      <c r="D23" s="73">
        <v>1.7230000000000001</v>
      </c>
      <c r="E23" s="73">
        <v>1</v>
      </c>
      <c r="F23" s="73">
        <v>1</v>
      </c>
      <c r="G23" s="73">
        <v>1</v>
      </c>
      <c r="H23" s="73">
        <v>1.3675999999999999</v>
      </c>
      <c r="I23" s="73">
        <v>1.5785</v>
      </c>
      <c r="J23" s="73">
        <v>1.216</v>
      </c>
      <c r="K23" s="73">
        <v>1.2224999999999999</v>
      </c>
      <c r="L23" s="73">
        <v>1.0762</v>
      </c>
      <c r="M23" s="73">
        <v>1</v>
      </c>
      <c r="N23" s="73">
        <v>1.1575</v>
      </c>
      <c r="O23" s="73">
        <v>1</v>
      </c>
      <c r="P23" s="73">
        <v>1</v>
      </c>
      <c r="Q23" s="73">
        <v>1</v>
      </c>
      <c r="R23" s="73">
        <v>1</v>
      </c>
      <c r="S23" s="73">
        <v>1</v>
      </c>
      <c r="T23" s="73">
        <v>1</v>
      </c>
      <c r="U23" s="73">
        <v>1</v>
      </c>
      <c r="V23" s="73">
        <v>1</v>
      </c>
      <c r="W23" s="73">
        <v>1</v>
      </c>
      <c r="X23" s="73">
        <v>1</v>
      </c>
      <c r="Y23" s="73">
        <v>1</v>
      </c>
      <c r="Z23" s="73">
        <v>1</v>
      </c>
      <c r="AA23" s="79">
        <v>1</v>
      </c>
      <c r="AB23" s="79">
        <v>1</v>
      </c>
      <c r="AC23" s="79"/>
      <c r="AD23" s="19">
        <v>0.94672333186584601</v>
      </c>
      <c r="AF23" s="11" t="str">
        <f t="shared" si="28"/>
        <v>/</v>
      </c>
      <c r="AG23" s="11" t="str">
        <f t="shared" si="29"/>
        <v>/</v>
      </c>
      <c r="AH23" s="11">
        <f t="shared" si="30"/>
        <v>2.0734597156398138E-2</v>
      </c>
      <c r="AI23" s="11" t="str">
        <f t="shared" si="31"/>
        <v>/</v>
      </c>
      <c r="AJ23" s="11" t="str">
        <f t="shared" si="32"/>
        <v>/</v>
      </c>
      <c r="AK23" s="11" t="str">
        <f t="shared" si="33"/>
        <v>/</v>
      </c>
      <c r="AL23" s="11">
        <f t="shared" si="34"/>
        <v>4.1116005873713668E-3</v>
      </c>
      <c r="AM23" s="11">
        <f t="shared" si="35"/>
        <v>-1.3067400275103114E-2</v>
      </c>
      <c r="AN23" s="11">
        <f t="shared" si="36"/>
        <v>-1.4586709886547866E-2</v>
      </c>
      <c r="AO23" s="11">
        <f t="shared" si="37"/>
        <v>-1.0922330097087429E-2</v>
      </c>
      <c r="AP23" s="11">
        <f t="shared" si="38"/>
        <v>-2.0567892246086572E-2</v>
      </c>
      <c r="AQ23" s="11" t="str">
        <f t="shared" si="39"/>
        <v>/</v>
      </c>
      <c r="AR23" s="11">
        <f t="shared" si="40"/>
        <v>-1.0006842285323336E-2</v>
      </c>
      <c r="AS23" s="11" t="str">
        <f t="shared" si="41"/>
        <v>/</v>
      </c>
      <c r="AT23" s="11" t="str">
        <f t="shared" si="42"/>
        <v>/</v>
      </c>
      <c r="AU23" s="11" t="str">
        <f t="shared" si="43"/>
        <v>/</v>
      </c>
      <c r="AV23" s="11" t="str">
        <f t="shared" si="44"/>
        <v>/</v>
      </c>
      <c r="AW23" s="11" t="str">
        <f t="shared" si="45"/>
        <v>/</v>
      </c>
      <c r="AX23" s="11" t="str">
        <f t="shared" si="46"/>
        <v>/</v>
      </c>
      <c r="AY23" s="11" t="str">
        <f t="shared" si="47"/>
        <v>/</v>
      </c>
      <c r="AZ23" s="11" t="str">
        <f t="shared" si="48"/>
        <v>/</v>
      </c>
      <c r="BA23" s="11" t="str">
        <f t="shared" si="49"/>
        <v>/</v>
      </c>
      <c r="BB23" s="11" t="str">
        <f t="shared" si="50"/>
        <v>/</v>
      </c>
      <c r="BC23" s="11" t="str">
        <f t="shared" si="51"/>
        <v>/</v>
      </c>
      <c r="BD23" s="11" t="str">
        <f t="shared" si="52"/>
        <v>/</v>
      </c>
      <c r="BE23" s="76" t="str">
        <f t="shared" si="53"/>
        <v>/</v>
      </c>
      <c r="BF23" s="11">
        <f t="shared" si="64"/>
        <v>-1.2902413429309312E-2</v>
      </c>
      <c r="BH23" s="7" t="s">
        <v>255</v>
      </c>
      <c r="BI23" s="7" t="s">
        <v>253</v>
      </c>
      <c r="BJ23" s="13">
        <f>INDEX(T:T,COUNTA(T:T))/INDEX(T:T,COUNTA(T:T)-1)-1</f>
        <v>2.2462295432666535E-2</v>
      </c>
      <c r="BK23" s="14">
        <f t="shared" si="57"/>
        <v>1.2624836292990382E-2</v>
      </c>
      <c r="BL23" s="13">
        <v>8.3786848072562314E-2</v>
      </c>
      <c r="BM23" s="14">
        <f t="shared" si="58"/>
        <v>4.5823070031907553E-2</v>
      </c>
      <c r="BN23" s="13">
        <v>0.14069212410501186</v>
      </c>
      <c r="BO23" s="14">
        <f t="shared" si="59"/>
        <v>3.469653415189855E-2</v>
      </c>
      <c r="BP23" s="13">
        <v>0.20885946080278756</v>
      </c>
      <c r="BQ23" s="14">
        <f t="shared" si="63"/>
        <v>0.18493402184583171</v>
      </c>
      <c r="BR23" s="13">
        <v>0.44504913076341657</v>
      </c>
      <c r="BS23" s="14">
        <f t="shared" si="55"/>
        <v>0.18480082353987792</v>
      </c>
      <c r="BT23" s="13">
        <v>0.2306341391791874</v>
      </c>
      <c r="BU23" s="14">
        <f t="shared" si="62"/>
        <v>0.21278326309666978</v>
      </c>
      <c r="BV23" s="13">
        <f>[8]世纪前沿!$P$13</f>
        <v>-0.12309920347574221</v>
      </c>
      <c r="BW23" s="14">
        <f t="shared" si="56"/>
        <v>-0.35673644942539801</v>
      </c>
      <c r="BY23" s="2">
        <f t="shared" si="0"/>
        <v>43245</v>
      </c>
      <c r="BZ23" s="3">
        <f t="shared" si="1"/>
        <v>1</v>
      </c>
      <c r="CA23" s="3">
        <f t="shared" si="2"/>
        <v>1</v>
      </c>
      <c r="CB23" s="3">
        <f t="shared" si="3"/>
        <v>1.1923875432525952</v>
      </c>
      <c r="CC23" s="3">
        <f t="shared" si="4"/>
        <v>1</v>
      </c>
      <c r="CD23" s="3">
        <f t="shared" si="5"/>
        <v>1</v>
      </c>
      <c r="CE23" s="3">
        <f t="shared" si="6"/>
        <v>1</v>
      </c>
      <c r="CF23" s="3">
        <f t="shared" si="7"/>
        <v>1.1154975530179445</v>
      </c>
      <c r="CG23" s="3">
        <f t="shared" si="8"/>
        <v>1.0935984481086325</v>
      </c>
      <c r="CH23" s="3">
        <f t="shared" si="9"/>
        <v>1.1054545454545452</v>
      </c>
      <c r="CI23" s="3">
        <f t="shared" si="10"/>
        <v>1.0261037434950477</v>
      </c>
      <c r="CJ23" s="3">
        <f t="shared" si="11"/>
        <v>1.0597735105859183</v>
      </c>
      <c r="CK23" s="3">
        <f t="shared" si="12"/>
        <v>1</v>
      </c>
      <c r="CL23" s="3">
        <f t="shared" si="13"/>
        <v>1.1231321560256162</v>
      </c>
      <c r="CM23" s="3">
        <f t="shared" si="14"/>
        <v>1</v>
      </c>
      <c r="CN23" s="3">
        <f t="shared" si="15"/>
        <v>1</v>
      </c>
      <c r="CO23" s="3">
        <f t="shared" si="16"/>
        <v>1</v>
      </c>
      <c r="CP23" s="3">
        <f t="shared" si="17"/>
        <v>1</v>
      </c>
      <c r="CQ23" s="3">
        <f t="shared" si="18"/>
        <v>1</v>
      </c>
      <c r="CR23" s="3">
        <f t="shared" si="19"/>
        <v>1</v>
      </c>
      <c r="CS23" s="3">
        <f t="shared" si="20"/>
        <v>1</v>
      </c>
      <c r="CT23" s="3">
        <f t="shared" si="21"/>
        <v>1</v>
      </c>
      <c r="CU23" s="3">
        <f t="shared" si="22"/>
        <v>1</v>
      </c>
      <c r="CV23" s="3">
        <f t="shared" si="23"/>
        <v>1</v>
      </c>
      <c r="CW23" s="3">
        <f t="shared" si="24"/>
        <v>1</v>
      </c>
      <c r="CX23" s="3">
        <f t="shared" si="25"/>
        <v>1</v>
      </c>
      <c r="CY23" s="81">
        <f t="shared" si="26"/>
        <v>1</v>
      </c>
      <c r="CZ23" s="3">
        <f t="shared" si="27"/>
        <v>0.94672333186584601</v>
      </c>
    </row>
    <row r="24" spans="1:104" ht="16" thickBot="1">
      <c r="A24" s="2">
        <v>43252</v>
      </c>
      <c r="B24" s="73">
        <v>1</v>
      </c>
      <c r="C24" s="73">
        <v>1</v>
      </c>
      <c r="D24" s="73">
        <v>1.68</v>
      </c>
      <c r="E24" s="73">
        <v>1</v>
      </c>
      <c r="F24" s="73">
        <v>1</v>
      </c>
      <c r="G24" s="73">
        <v>1</v>
      </c>
      <c r="H24" s="73">
        <v>1.3168</v>
      </c>
      <c r="I24" s="73">
        <v>1.5313000000000001</v>
      </c>
      <c r="J24" s="73">
        <v>1.177</v>
      </c>
      <c r="K24" s="73">
        <v>1.1787000000000001</v>
      </c>
      <c r="L24" s="73">
        <v>1.0532999999999999</v>
      </c>
      <c r="M24" s="73">
        <v>1</v>
      </c>
      <c r="N24" s="73">
        <v>1.1404000000000001</v>
      </c>
      <c r="O24" s="73">
        <v>1</v>
      </c>
      <c r="P24" s="73">
        <v>1</v>
      </c>
      <c r="Q24" s="73">
        <v>1</v>
      </c>
      <c r="R24" s="73">
        <v>1</v>
      </c>
      <c r="S24" s="73">
        <v>1</v>
      </c>
      <c r="T24" s="73">
        <v>1</v>
      </c>
      <c r="U24" s="73">
        <v>1</v>
      </c>
      <c r="V24" s="73">
        <v>1</v>
      </c>
      <c r="W24" s="73">
        <v>1</v>
      </c>
      <c r="X24" s="73">
        <v>1</v>
      </c>
      <c r="Y24" s="73">
        <v>1</v>
      </c>
      <c r="Z24" s="73">
        <v>1</v>
      </c>
      <c r="AA24" s="79">
        <v>1</v>
      </c>
      <c r="AB24" s="79">
        <v>1</v>
      </c>
      <c r="AC24" s="79"/>
      <c r="AD24" s="19">
        <v>0.90949905186050206</v>
      </c>
      <c r="AF24" s="11" t="str">
        <f t="shared" si="28"/>
        <v>/</v>
      </c>
      <c r="AG24" s="11" t="str">
        <f t="shared" si="29"/>
        <v>/</v>
      </c>
      <c r="AH24" s="11">
        <f t="shared" si="30"/>
        <v>-2.4956471271038949E-2</v>
      </c>
      <c r="AI24" s="11" t="str">
        <f t="shared" si="31"/>
        <v>/</v>
      </c>
      <c r="AJ24" s="11" t="str">
        <f t="shared" si="32"/>
        <v>/</v>
      </c>
      <c r="AK24" s="11" t="str">
        <f t="shared" si="33"/>
        <v>/</v>
      </c>
      <c r="AL24" s="11">
        <f t="shared" si="34"/>
        <v>-3.7145364141561776E-2</v>
      </c>
      <c r="AM24" s="11">
        <f t="shared" si="35"/>
        <v>-2.9901805511561519E-2</v>
      </c>
      <c r="AN24" s="11">
        <f t="shared" si="36"/>
        <v>-3.2072368421052544E-2</v>
      </c>
      <c r="AO24" s="11">
        <f t="shared" si="37"/>
        <v>-3.5828220858895587E-2</v>
      </c>
      <c r="AP24" s="11">
        <f t="shared" si="38"/>
        <v>-2.127857275599343E-2</v>
      </c>
      <c r="AQ24" s="11" t="str">
        <f t="shared" si="39"/>
        <v>/</v>
      </c>
      <c r="AR24" s="11">
        <f t="shared" si="40"/>
        <v>-1.4773218142548505E-2</v>
      </c>
      <c r="AS24" s="11" t="str">
        <f t="shared" si="41"/>
        <v>/</v>
      </c>
      <c r="AT24" s="11" t="str">
        <f t="shared" si="42"/>
        <v>/</v>
      </c>
      <c r="AU24" s="11" t="str">
        <f t="shared" si="43"/>
        <v>/</v>
      </c>
      <c r="AV24" s="11" t="str">
        <f t="shared" si="44"/>
        <v>/</v>
      </c>
      <c r="AW24" s="11" t="str">
        <f t="shared" si="45"/>
        <v>/</v>
      </c>
      <c r="AX24" s="11" t="str">
        <f t="shared" si="46"/>
        <v>/</v>
      </c>
      <c r="AY24" s="11" t="str">
        <f t="shared" si="47"/>
        <v>/</v>
      </c>
      <c r="AZ24" s="11" t="str">
        <f t="shared" si="48"/>
        <v>/</v>
      </c>
      <c r="BA24" s="11" t="str">
        <f t="shared" si="49"/>
        <v>/</v>
      </c>
      <c r="BB24" s="11" t="str">
        <f t="shared" si="50"/>
        <v>/</v>
      </c>
      <c r="BC24" s="11" t="str">
        <f t="shared" si="51"/>
        <v>/</v>
      </c>
      <c r="BD24" s="11" t="str">
        <f t="shared" si="52"/>
        <v>/</v>
      </c>
      <c r="BE24" s="76" t="str">
        <f t="shared" si="53"/>
        <v>/</v>
      </c>
      <c r="BF24" s="11">
        <f t="shared" si="64"/>
        <v>-3.9319068995564588E-2</v>
      </c>
      <c r="BH24" s="7" t="s">
        <v>273</v>
      </c>
      <c r="BI24" s="7" t="s">
        <v>272</v>
      </c>
      <c r="BJ24" s="13">
        <f>INDEX(U:U,COUNTA(U:U))/INDEX(U:U,COUNTA(U:U)-1)-1</f>
        <v>2.103418054338313E-2</v>
      </c>
      <c r="BK24" s="14">
        <f t="shared" si="57"/>
        <v>1.2624836292990382E-2</v>
      </c>
      <c r="BL24" s="13">
        <v>5.8060330846577912E-2</v>
      </c>
      <c r="BM24" s="14">
        <f t="shared" si="58"/>
        <v>4.5823070031907553E-2</v>
      </c>
      <c r="BN24" s="13">
        <v>9.9871872681907004E-2</v>
      </c>
      <c r="BO24" s="14">
        <f t="shared" si="59"/>
        <v>3.469653415189855E-2</v>
      </c>
      <c r="BP24" s="13">
        <v>0.16831657938996147</v>
      </c>
      <c r="BQ24" s="14">
        <f t="shared" si="63"/>
        <v>0.18493402184583171</v>
      </c>
      <c r="BR24" s="13">
        <v>0.47990200526268034</v>
      </c>
      <c r="BS24" s="14">
        <f t="shared" si="55"/>
        <v>0.18480082353987792</v>
      </c>
      <c r="BT24" s="13">
        <v>0.19484197138145662</v>
      </c>
      <c r="BU24" s="14">
        <f t="shared" si="62"/>
        <v>0.21278326309666978</v>
      </c>
      <c r="BV24" s="13">
        <f>[8]衍复投资!$P$13</f>
        <v>-7.3497703196775177E-2</v>
      </c>
      <c r="BW24" s="14">
        <f t="shared" si="56"/>
        <v>-0.35673644942539801</v>
      </c>
      <c r="BY24" s="2">
        <f t="shared" si="0"/>
        <v>43252</v>
      </c>
      <c r="BZ24" s="3">
        <f t="shared" si="1"/>
        <v>1</v>
      </c>
      <c r="CA24" s="3">
        <f t="shared" si="2"/>
        <v>1</v>
      </c>
      <c r="CB24" s="3">
        <f t="shared" si="3"/>
        <v>1.162629757785467</v>
      </c>
      <c r="CC24" s="3">
        <f t="shared" si="4"/>
        <v>1</v>
      </c>
      <c r="CD24" s="3">
        <f t="shared" si="5"/>
        <v>1</v>
      </c>
      <c r="CE24" s="3">
        <f t="shared" si="6"/>
        <v>1</v>
      </c>
      <c r="CF24" s="3">
        <f t="shared" si="7"/>
        <v>1.0740619902120718</v>
      </c>
      <c r="CG24" s="3">
        <f t="shared" si="8"/>
        <v>1.0608978800055426</v>
      </c>
      <c r="CH24" s="3">
        <f t="shared" si="9"/>
        <v>1.07</v>
      </c>
      <c r="CI24" s="3">
        <f t="shared" si="10"/>
        <v>0.98934027194896768</v>
      </c>
      <c r="CJ24" s="3">
        <f t="shared" si="11"/>
        <v>1.0372230428360412</v>
      </c>
      <c r="CK24" s="3">
        <f t="shared" si="12"/>
        <v>1</v>
      </c>
      <c r="CL24" s="3">
        <f t="shared" si="13"/>
        <v>1.1065398796817389</v>
      </c>
      <c r="CM24" s="3">
        <f t="shared" si="14"/>
        <v>1</v>
      </c>
      <c r="CN24" s="3">
        <f t="shared" si="15"/>
        <v>1</v>
      </c>
      <c r="CO24" s="3">
        <f t="shared" si="16"/>
        <v>1</v>
      </c>
      <c r="CP24" s="3">
        <f t="shared" si="17"/>
        <v>1</v>
      </c>
      <c r="CQ24" s="3">
        <f t="shared" si="18"/>
        <v>1</v>
      </c>
      <c r="CR24" s="3">
        <f t="shared" si="19"/>
        <v>1</v>
      </c>
      <c r="CS24" s="3">
        <f t="shared" si="20"/>
        <v>1</v>
      </c>
      <c r="CT24" s="3">
        <f t="shared" si="21"/>
        <v>1</v>
      </c>
      <c r="CU24" s="3">
        <f t="shared" si="22"/>
        <v>1</v>
      </c>
      <c r="CV24" s="3">
        <f t="shared" si="23"/>
        <v>1</v>
      </c>
      <c r="CW24" s="3">
        <f t="shared" si="24"/>
        <v>1</v>
      </c>
      <c r="CX24" s="3">
        <f t="shared" si="25"/>
        <v>1</v>
      </c>
      <c r="CY24" s="81">
        <f t="shared" si="26"/>
        <v>1</v>
      </c>
      <c r="CZ24" s="3">
        <f t="shared" si="27"/>
        <v>0.90949905186050206</v>
      </c>
    </row>
    <row r="25" spans="1:104" ht="16" thickBot="1">
      <c r="A25" s="2">
        <v>43259</v>
      </c>
      <c r="B25" s="73">
        <v>1</v>
      </c>
      <c r="C25" s="73">
        <v>1</v>
      </c>
      <c r="D25" s="73">
        <v>1.7070000000000001</v>
      </c>
      <c r="E25" s="73">
        <v>1</v>
      </c>
      <c r="F25" s="73">
        <v>1</v>
      </c>
      <c r="G25" s="73">
        <v>1</v>
      </c>
      <c r="H25" s="73">
        <v>1.3207</v>
      </c>
      <c r="I25" s="73">
        <v>1.5446</v>
      </c>
      <c r="J25" s="73">
        <v>1.198</v>
      </c>
      <c r="K25" s="73">
        <v>1.1759999999999999</v>
      </c>
      <c r="L25" s="73">
        <v>1.0593999999999999</v>
      </c>
      <c r="M25" s="73">
        <v>1</v>
      </c>
      <c r="N25" s="73">
        <v>1.1515</v>
      </c>
      <c r="O25" s="73">
        <v>1</v>
      </c>
      <c r="P25" s="73">
        <v>1</v>
      </c>
      <c r="Q25" s="73">
        <v>1</v>
      </c>
      <c r="R25" s="73">
        <v>1</v>
      </c>
      <c r="S25" s="73">
        <v>1</v>
      </c>
      <c r="T25" s="73">
        <v>1</v>
      </c>
      <c r="U25" s="73">
        <v>1</v>
      </c>
      <c r="V25" s="73">
        <v>1</v>
      </c>
      <c r="W25" s="73">
        <v>1</v>
      </c>
      <c r="X25" s="73">
        <v>1</v>
      </c>
      <c r="Y25" s="73">
        <v>1</v>
      </c>
      <c r="Z25" s="73">
        <v>1</v>
      </c>
      <c r="AA25" s="79">
        <v>1</v>
      </c>
      <c r="AB25" s="79">
        <v>1</v>
      </c>
      <c r="AC25" s="79"/>
      <c r="AD25" s="19">
        <v>0.90696940003414273</v>
      </c>
      <c r="AF25" s="11" t="str">
        <f t="shared" si="28"/>
        <v>/</v>
      </c>
      <c r="AG25" s="11" t="str">
        <f t="shared" si="29"/>
        <v>/</v>
      </c>
      <c r="AH25" s="11">
        <f t="shared" si="30"/>
        <v>1.6071428571428736E-2</v>
      </c>
      <c r="AI25" s="11" t="str">
        <f t="shared" si="31"/>
        <v>/</v>
      </c>
      <c r="AJ25" s="11" t="str">
        <f t="shared" si="32"/>
        <v>/</v>
      </c>
      <c r="AK25" s="11" t="str">
        <f t="shared" si="33"/>
        <v>/</v>
      </c>
      <c r="AL25" s="11">
        <f t="shared" si="34"/>
        <v>2.9617253948968081E-3</v>
      </c>
      <c r="AM25" s="11">
        <f t="shared" si="35"/>
        <v>8.685430679814532E-3</v>
      </c>
      <c r="AN25" s="11">
        <f t="shared" si="36"/>
        <v>1.7841971112999122E-2</v>
      </c>
      <c r="AO25" s="11">
        <f t="shared" si="37"/>
        <v>-2.2906592008146154E-3</v>
      </c>
      <c r="AP25" s="11">
        <f t="shared" si="38"/>
        <v>5.7913225102059762E-3</v>
      </c>
      <c r="AQ25" s="11" t="str">
        <f t="shared" si="39"/>
        <v>/</v>
      </c>
      <c r="AR25" s="11">
        <f t="shared" si="40"/>
        <v>9.7334268677655711E-3</v>
      </c>
      <c r="AS25" s="11" t="str">
        <f t="shared" si="41"/>
        <v>/</v>
      </c>
      <c r="AT25" s="11" t="str">
        <f t="shared" si="42"/>
        <v>/</v>
      </c>
      <c r="AU25" s="11" t="str">
        <f t="shared" si="43"/>
        <v>/</v>
      </c>
      <c r="AV25" s="11" t="str">
        <f t="shared" si="44"/>
        <v>/</v>
      </c>
      <c r="AW25" s="11" t="str">
        <f t="shared" si="45"/>
        <v>/</v>
      </c>
      <c r="AX25" s="11" t="str">
        <f t="shared" si="46"/>
        <v>/</v>
      </c>
      <c r="AY25" s="11" t="str">
        <f t="shared" si="47"/>
        <v>/</v>
      </c>
      <c r="AZ25" s="11" t="str">
        <f t="shared" si="48"/>
        <v>/</v>
      </c>
      <c r="BA25" s="11" t="str">
        <f t="shared" si="49"/>
        <v>/</v>
      </c>
      <c r="BB25" s="11" t="str">
        <f t="shared" si="50"/>
        <v>/</v>
      </c>
      <c r="BC25" s="11" t="str">
        <f t="shared" si="51"/>
        <v>/</v>
      </c>
      <c r="BD25" s="11" t="str">
        <f t="shared" si="52"/>
        <v>/</v>
      </c>
      <c r="BE25" s="76" t="str">
        <f t="shared" si="53"/>
        <v>/</v>
      </c>
      <c r="BF25" s="11">
        <f t="shared" si="64"/>
        <v>-2.7813682941005835E-3</v>
      </c>
      <c r="BH25" s="7" t="s">
        <v>310</v>
      </c>
      <c r="BI25" s="7" t="s">
        <v>294</v>
      </c>
      <c r="BJ25" s="13">
        <f>INDEX(V:V,COUNTA(V:V))/INDEX(V:V,COUNTA(V:V)-1)-1</f>
        <v>4.2494226327944862E-3</v>
      </c>
      <c r="BK25" s="14">
        <f t="shared" si="57"/>
        <v>1.2624836292990382E-2</v>
      </c>
      <c r="BL25" s="13">
        <v>3.9789574366331681E-2</v>
      </c>
      <c r="BM25" s="14">
        <f t="shared" si="58"/>
        <v>4.5823070031907553E-2</v>
      </c>
      <c r="BN25" s="13">
        <v>5.564187220819572E-2</v>
      </c>
      <c r="BO25" s="14">
        <f t="shared" si="59"/>
        <v>3.469653415189855E-2</v>
      </c>
      <c r="BP25" s="13">
        <v>0.17659641029619216</v>
      </c>
      <c r="BQ25" s="14">
        <f t="shared" si="63"/>
        <v>0.18493402184583171</v>
      </c>
      <c r="BR25" s="13" t="s">
        <v>239</v>
      </c>
      <c r="BS25" s="14">
        <f t="shared" si="55"/>
        <v>0.18480082353987792</v>
      </c>
      <c r="BT25" s="13" t="s">
        <v>239</v>
      </c>
      <c r="BU25" s="14">
        <f t="shared" si="62"/>
        <v>0.21278326309666978</v>
      </c>
      <c r="BV25" s="13">
        <f>[8]量客投资!$P$13</f>
        <v>-6.7709738332883851E-2</v>
      </c>
      <c r="BW25" s="14">
        <f t="shared" si="56"/>
        <v>-0.35673644942539801</v>
      </c>
      <c r="BY25" s="2">
        <f t="shared" si="0"/>
        <v>43259</v>
      </c>
      <c r="BZ25" s="3">
        <f t="shared" si="1"/>
        <v>1</v>
      </c>
      <c r="CA25" s="3">
        <f t="shared" si="2"/>
        <v>1</v>
      </c>
      <c r="CB25" s="3">
        <f t="shared" si="3"/>
        <v>1.1813148788927335</v>
      </c>
      <c r="CC25" s="3">
        <f t="shared" si="4"/>
        <v>1</v>
      </c>
      <c r="CD25" s="3">
        <f t="shared" si="5"/>
        <v>1</v>
      </c>
      <c r="CE25" s="3">
        <f t="shared" si="6"/>
        <v>1</v>
      </c>
      <c r="CF25" s="3">
        <f t="shared" si="7"/>
        <v>1.0772430668841761</v>
      </c>
      <c r="CG25" s="3">
        <f t="shared" si="8"/>
        <v>1.0701122350006929</v>
      </c>
      <c r="CH25" s="3">
        <f t="shared" si="9"/>
        <v>1.0890909090909089</v>
      </c>
      <c r="CI25" s="3">
        <f t="shared" si="10"/>
        <v>0.98707403055229137</v>
      </c>
      <c r="CJ25" s="3">
        <f t="shared" si="11"/>
        <v>1.043229935992122</v>
      </c>
      <c r="CK25" s="3">
        <f t="shared" si="12"/>
        <v>1</v>
      </c>
      <c r="CL25" s="3">
        <f t="shared" si="13"/>
        <v>1.1173103046768873</v>
      </c>
      <c r="CM25" s="3">
        <f t="shared" si="14"/>
        <v>1</v>
      </c>
      <c r="CN25" s="3">
        <f t="shared" si="15"/>
        <v>1</v>
      </c>
      <c r="CO25" s="3">
        <f t="shared" si="16"/>
        <v>1</v>
      </c>
      <c r="CP25" s="3">
        <f t="shared" si="17"/>
        <v>1</v>
      </c>
      <c r="CQ25" s="3">
        <f t="shared" si="18"/>
        <v>1</v>
      </c>
      <c r="CR25" s="3">
        <f t="shared" si="19"/>
        <v>1</v>
      </c>
      <c r="CS25" s="3">
        <f t="shared" si="20"/>
        <v>1</v>
      </c>
      <c r="CT25" s="3">
        <f t="shared" si="21"/>
        <v>1</v>
      </c>
      <c r="CU25" s="3">
        <f t="shared" si="22"/>
        <v>1</v>
      </c>
      <c r="CV25" s="3">
        <f t="shared" si="23"/>
        <v>1</v>
      </c>
      <c r="CW25" s="3">
        <f t="shared" si="24"/>
        <v>1</v>
      </c>
      <c r="CX25" s="3">
        <f t="shared" si="25"/>
        <v>1</v>
      </c>
      <c r="CY25" s="81">
        <f t="shared" si="26"/>
        <v>1</v>
      </c>
      <c r="CZ25" s="3">
        <f t="shared" si="27"/>
        <v>0.90696940003414273</v>
      </c>
    </row>
    <row r="26" spans="1:104" ht="16" thickBot="1">
      <c r="A26" s="2">
        <v>43266</v>
      </c>
      <c r="B26" s="73">
        <v>1</v>
      </c>
      <c r="C26" s="73">
        <v>1</v>
      </c>
      <c r="D26" s="73">
        <v>1.655</v>
      </c>
      <c r="E26" s="73">
        <v>1</v>
      </c>
      <c r="F26" s="73">
        <v>1</v>
      </c>
      <c r="G26" s="73">
        <v>1</v>
      </c>
      <c r="H26" s="73">
        <v>1.2984</v>
      </c>
      <c r="I26" s="73">
        <v>1.5001</v>
      </c>
      <c r="J26" s="73">
        <v>1.1499999999999999</v>
      </c>
      <c r="K26" s="73">
        <v>1.1416999999999999</v>
      </c>
      <c r="L26" s="73">
        <v>1.0210999999999999</v>
      </c>
      <c r="M26" s="73">
        <v>1</v>
      </c>
      <c r="N26" s="73">
        <v>1.117</v>
      </c>
      <c r="O26" s="73">
        <v>1</v>
      </c>
      <c r="P26" s="73">
        <v>1</v>
      </c>
      <c r="Q26" s="73">
        <v>1</v>
      </c>
      <c r="R26" s="73">
        <v>1</v>
      </c>
      <c r="S26" s="73">
        <v>1</v>
      </c>
      <c r="T26" s="73">
        <v>1</v>
      </c>
      <c r="U26" s="73">
        <v>1</v>
      </c>
      <c r="V26" s="73">
        <v>1</v>
      </c>
      <c r="W26" s="73">
        <v>1</v>
      </c>
      <c r="X26" s="73">
        <v>1</v>
      </c>
      <c r="Y26" s="73">
        <v>1</v>
      </c>
      <c r="Z26" s="73">
        <v>1</v>
      </c>
      <c r="AA26" s="79">
        <v>1</v>
      </c>
      <c r="AB26" s="79">
        <v>1</v>
      </c>
      <c r="AC26" s="79"/>
      <c r="AD26" s="19">
        <v>0.87731593389008899</v>
      </c>
      <c r="AF26" s="11" t="str">
        <f t="shared" si="28"/>
        <v>/</v>
      </c>
      <c r="AG26" s="11" t="str">
        <f t="shared" si="29"/>
        <v>/</v>
      </c>
      <c r="AH26" s="11">
        <f t="shared" si="30"/>
        <v>-3.0462800234329235E-2</v>
      </c>
      <c r="AI26" s="11" t="str">
        <f t="shared" si="31"/>
        <v>/</v>
      </c>
      <c r="AJ26" s="11" t="str">
        <f t="shared" si="32"/>
        <v>/</v>
      </c>
      <c r="AK26" s="11" t="str">
        <f t="shared" si="33"/>
        <v>/</v>
      </c>
      <c r="AL26" s="11">
        <f t="shared" si="34"/>
        <v>-1.6884985235102623E-2</v>
      </c>
      <c r="AM26" s="11">
        <f t="shared" si="35"/>
        <v>-2.8810047908843672E-2</v>
      </c>
      <c r="AN26" s="11">
        <f t="shared" si="36"/>
        <v>-4.0066777963272182E-2</v>
      </c>
      <c r="AO26" s="11">
        <f t="shared" si="37"/>
        <v>-2.9166666666666674E-2</v>
      </c>
      <c r="AP26" s="11">
        <f t="shared" si="38"/>
        <v>-3.6152539173116893E-2</v>
      </c>
      <c r="AQ26" s="11" t="str">
        <f t="shared" si="39"/>
        <v>/</v>
      </c>
      <c r="AR26" s="11">
        <f t="shared" si="40"/>
        <v>-2.9960920538428137E-2</v>
      </c>
      <c r="AS26" s="11" t="str">
        <f t="shared" si="41"/>
        <v>/</v>
      </c>
      <c r="AT26" s="11" t="str">
        <f t="shared" si="42"/>
        <v>/</v>
      </c>
      <c r="AU26" s="11" t="str">
        <f t="shared" si="43"/>
        <v>/</v>
      </c>
      <c r="AV26" s="11" t="str">
        <f t="shared" si="44"/>
        <v>/</v>
      </c>
      <c r="AW26" s="11" t="str">
        <f t="shared" si="45"/>
        <v>/</v>
      </c>
      <c r="AX26" s="11" t="str">
        <f t="shared" si="46"/>
        <v>/</v>
      </c>
      <c r="AY26" s="11" t="str">
        <f t="shared" si="47"/>
        <v>/</v>
      </c>
      <c r="AZ26" s="11" t="str">
        <f t="shared" si="48"/>
        <v>/</v>
      </c>
      <c r="BA26" s="11" t="str">
        <f t="shared" si="49"/>
        <v>/</v>
      </c>
      <c r="BB26" s="11" t="str">
        <f t="shared" si="50"/>
        <v>/</v>
      </c>
      <c r="BC26" s="11" t="str">
        <f t="shared" si="51"/>
        <v>/</v>
      </c>
      <c r="BD26" s="11" t="str">
        <f t="shared" si="52"/>
        <v>/</v>
      </c>
      <c r="BE26" s="76" t="str">
        <f t="shared" si="53"/>
        <v>/</v>
      </c>
      <c r="BF26" s="11">
        <f t="shared" si="64"/>
        <v>-3.2695112032376628E-2</v>
      </c>
      <c r="BH26" s="7" t="s">
        <v>311</v>
      </c>
      <c r="BI26" s="67" t="s">
        <v>308</v>
      </c>
      <c r="BJ26" s="13">
        <f>INDEX(W:W,COUNTA(W:W))/INDEX(W:W,COUNTA(W:W)-1)-1</f>
        <v>1.2477718360071055E-2</v>
      </c>
      <c r="BK26" s="14">
        <f t="shared" si="57"/>
        <v>1.2624836292990382E-2</v>
      </c>
      <c r="BL26" s="13">
        <v>7.423167848699741E-2</v>
      </c>
      <c r="BM26" s="14">
        <f t="shared" si="58"/>
        <v>4.5823070031907553E-2</v>
      </c>
      <c r="BN26" s="13">
        <v>9.7054563013037054E-2</v>
      </c>
      <c r="BO26" s="14">
        <f t="shared" si="59"/>
        <v>3.469653415189855E-2</v>
      </c>
      <c r="BP26" s="13">
        <v>0.18642259073868225</v>
      </c>
      <c r="BQ26" s="14">
        <f t="shared" si="63"/>
        <v>0.18493402184583171</v>
      </c>
      <c r="BR26" s="13">
        <v>0.42803268384663729</v>
      </c>
      <c r="BS26" s="14">
        <f t="shared" si="55"/>
        <v>0.18480082353987792</v>
      </c>
      <c r="BT26" s="13">
        <v>0.22169071532810228</v>
      </c>
      <c r="BU26" s="14">
        <f t="shared" si="62"/>
        <v>0.21278326309666978</v>
      </c>
      <c r="BV26" s="13">
        <f>[8]赫富投资!$P$13</f>
        <v>-0.17501715854495548</v>
      </c>
      <c r="BW26" s="14">
        <f t="shared" si="56"/>
        <v>-0.35673644942539801</v>
      </c>
      <c r="BY26" s="2">
        <f t="shared" si="0"/>
        <v>43266</v>
      </c>
      <c r="BZ26" s="3">
        <f t="shared" si="1"/>
        <v>1</v>
      </c>
      <c r="CA26" s="3">
        <f t="shared" si="2"/>
        <v>1</v>
      </c>
      <c r="CB26" s="3">
        <f t="shared" si="3"/>
        <v>1.1453287197231834</v>
      </c>
      <c r="CC26" s="3">
        <f t="shared" si="4"/>
        <v>1</v>
      </c>
      <c r="CD26" s="3">
        <f t="shared" si="5"/>
        <v>1</v>
      </c>
      <c r="CE26" s="3">
        <f t="shared" si="6"/>
        <v>1</v>
      </c>
      <c r="CF26" s="3">
        <f t="shared" si="7"/>
        <v>1.0590538336052202</v>
      </c>
      <c r="CG26" s="3">
        <f t="shared" si="8"/>
        <v>1.039282250242483</v>
      </c>
      <c r="CH26" s="3">
        <f t="shared" si="9"/>
        <v>1.0454545454545452</v>
      </c>
      <c r="CI26" s="3">
        <f t="shared" si="10"/>
        <v>0.95828437132784949</v>
      </c>
      <c r="CJ26" s="3">
        <f t="shared" si="11"/>
        <v>1.0055145248645985</v>
      </c>
      <c r="CK26" s="3">
        <f t="shared" si="12"/>
        <v>1</v>
      </c>
      <c r="CL26" s="3">
        <f t="shared" si="13"/>
        <v>1.0838346594216961</v>
      </c>
      <c r="CM26" s="3">
        <f t="shared" si="14"/>
        <v>1</v>
      </c>
      <c r="CN26" s="3">
        <f t="shared" si="15"/>
        <v>1</v>
      </c>
      <c r="CO26" s="3">
        <f t="shared" si="16"/>
        <v>1</v>
      </c>
      <c r="CP26" s="3">
        <f t="shared" si="17"/>
        <v>1</v>
      </c>
      <c r="CQ26" s="3">
        <f t="shared" si="18"/>
        <v>1</v>
      </c>
      <c r="CR26" s="3">
        <f t="shared" si="19"/>
        <v>1</v>
      </c>
      <c r="CS26" s="3">
        <f t="shared" si="20"/>
        <v>1</v>
      </c>
      <c r="CT26" s="3">
        <f t="shared" si="21"/>
        <v>1</v>
      </c>
      <c r="CU26" s="3">
        <f t="shared" si="22"/>
        <v>1</v>
      </c>
      <c r="CV26" s="3">
        <f t="shared" si="23"/>
        <v>1</v>
      </c>
      <c r="CW26" s="3">
        <f t="shared" si="24"/>
        <v>1</v>
      </c>
      <c r="CX26" s="3">
        <f t="shared" si="25"/>
        <v>1</v>
      </c>
      <c r="CY26" s="81">
        <f t="shared" si="26"/>
        <v>1</v>
      </c>
      <c r="CZ26" s="3">
        <f t="shared" si="27"/>
        <v>0.87731593389008899</v>
      </c>
    </row>
    <row r="27" spans="1:104" ht="31" thickBot="1">
      <c r="A27" s="2">
        <v>43273</v>
      </c>
      <c r="B27" s="73">
        <v>0.999</v>
      </c>
      <c r="C27" s="73">
        <v>1</v>
      </c>
      <c r="D27" s="73">
        <v>1.571</v>
      </c>
      <c r="E27" s="73">
        <v>1</v>
      </c>
      <c r="F27" s="73">
        <v>1</v>
      </c>
      <c r="G27" s="73">
        <v>1</v>
      </c>
      <c r="H27" s="73">
        <v>1.1992</v>
      </c>
      <c r="I27" s="73">
        <v>1.4381999999999999</v>
      </c>
      <c r="J27" s="73">
        <v>1.097</v>
      </c>
      <c r="K27" s="73">
        <v>1.1002000000000001</v>
      </c>
      <c r="L27" s="73">
        <v>0.9929</v>
      </c>
      <c r="M27" s="73">
        <v>1</v>
      </c>
      <c r="N27" s="73">
        <v>1.0781000000000001</v>
      </c>
      <c r="O27" s="73">
        <v>1</v>
      </c>
      <c r="P27" s="73">
        <v>1</v>
      </c>
      <c r="Q27" s="73">
        <v>1</v>
      </c>
      <c r="R27" s="73">
        <v>1</v>
      </c>
      <c r="S27" s="73">
        <v>1</v>
      </c>
      <c r="T27" s="73">
        <v>1</v>
      </c>
      <c r="U27" s="73">
        <v>1</v>
      </c>
      <c r="V27" s="73">
        <v>1</v>
      </c>
      <c r="W27" s="73">
        <v>1</v>
      </c>
      <c r="X27" s="73">
        <v>1</v>
      </c>
      <c r="Y27" s="73">
        <v>1</v>
      </c>
      <c r="Z27" s="73">
        <v>1</v>
      </c>
      <c r="AA27" s="79">
        <v>1</v>
      </c>
      <c r="AB27" s="79">
        <v>1</v>
      </c>
      <c r="AC27" s="79"/>
      <c r="AD27" s="19">
        <v>0.82551124846694135</v>
      </c>
      <c r="AF27" s="11">
        <f t="shared" si="28"/>
        <v>-1.0000000000000009E-3</v>
      </c>
      <c r="AG27" s="11" t="str">
        <f t="shared" si="29"/>
        <v>/</v>
      </c>
      <c r="AH27" s="11">
        <f t="shared" si="30"/>
        <v>-5.075528700906351E-2</v>
      </c>
      <c r="AI27" s="11" t="str">
        <f t="shared" si="31"/>
        <v>/</v>
      </c>
      <c r="AJ27" s="11" t="str">
        <f t="shared" si="32"/>
        <v>/</v>
      </c>
      <c r="AK27" s="11" t="str">
        <f t="shared" si="33"/>
        <v>/</v>
      </c>
      <c r="AL27" s="11">
        <f t="shared" si="34"/>
        <v>-7.6401725200246462E-2</v>
      </c>
      <c r="AM27" s="11">
        <f t="shared" si="35"/>
        <v>-4.1263915738950829E-2</v>
      </c>
      <c r="AN27" s="11">
        <f t="shared" si="36"/>
        <v>-4.6086956521739109E-2</v>
      </c>
      <c r="AO27" s="11">
        <f t="shared" si="37"/>
        <v>-3.6349303669965694E-2</v>
      </c>
      <c r="AP27" s="11">
        <f t="shared" si="38"/>
        <v>-2.7617275487219595E-2</v>
      </c>
      <c r="AQ27" s="11" t="str">
        <f t="shared" si="39"/>
        <v>/</v>
      </c>
      <c r="AR27" s="11">
        <f t="shared" si="40"/>
        <v>-3.4825425246195141E-2</v>
      </c>
      <c r="AS27" s="11" t="str">
        <f t="shared" si="41"/>
        <v>/</v>
      </c>
      <c r="AT27" s="11" t="str">
        <f t="shared" si="42"/>
        <v>/</v>
      </c>
      <c r="AU27" s="11" t="str">
        <f t="shared" si="43"/>
        <v>/</v>
      </c>
      <c r="AV27" s="11" t="str">
        <f t="shared" si="44"/>
        <v>/</v>
      </c>
      <c r="AW27" s="11" t="str">
        <f t="shared" si="45"/>
        <v>/</v>
      </c>
      <c r="AX27" s="11" t="str">
        <f t="shared" si="46"/>
        <v>/</v>
      </c>
      <c r="AY27" s="11" t="str">
        <f t="shared" si="47"/>
        <v>/</v>
      </c>
      <c r="AZ27" s="11" t="str">
        <f t="shared" si="48"/>
        <v>/</v>
      </c>
      <c r="BA27" s="11" t="str">
        <f t="shared" si="49"/>
        <v>/</v>
      </c>
      <c r="BB27" s="11" t="str">
        <f t="shared" si="50"/>
        <v>/</v>
      </c>
      <c r="BC27" s="11" t="str">
        <f t="shared" si="51"/>
        <v>/</v>
      </c>
      <c r="BD27" s="11" t="str">
        <f t="shared" si="52"/>
        <v>/</v>
      </c>
      <c r="BE27" s="76" t="str">
        <f t="shared" si="53"/>
        <v>/</v>
      </c>
      <c r="BF27" s="11">
        <f t="shared" si="64"/>
        <v>-5.9049064791792283E-2</v>
      </c>
      <c r="BH27" s="27" t="s">
        <v>324</v>
      </c>
      <c r="BI27" s="7" t="s">
        <v>323</v>
      </c>
      <c r="BJ27" s="13">
        <f>INDEX(X:X,COUNTA(X:X))/INDEX(X:X,COUNTA(X:X)-1)-1</f>
        <v>-1.5102755329608031E-2</v>
      </c>
      <c r="BK27" s="14">
        <f t="shared" si="57"/>
        <v>1.2624836292990382E-2</v>
      </c>
      <c r="BL27" s="13">
        <v>-0.13666633034002607</v>
      </c>
      <c r="BM27" s="14">
        <f t="shared" si="58"/>
        <v>4.5823070031907553E-2</v>
      </c>
      <c r="BN27" s="13">
        <v>-6.8337129840545519E-3</v>
      </c>
      <c r="BO27" s="14">
        <f t="shared" si="59"/>
        <v>3.469653415189855E-2</v>
      </c>
      <c r="BP27" s="13">
        <v>0.20490460935557869</v>
      </c>
      <c r="BQ27" s="14">
        <f t="shared" si="63"/>
        <v>0.18493402184583171</v>
      </c>
      <c r="BR27" s="13">
        <v>0.30930930930930933</v>
      </c>
      <c r="BS27" s="14">
        <f t="shared" si="55"/>
        <v>0.18480082353987792</v>
      </c>
      <c r="BT27" s="13">
        <v>0.20786226191350171</v>
      </c>
      <c r="BU27" s="14">
        <f t="shared" si="62"/>
        <v>0.21278326309666978</v>
      </c>
      <c r="BV27" s="13">
        <f>[8]爱凡哲!$P$13</f>
        <v>-0.17119967712642492</v>
      </c>
      <c r="BW27" s="14">
        <f t="shared" si="56"/>
        <v>-0.35673644942539801</v>
      </c>
      <c r="BY27" s="2">
        <f t="shared" si="0"/>
        <v>43273</v>
      </c>
      <c r="BZ27" s="3">
        <f t="shared" si="1"/>
        <v>0.999</v>
      </c>
      <c r="CA27" s="3">
        <f t="shared" si="2"/>
        <v>1</v>
      </c>
      <c r="CB27" s="3">
        <f t="shared" si="3"/>
        <v>1.08719723183391</v>
      </c>
      <c r="CC27" s="3">
        <f t="shared" si="4"/>
        <v>1</v>
      </c>
      <c r="CD27" s="3">
        <f t="shared" si="5"/>
        <v>1</v>
      </c>
      <c r="CE27" s="3">
        <f t="shared" si="6"/>
        <v>1</v>
      </c>
      <c r="CF27" s="3">
        <f t="shared" si="7"/>
        <v>0.97814029363784671</v>
      </c>
      <c r="CG27" s="3">
        <f t="shared" si="8"/>
        <v>0.99639739503948999</v>
      </c>
      <c r="CH27" s="3">
        <f t="shared" si="9"/>
        <v>0.9972727272727272</v>
      </c>
      <c r="CI27" s="3">
        <f t="shared" si="10"/>
        <v>0.92345140171227136</v>
      </c>
      <c r="CJ27" s="3">
        <f t="shared" si="11"/>
        <v>0.9777449532250122</v>
      </c>
      <c r="CK27" s="3">
        <f t="shared" si="12"/>
        <v>1</v>
      </c>
      <c r="CL27" s="3">
        <f t="shared" si="13"/>
        <v>1.0460896565107705</v>
      </c>
      <c r="CM27" s="3">
        <f t="shared" si="14"/>
        <v>1</v>
      </c>
      <c r="CN27" s="3">
        <f t="shared" si="15"/>
        <v>1</v>
      </c>
      <c r="CO27" s="3">
        <f t="shared" si="16"/>
        <v>1</v>
      </c>
      <c r="CP27" s="3">
        <f t="shared" si="17"/>
        <v>1</v>
      </c>
      <c r="CQ27" s="3">
        <f t="shared" si="18"/>
        <v>1</v>
      </c>
      <c r="CR27" s="3">
        <f t="shared" si="19"/>
        <v>1</v>
      </c>
      <c r="CS27" s="3">
        <f t="shared" si="20"/>
        <v>1</v>
      </c>
      <c r="CT27" s="3">
        <f t="shared" si="21"/>
        <v>1</v>
      </c>
      <c r="CU27" s="3">
        <f t="shared" si="22"/>
        <v>1</v>
      </c>
      <c r="CV27" s="3">
        <f t="shared" si="23"/>
        <v>1</v>
      </c>
      <c r="CW27" s="3">
        <f t="shared" si="24"/>
        <v>1</v>
      </c>
      <c r="CX27" s="3">
        <f t="shared" si="25"/>
        <v>1</v>
      </c>
      <c r="CY27" s="81">
        <f t="shared" si="26"/>
        <v>1</v>
      </c>
      <c r="CZ27" s="3">
        <f t="shared" si="27"/>
        <v>0.82551124846694135</v>
      </c>
    </row>
    <row r="28" spans="1:104" ht="16" thickBot="1">
      <c r="A28" s="2">
        <v>43280</v>
      </c>
      <c r="B28" s="73">
        <v>0.999</v>
      </c>
      <c r="C28" s="73">
        <v>1</v>
      </c>
      <c r="D28" s="73">
        <v>1.6519999999999999</v>
      </c>
      <c r="E28" s="73">
        <v>1.0269999999999999</v>
      </c>
      <c r="F28" s="73">
        <v>1</v>
      </c>
      <c r="G28" s="73">
        <v>1</v>
      </c>
      <c r="H28" s="73">
        <v>1.2441</v>
      </c>
      <c r="I28" s="73">
        <v>1.4604999999999999</v>
      </c>
      <c r="J28" s="73">
        <v>1.1359999999999999</v>
      </c>
      <c r="K28" s="73">
        <v>1.1355</v>
      </c>
      <c r="L28" s="73">
        <v>1.0136000000000001</v>
      </c>
      <c r="M28" s="73">
        <v>1</v>
      </c>
      <c r="N28" s="73">
        <v>1.091</v>
      </c>
      <c r="O28" s="73">
        <v>1</v>
      </c>
      <c r="P28" s="73">
        <v>1</v>
      </c>
      <c r="Q28" s="73">
        <v>1</v>
      </c>
      <c r="R28" s="73">
        <v>1</v>
      </c>
      <c r="S28" s="73">
        <v>1</v>
      </c>
      <c r="T28" s="73">
        <v>1</v>
      </c>
      <c r="U28" s="73">
        <v>1</v>
      </c>
      <c r="V28" s="73">
        <v>1</v>
      </c>
      <c r="W28" s="73">
        <v>1</v>
      </c>
      <c r="X28" s="73">
        <v>1</v>
      </c>
      <c r="Y28" s="73">
        <v>1</v>
      </c>
      <c r="Z28" s="73">
        <v>1</v>
      </c>
      <c r="AA28" s="79">
        <v>1</v>
      </c>
      <c r="AB28" s="79">
        <v>1</v>
      </c>
      <c r="AC28" s="79"/>
      <c r="AD28" s="19">
        <v>0.83473267758264125</v>
      </c>
      <c r="AF28" s="11" t="str">
        <f t="shared" si="28"/>
        <v>/</v>
      </c>
      <c r="AG28" s="11" t="str">
        <f t="shared" si="29"/>
        <v>/</v>
      </c>
      <c r="AH28" s="11">
        <f t="shared" si="30"/>
        <v>5.155951623169952E-2</v>
      </c>
      <c r="AI28" s="11">
        <f t="shared" si="31"/>
        <v>2.6999999999999913E-2</v>
      </c>
      <c r="AJ28" s="11" t="str">
        <f t="shared" si="32"/>
        <v>/</v>
      </c>
      <c r="AK28" s="11" t="str">
        <f t="shared" si="33"/>
        <v>/</v>
      </c>
      <c r="AL28" s="11">
        <f t="shared" si="34"/>
        <v>3.7441627751834572E-2</v>
      </c>
      <c r="AM28" s="11">
        <f t="shared" si="35"/>
        <v>1.5505492977332835E-2</v>
      </c>
      <c r="AN28" s="11">
        <f t="shared" si="36"/>
        <v>3.555150410209662E-2</v>
      </c>
      <c r="AO28" s="11">
        <f t="shared" si="37"/>
        <v>3.2085075440828836E-2</v>
      </c>
      <c r="AP28" s="11">
        <f t="shared" si="38"/>
        <v>2.0848020948736057E-2</v>
      </c>
      <c r="AQ28" s="11" t="str">
        <f t="shared" si="39"/>
        <v>/</v>
      </c>
      <c r="AR28" s="11">
        <f t="shared" si="40"/>
        <v>1.1965494852054448E-2</v>
      </c>
      <c r="AS28" s="11" t="str">
        <f t="shared" si="41"/>
        <v>/</v>
      </c>
      <c r="AT28" s="11" t="str">
        <f t="shared" si="42"/>
        <v>/</v>
      </c>
      <c r="AU28" s="11" t="str">
        <f t="shared" si="43"/>
        <v>/</v>
      </c>
      <c r="AV28" s="11" t="str">
        <f t="shared" si="44"/>
        <v>/</v>
      </c>
      <c r="AW28" s="11" t="str">
        <f t="shared" si="45"/>
        <v>/</v>
      </c>
      <c r="AX28" s="11" t="str">
        <f t="shared" si="46"/>
        <v>/</v>
      </c>
      <c r="AY28" s="11" t="str">
        <f t="shared" si="47"/>
        <v>/</v>
      </c>
      <c r="AZ28" s="11" t="str">
        <f t="shared" si="48"/>
        <v>/</v>
      </c>
      <c r="BA28" s="11" t="str">
        <f t="shared" si="49"/>
        <v>/</v>
      </c>
      <c r="BB28" s="11" t="str">
        <f t="shared" si="50"/>
        <v>/</v>
      </c>
      <c r="BC28" s="11" t="str">
        <f t="shared" si="51"/>
        <v>/</v>
      </c>
      <c r="BD28" s="11" t="str">
        <f t="shared" si="52"/>
        <v>/</v>
      </c>
      <c r="BE28" s="76" t="str">
        <f t="shared" si="53"/>
        <v>/</v>
      </c>
      <c r="BF28" s="11">
        <f t="shared" si="64"/>
        <v>1.1170567491145755E-2</v>
      </c>
      <c r="BH28" s="27" t="s">
        <v>333</v>
      </c>
      <c r="BI28" s="7" t="s">
        <v>332</v>
      </c>
      <c r="BJ28" s="13">
        <f>INDEX(Y:Y,COUNTA(Y:Y))/INDEX(Y:Y,COUNTA(Y:Y)-1)-1</f>
        <v>1.520771513353103E-2</v>
      </c>
      <c r="BK28" s="14">
        <f t="shared" si="57"/>
        <v>1.2624836292990382E-2</v>
      </c>
      <c r="BL28" s="13">
        <v>9.0764172561522249E-2</v>
      </c>
      <c r="BM28" s="14">
        <f t="shared" si="58"/>
        <v>4.5823070031907553E-2</v>
      </c>
      <c r="BN28" s="13" t="s">
        <v>239</v>
      </c>
      <c r="BO28" s="14">
        <f t="shared" si="59"/>
        <v>3.469653415189855E-2</v>
      </c>
      <c r="BP28" s="13" t="s">
        <v>239</v>
      </c>
      <c r="BQ28" s="14">
        <f t="shared" si="63"/>
        <v>0.18493402184583171</v>
      </c>
      <c r="BR28" s="13" t="s">
        <v>239</v>
      </c>
      <c r="BS28" s="14">
        <f t="shared" si="55"/>
        <v>0.18480082353987792</v>
      </c>
      <c r="BT28" s="13" t="s">
        <v>239</v>
      </c>
      <c r="BU28" s="14">
        <f t="shared" si="62"/>
        <v>0.21278326309666978</v>
      </c>
      <c r="BV28" s="13">
        <f>[8]量派!$P$13</f>
        <v>-5.5289347585698589E-2</v>
      </c>
      <c r="BW28" s="14">
        <f t="shared" si="56"/>
        <v>-0.35673644942539801</v>
      </c>
      <c r="BY28" s="2">
        <f t="shared" si="0"/>
        <v>43280</v>
      </c>
      <c r="BZ28" s="3">
        <f t="shared" si="1"/>
        <v>0.999</v>
      </c>
      <c r="CA28" s="3">
        <f t="shared" si="2"/>
        <v>1</v>
      </c>
      <c r="CB28" s="3">
        <f t="shared" si="3"/>
        <v>1.1432525951557093</v>
      </c>
      <c r="CC28" s="3">
        <f t="shared" si="4"/>
        <v>1.0269999999999999</v>
      </c>
      <c r="CD28" s="3">
        <f t="shared" si="5"/>
        <v>1</v>
      </c>
      <c r="CE28" s="3">
        <f t="shared" si="6"/>
        <v>1</v>
      </c>
      <c r="CF28" s="3">
        <f t="shared" si="7"/>
        <v>1.014763458401305</v>
      </c>
      <c r="CG28" s="3">
        <f t="shared" si="8"/>
        <v>1.0118470278509075</v>
      </c>
      <c r="CH28" s="3">
        <f t="shared" si="9"/>
        <v>1.0327272727272725</v>
      </c>
      <c r="CI28" s="3">
        <f t="shared" si="10"/>
        <v>0.95308040960214868</v>
      </c>
      <c r="CJ28" s="3">
        <f t="shared" si="11"/>
        <v>0.9981290004923683</v>
      </c>
      <c r="CK28" s="3">
        <f t="shared" si="12"/>
        <v>1</v>
      </c>
      <c r="CL28" s="3">
        <f t="shared" si="13"/>
        <v>1.0586066369105376</v>
      </c>
      <c r="CM28" s="3">
        <f t="shared" si="14"/>
        <v>1</v>
      </c>
      <c r="CN28" s="3">
        <f t="shared" si="15"/>
        <v>1</v>
      </c>
      <c r="CO28" s="3">
        <f t="shared" si="16"/>
        <v>1</v>
      </c>
      <c r="CP28" s="3">
        <f t="shared" si="17"/>
        <v>1</v>
      </c>
      <c r="CQ28" s="3">
        <f t="shared" si="18"/>
        <v>1</v>
      </c>
      <c r="CR28" s="3">
        <f t="shared" si="19"/>
        <v>1</v>
      </c>
      <c r="CS28" s="3">
        <f t="shared" si="20"/>
        <v>1</v>
      </c>
      <c r="CT28" s="3">
        <f t="shared" si="21"/>
        <v>1</v>
      </c>
      <c r="CU28" s="3">
        <f t="shared" si="22"/>
        <v>1</v>
      </c>
      <c r="CV28" s="3">
        <f t="shared" si="23"/>
        <v>1</v>
      </c>
      <c r="CW28" s="3">
        <f t="shared" si="24"/>
        <v>1</v>
      </c>
      <c r="CX28" s="3">
        <f t="shared" si="25"/>
        <v>1</v>
      </c>
      <c r="CY28" s="81">
        <f t="shared" si="26"/>
        <v>1</v>
      </c>
      <c r="CZ28" s="3">
        <f t="shared" si="27"/>
        <v>0.83473267758264125</v>
      </c>
    </row>
    <row r="29" spans="1:104" ht="16" thickBot="1">
      <c r="A29" s="2">
        <v>43287</v>
      </c>
      <c r="B29" s="73">
        <v>0.95499999999999996</v>
      </c>
      <c r="C29" s="73">
        <v>1</v>
      </c>
      <c r="D29" s="73">
        <v>1.5820000000000001</v>
      </c>
      <c r="E29" s="73">
        <v>0.98599999999999999</v>
      </c>
      <c r="F29" s="73">
        <v>1</v>
      </c>
      <c r="G29" s="73">
        <v>1</v>
      </c>
      <c r="H29" s="73">
        <v>1.1782999999999999</v>
      </c>
      <c r="I29" s="73">
        <v>1.4036999999999999</v>
      </c>
      <c r="J29" s="73">
        <v>1.0940000000000001</v>
      </c>
      <c r="K29" s="73">
        <v>1.0840000000000001</v>
      </c>
      <c r="L29" s="73">
        <v>0.97319999999999995</v>
      </c>
      <c r="M29" s="73">
        <v>1</v>
      </c>
      <c r="N29" s="73">
        <v>1.0450999999999999</v>
      </c>
      <c r="O29" s="73">
        <v>1</v>
      </c>
      <c r="P29" s="73">
        <v>1</v>
      </c>
      <c r="Q29" s="73">
        <v>1</v>
      </c>
      <c r="R29" s="73">
        <v>1</v>
      </c>
      <c r="S29" s="73">
        <v>1</v>
      </c>
      <c r="T29" s="73">
        <v>1</v>
      </c>
      <c r="U29" s="73">
        <v>1</v>
      </c>
      <c r="V29" s="73">
        <v>1</v>
      </c>
      <c r="W29" s="73">
        <v>1</v>
      </c>
      <c r="X29" s="73">
        <v>1</v>
      </c>
      <c r="Y29" s="73">
        <v>1</v>
      </c>
      <c r="Z29" s="73">
        <v>1</v>
      </c>
      <c r="AA29" s="79">
        <v>1</v>
      </c>
      <c r="AB29" s="79">
        <v>1</v>
      </c>
      <c r="AC29" s="79"/>
      <c r="AD29" s="19">
        <v>0.7993558189886969</v>
      </c>
      <c r="AF29" s="11">
        <f t="shared" si="28"/>
        <v>-4.4044044044044051E-2</v>
      </c>
      <c r="AG29" s="11" t="str">
        <f t="shared" si="29"/>
        <v>/</v>
      </c>
      <c r="AH29" s="11">
        <f t="shared" si="30"/>
        <v>-4.237288135593209E-2</v>
      </c>
      <c r="AI29" s="11">
        <f t="shared" si="31"/>
        <v>-3.992210321324241E-2</v>
      </c>
      <c r="AJ29" s="11" t="str">
        <f t="shared" si="32"/>
        <v>/</v>
      </c>
      <c r="AK29" s="11" t="str">
        <f t="shared" si="33"/>
        <v>/</v>
      </c>
      <c r="AL29" s="11">
        <f t="shared" si="34"/>
        <v>-5.2889639096535768E-2</v>
      </c>
      <c r="AM29" s="11">
        <f t="shared" si="35"/>
        <v>-3.8890790825059862E-2</v>
      </c>
      <c r="AN29" s="11">
        <f t="shared" si="36"/>
        <v>-3.6971830985915388E-2</v>
      </c>
      <c r="AO29" s="11">
        <f t="shared" si="37"/>
        <v>-4.535446939674137E-2</v>
      </c>
      <c r="AP29" s="11">
        <f t="shared" si="38"/>
        <v>-3.9857932123125606E-2</v>
      </c>
      <c r="AQ29" s="11" t="str">
        <f t="shared" si="39"/>
        <v>/</v>
      </c>
      <c r="AR29" s="11">
        <f t="shared" si="40"/>
        <v>-4.2071494042163149E-2</v>
      </c>
      <c r="AS29" s="11" t="str">
        <f t="shared" si="41"/>
        <v>/</v>
      </c>
      <c r="AT29" s="11" t="str">
        <f t="shared" si="42"/>
        <v>/</v>
      </c>
      <c r="AU29" s="11" t="str">
        <f t="shared" si="43"/>
        <v>/</v>
      </c>
      <c r="AV29" s="11" t="str">
        <f t="shared" si="44"/>
        <v>/</v>
      </c>
      <c r="AW29" s="11" t="str">
        <f t="shared" si="45"/>
        <v>/</v>
      </c>
      <c r="AX29" s="11" t="str">
        <f t="shared" si="46"/>
        <v>/</v>
      </c>
      <c r="AY29" s="11" t="str">
        <f t="shared" si="47"/>
        <v>/</v>
      </c>
      <c r="AZ29" s="11" t="str">
        <f t="shared" si="48"/>
        <v>/</v>
      </c>
      <c r="BA29" s="11" t="str">
        <f t="shared" si="49"/>
        <v>/</v>
      </c>
      <c r="BB29" s="11" t="str">
        <f t="shared" si="50"/>
        <v>/</v>
      </c>
      <c r="BC29" s="11" t="str">
        <f t="shared" si="51"/>
        <v>/</v>
      </c>
      <c r="BD29" s="11" t="str">
        <f t="shared" si="52"/>
        <v>/</v>
      </c>
      <c r="BE29" s="76" t="str">
        <f t="shared" si="53"/>
        <v>/</v>
      </c>
      <c r="BF29" s="11">
        <f t="shared" si="64"/>
        <v>-4.2381063475787961E-2</v>
      </c>
      <c r="BH29" s="27" t="s">
        <v>339</v>
      </c>
      <c r="BI29" s="7" t="s">
        <v>338</v>
      </c>
      <c r="BJ29" s="13">
        <f>INDEX(Z:Z,COUNTA(Z:Z))/INDEX(Z:Z,COUNTA(Z:Z)-1)-1</f>
        <v>-5.4077430812324856E-3</v>
      </c>
      <c r="BK29" s="14">
        <f t="shared" si="57"/>
        <v>1.2624836292990382E-2</v>
      </c>
      <c r="BL29" s="13">
        <v>5.1552488687780729E-2</v>
      </c>
      <c r="BM29" s="14">
        <f t="shared" si="58"/>
        <v>4.5823070031907553E-2</v>
      </c>
      <c r="BN29" s="13">
        <v>8.2122413494586821E-2</v>
      </c>
      <c r="BO29" s="14">
        <f t="shared" si="59"/>
        <v>3.469653415189855E-2</v>
      </c>
      <c r="BP29" s="13">
        <v>0.17288706983155289</v>
      </c>
      <c r="BQ29" s="14">
        <f t="shared" si="63"/>
        <v>0.18493402184583171</v>
      </c>
      <c r="BR29" s="13">
        <v>0.29087895210928938</v>
      </c>
      <c r="BS29" s="14">
        <f t="shared" si="55"/>
        <v>0.18480082353987792</v>
      </c>
      <c r="BT29" s="13">
        <v>0.20434347035314737</v>
      </c>
      <c r="BU29" s="14">
        <f t="shared" si="62"/>
        <v>0.21278326309666978</v>
      </c>
      <c r="BV29" s="13">
        <f>[8]北京卓识!$P$13</f>
        <v>-9.824924281598002E-2</v>
      </c>
      <c r="BW29" s="14">
        <f t="shared" si="56"/>
        <v>-0.35673644942539801</v>
      </c>
      <c r="BY29" s="2">
        <f t="shared" si="0"/>
        <v>43287</v>
      </c>
      <c r="BZ29" s="3">
        <f t="shared" si="1"/>
        <v>0.95499999999999996</v>
      </c>
      <c r="CA29" s="3">
        <f t="shared" si="2"/>
        <v>1</v>
      </c>
      <c r="CB29" s="3">
        <f t="shared" si="3"/>
        <v>1.0948096885813148</v>
      </c>
      <c r="CC29" s="3">
        <f t="shared" si="4"/>
        <v>0.98599999999999999</v>
      </c>
      <c r="CD29" s="3">
        <f t="shared" si="5"/>
        <v>1</v>
      </c>
      <c r="CE29" s="3">
        <f t="shared" si="6"/>
        <v>1</v>
      </c>
      <c r="CF29" s="3">
        <f t="shared" si="7"/>
        <v>0.96109298531810761</v>
      </c>
      <c r="CG29" s="3">
        <f t="shared" si="8"/>
        <v>0.97249549674379931</v>
      </c>
      <c r="CH29" s="3">
        <f t="shared" si="9"/>
        <v>0.99454545454545451</v>
      </c>
      <c r="CI29" s="3">
        <f t="shared" si="10"/>
        <v>0.9098539533322143</v>
      </c>
      <c r="CJ29" s="3">
        <f t="shared" si="11"/>
        <v>0.95834564254062027</v>
      </c>
      <c r="CK29" s="3">
        <f t="shared" si="12"/>
        <v>1</v>
      </c>
      <c r="CL29" s="3">
        <f t="shared" si="13"/>
        <v>1.0140694740927614</v>
      </c>
      <c r="CM29" s="3">
        <f t="shared" si="14"/>
        <v>1</v>
      </c>
      <c r="CN29" s="3">
        <f t="shared" si="15"/>
        <v>1</v>
      </c>
      <c r="CO29" s="3">
        <f t="shared" si="16"/>
        <v>1</v>
      </c>
      <c r="CP29" s="3">
        <f t="shared" si="17"/>
        <v>1</v>
      </c>
      <c r="CQ29" s="3">
        <f t="shared" si="18"/>
        <v>1</v>
      </c>
      <c r="CR29" s="3">
        <f t="shared" si="19"/>
        <v>1</v>
      </c>
      <c r="CS29" s="3">
        <f t="shared" si="20"/>
        <v>1</v>
      </c>
      <c r="CT29" s="3">
        <f t="shared" si="21"/>
        <v>1</v>
      </c>
      <c r="CU29" s="3">
        <f t="shared" si="22"/>
        <v>1</v>
      </c>
      <c r="CV29" s="3">
        <f t="shared" si="23"/>
        <v>1</v>
      </c>
      <c r="CW29" s="3">
        <f t="shared" si="24"/>
        <v>1</v>
      </c>
      <c r="CX29" s="3">
        <f t="shared" si="25"/>
        <v>1</v>
      </c>
      <c r="CY29" s="81">
        <f t="shared" si="26"/>
        <v>1</v>
      </c>
      <c r="CZ29" s="3">
        <f t="shared" si="27"/>
        <v>0.7993558189886969</v>
      </c>
    </row>
    <row r="30" spans="1:104">
      <c r="A30" s="2">
        <v>43294</v>
      </c>
      <c r="B30" s="73">
        <v>1.002</v>
      </c>
      <c r="C30" s="73">
        <v>1</v>
      </c>
      <c r="D30" s="73">
        <v>1.6639999999999999</v>
      </c>
      <c r="E30" s="73">
        <v>1.0169999999999999</v>
      </c>
      <c r="F30" s="73">
        <v>1</v>
      </c>
      <c r="G30" s="73">
        <v>1.026</v>
      </c>
      <c r="H30" s="73">
        <v>1.2413000000000001</v>
      </c>
      <c r="I30" s="73">
        <v>1.4668000000000001</v>
      </c>
      <c r="J30" s="73">
        <v>1.1619999999999999</v>
      </c>
      <c r="K30" s="73">
        <v>1.1618999999999999</v>
      </c>
      <c r="L30" s="73">
        <v>1.0421</v>
      </c>
      <c r="M30" s="73">
        <v>1</v>
      </c>
      <c r="N30" s="73">
        <v>1.0973999999999999</v>
      </c>
      <c r="O30" s="73">
        <v>1.0102</v>
      </c>
      <c r="P30" s="73">
        <v>1</v>
      </c>
      <c r="Q30" s="73">
        <v>1</v>
      </c>
      <c r="R30" s="73">
        <v>1</v>
      </c>
      <c r="S30" s="73">
        <v>1</v>
      </c>
      <c r="T30" s="73">
        <v>1</v>
      </c>
      <c r="U30" s="73">
        <v>1</v>
      </c>
      <c r="V30" s="73">
        <v>1</v>
      </c>
      <c r="W30" s="73">
        <v>1</v>
      </c>
      <c r="X30" s="73">
        <v>1</v>
      </c>
      <c r="Y30" s="73">
        <v>1</v>
      </c>
      <c r="Z30" s="73">
        <v>1</v>
      </c>
      <c r="AA30" s="79">
        <v>1</v>
      </c>
      <c r="AB30" s="79">
        <v>1</v>
      </c>
      <c r="AC30" s="79"/>
      <c r="AD30" s="19">
        <v>0.83256035483468582</v>
      </c>
      <c r="AF30" s="11">
        <f t="shared" si="28"/>
        <v>4.9214659685864026E-2</v>
      </c>
      <c r="AG30" s="11" t="str">
        <f t="shared" si="29"/>
        <v>/</v>
      </c>
      <c r="AH30" s="11">
        <f t="shared" si="30"/>
        <v>5.1833122629582729E-2</v>
      </c>
      <c r="AI30" s="11">
        <f t="shared" si="31"/>
        <v>3.1440162271805239E-2</v>
      </c>
      <c r="AJ30" s="11" t="str">
        <f t="shared" si="32"/>
        <v>/</v>
      </c>
      <c r="AK30" s="11">
        <f t="shared" si="33"/>
        <v>2.6000000000000023E-2</v>
      </c>
      <c r="AL30" s="11">
        <f t="shared" si="34"/>
        <v>5.3466859034202008E-2</v>
      </c>
      <c r="AM30" s="11">
        <f t="shared" si="35"/>
        <v>4.4952625204816021E-2</v>
      </c>
      <c r="AN30" s="11">
        <f t="shared" si="36"/>
        <v>6.2157221206581292E-2</v>
      </c>
      <c r="AO30" s="11">
        <f t="shared" si="37"/>
        <v>7.1863468634686178E-2</v>
      </c>
      <c r="AP30" s="11">
        <f t="shared" si="38"/>
        <v>7.079736950267157E-2</v>
      </c>
      <c r="AQ30" s="11" t="str">
        <f t="shared" si="39"/>
        <v>/</v>
      </c>
      <c r="AR30" s="11">
        <f t="shared" si="40"/>
        <v>5.0043058080566416E-2</v>
      </c>
      <c r="AS30" s="11">
        <f t="shared" si="41"/>
        <v>1.0199999999999987E-2</v>
      </c>
      <c r="AT30" s="11" t="str">
        <f t="shared" si="42"/>
        <v>/</v>
      </c>
      <c r="AU30" s="11" t="str">
        <f t="shared" si="43"/>
        <v>/</v>
      </c>
      <c r="AV30" s="11" t="str">
        <f t="shared" si="44"/>
        <v>/</v>
      </c>
      <c r="AW30" s="11" t="str">
        <f t="shared" si="45"/>
        <v>/</v>
      </c>
      <c r="AX30" s="11" t="str">
        <f t="shared" si="46"/>
        <v>/</v>
      </c>
      <c r="AY30" s="11" t="str">
        <f t="shared" si="47"/>
        <v>/</v>
      </c>
      <c r="AZ30" s="11" t="str">
        <f t="shared" si="48"/>
        <v>/</v>
      </c>
      <c r="BA30" s="11" t="str">
        <f t="shared" si="49"/>
        <v>/</v>
      </c>
      <c r="BB30" s="11" t="str">
        <f t="shared" si="50"/>
        <v>/</v>
      </c>
      <c r="BC30" s="11" t="str">
        <f t="shared" si="51"/>
        <v>/</v>
      </c>
      <c r="BD30" s="11" t="str">
        <f t="shared" si="52"/>
        <v>/</v>
      </c>
      <c r="BE30" s="76" t="str">
        <f t="shared" si="53"/>
        <v>/</v>
      </c>
      <c r="BF30" s="11">
        <f t="shared" si="64"/>
        <v>4.1539118196446623E-2</v>
      </c>
      <c r="BJ30" s="11"/>
      <c r="BK30" s="11"/>
      <c r="BL30" s="11"/>
      <c r="BM30" s="11"/>
      <c r="BN30" s="11"/>
      <c r="BO30" s="11"/>
      <c r="BY30" s="2">
        <f t="shared" si="0"/>
        <v>43294</v>
      </c>
      <c r="BZ30" s="3">
        <f t="shared" si="1"/>
        <v>1.002</v>
      </c>
      <c r="CA30" s="3">
        <f t="shared" si="2"/>
        <v>1</v>
      </c>
      <c r="CB30" s="3">
        <f t="shared" si="3"/>
        <v>1.1515570934256054</v>
      </c>
      <c r="CC30" s="3">
        <f t="shared" si="4"/>
        <v>1.0169999999999999</v>
      </c>
      <c r="CD30" s="3">
        <f t="shared" si="5"/>
        <v>1</v>
      </c>
      <c r="CE30" s="3">
        <f t="shared" si="6"/>
        <v>1.026</v>
      </c>
      <c r="CF30" s="3">
        <f t="shared" si="7"/>
        <v>1.0124796084828711</v>
      </c>
      <c r="CG30" s="3">
        <f t="shared" si="8"/>
        <v>1.0162117223222946</v>
      </c>
      <c r="CH30" s="3">
        <f t="shared" si="9"/>
        <v>1.0563636363636362</v>
      </c>
      <c r="CI30" s="3">
        <f t="shared" si="10"/>
        <v>0.97523921436964911</v>
      </c>
      <c r="CJ30" s="3">
        <f t="shared" si="11"/>
        <v>1.0261939931068438</v>
      </c>
      <c r="CK30" s="3">
        <f t="shared" si="12"/>
        <v>1</v>
      </c>
      <c r="CL30" s="3">
        <f t="shared" si="13"/>
        <v>1.0648166116825151</v>
      </c>
      <c r="CM30" s="3">
        <f t="shared" si="14"/>
        <v>1.0102</v>
      </c>
      <c r="CN30" s="3">
        <f t="shared" si="15"/>
        <v>1</v>
      </c>
      <c r="CO30" s="3">
        <f t="shared" si="16"/>
        <v>1</v>
      </c>
      <c r="CP30" s="3">
        <f t="shared" si="17"/>
        <v>1</v>
      </c>
      <c r="CQ30" s="3">
        <f t="shared" si="18"/>
        <v>1</v>
      </c>
      <c r="CR30" s="3">
        <f t="shared" si="19"/>
        <v>1</v>
      </c>
      <c r="CS30" s="3">
        <f t="shared" si="20"/>
        <v>1</v>
      </c>
      <c r="CT30" s="3">
        <f t="shared" si="21"/>
        <v>1</v>
      </c>
      <c r="CU30" s="3">
        <f t="shared" si="22"/>
        <v>1</v>
      </c>
      <c r="CV30" s="3">
        <f t="shared" si="23"/>
        <v>1</v>
      </c>
      <c r="CW30" s="3">
        <f t="shared" si="24"/>
        <v>1</v>
      </c>
      <c r="CX30" s="3">
        <f t="shared" si="25"/>
        <v>1</v>
      </c>
      <c r="CY30" s="81">
        <f t="shared" si="26"/>
        <v>1</v>
      </c>
      <c r="CZ30" s="3">
        <f t="shared" si="27"/>
        <v>0.83256035483468582</v>
      </c>
    </row>
    <row r="31" spans="1:104">
      <c r="A31" s="2">
        <v>43301</v>
      </c>
      <c r="B31" s="73">
        <v>1.002</v>
      </c>
      <c r="C31" s="73">
        <v>1</v>
      </c>
      <c r="D31" s="73">
        <v>1.669</v>
      </c>
      <c r="E31" s="73">
        <v>1.018</v>
      </c>
      <c r="F31" s="73">
        <v>1</v>
      </c>
      <c r="G31" s="73">
        <v>1.026</v>
      </c>
      <c r="H31" s="73">
        <v>1.2290000000000001</v>
      </c>
      <c r="I31" s="73">
        <v>1.4621</v>
      </c>
      <c r="J31" s="73">
        <v>1.1559999999999999</v>
      </c>
      <c r="K31" s="73">
        <v>1.1739999999999999</v>
      </c>
      <c r="L31" s="73">
        <v>1.0343</v>
      </c>
      <c r="M31" s="73">
        <v>1</v>
      </c>
      <c r="N31" s="73">
        <v>1.0932999999999999</v>
      </c>
      <c r="O31" s="73">
        <v>1.0125</v>
      </c>
      <c r="P31" s="73">
        <v>1</v>
      </c>
      <c r="Q31" s="73">
        <v>1</v>
      </c>
      <c r="R31" s="73">
        <v>1</v>
      </c>
      <c r="S31" s="73">
        <v>1</v>
      </c>
      <c r="T31" s="73">
        <v>1</v>
      </c>
      <c r="U31" s="73">
        <v>1</v>
      </c>
      <c r="V31" s="73">
        <v>1</v>
      </c>
      <c r="W31" s="73">
        <v>1</v>
      </c>
      <c r="X31" s="73">
        <v>1</v>
      </c>
      <c r="Y31" s="73">
        <v>1</v>
      </c>
      <c r="Z31" s="73">
        <v>1</v>
      </c>
      <c r="AA31" s="79">
        <v>1</v>
      </c>
      <c r="AB31" s="79">
        <v>1</v>
      </c>
      <c r="AC31" s="79"/>
      <c r="AD31" s="19">
        <v>0.82793153865379621</v>
      </c>
      <c r="AF31" s="11" t="str">
        <f t="shared" si="28"/>
        <v>/</v>
      </c>
      <c r="AG31" s="11" t="str">
        <f t="shared" si="29"/>
        <v>/</v>
      </c>
      <c r="AH31" s="11">
        <f t="shared" si="30"/>
        <v>3.0048076923077094E-3</v>
      </c>
      <c r="AI31" s="11">
        <f t="shared" si="31"/>
        <v>9.8328416912507599E-4</v>
      </c>
      <c r="AJ31" s="11" t="str">
        <f t="shared" si="32"/>
        <v>/</v>
      </c>
      <c r="AK31" s="11" t="str">
        <f t="shared" si="33"/>
        <v>/</v>
      </c>
      <c r="AL31" s="11">
        <f t="shared" si="34"/>
        <v>-9.908966406186992E-3</v>
      </c>
      <c r="AM31" s="11">
        <f t="shared" si="35"/>
        <v>-3.2042541587129492E-3</v>
      </c>
      <c r="AN31" s="11">
        <f t="shared" si="36"/>
        <v>-5.1635111876076056E-3</v>
      </c>
      <c r="AO31" s="11">
        <f t="shared" si="37"/>
        <v>1.0413977106463523E-2</v>
      </c>
      <c r="AP31" s="11">
        <f t="shared" si="38"/>
        <v>-7.4848862873044819E-3</v>
      </c>
      <c r="AQ31" s="11" t="str">
        <f t="shared" si="39"/>
        <v>/</v>
      </c>
      <c r="AR31" s="11">
        <f t="shared" si="40"/>
        <v>-3.7361035174047208E-3</v>
      </c>
      <c r="AS31" s="11">
        <f t="shared" si="41"/>
        <v>2.2767768758660267E-3</v>
      </c>
      <c r="AT31" s="11" t="str">
        <f t="shared" si="42"/>
        <v>/</v>
      </c>
      <c r="AU31" s="11" t="str">
        <f t="shared" si="43"/>
        <v>/</v>
      </c>
      <c r="AV31" s="11" t="str">
        <f t="shared" si="44"/>
        <v>/</v>
      </c>
      <c r="AW31" s="11" t="str">
        <f t="shared" si="45"/>
        <v>/</v>
      </c>
      <c r="AX31" s="11" t="str">
        <f t="shared" si="46"/>
        <v>/</v>
      </c>
      <c r="AY31" s="11" t="str">
        <f t="shared" si="47"/>
        <v>/</v>
      </c>
      <c r="AZ31" s="11" t="str">
        <f t="shared" si="48"/>
        <v>/</v>
      </c>
      <c r="BA31" s="11" t="str">
        <f t="shared" si="49"/>
        <v>/</v>
      </c>
      <c r="BB31" s="11" t="str">
        <f t="shared" si="50"/>
        <v>/</v>
      </c>
      <c r="BC31" s="11" t="str">
        <f t="shared" si="51"/>
        <v>/</v>
      </c>
      <c r="BD31" s="11" t="str">
        <f t="shared" si="52"/>
        <v>/</v>
      </c>
      <c r="BE31" s="76" t="str">
        <f t="shared" si="53"/>
        <v>/</v>
      </c>
      <c r="BF31" s="11">
        <f t="shared" si="64"/>
        <v>-5.5597364851809328E-3</v>
      </c>
      <c r="BJ31" s="11"/>
      <c r="BK31" s="11"/>
      <c r="BL31" s="3"/>
      <c r="BM31" s="3"/>
      <c r="BN31" s="3"/>
      <c r="BO31" s="11"/>
      <c r="BY31" s="2">
        <f t="shared" si="0"/>
        <v>43301</v>
      </c>
      <c r="BZ31" s="3">
        <f t="shared" si="1"/>
        <v>1.002</v>
      </c>
      <c r="CA31" s="3">
        <f t="shared" si="2"/>
        <v>1</v>
      </c>
      <c r="CB31" s="3">
        <f t="shared" si="3"/>
        <v>1.1550173010380622</v>
      </c>
      <c r="CC31" s="3">
        <f t="shared" si="4"/>
        <v>1.018</v>
      </c>
      <c r="CD31" s="3">
        <f t="shared" si="5"/>
        <v>1</v>
      </c>
      <c r="CE31" s="3">
        <f t="shared" si="6"/>
        <v>1.026</v>
      </c>
      <c r="CF31" s="3">
        <f t="shared" si="7"/>
        <v>1.0024469820554651</v>
      </c>
      <c r="CG31" s="3">
        <f t="shared" si="8"/>
        <v>1.0129555216849107</v>
      </c>
      <c r="CH31" s="3">
        <f t="shared" si="9"/>
        <v>1.0509090909090908</v>
      </c>
      <c r="CI31" s="3">
        <f t="shared" si="10"/>
        <v>0.98539533322142014</v>
      </c>
      <c r="CJ31" s="3">
        <f t="shared" si="11"/>
        <v>1.0185130477597242</v>
      </c>
      <c r="CK31" s="3">
        <f t="shared" si="12"/>
        <v>1</v>
      </c>
      <c r="CL31" s="3">
        <f t="shared" si="13"/>
        <v>1.0608383465942171</v>
      </c>
      <c r="CM31" s="3">
        <f t="shared" si="14"/>
        <v>1.0125</v>
      </c>
      <c r="CN31" s="3">
        <f t="shared" si="15"/>
        <v>1</v>
      </c>
      <c r="CO31" s="3">
        <f t="shared" si="16"/>
        <v>1</v>
      </c>
      <c r="CP31" s="3">
        <f t="shared" si="17"/>
        <v>1</v>
      </c>
      <c r="CQ31" s="3">
        <f t="shared" si="18"/>
        <v>1</v>
      </c>
      <c r="CR31" s="3">
        <f t="shared" si="19"/>
        <v>1</v>
      </c>
      <c r="CS31" s="3">
        <f t="shared" si="20"/>
        <v>1</v>
      </c>
      <c r="CT31" s="3">
        <f t="shared" si="21"/>
        <v>1</v>
      </c>
      <c r="CU31" s="3">
        <f t="shared" si="22"/>
        <v>1</v>
      </c>
      <c r="CV31" s="3">
        <f t="shared" si="23"/>
        <v>1</v>
      </c>
      <c r="CW31" s="3">
        <f t="shared" si="24"/>
        <v>1</v>
      </c>
      <c r="CX31" s="3">
        <f t="shared" si="25"/>
        <v>1</v>
      </c>
      <c r="CY31" s="81">
        <f t="shared" si="26"/>
        <v>1</v>
      </c>
      <c r="CZ31" s="3">
        <f t="shared" si="27"/>
        <v>0.82793153865379621</v>
      </c>
    </row>
    <row r="32" spans="1:104">
      <c r="A32" s="2">
        <v>43308</v>
      </c>
      <c r="B32" s="73">
        <v>1.0209999999999999</v>
      </c>
      <c r="C32" s="73">
        <v>1</v>
      </c>
      <c r="D32" s="73">
        <v>1.645</v>
      </c>
      <c r="E32" s="73">
        <v>1.0549999999999999</v>
      </c>
      <c r="F32" s="73">
        <v>1</v>
      </c>
      <c r="G32" s="73">
        <v>1.0289999999999999</v>
      </c>
      <c r="H32" s="73">
        <v>1.2959000000000001</v>
      </c>
      <c r="I32" s="73">
        <v>1.4770000000000001</v>
      </c>
      <c r="J32" s="73">
        <v>1.1679999999999999</v>
      </c>
      <c r="K32" s="73">
        <v>1.1692</v>
      </c>
      <c r="L32" s="73">
        <v>1.0472999999999999</v>
      </c>
      <c r="M32" s="73">
        <v>1</v>
      </c>
      <c r="N32" s="73">
        <v>1.1057999999999999</v>
      </c>
      <c r="O32" s="73">
        <v>1.0266</v>
      </c>
      <c r="P32" s="73">
        <v>1</v>
      </c>
      <c r="Q32" s="73">
        <v>1</v>
      </c>
      <c r="R32" s="73">
        <v>1</v>
      </c>
      <c r="S32" s="73">
        <v>1</v>
      </c>
      <c r="T32" s="73">
        <v>1</v>
      </c>
      <c r="U32" s="73">
        <v>1</v>
      </c>
      <c r="V32" s="73">
        <v>1</v>
      </c>
      <c r="W32" s="73">
        <v>1</v>
      </c>
      <c r="X32" s="73">
        <v>1</v>
      </c>
      <c r="Y32" s="73">
        <v>1</v>
      </c>
      <c r="Z32" s="73">
        <v>1</v>
      </c>
      <c r="AA32" s="79">
        <v>1</v>
      </c>
      <c r="AB32" s="79">
        <v>1</v>
      </c>
      <c r="AC32" s="79"/>
      <c r="AD32" s="19">
        <v>0.8397761913087668</v>
      </c>
      <c r="AF32" s="11">
        <f t="shared" si="28"/>
        <v>1.8962075848303339E-2</v>
      </c>
      <c r="AG32" s="11" t="str">
        <f t="shared" si="29"/>
        <v>/</v>
      </c>
      <c r="AH32" s="11">
        <f t="shared" si="30"/>
        <v>-1.4379868184541622E-2</v>
      </c>
      <c r="AI32" s="11">
        <f t="shared" si="31"/>
        <v>3.6345776031434074E-2</v>
      </c>
      <c r="AJ32" s="11" t="str">
        <f t="shared" si="32"/>
        <v>/</v>
      </c>
      <c r="AK32" s="11">
        <f t="shared" si="33"/>
        <v>2.9239766081869956E-3</v>
      </c>
      <c r="AL32" s="11">
        <f t="shared" si="34"/>
        <v>5.4434499593165153E-2</v>
      </c>
      <c r="AM32" s="11">
        <f t="shared" si="35"/>
        <v>1.0190821421243612E-2</v>
      </c>
      <c r="AN32" s="11">
        <f t="shared" si="36"/>
        <v>1.0380622837370179E-2</v>
      </c>
      <c r="AO32" s="11">
        <f t="shared" si="37"/>
        <v>-4.0885860306643096E-3</v>
      </c>
      <c r="AP32" s="11">
        <f t="shared" si="38"/>
        <v>1.2568887170066656E-2</v>
      </c>
      <c r="AQ32" s="11" t="str">
        <f t="shared" si="39"/>
        <v>/</v>
      </c>
      <c r="AR32" s="11">
        <f t="shared" si="40"/>
        <v>1.143327540473793E-2</v>
      </c>
      <c r="AS32" s="11">
        <f t="shared" si="41"/>
        <v>1.3925925925925897E-2</v>
      </c>
      <c r="AT32" s="11" t="str">
        <f t="shared" si="42"/>
        <v>/</v>
      </c>
      <c r="AU32" s="11" t="str">
        <f t="shared" si="43"/>
        <v>/</v>
      </c>
      <c r="AV32" s="11" t="str">
        <f t="shared" si="44"/>
        <v>/</v>
      </c>
      <c r="AW32" s="11" t="str">
        <f t="shared" si="45"/>
        <v>/</v>
      </c>
      <c r="AX32" s="11" t="str">
        <f t="shared" si="46"/>
        <v>/</v>
      </c>
      <c r="AY32" s="11" t="str">
        <f t="shared" si="47"/>
        <v>/</v>
      </c>
      <c r="AZ32" s="11" t="str">
        <f t="shared" si="48"/>
        <v>/</v>
      </c>
      <c r="BA32" s="11" t="str">
        <f t="shared" si="49"/>
        <v>/</v>
      </c>
      <c r="BB32" s="11" t="str">
        <f t="shared" si="50"/>
        <v>/</v>
      </c>
      <c r="BC32" s="11" t="str">
        <f t="shared" si="51"/>
        <v>/</v>
      </c>
      <c r="BD32" s="11" t="str">
        <f t="shared" si="52"/>
        <v>/</v>
      </c>
      <c r="BE32" s="76" t="str">
        <f t="shared" si="53"/>
        <v>/</v>
      </c>
      <c r="BF32" s="11">
        <f t="shared" si="64"/>
        <v>1.4306318943025031E-2</v>
      </c>
      <c r="BJ32" s="11"/>
      <c r="BK32" s="11"/>
      <c r="BL32" s="3"/>
      <c r="BM32" s="3"/>
      <c r="BN32" s="3"/>
      <c r="BO32" s="11"/>
      <c r="BY32" s="2">
        <f t="shared" si="0"/>
        <v>43308</v>
      </c>
      <c r="BZ32" s="3">
        <f t="shared" si="1"/>
        <v>1.0209999999999999</v>
      </c>
      <c r="CA32" s="3">
        <f t="shared" si="2"/>
        <v>1</v>
      </c>
      <c r="CB32" s="3">
        <f t="shared" si="3"/>
        <v>1.1384083044982698</v>
      </c>
      <c r="CC32" s="3">
        <f t="shared" si="4"/>
        <v>1.0549999999999999</v>
      </c>
      <c r="CD32" s="3">
        <f t="shared" si="5"/>
        <v>1</v>
      </c>
      <c r="CE32" s="3">
        <f t="shared" si="6"/>
        <v>1.0289999999999999</v>
      </c>
      <c r="CF32" s="3">
        <f t="shared" si="7"/>
        <v>1.0570146818923329</v>
      </c>
      <c r="CG32" s="3">
        <f t="shared" si="8"/>
        <v>1.023278370514064</v>
      </c>
      <c r="CH32" s="3">
        <f t="shared" si="9"/>
        <v>1.0618181818181818</v>
      </c>
      <c r="CI32" s="3">
        <f t="shared" si="10"/>
        <v>0.98136645962732916</v>
      </c>
      <c r="CJ32" s="3">
        <f t="shared" si="11"/>
        <v>1.0313146233382569</v>
      </c>
      <c r="CK32" s="3">
        <f t="shared" si="12"/>
        <v>1</v>
      </c>
      <c r="CL32" s="3">
        <f t="shared" si="13"/>
        <v>1.0729672035707354</v>
      </c>
      <c r="CM32" s="3">
        <f t="shared" si="14"/>
        <v>1.0266</v>
      </c>
      <c r="CN32" s="3">
        <f t="shared" si="15"/>
        <v>1</v>
      </c>
      <c r="CO32" s="3">
        <f t="shared" si="16"/>
        <v>1</v>
      </c>
      <c r="CP32" s="3">
        <f t="shared" si="17"/>
        <v>1</v>
      </c>
      <c r="CQ32" s="3">
        <f t="shared" si="18"/>
        <v>1</v>
      </c>
      <c r="CR32" s="3">
        <f t="shared" si="19"/>
        <v>1</v>
      </c>
      <c r="CS32" s="3">
        <f t="shared" si="20"/>
        <v>1</v>
      </c>
      <c r="CT32" s="3">
        <f t="shared" si="21"/>
        <v>1</v>
      </c>
      <c r="CU32" s="3">
        <f t="shared" si="22"/>
        <v>1</v>
      </c>
      <c r="CV32" s="3">
        <f t="shared" si="23"/>
        <v>1</v>
      </c>
      <c r="CW32" s="3">
        <f t="shared" si="24"/>
        <v>1</v>
      </c>
      <c r="CX32" s="3">
        <f t="shared" si="25"/>
        <v>1</v>
      </c>
      <c r="CY32" s="81">
        <f t="shared" si="26"/>
        <v>1</v>
      </c>
      <c r="CZ32" s="3">
        <f t="shared" si="27"/>
        <v>0.8397761913087668</v>
      </c>
    </row>
    <row r="33" spans="1:104">
      <c r="A33" s="2">
        <v>43315</v>
      </c>
      <c r="B33" s="73">
        <v>0.95199999999999996</v>
      </c>
      <c r="C33" s="73">
        <v>1</v>
      </c>
      <c r="D33" s="73">
        <v>1.504</v>
      </c>
      <c r="E33" s="73">
        <v>0.98599999999999999</v>
      </c>
      <c r="F33" s="73">
        <v>1</v>
      </c>
      <c r="G33" s="73">
        <v>0.96299999999999997</v>
      </c>
      <c r="H33" s="73">
        <v>1.2048000000000001</v>
      </c>
      <c r="I33" s="73">
        <v>1.3789</v>
      </c>
      <c r="J33" s="73">
        <v>1.1000000000000001</v>
      </c>
      <c r="K33" s="73">
        <v>1.0817000000000001</v>
      </c>
      <c r="L33" s="73">
        <v>0.98499999999999999</v>
      </c>
      <c r="M33" s="73">
        <v>1</v>
      </c>
      <c r="N33" s="73">
        <v>1.0427</v>
      </c>
      <c r="O33" s="73">
        <v>0.96699999999999997</v>
      </c>
      <c r="P33" s="73">
        <v>1</v>
      </c>
      <c r="Q33" s="73">
        <v>1</v>
      </c>
      <c r="R33" s="73">
        <v>1</v>
      </c>
      <c r="S33" s="73">
        <v>1</v>
      </c>
      <c r="T33" s="73">
        <v>1</v>
      </c>
      <c r="U33" s="73">
        <v>1</v>
      </c>
      <c r="V33" s="73">
        <v>1</v>
      </c>
      <c r="W33" s="73">
        <v>1</v>
      </c>
      <c r="X33" s="73">
        <v>1</v>
      </c>
      <c r="Y33" s="73">
        <v>1</v>
      </c>
      <c r="Z33" s="73">
        <v>1</v>
      </c>
      <c r="AA33" s="79">
        <v>1</v>
      </c>
      <c r="AB33" s="79">
        <v>1</v>
      </c>
      <c r="AC33" s="79"/>
      <c r="AD33" s="19">
        <v>0.7886564399455579</v>
      </c>
      <c r="AF33" s="11">
        <f t="shared" si="28"/>
        <v>-6.7580803134182132E-2</v>
      </c>
      <c r="AG33" s="11" t="str">
        <f t="shared" si="29"/>
        <v>/</v>
      </c>
      <c r="AH33" s="11">
        <f t="shared" si="30"/>
        <v>-8.5714285714285743E-2</v>
      </c>
      <c r="AI33" s="11">
        <f t="shared" si="31"/>
        <v>-6.5402843601895744E-2</v>
      </c>
      <c r="AJ33" s="11" t="str">
        <f t="shared" si="32"/>
        <v>/</v>
      </c>
      <c r="AK33" s="11">
        <f t="shared" si="33"/>
        <v>-6.4139941690962043E-2</v>
      </c>
      <c r="AL33" s="11">
        <f t="shared" si="34"/>
        <v>-7.0298634153869832E-2</v>
      </c>
      <c r="AM33" s="11">
        <f t="shared" si="35"/>
        <v>-6.6418415707515277E-2</v>
      </c>
      <c r="AN33" s="11">
        <f t="shared" si="36"/>
        <v>-5.821917808219168E-2</v>
      </c>
      <c r="AO33" s="11">
        <f t="shared" si="37"/>
        <v>-7.4837495723571568E-2</v>
      </c>
      <c r="AP33" s="11">
        <f t="shared" si="38"/>
        <v>-5.9486298099875823E-2</v>
      </c>
      <c r="AQ33" s="11" t="str">
        <f t="shared" si="39"/>
        <v>/</v>
      </c>
      <c r="AR33" s="11">
        <f t="shared" si="40"/>
        <v>-5.7062759992765333E-2</v>
      </c>
      <c r="AS33" s="11">
        <f t="shared" si="41"/>
        <v>-5.8055717903759962E-2</v>
      </c>
      <c r="AT33" s="11" t="str">
        <f t="shared" si="42"/>
        <v>/</v>
      </c>
      <c r="AU33" s="11" t="str">
        <f t="shared" si="43"/>
        <v>/</v>
      </c>
      <c r="AV33" s="11" t="str">
        <f t="shared" si="44"/>
        <v>/</v>
      </c>
      <c r="AW33" s="11" t="str">
        <f t="shared" si="45"/>
        <v>/</v>
      </c>
      <c r="AX33" s="11" t="str">
        <f t="shared" si="46"/>
        <v>/</v>
      </c>
      <c r="AY33" s="11" t="str">
        <f t="shared" si="47"/>
        <v>/</v>
      </c>
      <c r="AZ33" s="11" t="str">
        <f t="shared" si="48"/>
        <v>/</v>
      </c>
      <c r="BA33" s="11" t="str">
        <f t="shared" si="49"/>
        <v>/</v>
      </c>
      <c r="BB33" s="11" t="str">
        <f t="shared" si="50"/>
        <v>/</v>
      </c>
      <c r="BC33" s="11" t="str">
        <f t="shared" si="51"/>
        <v>/</v>
      </c>
      <c r="BD33" s="11" t="str">
        <f t="shared" si="52"/>
        <v>/</v>
      </c>
      <c r="BE33" s="76" t="str">
        <f t="shared" si="53"/>
        <v>/</v>
      </c>
      <c r="BF33" s="11">
        <f t="shared" si="64"/>
        <v>-6.0873065814762262E-2</v>
      </c>
      <c r="BJ33" s="11"/>
      <c r="BK33" s="11"/>
      <c r="BL33" s="3"/>
      <c r="BM33" s="3"/>
      <c r="BN33" s="3"/>
      <c r="BO33" s="11"/>
      <c r="BY33" s="2">
        <f t="shared" si="0"/>
        <v>43315</v>
      </c>
      <c r="BZ33" s="3">
        <f t="shared" si="1"/>
        <v>0.95199999999999996</v>
      </c>
      <c r="CA33" s="3">
        <f t="shared" si="2"/>
        <v>1</v>
      </c>
      <c r="CB33" s="3">
        <f t="shared" si="3"/>
        <v>1.0408304498269896</v>
      </c>
      <c r="CC33" s="3">
        <f t="shared" si="4"/>
        <v>0.98599999999999999</v>
      </c>
      <c r="CD33" s="3">
        <f t="shared" si="5"/>
        <v>1</v>
      </c>
      <c r="CE33" s="3">
        <f t="shared" si="6"/>
        <v>0.96299999999999997</v>
      </c>
      <c r="CF33" s="3">
        <f t="shared" si="7"/>
        <v>0.9827079934747146</v>
      </c>
      <c r="CG33" s="3">
        <f t="shared" si="8"/>
        <v>0.95531384231675209</v>
      </c>
      <c r="CH33" s="3">
        <f t="shared" si="9"/>
        <v>1</v>
      </c>
      <c r="CI33" s="3">
        <f t="shared" si="10"/>
        <v>0.90792345140171238</v>
      </c>
      <c r="CJ33" s="3">
        <f t="shared" si="11"/>
        <v>0.96996553421959619</v>
      </c>
      <c r="CK33" s="3">
        <f t="shared" si="12"/>
        <v>1</v>
      </c>
      <c r="CL33" s="3">
        <f t="shared" si="13"/>
        <v>1.01174073355327</v>
      </c>
      <c r="CM33" s="3">
        <f t="shared" si="14"/>
        <v>0.96699999999999997</v>
      </c>
      <c r="CN33" s="3">
        <f t="shared" si="15"/>
        <v>1</v>
      </c>
      <c r="CO33" s="3">
        <f t="shared" si="16"/>
        <v>1</v>
      </c>
      <c r="CP33" s="3">
        <f t="shared" si="17"/>
        <v>1</v>
      </c>
      <c r="CQ33" s="3">
        <f t="shared" si="18"/>
        <v>1</v>
      </c>
      <c r="CR33" s="3">
        <f t="shared" si="19"/>
        <v>1</v>
      </c>
      <c r="CS33" s="3">
        <f t="shared" si="20"/>
        <v>1</v>
      </c>
      <c r="CT33" s="3">
        <f t="shared" si="21"/>
        <v>1</v>
      </c>
      <c r="CU33" s="3">
        <f t="shared" si="22"/>
        <v>1</v>
      </c>
      <c r="CV33" s="3">
        <f t="shared" si="23"/>
        <v>1</v>
      </c>
      <c r="CW33" s="3">
        <f t="shared" si="24"/>
        <v>1</v>
      </c>
      <c r="CX33" s="3">
        <f t="shared" si="25"/>
        <v>1</v>
      </c>
      <c r="CY33" s="81">
        <f t="shared" si="26"/>
        <v>1</v>
      </c>
      <c r="CZ33" s="3">
        <f t="shared" si="27"/>
        <v>0.7886564399455579</v>
      </c>
    </row>
    <row r="34" spans="1:104">
      <c r="A34" s="2">
        <v>43322</v>
      </c>
      <c r="B34" s="73">
        <v>0.97399999999999998</v>
      </c>
      <c r="C34" s="73">
        <v>1</v>
      </c>
      <c r="D34" s="73">
        <v>1.504</v>
      </c>
      <c r="E34" s="73">
        <v>1.018</v>
      </c>
      <c r="F34" s="73">
        <v>1</v>
      </c>
      <c r="G34" s="73">
        <v>0.98599999999999999</v>
      </c>
      <c r="H34" s="73">
        <v>1.1981999999999999</v>
      </c>
      <c r="I34" s="73">
        <v>1.4011</v>
      </c>
      <c r="J34" s="73">
        <v>1.127</v>
      </c>
      <c r="K34" s="73">
        <v>1.1138999999999999</v>
      </c>
      <c r="L34" s="73">
        <v>1.0088999999999999</v>
      </c>
      <c r="M34" s="73">
        <v>1</v>
      </c>
      <c r="N34" s="73">
        <v>1.0633999999999999</v>
      </c>
      <c r="O34" s="73">
        <v>0.99439999999999995</v>
      </c>
      <c r="P34" s="73">
        <v>1</v>
      </c>
      <c r="Q34" s="73">
        <v>1</v>
      </c>
      <c r="R34" s="73">
        <v>1</v>
      </c>
      <c r="S34" s="73">
        <v>1</v>
      </c>
      <c r="T34" s="73">
        <v>1</v>
      </c>
      <c r="U34" s="73">
        <v>1</v>
      </c>
      <c r="V34" s="73">
        <v>1</v>
      </c>
      <c r="W34" s="73">
        <v>1</v>
      </c>
      <c r="X34" s="73">
        <v>1</v>
      </c>
      <c r="Y34" s="73">
        <v>1</v>
      </c>
      <c r="Z34" s="73">
        <v>1</v>
      </c>
      <c r="AA34" s="79">
        <v>1</v>
      </c>
      <c r="AB34" s="79">
        <v>1</v>
      </c>
      <c r="AC34" s="79"/>
      <c r="AD34" s="19">
        <v>0.80477669116313</v>
      </c>
      <c r="AF34" s="11">
        <f t="shared" si="28"/>
        <v>2.3109243697478909E-2</v>
      </c>
      <c r="AG34" s="11" t="str">
        <f t="shared" si="29"/>
        <v>/</v>
      </c>
      <c r="AH34" s="11" t="str">
        <f t="shared" si="30"/>
        <v>/</v>
      </c>
      <c r="AI34" s="11">
        <f t="shared" si="31"/>
        <v>3.2454361054766734E-2</v>
      </c>
      <c r="AJ34" s="11" t="str">
        <f t="shared" si="32"/>
        <v>/</v>
      </c>
      <c r="AK34" s="11">
        <f t="shared" si="33"/>
        <v>2.3883696780893082E-2</v>
      </c>
      <c r="AL34" s="11">
        <f t="shared" si="34"/>
        <v>-5.4780876494024966E-3</v>
      </c>
      <c r="AM34" s="11">
        <f t="shared" si="35"/>
        <v>1.6099789687431976E-2</v>
      </c>
      <c r="AN34" s="11">
        <f t="shared" si="36"/>
        <v>2.4545454545454426E-2</v>
      </c>
      <c r="AO34" s="11">
        <f t="shared" si="37"/>
        <v>2.9767957844134108E-2</v>
      </c>
      <c r="AP34" s="11">
        <f t="shared" si="38"/>
        <v>2.4263959390862899E-2</v>
      </c>
      <c r="AQ34" s="11" t="str">
        <f t="shared" si="39"/>
        <v>/</v>
      </c>
      <c r="AR34" s="11">
        <f t="shared" si="40"/>
        <v>1.9852306511940032E-2</v>
      </c>
      <c r="AS34" s="11">
        <f t="shared" si="41"/>
        <v>2.8335056876938935E-2</v>
      </c>
      <c r="AT34" s="11" t="str">
        <f t="shared" si="42"/>
        <v>/</v>
      </c>
      <c r="AU34" s="11" t="str">
        <f t="shared" si="43"/>
        <v>/</v>
      </c>
      <c r="AV34" s="11" t="str">
        <f t="shared" si="44"/>
        <v>/</v>
      </c>
      <c r="AW34" s="11" t="str">
        <f t="shared" si="45"/>
        <v>/</v>
      </c>
      <c r="AX34" s="11" t="str">
        <f t="shared" si="46"/>
        <v>/</v>
      </c>
      <c r="AY34" s="11" t="str">
        <f t="shared" si="47"/>
        <v>/</v>
      </c>
      <c r="AZ34" s="11" t="str">
        <f t="shared" si="48"/>
        <v>/</v>
      </c>
      <c r="BA34" s="11" t="str">
        <f t="shared" si="49"/>
        <v>/</v>
      </c>
      <c r="BB34" s="11" t="str">
        <f t="shared" si="50"/>
        <v>/</v>
      </c>
      <c r="BC34" s="11" t="str">
        <f t="shared" si="51"/>
        <v>/</v>
      </c>
      <c r="BD34" s="11" t="str">
        <f t="shared" si="52"/>
        <v>/</v>
      </c>
      <c r="BE34" s="76" t="str">
        <f t="shared" si="53"/>
        <v>/</v>
      </c>
      <c r="BF34" s="11">
        <f t="shared" si="64"/>
        <v>2.0440144023530671E-2</v>
      </c>
      <c r="BJ34" s="11"/>
      <c r="BK34" s="11"/>
      <c r="BL34" s="3"/>
      <c r="BM34" s="3"/>
      <c r="BN34" s="3"/>
      <c r="BO34" s="11"/>
      <c r="BY34" s="2">
        <f t="shared" ref="BY34:BY65" si="65">A34</f>
        <v>43322</v>
      </c>
      <c r="BZ34" s="3">
        <f t="shared" ref="BZ34:BZ65" si="66">B34/B$2</f>
        <v>0.97399999999999998</v>
      </c>
      <c r="CA34" s="3">
        <f t="shared" ref="CA34:CA65" si="67">C34/C$2</f>
        <v>1</v>
      </c>
      <c r="CB34" s="3">
        <f t="shared" ref="CB34:CB65" si="68">D34/D$2</f>
        <v>1.0408304498269896</v>
      </c>
      <c r="CC34" s="3">
        <f t="shared" ref="CC34:CC65" si="69">E34/E$2</f>
        <v>1.018</v>
      </c>
      <c r="CD34" s="3">
        <f t="shared" ref="CD34:CD65" si="70">F34/F$2</f>
        <v>1</v>
      </c>
      <c r="CE34" s="3">
        <f t="shared" ref="CE34:CE65" si="71">G34/G$2</f>
        <v>0.98599999999999999</v>
      </c>
      <c r="CF34" s="3">
        <f t="shared" ref="CF34:CF65" si="72">H34/H$2</f>
        <v>0.97732463295269167</v>
      </c>
      <c r="CG34" s="3">
        <f t="shared" ref="CG34:CG65" si="73">I34/I$2</f>
        <v>0.97069419426354442</v>
      </c>
      <c r="CH34" s="3">
        <f t="shared" ref="CH34:CH65" si="74">J34/J$2</f>
        <v>1.0245454545454544</v>
      </c>
      <c r="CI34" s="3">
        <f t="shared" ref="CI34:CI65" si="75">K34/K$2</f>
        <v>0.93495047842873924</v>
      </c>
      <c r="CJ34" s="3">
        <f t="shared" ref="CJ34:CJ65" si="76">L34/L$2</f>
        <v>0.99350073855243703</v>
      </c>
      <c r="CK34" s="3">
        <f t="shared" ref="CK34:CK65" si="77">M34/M$2</f>
        <v>1</v>
      </c>
      <c r="CL34" s="3">
        <f t="shared" ref="CL34:CL65" si="78">N34/N$2</f>
        <v>1.0318261207063846</v>
      </c>
      <c r="CM34" s="3">
        <f t="shared" ref="CM34:CM65" si="79">O34/O$2</f>
        <v>0.99439999999999995</v>
      </c>
      <c r="CN34" s="3">
        <f t="shared" ref="CN34:CN65" si="80">P34/P$2</f>
        <v>1</v>
      </c>
      <c r="CO34" s="3">
        <f t="shared" ref="CO34:CO65" si="81">Q34/Q$2</f>
        <v>1</v>
      </c>
      <c r="CP34" s="3">
        <f t="shared" ref="CP34:CP65" si="82">R34/R$2</f>
        <v>1</v>
      </c>
      <c r="CQ34" s="3">
        <f t="shared" ref="CQ34:CQ65" si="83">S34/S$2</f>
        <v>1</v>
      </c>
      <c r="CR34" s="3">
        <f t="shared" ref="CR34:CR65" si="84">T34/T$2</f>
        <v>1</v>
      </c>
      <c r="CS34" s="3">
        <f t="shared" ref="CS34:CS65" si="85">U34/U$2</f>
        <v>1</v>
      </c>
      <c r="CT34" s="3">
        <f t="shared" ref="CT34:CT65" si="86">V34/V$2</f>
        <v>1</v>
      </c>
      <c r="CU34" s="3">
        <f t="shared" ref="CU34:CU65" si="87">W34/W$2</f>
        <v>1</v>
      </c>
      <c r="CV34" s="3">
        <f t="shared" ref="CV34:CV65" si="88">X34/X$2</f>
        <v>1</v>
      </c>
      <c r="CW34" s="3">
        <f t="shared" ref="CW34:CW65" si="89">Y34/Y$2</f>
        <v>1</v>
      </c>
      <c r="CX34" s="3">
        <f t="shared" ref="CX34:CX65" si="90">Z34/Z$2</f>
        <v>1</v>
      </c>
      <c r="CY34" s="81">
        <f t="shared" ref="CY34:CY65" si="91">AA34/AA$2</f>
        <v>1</v>
      </c>
      <c r="CZ34" s="3">
        <f t="shared" ref="CZ34:CZ66" si="92">AD34/AD$2</f>
        <v>0.80477669116313</v>
      </c>
    </row>
    <row r="35" spans="1:104">
      <c r="A35" s="2">
        <v>43329</v>
      </c>
      <c r="B35" s="73">
        <v>0.93</v>
      </c>
      <c r="C35" s="73">
        <v>1</v>
      </c>
      <c r="D35" s="73">
        <v>1.5649999999999999</v>
      </c>
      <c r="E35" s="73">
        <v>0.96699999999999997</v>
      </c>
      <c r="F35" s="73">
        <v>1</v>
      </c>
      <c r="G35" s="73">
        <v>0.93700000000000006</v>
      </c>
      <c r="H35" s="73">
        <v>1.1780999999999999</v>
      </c>
      <c r="I35" s="73">
        <v>1.3357000000000001</v>
      </c>
      <c r="J35" s="73">
        <v>1.0720000000000001</v>
      </c>
      <c r="K35" s="73">
        <v>1.0530999999999999</v>
      </c>
      <c r="L35" s="73">
        <v>0.96099999999999997</v>
      </c>
      <c r="M35" s="73">
        <v>1</v>
      </c>
      <c r="N35" s="73">
        <v>1.0165</v>
      </c>
      <c r="O35" s="73">
        <v>0.95930000000000004</v>
      </c>
      <c r="P35" s="73">
        <v>1</v>
      </c>
      <c r="Q35" s="73">
        <v>1</v>
      </c>
      <c r="R35" s="73">
        <v>1</v>
      </c>
      <c r="S35" s="73">
        <v>1</v>
      </c>
      <c r="T35" s="73">
        <v>1</v>
      </c>
      <c r="U35" s="73">
        <v>1</v>
      </c>
      <c r="V35" s="73">
        <v>1</v>
      </c>
      <c r="W35" s="73">
        <v>1</v>
      </c>
      <c r="X35" s="73">
        <v>1</v>
      </c>
      <c r="Y35" s="73">
        <v>1</v>
      </c>
      <c r="Z35" s="73">
        <v>1</v>
      </c>
      <c r="AA35" s="79">
        <v>1</v>
      </c>
      <c r="AB35" s="79">
        <v>1</v>
      </c>
      <c r="AC35" s="79"/>
      <c r="AD35" s="19">
        <v>0.76838366200457486</v>
      </c>
      <c r="AF35" s="11">
        <f t="shared" ref="AF35:AF66" si="93">IF(B35=B34,"/",B35/B34-1)</f>
        <v>-4.5174537987679564E-2</v>
      </c>
      <c r="AG35" s="11" t="str">
        <f t="shared" ref="AG35:AG66" si="94">IF(C35=C34,"/",C35/C34-1)</f>
        <v>/</v>
      </c>
      <c r="AH35" s="11">
        <f t="shared" ref="AH35:AH66" si="95">IF(D35=D34,"/",D35/D34-1)</f>
        <v>4.055851063829774E-2</v>
      </c>
      <c r="AI35" s="11">
        <f t="shared" ref="AI35:AI66" si="96">IF(E35=E34,"/",E35/E34-1)</f>
        <v>-5.0098231827112039E-2</v>
      </c>
      <c r="AJ35" s="11" t="str">
        <f t="shared" ref="AJ35:AJ66" si="97">IF(F35=F34,"/",F35/F34-1)</f>
        <v>/</v>
      </c>
      <c r="AK35" s="11">
        <f t="shared" ref="AK35:AK66" si="98">IF(G35=G34,"/",G35/G34-1)</f>
        <v>-4.9695740365111485E-2</v>
      </c>
      <c r="AL35" s="11">
        <f t="shared" ref="AL35:AL66" si="99">IF(H35=H34,"/",H35/H34-1)</f>
        <v>-1.6775162744116168E-2</v>
      </c>
      <c r="AM35" s="11">
        <f t="shared" ref="AM35:AM66" si="100">IF(I35=I34,"/",I35/I34-1)</f>
        <v>-4.6677610448932927E-2</v>
      </c>
      <c r="AN35" s="11">
        <f t="shared" ref="AN35:AN66" si="101">IF(J35=J34,"/",J35/J34-1)</f>
        <v>-4.8802129547471096E-2</v>
      </c>
      <c r="AO35" s="11">
        <f t="shared" ref="AO35:AO66" si="102">IF(K35=K34,"/",K35/K34-1)</f>
        <v>-5.4582996678337325E-2</v>
      </c>
      <c r="AP35" s="11">
        <f t="shared" ref="AP35:AP66" si="103">IF(L35=L34,"/",L35/L34-1)</f>
        <v>-4.7477450688868994E-2</v>
      </c>
      <c r="AQ35" s="11" t="str">
        <f t="shared" ref="AQ35:AQ66" si="104">IF(M35=M34,"/",M35/M34-1)</f>
        <v>/</v>
      </c>
      <c r="AR35" s="11">
        <f t="shared" ref="AR35:AR66" si="105">IF(N35=N34,"/",N35/N34-1)</f>
        <v>-4.4103817942448664E-2</v>
      </c>
      <c r="AS35" s="11">
        <f t="shared" ref="AS35:AS66" si="106">IF(O35=O34,"/",O35/O34-1)</f>
        <v>-3.5297666934834937E-2</v>
      </c>
      <c r="AT35" s="11" t="str">
        <f t="shared" ref="AT35:AT66" si="107">IF(P35=P34,"/",P35/P34-1)</f>
        <v>/</v>
      </c>
      <c r="AU35" s="11" t="str">
        <f t="shared" ref="AU35:AU66" si="108">IF(Q35=Q34,"/",Q35/Q34-1)</f>
        <v>/</v>
      </c>
      <c r="AV35" s="11" t="str">
        <f t="shared" ref="AV35:AV66" si="109">IF(R35=R34,"/",R35/R34-1)</f>
        <v>/</v>
      </c>
      <c r="AW35" s="11" t="str">
        <f t="shared" ref="AW35:AW66" si="110">IF(S35=S34,"/",S35/S34-1)</f>
        <v>/</v>
      </c>
      <c r="AX35" s="11" t="str">
        <f t="shared" ref="AX35:AX66" si="111">IF(T35=T34,"/",T35/T34-1)</f>
        <v>/</v>
      </c>
      <c r="AY35" s="11" t="str">
        <f t="shared" ref="AY35:AY66" si="112">IF(U35=U34,"/",U35/U34-1)</f>
        <v>/</v>
      </c>
      <c r="AZ35" s="11" t="str">
        <f t="shared" ref="AZ35:AZ66" si="113">IF(V35=V34,"/",V35/V34-1)</f>
        <v>/</v>
      </c>
      <c r="BA35" s="11" t="str">
        <f t="shared" ref="BA35:BA66" si="114">IF(W35=W34,"/",W35/W34-1)</f>
        <v>/</v>
      </c>
      <c r="BB35" s="11" t="str">
        <f t="shared" ref="BB35:BB66" si="115">IF(X35=X34,"/",X35/X34-1)</f>
        <v>/</v>
      </c>
      <c r="BC35" s="11" t="str">
        <f t="shared" ref="BC35:BC66" si="116">IF(Y35=Y34,"/",Y35/Y34-1)</f>
        <v>/</v>
      </c>
      <c r="BD35" s="11" t="str">
        <f t="shared" ref="BD35:BD66" si="117">IF(Z35=Z34,"/",Z35/Z34-1)</f>
        <v>/</v>
      </c>
      <c r="BE35" s="76" t="str">
        <f t="shared" ref="BE35:BE66" si="118">IF(AA35=AA34,"/",AA35/AA34-1)</f>
        <v>/</v>
      </c>
      <c r="BF35" s="11">
        <f t="shared" si="64"/>
        <v>-4.5221276359230678E-2</v>
      </c>
      <c r="BJ35" s="11"/>
      <c r="BK35" s="11"/>
      <c r="BL35" s="3"/>
      <c r="BM35" s="3"/>
      <c r="BN35" s="3"/>
      <c r="BO35" s="11"/>
      <c r="BY35" s="2">
        <f t="shared" si="65"/>
        <v>43329</v>
      </c>
      <c r="BZ35" s="3">
        <f t="shared" si="66"/>
        <v>0.93</v>
      </c>
      <c r="CA35" s="3">
        <f t="shared" si="67"/>
        <v>1</v>
      </c>
      <c r="CB35" s="3">
        <f t="shared" si="68"/>
        <v>1.0830449826989619</v>
      </c>
      <c r="CC35" s="3">
        <f t="shared" si="69"/>
        <v>0.96699999999999997</v>
      </c>
      <c r="CD35" s="3">
        <f t="shared" si="70"/>
        <v>1</v>
      </c>
      <c r="CE35" s="3">
        <f t="shared" si="71"/>
        <v>0.93700000000000006</v>
      </c>
      <c r="CF35" s="3">
        <f t="shared" si="72"/>
        <v>0.9609298531810766</v>
      </c>
      <c r="CG35" s="3">
        <f t="shared" si="73"/>
        <v>0.92538450879866985</v>
      </c>
      <c r="CH35" s="3">
        <f t="shared" si="74"/>
        <v>0.97454545454545449</v>
      </c>
      <c r="CI35" s="3">
        <f t="shared" si="75"/>
        <v>0.88391807957025337</v>
      </c>
      <c r="CJ35" s="3">
        <f t="shared" si="76"/>
        <v>0.94633185622845883</v>
      </c>
      <c r="CK35" s="3">
        <f t="shared" si="77"/>
        <v>1</v>
      </c>
      <c r="CL35" s="3">
        <f t="shared" si="78"/>
        <v>0.98631864933048707</v>
      </c>
      <c r="CM35" s="3">
        <f t="shared" si="79"/>
        <v>0.95930000000000004</v>
      </c>
      <c r="CN35" s="3">
        <f t="shared" si="80"/>
        <v>1</v>
      </c>
      <c r="CO35" s="3">
        <f t="shared" si="81"/>
        <v>1</v>
      </c>
      <c r="CP35" s="3">
        <f t="shared" si="82"/>
        <v>1</v>
      </c>
      <c r="CQ35" s="3">
        <f t="shared" si="83"/>
        <v>1</v>
      </c>
      <c r="CR35" s="3">
        <f t="shared" si="84"/>
        <v>1</v>
      </c>
      <c r="CS35" s="3">
        <f t="shared" si="85"/>
        <v>1</v>
      </c>
      <c r="CT35" s="3">
        <f t="shared" si="86"/>
        <v>1</v>
      </c>
      <c r="CU35" s="3">
        <f t="shared" si="87"/>
        <v>1</v>
      </c>
      <c r="CV35" s="3">
        <f t="shared" si="88"/>
        <v>1</v>
      </c>
      <c r="CW35" s="3">
        <f t="shared" si="89"/>
        <v>1</v>
      </c>
      <c r="CX35" s="3">
        <f t="shared" si="90"/>
        <v>1</v>
      </c>
      <c r="CY35" s="81">
        <f t="shared" si="91"/>
        <v>1</v>
      </c>
      <c r="CZ35" s="3">
        <f t="shared" si="92"/>
        <v>0.76838366200457486</v>
      </c>
    </row>
    <row r="36" spans="1:104">
      <c r="A36" s="2">
        <v>43336</v>
      </c>
      <c r="B36" s="73">
        <v>0.94199999999999995</v>
      </c>
      <c r="C36" s="73">
        <v>1</v>
      </c>
      <c r="D36" s="73">
        <v>1.49</v>
      </c>
      <c r="E36" s="73">
        <v>1.0069999999999999</v>
      </c>
      <c r="F36" s="73">
        <v>1</v>
      </c>
      <c r="G36" s="73">
        <v>0.95399999999999996</v>
      </c>
      <c r="H36" s="73">
        <v>1.1827000000000001</v>
      </c>
      <c r="I36" s="73">
        <v>1.3534999999999999</v>
      </c>
      <c r="J36" s="73">
        <v>1.0940000000000001</v>
      </c>
      <c r="K36" s="73">
        <v>1.0789</v>
      </c>
      <c r="L36" s="73">
        <v>0.9819</v>
      </c>
      <c r="M36" s="73">
        <v>1</v>
      </c>
      <c r="N36" s="73">
        <v>1.0347999999999999</v>
      </c>
      <c r="O36" s="73">
        <v>0.97770000000000001</v>
      </c>
      <c r="P36" s="73">
        <v>1</v>
      </c>
      <c r="Q36" s="73">
        <v>1</v>
      </c>
      <c r="R36" s="73">
        <v>1</v>
      </c>
      <c r="S36" s="73">
        <v>1</v>
      </c>
      <c r="T36" s="73">
        <v>1</v>
      </c>
      <c r="U36" s="73">
        <v>1</v>
      </c>
      <c r="V36" s="73">
        <v>1</v>
      </c>
      <c r="W36" s="73">
        <v>1</v>
      </c>
      <c r="X36" s="73">
        <v>1</v>
      </c>
      <c r="Y36" s="73">
        <v>1</v>
      </c>
      <c r="Z36" s="73">
        <v>1</v>
      </c>
      <c r="AA36" s="79">
        <v>1</v>
      </c>
      <c r="AB36" s="79">
        <v>1</v>
      </c>
      <c r="AC36" s="79"/>
      <c r="AD36" s="19">
        <v>0.77626425918759756</v>
      </c>
      <c r="AF36" s="11">
        <f t="shared" si="93"/>
        <v>1.2903225806451424E-2</v>
      </c>
      <c r="AG36" s="11" t="str">
        <f t="shared" si="94"/>
        <v>/</v>
      </c>
      <c r="AH36" s="11">
        <f t="shared" si="95"/>
        <v>-4.7923322683706027E-2</v>
      </c>
      <c r="AI36" s="11">
        <f t="shared" si="96"/>
        <v>4.1365046535677186E-2</v>
      </c>
      <c r="AJ36" s="11" t="str">
        <f t="shared" si="97"/>
        <v>/</v>
      </c>
      <c r="AK36" s="11">
        <f t="shared" si="98"/>
        <v>1.8143009605122717E-2</v>
      </c>
      <c r="AL36" s="11">
        <f t="shared" si="99"/>
        <v>3.9045921398863648E-3</v>
      </c>
      <c r="AM36" s="11">
        <f t="shared" si="100"/>
        <v>1.3326345736317968E-2</v>
      </c>
      <c r="AN36" s="11">
        <f t="shared" si="101"/>
        <v>2.0522388059701413E-2</v>
      </c>
      <c r="AO36" s="11">
        <f t="shared" si="102"/>
        <v>2.4499097901433897E-2</v>
      </c>
      <c r="AP36" s="11">
        <f t="shared" si="103"/>
        <v>2.174817898022896E-2</v>
      </c>
      <c r="AQ36" s="11" t="str">
        <f t="shared" si="104"/>
        <v>/</v>
      </c>
      <c r="AR36" s="11">
        <f t="shared" si="105"/>
        <v>1.8002951303492276E-2</v>
      </c>
      <c r="AS36" s="11">
        <f t="shared" si="106"/>
        <v>1.9180652559157796E-2</v>
      </c>
      <c r="AT36" s="11" t="str">
        <f t="shared" si="107"/>
        <v>/</v>
      </c>
      <c r="AU36" s="11" t="str">
        <f t="shared" si="108"/>
        <v>/</v>
      </c>
      <c r="AV36" s="11" t="str">
        <f t="shared" si="109"/>
        <v>/</v>
      </c>
      <c r="AW36" s="11" t="str">
        <f t="shared" si="110"/>
        <v>/</v>
      </c>
      <c r="AX36" s="11" t="str">
        <f t="shared" si="111"/>
        <v>/</v>
      </c>
      <c r="AY36" s="11" t="str">
        <f t="shared" si="112"/>
        <v>/</v>
      </c>
      <c r="AZ36" s="11" t="str">
        <f t="shared" si="113"/>
        <v>/</v>
      </c>
      <c r="BA36" s="11" t="str">
        <f t="shared" si="114"/>
        <v>/</v>
      </c>
      <c r="BB36" s="11" t="str">
        <f t="shared" si="115"/>
        <v>/</v>
      </c>
      <c r="BC36" s="11" t="str">
        <f t="shared" si="116"/>
        <v>/</v>
      </c>
      <c r="BD36" s="11" t="str">
        <f t="shared" si="117"/>
        <v>/</v>
      </c>
      <c r="BE36" s="76" t="str">
        <f t="shared" si="118"/>
        <v>/</v>
      </c>
      <c r="BF36" s="11">
        <f t="shared" si="64"/>
        <v>1.0256070727042266E-2</v>
      </c>
      <c r="BJ36" s="11"/>
      <c r="BK36" s="11"/>
      <c r="BL36" s="3"/>
      <c r="BM36" s="3"/>
      <c r="BN36" s="3"/>
      <c r="BO36" s="11"/>
      <c r="BY36" s="2">
        <f t="shared" si="65"/>
        <v>43336</v>
      </c>
      <c r="BZ36" s="3">
        <f t="shared" si="66"/>
        <v>0.94199999999999995</v>
      </c>
      <c r="CA36" s="3">
        <f t="shared" si="67"/>
        <v>1</v>
      </c>
      <c r="CB36" s="3">
        <f t="shared" si="68"/>
        <v>1.0311418685121108</v>
      </c>
      <c r="CC36" s="3">
        <f t="shared" si="69"/>
        <v>1.0069999999999999</v>
      </c>
      <c r="CD36" s="3">
        <f t="shared" si="70"/>
        <v>1</v>
      </c>
      <c r="CE36" s="3">
        <f t="shared" si="71"/>
        <v>0.95399999999999996</v>
      </c>
      <c r="CF36" s="3">
        <f t="shared" si="72"/>
        <v>0.96468189233278967</v>
      </c>
      <c r="CG36" s="3">
        <f t="shared" si="73"/>
        <v>0.93771650270195361</v>
      </c>
      <c r="CH36" s="3">
        <f t="shared" si="74"/>
        <v>0.99454545454545451</v>
      </c>
      <c r="CI36" s="3">
        <f t="shared" si="75"/>
        <v>0.90557327513849251</v>
      </c>
      <c r="CJ36" s="3">
        <f t="shared" si="76"/>
        <v>0.96691285081240763</v>
      </c>
      <c r="CK36" s="3">
        <f t="shared" si="77"/>
        <v>1</v>
      </c>
      <c r="CL36" s="3">
        <f t="shared" si="78"/>
        <v>1.0040752959441102</v>
      </c>
      <c r="CM36" s="3">
        <f t="shared" si="79"/>
        <v>0.97770000000000001</v>
      </c>
      <c r="CN36" s="3">
        <f t="shared" si="80"/>
        <v>1</v>
      </c>
      <c r="CO36" s="3">
        <f t="shared" si="81"/>
        <v>1</v>
      </c>
      <c r="CP36" s="3">
        <f t="shared" si="82"/>
        <v>1</v>
      </c>
      <c r="CQ36" s="3">
        <f t="shared" si="83"/>
        <v>1</v>
      </c>
      <c r="CR36" s="3">
        <f t="shared" si="84"/>
        <v>1</v>
      </c>
      <c r="CS36" s="3">
        <f t="shared" si="85"/>
        <v>1</v>
      </c>
      <c r="CT36" s="3">
        <f t="shared" si="86"/>
        <v>1</v>
      </c>
      <c r="CU36" s="3">
        <f t="shared" si="87"/>
        <v>1</v>
      </c>
      <c r="CV36" s="3">
        <f t="shared" si="88"/>
        <v>1</v>
      </c>
      <c r="CW36" s="3">
        <f t="shared" si="89"/>
        <v>1</v>
      </c>
      <c r="CX36" s="3">
        <f t="shared" si="90"/>
        <v>1</v>
      </c>
      <c r="CY36" s="81">
        <f t="shared" si="91"/>
        <v>1</v>
      </c>
      <c r="CZ36" s="3">
        <f t="shared" si="92"/>
        <v>0.77626425918759756</v>
      </c>
    </row>
    <row r="37" spans="1:104">
      <c r="A37" s="2">
        <v>43343</v>
      </c>
      <c r="B37" s="73">
        <v>0.93799999999999994</v>
      </c>
      <c r="C37" s="73">
        <v>1</v>
      </c>
      <c r="D37" s="73">
        <v>1.47</v>
      </c>
      <c r="E37" s="73">
        <v>1.004</v>
      </c>
      <c r="F37" s="73">
        <v>1</v>
      </c>
      <c r="G37" s="73">
        <v>0.94799999999999995</v>
      </c>
      <c r="H37" s="73">
        <v>1.1916</v>
      </c>
      <c r="I37" s="73">
        <v>1.3420000000000001</v>
      </c>
      <c r="J37" s="73">
        <v>1.089</v>
      </c>
      <c r="K37" s="73">
        <v>1.0766</v>
      </c>
      <c r="L37" s="73">
        <v>0.97260000000000002</v>
      </c>
      <c r="M37" s="73">
        <v>1</v>
      </c>
      <c r="N37" s="73">
        <v>1.0286999999999999</v>
      </c>
      <c r="O37" s="73">
        <v>0.97640000000000005</v>
      </c>
      <c r="P37" s="73">
        <v>1</v>
      </c>
      <c r="Q37" s="73">
        <v>1</v>
      </c>
      <c r="R37" s="73">
        <v>1</v>
      </c>
      <c r="S37" s="73">
        <v>1</v>
      </c>
      <c r="T37" s="73">
        <v>1</v>
      </c>
      <c r="U37" s="73">
        <v>1</v>
      </c>
      <c r="V37" s="73">
        <v>1</v>
      </c>
      <c r="W37" s="73">
        <v>1</v>
      </c>
      <c r="X37" s="73">
        <v>1</v>
      </c>
      <c r="Y37" s="73">
        <v>1</v>
      </c>
      <c r="Z37" s="73">
        <v>1</v>
      </c>
      <c r="AA37" s="79">
        <v>1</v>
      </c>
      <c r="AB37" s="79">
        <v>1</v>
      </c>
      <c r="AC37" s="79"/>
      <c r="AD37" s="19">
        <v>0.77027064622090335</v>
      </c>
      <c r="AF37" s="11">
        <f t="shared" si="93"/>
        <v>-4.2462845010615702E-3</v>
      </c>
      <c r="AG37" s="11" t="str">
        <f t="shared" si="94"/>
        <v>/</v>
      </c>
      <c r="AH37" s="11">
        <f t="shared" si="95"/>
        <v>-1.3422818791946289E-2</v>
      </c>
      <c r="AI37" s="11">
        <f t="shared" si="96"/>
        <v>-2.9791459781528529E-3</v>
      </c>
      <c r="AJ37" s="11" t="str">
        <f t="shared" si="97"/>
        <v>/</v>
      </c>
      <c r="AK37" s="11">
        <f t="shared" si="98"/>
        <v>-6.2893081761006275E-3</v>
      </c>
      <c r="AL37" s="11">
        <f t="shared" si="99"/>
        <v>7.5251543079393191E-3</v>
      </c>
      <c r="AM37" s="11">
        <f t="shared" si="100"/>
        <v>-8.4964905799777002E-3</v>
      </c>
      <c r="AN37" s="11">
        <f t="shared" si="101"/>
        <v>-4.5703839122487322E-3</v>
      </c>
      <c r="AO37" s="11">
        <f t="shared" si="102"/>
        <v>-2.1318009083325373E-3</v>
      </c>
      <c r="AP37" s="11">
        <f t="shared" si="103"/>
        <v>-9.471432936144164E-3</v>
      </c>
      <c r="AQ37" s="11" t="str">
        <f t="shared" si="104"/>
        <v>/</v>
      </c>
      <c r="AR37" s="11">
        <f t="shared" si="105"/>
        <v>-5.8948589099342419E-3</v>
      </c>
      <c r="AS37" s="11">
        <f t="shared" si="106"/>
        <v>-1.3296512222562562E-3</v>
      </c>
      <c r="AT37" s="11" t="str">
        <f t="shared" si="107"/>
        <v>/</v>
      </c>
      <c r="AU37" s="11" t="str">
        <f t="shared" si="108"/>
        <v>/</v>
      </c>
      <c r="AV37" s="11" t="str">
        <f t="shared" si="109"/>
        <v>/</v>
      </c>
      <c r="AW37" s="11" t="str">
        <f t="shared" si="110"/>
        <v>/</v>
      </c>
      <c r="AX37" s="11" t="str">
        <f t="shared" si="111"/>
        <v>/</v>
      </c>
      <c r="AY37" s="11" t="str">
        <f t="shared" si="112"/>
        <v>/</v>
      </c>
      <c r="AZ37" s="11" t="str">
        <f t="shared" si="113"/>
        <v>/</v>
      </c>
      <c r="BA37" s="11" t="str">
        <f t="shared" si="114"/>
        <v>/</v>
      </c>
      <c r="BB37" s="11" t="str">
        <f t="shared" si="115"/>
        <v>/</v>
      </c>
      <c r="BC37" s="11" t="str">
        <f t="shared" si="116"/>
        <v>/</v>
      </c>
      <c r="BD37" s="11" t="str">
        <f t="shared" si="117"/>
        <v>/</v>
      </c>
      <c r="BE37" s="76" t="str">
        <f t="shared" si="118"/>
        <v>/</v>
      </c>
      <c r="BF37" s="11">
        <f t="shared" si="64"/>
        <v>-7.7210987054419089E-3</v>
      </c>
      <c r="BJ37" s="11"/>
      <c r="BK37" s="11"/>
      <c r="BL37" s="3"/>
      <c r="BM37" s="3"/>
      <c r="BN37" s="3"/>
      <c r="BO37" s="11"/>
      <c r="BY37" s="2">
        <f t="shared" si="65"/>
        <v>43343</v>
      </c>
      <c r="BZ37" s="3">
        <f t="shared" si="66"/>
        <v>0.93799999999999994</v>
      </c>
      <c r="CA37" s="3">
        <f t="shared" si="67"/>
        <v>1</v>
      </c>
      <c r="CB37" s="3">
        <f t="shared" si="68"/>
        <v>1.0173010380622838</v>
      </c>
      <c r="CC37" s="3">
        <f t="shared" si="69"/>
        <v>1.004</v>
      </c>
      <c r="CD37" s="3">
        <f t="shared" si="70"/>
        <v>1</v>
      </c>
      <c r="CE37" s="3">
        <f t="shared" si="71"/>
        <v>0.94799999999999995</v>
      </c>
      <c r="CF37" s="3">
        <f t="shared" si="72"/>
        <v>0.97194127243066886</v>
      </c>
      <c r="CG37" s="3">
        <f t="shared" si="73"/>
        <v>0.92974920327005683</v>
      </c>
      <c r="CH37" s="3">
        <f t="shared" si="74"/>
        <v>0.98999999999999988</v>
      </c>
      <c r="CI37" s="3">
        <f t="shared" si="75"/>
        <v>0.90364277320799058</v>
      </c>
      <c r="CJ37" s="3">
        <f t="shared" si="76"/>
        <v>0.95775480059084195</v>
      </c>
      <c r="CK37" s="3">
        <f t="shared" si="77"/>
        <v>1</v>
      </c>
      <c r="CL37" s="3">
        <f t="shared" si="78"/>
        <v>0.9981564137395692</v>
      </c>
      <c r="CM37" s="3">
        <f t="shared" si="79"/>
        <v>0.97640000000000005</v>
      </c>
      <c r="CN37" s="3">
        <f t="shared" si="80"/>
        <v>1</v>
      </c>
      <c r="CO37" s="3">
        <f t="shared" si="81"/>
        <v>1</v>
      </c>
      <c r="CP37" s="3">
        <f t="shared" si="82"/>
        <v>1</v>
      </c>
      <c r="CQ37" s="3">
        <f t="shared" si="83"/>
        <v>1</v>
      </c>
      <c r="CR37" s="3">
        <f t="shared" si="84"/>
        <v>1</v>
      </c>
      <c r="CS37" s="3">
        <f t="shared" si="85"/>
        <v>1</v>
      </c>
      <c r="CT37" s="3">
        <f t="shared" si="86"/>
        <v>1</v>
      </c>
      <c r="CU37" s="3">
        <f t="shared" si="87"/>
        <v>1</v>
      </c>
      <c r="CV37" s="3">
        <f t="shared" si="88"/>
        <v>1</v>
      </c>
      <c r="CW37" s="3">
        <f t="shared" si="89"/>
        <v>1</v>
      </c>
      <c r="CX37" s="3">
        <f t="shared" si="90"/>
        <v>1</v>
      </c>
      <c r="CY37" s="81">
        <f t="shared" si="91"/>
        <v>1</v>
      </c>
      <c r="CZ37" s="3">
        <f t="shared" si="92"/>
        <v>0.77027064622090335</v>
      </c>
    </row>
    <row r="38" spans="1:104">
      <c r="A38" s="2">
        <v>43350</v>
      </c>
      <c r="B38" s="73">
        <v>0.93</v>
      </c>
      <c r="C38" s="73">
        <v>1</v>
      </c>
      <c r="D38" s="73">
        <v>1.4550000000000001</v>
      </c>
      <c r="E38" s="73">
        <v>1.0129999999999999</v>
      </c>
      <c r="F38" s="73">
        <v>1</v>
      </c>
      <c r="G38" s="73">
        <v>0.94499999999999995</v>
      </c>
      <c r="H38" s="73">
        <v>1.1697</v>
      </c>
      <c r="I38" s="73">
        <v>1.3411</v>
      </c>
      <c r="J38" s="73">
        <v>1.0840000000000001</v>
      </c>
      <c r="K38" s="73">
        <v>1.0691999999999999</v>
      </c>
      <c r="L38" s="73">
        <v>0.95830000000000004</v>
      </c>
      <c r="M38" s="73">
        <v>1</v>
      </c>
      <c r="N38" s="73">
        <v>1.0256000000000001</v>
      </c>
      <c r="O38" s="73">
        <v>0.98080000000000001</v>
      </c>
      <c r="P38" s="73">
        <v>1</v>
      </c>
      <c r="Q38" s="73">
        <v>1</v>
      </c>
      <c r="R38" s="73">
        <v>1</v>
      </c>
      <c r="S38" s="73">
        <v>1</v>
      </c>
      <c r="T38" s="73">
        <v>1</v>
      </c>
      <c r="U38" s="73">
        <v>1</v>
      </c>
      <c r="V38" s="73">
        <v>1</v>
      </c>
      <c r="W38" s="73">
        <v>1</v>
      </c>
      <c r="X38" s="73">
        <v>1</v>
      </c>
      <c r="Y38" s="73">
        <v>1</v>
      </c>
      <c r="Z38" s="73">
        <v>1</v>
      </c>
      <c r="AA38" s="79">
        <v>1</v>
      </c>
      <c r="AB38" s="79">
        <v>1</v>
      </c>
      <c r="AC38" s="79"/>
      <c r="AD38" s="19">
        <v>0.76658380234774615</v>
      </c>
      <c r="AF38" s="11">
        <f t="shared" si="93"/>
        <v>-8.5287846481875151E-3</v>
      </c>
      <c r="AG38" s="11" t="str">
        <f t="shared" si="94"/>
        <v>/</v>
      </c>
      <c r="AH38" s="11">
        <f t="shared" si="95"/>
        <v>-1.0204081632652962E-2</v>
      </c>
      <c r="AI38" s="11">
        <f t="shared" si="96"/>
        <v>8.9641434262948128E-3</v>
      </c>
      <c r="AJ38" s="11" t="str">
        <f t="shared" si="97"/>
        <v>/</v>
      </c>
      <c r="AK38" s="11">
        <f t="shared" si="98"/>
        <v>-3.1645569620253333E-3</v>
      </c>
      <c r="AL38" s="11">
        <f t="shared" si="99"/>
        <v>-1.8378650553877218E-2</v>
      </c>
      <c r="AM38" s="11">
        <f t="shared" si="100"/>
        <v>-6.706408345753534E-4</v>
      </c>
      <c r="AN38" s="11">
        <f t="shared" si="101"/>
        <v>-4.5913682277317625E-3</v>
      </c>
      <c r="AO38" s="11">
        <f t="shared" si="102"/>
        <v>-6.8734906186141975E-3</v>
      </c>
      <c r="AP38" s="11">
        <f t="shared" si="103"/>
        <v>-1.4702858317910739E-2</v>
      </c>
      <c r="AQ38" s="11" t="str">
        <f t="shared" si="104"/>
        <v>/</v>
      </c>
      <c r="AR38" s="11">
        <f t="shared" si="105"/>
        <v>-3.0135121998637882E-3</v>
      </c>
      <c r="AS38" s="11">
        <f t="shared" si="106"/>
        <v>4.5063498566160209E-3</v>
      </c>
      <c r="AT38" s="11" t="str">
        <f t="shared" si="107"/>
        <v>/</v>
      </c>
      <c r="AU38" s="11" t="str">
        <f t="shared" si="108"/>
        <v>/</v>
      </c>
      <c r="AV38" s="11" t="str">
        <f t="shared" si="109"/>
        <v>/</v>
      </c>
      <c r="AW38" s="11" t="str">
        <f t="shared" si="110"/>
        <v>/</v>
      </c>
      <c r="AX38" s="11" t="str">
        <f t="shared" si="111"/>
        <v>/</v>
      </c>
      <c r="AY38" s="11" t="str">
        <f t="shared" si="112"/>
        <v>/</v>
      </c>
      <c r="AZ38" s="11" t="str">
        <f t="shared" si="113"/>
        <v>/</v>
      </c>
      <c r="BA38" s="11" t="str">
        <f t="shared" si="114"/>
        <v>/</v>
      </c>
      <c r="BB38" s="11" t="str">
        <f t="shared" si="115"/>
        <v>/</v>
      </c>
      <c r="BC38" s="11" t="str">
        <f t="shared" si="116"/>
        <v>/</v>
      </c>
      <c r="BD38" s="11" t="str">
        <f t="shared" si="117"/>
        <v>/</v>
      </c>
      <c r="BE38" s="76" t="str">
        <f t="shared" si="118"/>
        <v>/</v>
      </c>
      <c r="BF38" s="11">
        <f t="shared" si="64"/>
        <v>-4.7864265518172688E-3</v>
      </c>
      <c r="BJ38" s="11"/>
      <c r="BK38" s="11"/>
      <c r="BL38" s="3"/>
      <c r="BM38" s="3"/>
      <c r="BN38" s="3"/>
      <c r="BO38" s="11"/>
      <c r="BY38" s="2">
        <f t="shared" si="65"/>
        <v>43350</v>
      </c>
      <c r="BZ38" s="3">
        <f t="shared" si="66"/>
        <v>0.93</v>
      </c>
      <c r="CA38" s="3">
        <f t="shared" si="67"/>
        <v>1</v>
      </c>
      <c r="CB38" s="3">
        <f t="shared" si="68"/>
        <v>1.0069204152249136</v>
      </c>
      <c r="CC38" s="3">
        <f t="shared" si="69"/>
        <v>1.0129999999999999</v>
      </c>
      <c r="CD38" s="3">
        <f t="shared" si="70"/>
        <v>1</v>
      </c>
      <c r="CE38" s="3">
        <f t="shared" si="71"/>
        <v>0.94499999999999995</v>
      </c>
      <c r="CF38" s="3">
        <f t="shared" si="72"/>
        <v>0.95407830342577482</v>
      </c>
      <c r="CG38" s="3">
        <f t="shared" si="73"/>
        <v>0.92912567548843006</v>
      </c>
      <c r="CH38" s="3">
        <f t="shared" si="74"/>
        <v>0.98545454545454547</v>
      </c>
      <c r="CI38" s="3">
        <f t="shared" si="75"/>
        <v>0.89743159308376697</v>
      </c>
      <c r="CJ38" s="3">
        <f t="shared" si="76"/>
        <v>0.94367306745445589</v>
      </c>
      <c r="CK38" s="3">
        <f t="shared" si="77"/>
        <v>1</v>
      </c>
      <c r="CL38" s="3">
        <f t="shared" si="78"/>
        <v>0.99514845720939271</v>
      </c>
      <c r="CM38" s="3">
        <f t="shared" si="79"/>
        <v>0.98080000000000001</v>
      </c>
      <c r="CN38" s="3">
        <f t="shared" si="80"/>
        <v>1</v>
      </c>
      <c r="CO38" s="3">
        <f t="shared" si="81"/>
        <v>1</v>
      </c>
      <c r="CP38" s="3">
        <f t="shared" si="82"/>
        <v>1</v>
      </c>
      <c r="CQ38" s="3">
        <f t="shared" si="83"/>
        <v>1</v>
      </c>
      <c r="CR38" s="3">
        <f t="shared" si="84"/>
        <v>1</v>
      </c>
      <c r="CS38" s="3">
        <f t="shared" si="85"/>
        <v>1</v>
      </c>
      <c r="CT38" s="3">
        <f t="shared" si="86"/>
        <v>1</v>
      </c>
      <c r="CU38" s="3">
        <f t="shared" si="87"/>
        <v>1</v>
      </c>
      <c r="CV38" s="3">
        <f t="shared" si="88"/>
        <v>1</v>
      </c>
      <c r="CW38" s="3">
        <f t="shared" si="89"/>
        <v>1</v>
      </c>
      <c r="CX38" s="3">
        <f t="shared" si="90"/>
        <v>1</v>
      </c>
      <c r="CY38" s="81">
        <f t="shared" si="91"/>
        <v>1</v>
      </c>
      <c r="CZ38" s="3">
        <f t="shared" si="92"/>
        <v>0.76658380234774615</v>
      </c>
    </row>
    <row r="39" spans="1:104">
      <c r="A39" s="2">
        <v>43357</v>
      </c>
      <c r="B39" s="73">
        <v>0.91300000000000003</v>
      </c>
      <c r="C39" s="73">
        <v>1</v>
      </c>
      <c r="D39" s="73">
        <v>1.4179999999999999</v>
      </c>
      <c r="E39" s="73">
        <v>0.99399999999999999</v>
      </c>
      <c r="F39" s="73">
        <v>1</v>
      </c>
      <c r="G39" s="73">
        <v>0.92700000000000005</v>
      </c>
      <c r="H39" s="73">
        <v>1.1655</v>
      </c>
      <c r="I39" s="73">
        <v>1.331</v>
      </c>
      <c r="J39" s="73">
        <v>1.0609999999999999</v>
      </c>
      <c r="K39" s="73">
        <v>1.0328999999999999</v>
      </c>
      <c r="L39" s="73">
        <v>0.92510000000000003</v>
      </c>
      <c r="M39" s="73">
        <v>1</v>
      </c>
      <c r="N39" s="73">
        <v>1.0078</v>
      </c>
      <c r="O39" s="73">
        <v>0.96699999999999997</v>
      </c>
      <c r="P39" s="73">
        <v>1</v>
      </c>
      <c r="Q39" s="73">
        <v>1</v>
      </c>
      <c r="R39" s="73">
        <v>1</v>
      </c>
      <c r="S39" s="73">
        <v>1</v>
      </c>
      <c r="T39" s="73">
        <v>1</v>
      </c>
      <c r="U39" s="73">
        <v>1</v>
      </c>
      <c r="V39" s="73">
        <v>1</v>
      </c>
      <c r="W39" s="73">
        <v>1</v>
      </c>
      <c r="X39" s="73">
        <v>1</v>
      </c>
      <c r="Y39" s="73">
        <v>1</v>
      </c>
      <c r="Z39" s="73">
        <v>1</v>
      </c>
      <c r="AA39" s="79">
        <v>1</v>
      </c>
      <c r="AB39" s="79">
        <v>1</v>
      </c>
      <c r="AC39" s="79"/>
      <c r="AD39" s="19">
        <v>0.74711467887728722</v>
      </c>
      <c r="AF39" s="11">
        <f t="shared" si="93"/>
        <v>-1.8279569892473146E-2</v>
      </c>
      <c r="AG39" s="11" t="str">
        <f t="shared" si="94"/>
        <v>/</v>
      </c>
      <c r="AH39" s="11">
        <f t="shared" si="95"/>
        <v>-2.5429553264604943E-2</v>
      </c>
      <c r="AI39" s="11">
        <f t="shared" si="96"/>
        <v>-1.8756169792694899E-2</v>
      </c>
      <c r="AJ39" s="11" t="str">
        <f t="shared" si="97"/>
        <v>/</v>
      </c>
      <c r="AK39" s="11">
        <f t="shared" si="98"/>
        <v>-1.904761904761898E-2</v>
      </c>
      <c r="AL39" s="11">
        <f t="shared" si="99"/>
        <v>-3.5906642728904536E-3</v>
      </c>
      <c r="AM39" s="11">
        <f t="shared" si="100"/>
        <v>-7.5311311609872478E-3</v>
      </c>
      <c r="AN39" s="11">
        <f t="shared" si="101"/>
        <v>-2.1217712177121872E-2</v>
      </c>
      <c r="AO39" s="11">
        <f t="shared" si="102"/>
        <v>-3.3950617283950657E-2</v>
      </c>
      <c r="AP39" s="11">
        <f t="shared" si="103"/>
        <v>-3.4644683293331924E-2</v>
      </c>
      <c r="AQ39" s="11" t="str">
        <f t="shared" si="104"/>
        <v>/</v>
      </c>
      <c r="AR39" s="11">
        <f t="shared" si="105"/>
        <v>-1.7355694227769169E-2</v>
      </c>
      <c r="AS39" s="11">
        <f t="shared" si="106"/>
        <v>-1.4070146818923379E-2</v>
      </c>
      <c r="AT39" s="11" t="str">
        <f t="shared" si="107"/>
        <v>/</v>
      </c>
      <c r="AU39" s="11" t="str">
        <f t="shared" si="108"/>
        <v>/</v>
      </c>
      <c r="AV39" s="11" t="str">
        <f t="shared" si="109"/>
        <v>/</v>
      </c>
      <c r="AW39" s="11" t="str">
        <f t="shared" si="110"/>
        <v>/</v>
      </c>
      <c r="AX39" s="11" t="str">
        <f t="shared" si="111"/>
        <v>/</v>
      </c>
      <c r="AY39" s="11" t="str">
        <f t="shared" si="112"/>
        <v>/</v>
      </c>
      <c r="AZ39" s="11" t="str">
        <f t="shared" si="113"/>
        <v>/</v>
      </c>
      <c r="BA39" s="11" t="str">
        <f t="shared" si="114"/>
        <v>/</v>
      </c>
      <c r="BB39" s="11" t="str">
        <f t="shared" si="115"/>
        <v>/</v>
      </c>
      <c r="BC39" s="11" t="str">
        <f t="shared" si="116"/>
        <v>/</v>
      </c>
      <c r="BD39" s="11" t="str">
        <f t="shared" si="117"/>
        <v>/</v>
      </c>
      <c r="BE39" s="76" t="str">
        <f t="shared" si="118"/>
        <v>/</v>
      </c>
      <c r="BF39" s="11">
        <f t="shared" si="64"/>
        <v>-2.5397253908617246E-2</v>
      </c>
      <c r="BL39" s="3"/>
      <c r="BM39" s="3"/>
      <c r="BN39" s="3"/>
      <c r="BY39" s="2">
        <f t="shared" si="65"/>
        <v>43357</v>
      </c>
      <c r="BZ39" s="3">
        <f t="shared" si="66"/>
        <v>0.91300000000000003</v>
      </c>
      <c r="CA39" s="3">
        <f t="shared" si="67"/>
        <v>1</v>
      </c>
      <c r="CB39" s="3">
        <f t="shared" si="68"/>
        <v>0.9813148788927335</v>
      </c>
      <c r="CC39" s="3">
        <f t="shared" si="69"/>
        <v>0.99399999999999999</v>
      </c>
      <c r="CD39" s="3">
        <f t="shared" si="70"/>
        <v>1</v>
      </c>
      <c r="CE39" s="3">
        <f t="shared" si="71"/>
        <v>0.92700000000000005</v>
      </c>
      <c r="CF39" s="3">
        <f t="shared" si="72"/>
        <v>0.95065252854812399</v>
      </c>
      <c r="CG39" s="3">
        <f t="shared" si="73"/>
        <v>0.92212830816128577</v>
      </c>
      <c r="CH39" s="3">
        <f t="shared" si="74"/>
        <v>0.96454545454545437</v>
      </c>
      <c r="CI39" s="3">
        <f t="shared" si="75"/>
        <v>0.86696323652845386</v>
      </c>
      <c r="CJ39" s="3">
        <f t="shared" si="76"/>
        <v>0.91097981290004926</v>
      </c>
      <c r="CK39" s="3">
        <f t="shared" si="77"/>
        <v>1</v>
      </c>
      <c r="CL39" s="3">
        <f t="shared" si="78"/>
        <v>0.97787696487483022</v>
      </c>
      <c r="CM39" s="3">
        <f t="shared" si="79"/>
        <v>0.96699999999999997</v>
      </c>
      <c r="CN39" s="3">
        <f t="shared" si="80"/>
        <v>1</v>
      </c>
      <c r="CO39" s="3">
        <f t="shared" si="81"/>
        <v>1</v>
      </c>
      <c r="CP39" s="3">
        <f t="shared" si="82"/>
        <v>1</v>
      </c>
      <c r="CQ39" s="3">
        <f t="shared" si="83"/>
        <v>1</v>
      </c>
      <c r="CR39" s="3">
        <f t="shared" si="84"/>
        <v>1</v>
      </c>
      <c r="CS39" s="3">
        <f t="shared" si="85"/>
        <v>1</v>
      </c>
      <c r="CT39" s="3">
        <f t="shared" si="86"/>
        <v>1</v>
      </c>
      <c r="CU39" s="3">
        <f t="shared" si="87"/>
        <v>1</v>
      </c>
      <c r="CV39" s="3">
        <f t="shared" si="88"/>
        <v>1</v>
      </c>
      <c r="CW39" s="3">
        <f t="shared" si="89"/>
        <v>1</v>
      </c>
      <c r="CX39" s="3">
        <f t="shared" si="90"/>
        <v>1</v>
      </c>
      <c r="CY39" s="81">
        <f t="shared" si="91"/>
        <v>1</v>
      </c>
      <c r="CZ39" s="3">
        <f t="shared" si="92"/>
        <v>0.74711467887728722</v>
      </c>
    </row>
    <row r="40" spans="1:104">
      <c r="A40" s="2">
        <v>43364</v>
      </c>
      <c r="B40" s="73">
        <v>0.94799999999999995</v>
      </c>
      <c r="C40" s="73">
        <v>1</v>
      </c>
      <c r="D40" s="73">
        <v>1.4930000000000001</v>
      </c>
      <c r="E40" s="73">
        <v>1.038</v>
      </c>
      <c r="F40" s="73">
        <v>1</v>
      </c>
      <c r="G40" s="73">
        <v>0.95399999999999996</v>
      </c>
      <c r="H40" s="73">
        <v>1.1814</v>
      </c>
      <c r="I40" s="73">
        <v>1.3826000000000001</v>
      </c>
      <c r="J40" s="73">
        <v>1.095</v>
      </c>
      <c r="K40" s="73">
        <v>1.0865</v>
      </c>
      <c r="L40" s="73">
        <v>0.9607</v>
      </c>
      <c r="M40" s="73">
        <v>1</v>
      </c>
      <c r="N40" s="73">
        <v>1.0349999999999999</v>
      </c>
      <c r="O40" s="73">
        <v>0.99470000000000003</v>
      </c>
      <c r="P40" s="73">
        <v>1</v>
      </c>
      <c r="Q40" s="73">
        <v>1</v>
      </c>
      <c r="R40" s="73">
        <v>1</v>
      </c>
      <c r="S40" s="73">
        <v>1</v>
      </c>
      <c r="T40" s="73">
        <v>1</v>
      </c>
      <c r="U40" s="73">
        <v>1</v>
      </c>
      <c r="V40" s="73">
        <v>1</v>
      </c>
      <c r="W40" s="73">
        <v>1</v>
      </c>
      <c r="X40" s="73">
        <v>1</v>
      </c>
      <c r="Y40" s="73">
        <v>1</v>
      </c>
      <c r="Z40" s="73">
        <v>1</v>
      </c>
      <c r="AA40" s="79">
        <v>1</v>
      </c>
      <c r="AB40" s="79">
        <v>1</v>
      </c>
      <c r="AC40" s="79"/>
      <c r="AD40" s="19">
        <v>0.7687334720703155</v>
      </c>
      <c r="AF40" s="11">
        <f t="shared" si="93"/>
        <v>3.8335158817086379E-2</v>
      </c>
      <c r="AG40" s="11" t="str">
        <f t="shared" si="94"/>
        <v>/</v>
      </c>
      <c r="AH40" s="11">
        <f t="shared" si="95"/>
        <v>5.2891396332863216E-2</v>
      </c>
      <c r="AI40" s="11">
        <f t="shared" si="96"/>
        <v>4.4265593561368277E-2</v>
      </c>
      <c r="AJ40" s="11" t="str">
        <f t="shared" si="97"/>
        <v>/</v>
      </c>
      <c r="AK40" s="11">
        <f t="shared" si="98"/>
        <v>2.9126213592232997E-2</v>
      </c>
      <c r="AL40" s="11">
        <f t="shared" si="99"/>
        <v>1.364221364221363E-2</v>
      </c>
      <c r="AM40" s="11">
        <f t="shared" si="100"/>
        <v>3.8767843726521534E-2</v>
      </c>
      <c r="AN40" s="11">
        <f t="shared" si="101"/>
        <v>3.2045240339302561E-2</v>
      </c>
      <c r="AO40" s="11">
        <f t="shared" si="102"/>
        <v>5.1892729209023214E-2</v>
      </c>
      <c r="AP40" s="11">
        <f t="shared" si="103"/>
        <v>3.8482326235001585E-2</v>
      </c>
      <c r="AQ40" s="11" t="str">
        <f t="shared" si="104"/>
        <v>/</v>
      </c>
      <c r="AR40" s="11">
        <f t="shared" si="105"/>
        <v>2.6989482040087109E-2</v>
      </c>
      <c r="AS40" s="11">
        <f t="shared" si="106"/>
        <v>2.864529472595656E-2</v>
      </c>
      <c r="AT40" s="11" t="str">
        <f t="shared" si="107"/>
        <v>/</v>
      </c>
      <c r="AU40" s="11" t="str">
        <f t="shared" si="108"/>
        <v>/</v>
      </c>
      <c r="AV40" s="11" t="str">
        <f t="shared" si="109"/>
        <v>/</v>
      </c>
      <c r="AW40" s="11" t="str">
        <f t="shared" si="110"/>
        <v>/</v>
      </c>
      <c r="AX40" s="11" t="str">
        <f t="shared" si="111"/>
        <v>/</v>
      </c>
      <c r="AY40" s="11" t="str">
        <f t="shared" si="112"/>
        <v>/</v>
      </c>
      <c r="AZ40" s="11" t="str">
        <f t="shared" si="113"/>
        <v>/</v>
      </c>
      <c r="BA40" s="11" t="str">
        <f t="shared" si="114"/>
        <v>/</v>
      </c>
      <c r="BB40" s="11" t="str">
        <f t="shared" si="115"/>
        <v>/</v>
      </c>
      <c r="BC40" s="11" t="str">
        <f t="shared" si="116"/>
        <v>/</v>
      </c>
      <c r="BD40" s="11" t="str">
        <f t="shared" si="117"/>
        <v>/</v>
      </c>
      <c r="BE40" s="76" t="str">
        <f t="shared" si="118"/>
        <v>/</v>
      </c>
      <c r="BF40" s="11">
        <f t="shared" si="64"/>
        <v>2.8936378583158673E-2</v>
      </c>
      <c r="BL40" s="3"/>
      <c r="BM40" s="3"/>
      <c r="BN40" s="3"/>
      <c r="BY40" s="2">
        <f t="shared" si="65"/>
        <v>43364</v>
      </c>
      <c r="BZ40" s="3">
        <f t="shared" si="66"/>
        <v>0.94799999999999995</v>
      </c>
      <c r="CA40" s="3">
        <f t="shared" si="67"/>
        <v>1</v>
      </c>
      <c r="CB40" s="3">
        <f t="shared" si="68"/>
        <v>1.0332179930795848</v>
      </c>
      <c r="CC40" s="3">
        <f t="shared" si="69"/>
        <v>1.038</v>
      </c>
      <c r="CD40" s="3">
        <f t="shared" si="70"/>
        <v>1</v>
      </c>
      <c r="CE40" s="3">
        <f t="shared" si="71"/>
        <v>0.95399999999999996</v>
      </c>
      <c r="CF40" s="3">
        <f t="shared" si="72"/>
        <v>0.96362153344208812</v>
      </c>
      <c r="CG40" s="3">
        <f t="shared" si="73"/>
        <v>0.95787723430788418</v>
      </c>
      <c r="CH40" s="3">
        <f t="shared" si="74"/>
        <v>0.99545454545454537</v>
      </c>
      <c r="CI40" s="3">
        <f t="shared" si="75"/>
        <v>0.91195232499580325</v>
      </c>
      <c r="CJ40" s="3">
        <f t="shared" si="76"/>
        <v>0.94603643525356962</v>
      </c>
      <c r="CK40" s="3">
        <f t="shared" si="77"/>
        <v>1</v>
      </c>
      <c r="CL40" s="3">
        <f t="shared" si="78"/>
        <v>1.0042693576557344</v>
      </c>
      <c r="CM40" s="3">
        <f t="shared" si="79"/>
        <v>0.99470000000000003</v>
      </c>
      <c r="CN40" s="3">
        <f t="shared" si="80"/>
        <v>1</v>
      </c>
      <c r="CO40" s="3">
        <f t="shared" si="81"/>
        <v>1</v>
      </c>
      <c r="CP40" s="3">
        <f t="shared" si="82"/>
        <v>1</v>
      </c>
      <c r="CQ40" s="3">
        <f t="shared" si="83"/>
        <v>1</v>
      </c>
      <c r="CR40" s="3">
        <f t="shared" si="84"/>
        <v>1</v>
      </c>
      <c r="CS40" s="3">
        <f t="shared" si="85"/>
        <v>1</v>
      </c>
      <c r="CT40" s="3">
        <f t="shared" si="86"/>
        <v>1</v>
      </c>
      <c r="CU40" s="3">
        <f t="shared" si="87"/>
        <v>1</v>
      </c>
      <c r="CV40" s="3">
        <f t="shared" si="88"/>
        <v>1</v>
      </c>
      <c r="CW40" s="3">
        <f t="shared" si="89"/>
        <v>1</v>
      </c>
      <c r="CX40" s="3">
        <f t="shared" si="90"/>
        <v>1</v>
      </c>
      <c r="CY40" s="81">
        <f t="shared" si="91"/>
        <v>1</v>
      </c>
      <c r="CZ40" s="3">
        <f t="shared" si="92"/>
        <v>0.7687334720703155</v>
      </c>
    </row>
    <row r="41" spans="1:104">
      <c r="A41" s="2">
        <v>43371</v>
      </c>
      <c r="B41" s="73">
        <v>0.94599999999999995</v>
      </c>
      <c r="C41" s="73">
        <v>1</v>
      </c>
      <c r="D41" s="73">
        <v>1.5049999999999999</v>
      </c>
      <c r="E41" s="73">
        <v>1.0429999999999999</v>
      </c>
      <c r="F41" s="73">
        <v>1</v>
      </c>
      <c r="G41" s="73">
        <v>0.95199999999999996</v>
      </c>
      <c r="H41" s="73">
        <v>1.1996</v>
      </c>
      <c r="I41" s="73">
        <v>1.3766</v>
      </c>
      <c r="J41" s="73">
        <v>1.0940000000000001</v>
      </c>
      <c r="K41" s="73">
        <v>1.0876999999999999</v>
      </c>
      <c r="L41" s="73">
        <v>0.95660000000000001</v>
      </c>
      <c r="M41" s="73">
        <v>1</v>
      </c>
      <c r="N41" s="73">
        <v>1.0326</v>
      </c>
      <c r="O41" s="73">
        <v>0.9919</v>
      </c>
      <c r="P41" s="73">
        <v>1</v>
      </c>
      <c r="Q41" s="73">
        <v>1</v>
      </c>
      <c r="R41" s="73">
        <v>1</v>
      </c>
      <c r="S41" s="73">
        <v>1</v>
      </c>
      <c r="T41" s="73">
        <v>1</v>
      </c>
      <c r="U41" s="73">
        <v>1</v>
      </c>
      <c r="V41" s="73">
        <v>1</v>
      </c>
      <c r="W41" s="73">
        <v>1</v>
      </c>
      <c r="X41" s="73">
        <v>1</v>
      </c>
      <c r="Y41" s="73">
        <v>1</v>
      </c>
      <c r="Z41" s="73">
        <v>1</v>
      </c>
      <c r="AA41" s="79">
        <v>1</v>
      </c>
      <c r="AB41" s="79">
        <v>1</v>
      </c>
      <c r="AC41" s="79"/>
      <c r="AD41" s="19">
        <v>0.76801574231684477</v>
      </c>
      <c r="AF41" s="11">
        <f t="shared" si="93"/>
        <v>-2.1097046413501852E-3</v>
      </c>
      <c r="AG41" s="11" t="str">
        <f t="shared" si="94"/>
        <v>/</v>
      </c>
      <c r="AH41" s="11">
        <f t="shared" si="95"/>
        <v>8.0375083724044671E-3</v>
      </c>
      <c r="AI41" s="11">
        <f t="shared" si="96"/>
        <v>4.81695568400764E-3</v>
      </c>
      <c r="AJ41" s="11" t="str">
        <f t="shared" si="97"/>
        <v>/</v>
      </c>
      <c r="AK41" s="11">
        <f t="shared" si="98"/>
        <v>-2.0964360587002462E-3</v>
      </c>
      <c r="AL41" s="11">
        <f t="shared" si="99"/>
        <v>1.5405451159641093E-2</v>
      </c>
      <c r="AM41" s="11">
        <f t="shared" si="100"/>
        <v>-4.3396499349052098E-3</v>
      </c>
      <c r="AN41" s="11">
        <f t="shared" si="101"/>
        <v>-9.1324200913234233E-4</v>
      </c>
      <c r="AO41" s="11">
        <f t="shared" si="102"/>
        <v>1.1044638748272106E-3</v>
      </c>
      <c r="AP41" s="11">
        <f t="shared" si="103"/>
        <v>-4.267721453107054E-3</v>
      </c>
      <c r="AQ41" s="11" t="str">
        <f t="shared" si="104"/>
        <v>/</v>
      </c>
      <c r="AR41" s="11">
        <f t="shared" si="105"/>
        <v>-2.3188405797101019E-3</v>
      </c>
      <c r="AS41" s="11">
        <f t="shared" si="106"/>
        <v>-2.8149190710767824E-3</v>
      </c>
      <c r="AT41" s="11" t="str">
        <f t="shared" si="107"/>
        <v>/</v>
      </c>
      <c r="AU41" s="11" t="str">
        <f t="shared" si="108"/>
        <v>/</v>
      </c>
      <c r="AV41" s="11" t="str">
        <f t="shared" si="109"/>
        <v>/</v>
      </c>
      <c r="AW41" s="11" t="str">
        <f t="shared" si="110"/>
        <v>/</v>
      </c>
      <c r="AX41" s="11" t="str">
        <f t="shared" si="111"/>
        <v>/</v>
      </c>
      <c r="AY41" s="11" t="str">
        <f t="shared" si="112"/>
        <v>/</v>
      </c>
      <c r="AZ41" s="11" t="str">
        <f t="shared" si="113"/>
        <v>/</v>
      </c>
      <c r="BA41" s="11" t="str">
        <f t="shared" si="114"/>
        <v>/</v>
      </c>
      <c r="BB41" s="11" t="str">
        <f t="shared" si="115"/>
        <v>/</v>
      </c>
      <c r="BC41" s="11" t="str">
        <f t="shared" si="116"/>
        <v>/</v>
      </c>
      <c r="BD41" s="11" t="str">
        <f t="shared" si="117"/>
        <v>/</v>
      </c>
      <c r="BE41" s="76" t="str">
        <f t="shared" si="118"/>
        <v>/</v>
      </c>
      <c r="BF41" s="11">
        <f t="shared" si="64"/>
        <v>-9.3365227292341313E-4</v>
      </c>
      <c r="BL41" s="3"/>
      <c r="BM41" s="3"/>
      <c r="BN41" s="3"/>
      <c r="BY41" s="2">
        <f t="shared" si="65"/>
        <v>43371</v>
      </c>
      <c r="BZ41" s="3">
        <f t="shared" si="66"/>
        <v>0.94599999999999995</v>
      </c>
      <c r="CA41" s="3">
        <f t="shared" si="67"/>
        <v>1</v>
      </c>
      <c r="CB41" s="3">
        <f t="shared" si="68"/>
        <v>1.0415224913494809</v>
      </c>
      <c r="CC41" s="3">
        <f t="shared" si="69"/>
        <v>1.0429999999999999</v>
      </c>
      <c r="CD41" s="3">
        <f t="shared" si="70"/>
        <v>1</v>
      </c>
      <c r="CE41" s="3">
        <f t="shared" si="71"/>
        <v>0.95199999999999996</v>
      </c>
      <c r="CF41" s="3">
        <f t="shared" si="72"/>
        <v>0.97846655791190862</v>
      </c>
      <c r="CG41" s="3">
        <f t="shared" si="73"/>
        <v>0.95372038243037272</v>
      </c>
      <c r="CH41" s="3">
        <f t="shared" si="74"/>
        <v>0.99454545454545451</v>
      </c>
      <c r="CI41" s="3">
        <f t="shared" si="75"/>
        <v>0.91295954339432595</v>
      </c>
      <c r="CJ41" s="3">
        <f t="shared" si="76"/>
        <v>0.94199901526341701</v>
      </c>
      <c r="CK41" s="3">
        <f t="shared" si="77"/>
        <v>1</v>
      </c>
      <c r="CL41" s="3">
        <f t="shared" si="78"/>
        <v>1.001940617116243</v>
      </c>
      <c r="CM41" s="3">
        <f t="shared" si="79"/>
        <v>0.9919</v>
      </c>
      <c r="CN41" s="3">
        <f t="shared" si="80"/>
        <v>1</v>
      </c>
      <c r="CO41" s="3">
        <f t="shared" si="81"/>
        <v>1</v>
      </c>
      <c r="CP41" s="3">
        <f t="shared" si="82"/>
        <v>1</v>
      </c>
      <c r="CQ41" s="3">
        <f t="shared" si="83"/>
        <v>1</v>
      </c>
      <c r="CR41" s="3">
        <f t="shared" si="84"/>
        <v>1</v>
      </c>
      <c r="CS41" s="3">
        <f t="shared" si="85"/>
        <v>1</v>
      </c>
      <c r="CT41" s="3">
        <f t="shared" si="86"/>
        <v>1</v>
      </c>
      <c r="CU41" s="3">
        <f t="shared" si="87"/>
        <v>1</v>
      </c>
      <c r="CV41" s="3">
        <f t="shared" si="88"/>
        <v>1</v>
      </c>
      <c r="CW41" s="3">
        <f t="shared" si="89"/>
        <v>1</v>
      </c>
      <c r="CX41" s="3">
        <f t="shared" si="90"/>
        <v>1</v>
      </c>
      <c r="CY41" s="81">
        <f t="shared" si="91"/>
        <v>1</v>
      </c>
      <c r="CZ41" s="3">
        <f t="shared" si="92"/>
        <v>0.76801574231684477</v>
      </c>
    </row>
    <row r="42" spans="1:104">
      <c r="A42" s="2">
        <v>43385</v>
      </c>
      <c r="B42" s="73">
        <v>0.83899999999999997</v>
      </c>
      <c r="C42" s="73">
        <v>1</v>
      </c>
      <c r="D42" s="73">
        <v>1.4059999999999999</v>
      </c>
      <c r="E42" s="73">
        <v>0.95399999999999996</v>
      </c>
      <c r="F42" s="73">
        <v>1</v>
      </c>
      <c r="G42" s="73">
        <v>0.86099999999999999</v>
      </c>
      <c r="H42" s="73">
        <v>1.1000000000000001</v>
      </c>
      <c r="I42" s="73">
        <v>1.2715000000000001</v>
      </c>
      <c r="J42" s="73">
        <v>0.99299999999999999</v>
      </c>
      <c r="K42" s="73">
        <v>1.0216000000000001</v>
      </c>
      <c r="L42" s="73">
        <v>0.86870000000000003</v>
      </c>
      <c r="M42" s="73">
        <v>1</v>
      </c>
      <c r="N42" s="73">
        <v>0.94689999999999996</v>
      </c>
      <c r="O42" s="73">
        <v>0.89839999999999998</v>
      </c>
      <c r="P42" s="73">
        <v>1</v>
      </c>
      <c r="Q42" s="73">
        <v>1</v>
      </c>
      <c r="R42" s="73">
        <v>1</v>
      </c>
      <c r="S42" s="73">
        <v>1</v>
      </c>
      <c r="T42" s="73">
        <v>1</v>
      </c>
      <c r="U42" s="73">
        <v>1</v>
      </c>
      <c r="V42" s="73">
        <v>1</v>
      </c>
      <c r="W42" s="73">
        <v>1</v>
      </c>
      <c r="X42" s="73">
        <v>1</v>
      </c>
      <c r="Y42" s="73">
        <v>1</v>
      </c>
      <c r="Z42" s="73">
        <v>1</v>
      </c>
      <c r="AA42" s="79">
        <v>1</v>
      </c>
      <c r="AB42" s="79">
        <v>1</v>
      </c>
      <c r="AC42" s="79"/>
      <c r="AD42" s="19">
        <v>0.68439577862151757</v>
      </c>
      <c r="AF42" s="11">
        <f t="shared" si="93"/>
        <v>-0.11310782241014794</v>
      </c>
      <c r="AG42" s="11" t="str">
        <f t="shared" si="94"/>
        <v>/</v>
      </c>
      <c r="AH42" s="11">
        <f t="shared" si="95"/>
        <v>-6.5780730897009976E-2</v>
      </c>
      <c r="AI42" s="11">
        <f t="shared" si="96"/>
        <v>-8.5330776605944347E-2</v>
      </c>
      <c r="AJ42" s="11" t="str">
        <f t="shared" si="97"/>
        <v>/</v>
      </c>
      <c r="AK42" s="11">
        <f t="shared" si="98"/>
        <v>-9.5588235294117641E-2</v>
      </c>
      <c r="AL42" s="11">
        <f t="shared" si="99"/>
        <v>-8.3027675891963915E-2</v>
      </c>
      <c r="AM42" s="11">
        <f t="shared" si="100"/>
        <v>-7.6347522882464047E-2</v>
      </c>
      <c r="AN42" s="11">
        <f t="shared" si="101"/>
        <v>-9.2321755027422348E-2</v>
      </c>
      <c r="AO42" s="11">
        <f t="shared" si="102"/>
        <v>-6.0770433023811576E-2</v>
      </c>
      <c r="AP42" s="11">
        <f t="shared" si="103"/>
        <v>-9.18879364415639E-2</v>
      </c>
      <c r="AQ42" s="11" t="str">
        <f t="shared" si="104"/>
        <v>/</v>
      </c>
      <c r="AR42" s="11">
        <f t="shared" si="105"/>
        <v>-8.2994383110594594E-2</v>
      </c>
      <c r="AS42" s="11">
        <f t="shared" si="106"/>
        <v>-9.4263534630507184E-2</v>
      </c>
      <c r="AT42" s="11" t="str">
        <f t="shared" si="107"/>
        <v>/</v>
      </c>
      <c r="AU42" s="11" t="str">
        <f t="shared" si="108"/>
        <v>/</v>
      </c>
      <c r="AV42" s="11" t="str">
        <f t="shared" si="109"/>
        <v>/</v>
      </c>
      <c r="AW42" s="11" t="str">
        <f t="shared" si="110"/>
        <v>/</v>
      </c>
      <c r="AX42" s="11" t="str">
        <f t="shared" si="111"/>
        <v>/</v>
      </c>
      <c r="AY42" s="11" t="str">
        <f t="shared" si="112"/>
        <v>/</v>
      </c>
      <c r="AZ42" s="11" t="str">
        <f t="shared" si="113"/>
        <v>/</v>
      </c>
      <c r="BA42" s="11" t="str">
        <f t="shared" si="114"/>
        <v>/</v>
      </c>
      <c r="BB42" s="11" t="str">
        <f t="shared" si="115"/>
        <v>/</v>
      </c>
      <c r="BC42" s="11" t="str">
        <f t="shared" si="116"/>
        <v>/</v>
      </c>
      <c r="BD42" s="11" t="str">
        <f t="shared" si="117"/>
        <v>/</v>
      </c>
      <c r="BE42" s="76" t="str">
        <f t="shared" si="118"/>
        <v>/</v>
      </c>
      <c r="BF42" s="11">
        <f t="shared" si="64"/>
        <v>-0.10887792930269102</v>
      </c>
      <c r="BL42" s="3"/>
      <c r="BM42" s="3"/>
      <c r="BN42" s="3"/>
      <c r="BY42" s="2">
        <f t="shared" si="65"/>
        <v>43385</v>
      </c>
      <c r="BZ42" s="3">
        <f t="shared" si="66"/>
        <v>0.83899999999999997</v>
      </c>
      <c r="CA42" s="3">
        <f t="shared" si="67"/>
        <v>1</v>
      </c>
      <c r="CB42" s="3">
        <f t="shared" si="68"/>
        <v>0.97301038062283729</v>
      </c>
      <c r="CC42" s="3">
        <f t="shared" si="69"/>
        <v>0.95399999999999996</v>
      </c>
      <c r="CD42" s="3">
        <f t="shared" si="70"/>
        <v>1</v>
      </c>
      <c r="CE42" s="3">
        <f t="shared" si="71"/>
        <v>0.86099999999999999</v>
      </c>
      <c r="CF42" s="3">
        <f t="shared" si="72"/>
        <v>0.89722675367047322</v>
      </c>
      <c r="CG42" s="3">
        <f t="shared" si="73"/>
        <v>0.88090619370929757</v>
      </c>
      <c r="CH42" s="3">
        <f t="shared" si="74"/>
        <v>0.9027272727272726</v>
      </c>
      <c r="CI42" s="3">
        <f t="shared" si="75"/>
        <v>0.85747859660903147</v>
      </c>
      <c r="CJ42" s="3">
        <f t="shared" si="76"/>
        <v>0.85544066962087639</v>
      </c>
      <c r="CK42" s="3">
        <f t="shared" si="77"/>
        <v>1</v>
      </c>
      <c r="CL42" s="3">
        <f t="shared" si="78"/>
        <v>0.91878517368523194</v>
      </c>
      <c r="CM42" s="3">
        <f t="shared" si="79"/>
        <v>0.89839999999999998</v>
      </c>
      <c r="CN42" s="3">
        <f t="shared" si="80"/>
        <v>1</v>
      </c>
      <c r="CO42" s="3">
        <f t="shared" si="81"/>
        <v>1</v>
      </c>
      <c r="CP42" s="3">
        <f t="shared" si="82"/>
        <v>1</v>
      </c>
      <c r="CQ42" s="3">
        <f t="shared" si="83"/>
        <v>1</v>
      </c>
      <c r="CR42" s="3">
        <f t="shared" si="84"/>
        <v>1</v>
      </c>
      <c r="CS42" s="3">
        <f t="shared" si="85"/>
        <v>1</v>
      </c>
      <c r="CT42" s="3">
        <f t="shared" si="86"/>
        <v>1</v>
      </c>
      <c r="CU42" s="3">
        <f t="shared" si="87"/>
        <v>1</v>
      </c>
      <c r="CV42" s="3">
        <f t="shared" si="88"/>
        <v>1</v>
      </c>
      <c r="CW42" s="3">
        <f t="shared" si="89"/>
        <v>1</v>
      </c>
      <c r="CX42" s="3">
        <f t="shared" si="90"/>
        <v>1</v>
      </c>
      <c r="CY42" s="81">
        <f t="shared" si="91"/>
        <v>1</v>
      </c>
      <c r="CZ42" s="3">
        <f t="shared" si="92"/>
        <v>0.68439577862151757</v>
      </c>
    </row>
    <row r="43" spans="1:104">
      <c r="A43" s="2">
        <v>43392</v>
      </c>
      <c r="B43" s="73">
        <v>0.81200000000000006</v>
      </c>
      <c r="C43" s="73">
        <v>1</v>
      </c>
      <c r="D43" s="73">
        <v>1.3440000000000001</v>
      </c>
      <c r="E43" s="73">
        <v>0.93799999999999994</v>
      </c>
      <c r="F43" s="73">
        <v>1</v>
      </c>
      <c r="G43" s="73">
        <v>0.83899999999999997</v>
      </c>
      <c r="H43" s="73">
        <v>1.0637000000000001</v>
      </c>
      <c r="I43" s="73">
        <v>1.2109000000000001</v>
      </c>
      <c r="J43" s="73">
        <v>0.97299999999999998</v>
      </c>
      <c r="K43" s="73">
        <v>1.0241</v>
      </c>
      <c r="L43" s="73">
        <v>0.84940000000000004</v>
      </c>
      <c r="M43" s="73">
        <v>1</v>
      </c>
      <c r="N43" s="73">
        <v>0.92100000000000004</v>
      </c>
      <c r="O43" s="73">
        <v>0.87680000000000002</v>
      </c>
      <c r="P43" s="73">
        <v>1</v>
      </c>
      <c r="Q43" s="73">
        <v>1</v>
      </c>
      <c r="R43" s="73">
        <v>1</v>
      </c>
      <c r="S43" s="73">
        <v>1</v>
      </c>
      <c r="T43" s="73">
        <v>1</v>
      </c>
      <c r="U43" s="73">
        <v>1</v>
      </c>
      <c r="V43" s="73">
        <v>1</v>
      </c>
      <c r="W43" s="73">
        <v>1</v>
      </c>
      <c r="X43" s="73">
        <v>1</v>
      </c>
      <c r="Y43" s="73">
        <v>1</v>
      </c>
      <c r="Z43" s="73">
        <v>1</v>
      </c>
      <c r="AA43" s="79">
        <v>1</v>
      </c>
      <c r="AB43" s="79">
        <v>1</v>
      </c>
      <c r="AC43" s="79"/>
      <c r="AD43" s="19">
        <v>0.66039094674400101</v>
      </c>
      <c r="AF43" s="11">
        <f t="shared" si="93"/>
        <v>-3.2181168057210829E-2</v>
      </c>
      <c r="AG43" s="11" t="str">
        <f t="shared" si="94"/>
        <v>/</v>
      </c>
      <c r="AH43" s="11">
        <f t="shared" si="95"/>
        <v>-4.4096728307254529E-2</v>
      </c>
      <c r="AI43" s="11">
        <f t="shared" si="96"/>
        <v>-1.6771488469601747E-2</v>
      </c>
      <c r="AJ43" s="11" t="str">
        <f t="shared" si="97"/>
        <v>/</v>
      </c>
      <c r="AK43" s="11">
        <f t="shared" si="98"/>
        <v>-2.5551684088269466E-2</v>
      </c>
      <c r="AL43" s="11">
        <f t="shared" si="99"/>
        <v>-3.3000000000000029E-2</v>
      </c>
      <c r="AM43" s="11">
        <f t="shared" si="100"/>
        <v>-4.7660243806527669E-2</v>
      </c>
      <c r="AN43" s="11">
        <f t="shared" si="101"/>
        <v>-2.0140986908358527E-2</v>
      </c>
      <c r="AO43" s="11">
        <f t="shared" si="102"/>
        <v>2.4471417384495098E-3</v>
      </c>
      <c r="AP43" s="11">
        <f t="shared" si="103"/>
        <v>-2.2217106020490318E-2</v>
      </c>
      <c r="AQ43" s="11" t="str">
        <f t="shared" si="104"/>
        <v>/</v>
      </c>
      <c r="AR43" s="11">
        <f t="shared" si="105"/>
        <v>-2.7352413137606835E-2</v>
      </c>
      <c r="AS43" s="11">
        <f t="shared" si="106"/>
        <v>-2.4042742653606397E-2</v>
      </c>
      <c r="AT43" s="11" t="str">
        <f t="shared" si="107"/>
        <v>/</v>
      </c>
      <c r="AU43" s="11" t="str">
        <f t="shared" si="108"/>
        <v>/</v>
      </c>
      <c r="AV43" s="11" t="str">
        <f t="shared" si="109"/>
        <v>/</v>
      </c>
      <c r="AW43" s="11" t="str">
        <f t="shared" si="110"/>
        <v>/</v>
      </c>
      <c r="AX43" s="11" t="str">
        <f t="shared" si="111"/>
        <v>/</v>
      </c>
      <c r="AY43" s="11" t="str">
        <f t="shared" si="112"/>
        <v>/</v>
      </c>
      <c r="AZ43" s="11" t="str">
        <f t="shared" si="113"/>
        <v>/</v>
      </c>
      <c r="BA43" s="11" t="str">
        <f t="shared" si="114"/>
        <v>/</v>
      </c>
      <c r="BB43" s="11" t="str">
        <f t="shared" si="115"/>
        <v>/</v>
      </c>
      <c r="BC43" s="11" t="str">
        <f t="shared" si="116"/>
        <v>/</v>
      </c>
      <c r="BD43" s="11" t="str">
        <f t="shared" si="117"/>
        <v>/</v>
      </c>
      <c r="BE43" s="76" t="str">
        <f t="shared" si="118"/>
        <v>/</v>
      </c>
      <c r="BF43" s="11">
        <f t="shared" si="64"/>
        <v>-3.5074488515791424E-2</v>
      </c>
      <c r="BL43" s="3"/>
      <c r="BM43" s="3"/>
      <c r="BN43" s="3"/>
      <c r="BY43" s="2">
        <f t="shared" si="65"/>
        <v>43392</v>
      </c>
      <c r="BZ43" s="3">
        <f t="shared" si="66"/>
        <v>0.81200000000000006</v>
      </c>
      <c r="CA43" s="3">
        <f t="shared" si="67"/>
        <v>1</v>
      </c>
      <c r="CB43" s="3">
        <f t="shared" si="68"/>
        <v>0.93010380622837374</v>
      </c>
      <c r="CC43" s="3">
        <f t="shared" si="69"/>
        <v>0.93799999999999994</v>
      </c>
      <c r="CD43" s="3">
        <f t="shared" si="70"/>
        <v>1</v>
      </c>
      <c r="CE43" s="3">
        <f t="shared" si="71"/>
        <v>0.83899999999999997</v>
      </c>
      <c r="CF43" s="3">
        <f t="shared" si="72"/>
        <v>0.86761827079934761</v>
      </c>
      <c r="CG43" s="3">
        <f t="shared" si="73"/>
        <v>0.83892198974643206</v>
      </c>
      <c r="CH43" s="3">
        <f t="shared" si="74"/>
        <v>0.88454545454545441</v>
      </c>
      <c r="CI43" s="3">
        <f t="shared" si="75"/>
        <v>0.85957696827262042</v>
      </c>
      <c r="CJ43" s="3">
        <f t="shared" si="76"/>
        <v>0.83643525356967008</v>
      </c>
      <c r="CK43" s="3">
        <f t="shared" si="77"/>
        <v>1</v>
      </c>
      <c r="CL43" s="3">
        <f t="shared" si="78"/>
        <v>0.89365418202988556</v>
      </c>
      <c r="CM43" s="3">
        <f t="shared" si="79"/>
        <v>0.87680000000000002</v>
      </c>
      <c r="CN43" s="3">
        <f t="shared" si="80"/>
        <v>1</v>
      </c>
      <c r="CO43" s="3">
        <f t="shared" si="81"/>
        <v>1</v>
      </c>
      <c r="CP43" s="3">
        <f t="shared" si="82"/>
        <v>1</v>
      </c>
      <c r="CQ43" s="3">
        <f t="shared" si="83"/>
        <v>1</v>
      </c>
      <c r="CR43" s="3">
        <f t="shared" si="84"/>
        <v>1</v>
      </c>
      <c r="CS43" s="3">
        <f t="shared" si="85"/>
        <v>1</v>
      </c>
      <c r="CT43" s="3">
        <f t="shared" si="86"/>
        <v>1</v>
      </c>
      <c r="CU43" s="3">
        <f t="shared" si="87"/>
        <v>1</v>
      </c>
      <c r="CV43" s="3">
        <f t="shared" si="88"/>
        <v>1</v>
      </c>
      <c r="CW43" s="3">
        <f t="shared" si="89"/>
        <v>1</v>
      </c>
      <c r="CX43" s="3">
        <f t="shared" si="90"/>
        <v>1</v>
      </c>
      <c r="CY43" s="81">
        <f t="shared" si="91"/>
        <v>1</v>
      </c>
      <c r="CZ43" s="3">
        <f t="shared" si="92"/>
        <v>0.66039094674400101</v>
      </c>
    </row>
    <row r="44" spans="1:104">
      <c r="A44" s="2">
        <v>43399</v>
      </c>
      <c r="B44" s="73">
        <v>0.83099999999999996</v>
      </c>
      <c r="C44" s="73">
        <v>1</v>
      </c>
      <c r="D44" s="73">
        <v>1.343</v>
      </c>
      <c r="E44" s="73">
        <v>0.996</v>
      </c>
      <c r="F44" s="73">
        <v>1</v>
      </c>
      <c r="G44" s="73">
        <v>0.86499999999999999</v>
      </c>
      <c r="H44" s="73">
        <v>1.1148</v>
      </c>
      <c r="I44" s="73">
        <v>1.2648999999999999</v>
      </c>
      <c r="J44" s="73">
        <v>0.98599999999999999</v>
      </c>
      <c r="K44" s="73">
        <v>1.0219</v>
      </c>
      <c r="L44" s="73">
        <v>0.85570000000000002</v>
      </c>
      <c r="M44" s="73">
        <v>1</v>
      </c>
      <c r="N44" s="73">
        <v>0.94779999999999998</v>
      </c>
      <c r="O44" s="73">
        <v>0.90800000000000003</v>
      </c>
      <c r="P44" s="73">
        <v>1</v>
      </c>
      <c r="Q44" s="73">
        <v>1</v>
      </c>
      <c r="R44" s="73">
        <v>1</v>
      </c>
      <c r="S44" s="73">
        <v>1</v>
      </c>
      <c r="T44" s="73">
        <v>1</v>
      </c>
      <c r="U44" s="73">
        <v>1</v>
      </c>
      <c r="V44" s="73">
        <v>1</v>
      </c>
      <c r="W44" s="73">
        <v>1</v>
      </c>
      <c r="X44" s="73">
        <v>1</v>
      </c>
      <c r="Y44" s="73">
        <v>1</v>
      </c>
      <c r="Z44" s="73">
        <v>1</v>
      </c>
      <c r="AA44" s="79">
        <v>1</v>
      </c>
      <c r="AB44" s="79">
        <v>1</v>
      </c>
      <c r="AC44" s="79"/>
      <c r="AD44" s="19">
        <v>0.6773444165499739</v>
      </c>
      <c r="AF44" s="11">
        <f t="shared" si="93"/>
        <v>2.3399014778324956E-2</v>
      </c>
      <c r="AG44" s="11" t="str">
        <f t="shared" si="94"/>
        <v>/</v>
      </c>
      <c r="AH44" s="11">
        <f t="shared" si="95"/>
        <v>-7.4404761904767192E-4</v>
      </c>
      <c r="AI44" s="11">
        <f t="shared" si="96"/>
        <v>6.1833688699360456E-2</v>
      </c>
      <c r="AJ44" s="11" t="str">
        <f t="shared" si="97"/>
        <v>/</v>
      </c>
      <c r="AK44" s="11">
        <f t="shared" si="98"/>
        <v>3.0989272943980906E-2</v>
      </c>
      <c r="AL44" s="11">
        <f t="shared" si="99"/>
        <v>4.8039860863025252E-2</v>
      </c>
      <c r="AM44" s="11">
        <f t="shared" si="100"/>
        <v>4.4594929391361671E-2</v>
      </c>
      <c r="AN44" s="11">
        <f t="shared" si="101"/>
        <v>1.3360739979445091E-2</v>
      </c>
      <c r="AO44" s="11">
        <f t="shared" si="102"/>
        <v>-2.1482277121375182E-3</v>
      </c>
      <c r="AP44" s="11">
        <f t="shared" si="103"/>
        <v>7.4170002354603248E-3</v>
      </c>
      <c r="AQ44" s="11" t="str">
        <f t="shared" si="104"/>
        <v>/</v>
      </c>
      <c r="AR44" s="11">
        <f t="shared" si="105"/>
        <v>2.909880564603684E-2</v>
      </c>
      <c r="AS44" s="11">
        <f t="shared" si="106"/>
        <v>3.5583941605839442E-2</v>
      </c>
      <c r="AT44" s="11" t="str">
        <f t="shared" si="107"/>
        <v>/</v>
      </c>
      <c r="AU44" s="11" t="str">
        <f t="shared" si="108"/>
        <v>/</v>
      </c>
      <c r="AV44" s="11" t="str">
        <f t="shared" si="109"/>
        <v>/</v>
      </c>
      <c r="AW44" s="11" t="str">
        <f t="shared" si="110"/>
        <v>/</v>
      </c>
      <c r="AX44" s="11" t="str">
        <f t="shared" si="111"/>
        <v>/</v>
      </c>
      <c r="AY44" s="11" t="str">
        <f t="shared" si="112"/>
        <v>/</v>
      </c>
      <c r="AZ44" s="11" t="str">
        <f t="shared" si="113"/>
        <v>/</v>
      </c>
      <c r="BA44" s="11" t="str">
        <f t="shared" si="114"/>
        <v>/</v>
      </c>
      <c r="BB44" s="11" t="str">
        <f t="shared" si="115"/>
        <v>/</v>
      </c>
      <c r="BC44" s="11" t="str">
        <f t="shared" si="116"/>
        <v>/</v>
      </c>
      <c r="BD44" s="11" t="str">
        <f t="shared" si="117"/>
        <v>/</v>
      </c>
      <c r="BE44" s="76" t="str">
        <f t="shared" si="118"/>
        <v>/</v>
      </c>
      <c r="BF44" s="11">
        <f t="shared" si="64"/>
        <v>2.5671868897598316E-2</v>
      </c>
      <c r="BL44" s="3"/>
      <c r="BM44" s="3"/>
      <c r="BN44" s="3"/>
      <c r="BY44" s="2">
        <f t="shared" si="65"/>
        <v>43399</v>
      </c>
      <c r="BZ44" s="3">
        <f t="shared" si="66"/>
        <v>0.83099999999999996</v>
      </c>
      <c r="CA44" s="3">
        <f t="shared" si="67"/>
        <v>1</v>
      </c>
      <c r="CB44" s="3">
        <f t="shared" si="68"/>
        <v>0.92941176470588227</v>
      </c>
      <c r="CC44" s="3">
        <f t="shared" si="69"/>
        <v>0.996</v>
      </c>
      <c r="CD44" s="3">
        <f t="shared" si="70"/>
        <v>1</v>
      </c>
      <c r="CE44" s="3">
        <f t="shared" si="71"/>
        <v>0.86499999999999999</v>
      </c>
      <c r="CF44" s="3">
        <f t="shared" si="72"/>
        <v>0.9092985318107667</v>
      </c>
      <c r="CG44" s="3">
        <f t="shared" si="73"/>
        <v>0.87633365664403484</v>
      </c>
      <c r="CH44" s="3">
        <f t="shared" si="74"/>
        <v>0.89636363636363625</v>
      </c>
      <c r="CI44" s="3">
        <f t="shared" si="75"/>
        <v>0.85773040120866206</v>
      </c>
      <c r="CJ44" s="3">
        <f t="shared" si="76"/>
        <v>0.84263909404234361</v>
      </c>
      <c r="CK44" s="3">
        <f t="shared" si="77"/>
        <v>1</v>
      </c>
      <c r="CL44" s="3">
        <f t="shared" si="78"/>
        <v>0.91965845138754121</v>
      </c>
      <c r="CM44" s="3">
        <f t="shared" si="79"/>
        <v>0.90800000000000003</v>
      </c>
      <c r="CN44" s="3">
        <f t="shared" si="80"/>
        <v>1</v>
      </c>
      <c r="CO44" s="3">
        <f t="shared" si="81"/>
        <v>1</v>
      </c>
      <c r="CP44" s="3">
        <f t="shared" si="82"/>
        <v>1</v>
      </c>
      <c r="CQ44" s="3">
        <f t="shared" si="83"/>
        <v>1</v>
      </c>
      <c r="CR44" s="3">
        <f t="shared" si="84"/>
        <v>1</v>
      </c>
      <c r="CS44" s="3">
        <f t="shared" si="85"/>
        <v>1</v>
      </c>
      <c r="CT44" s="3">
        <f t="shared" si="86"/>
        <v>1</v>
      </c>
      <c r="CU44" s="3">
        <f t="shared" si="87"/>
        <v>1</v>
      </c>
      <c r="CV44" s="3">
        <f t="shared" si="88"/>
        <v>1</v>
      </c>
      <c r="CW44" s="3">
        <f t="shared" si="89"/>
        <v>1</v>
      </c>
      <c r="CX44" s="3">
        <f t="shared" si="90"/>
        <v>1</v>
      </c>
      <c r="CY44" s="81">
        <f t="shared" si="91"/>
        <v>1</v>
      </c>
      <c r="CZ44" s="3">
        <f t="shared" si="92"/>
        <v>0.6773444165499739</v>
      </c>
    </row>
    <row r="45" spans="1:104">
      <c r="A45" s="2">
        <v>43406</v>
      </c>
      <c r="B45" s="73">
        <v>0.89</v>
      </c>
      <c r="C45" s="73">
        <v>1</v>
      </c>
      <c r="D45" s="73">
        <v>1.46</v>
      </c>
      <c r="E45" s="73">
        <v>1.056</v>
      </c>
      <c r="F45" s="73">
        <v>1</v>
      </c>
      <c r="G45" s="73">
        <v>0.90900000000000003</v>
      </c>
      <c r="H45" s="73">
        <v>1.1366000000000001</v>
      </c>
      <c r="I45" s="73">
        <v>1.343</v>
      </c>
      <c r="J45" s="73">
        <v>1.03</v>
      </c>
      <c r="K45" s="73">
        <v>1.0921000000000001</v>
      </c>
      <c r="L45" s="73">
        <v>0.90590000000000004</v>
      </c>
      <c r="M45" s="73">
        <v>1.0475000000000001</v>
      </c>
      <c r="N45" s="73">
        <v>0.99350000000000005</v>
      </c>
      <c r="O45" s="73">
        <v>0.95109999999999995</v>
      </c>
      <c r="P45" s="73">
        <v>1</v>
      </c>
      <c r="Q45" s="73">
        <v>1</v>
      </c>
      <c r="R45" s="73">
        <v>1</v>
      </c>
      <c r="S45" s="73">
        <v>1</v>
      </c>
      <c r="T45" s="73">
        <v>1</v>
      </c>
      <c r="U45" s="73">
        <v>1</v>
      </c>
      <c r="V45" s="73">
        <v>1</v>
      </c>
      <c r="W45" s="73">
        <v>1</v>
      </c>
      <c r="X45" s="73">
        <v>1</v>
      </c>
      <c r="Y45" s="73">
        <v>1</v>
      </c>
      <c r="Z45" s="73">
        <v>1</v>
      </c>
      <c r="AA45" s="79">
        <v>1</v>
      </c>
      <c r="AB45" s="79">
        <v>1</v>
      </c>
      <c r="AC45" s="79"/>
      <c r="AD45" s="19">
        <v>0.70997806736001878</v>
      </c>
      <c r="AF45" s="11">
        <f t="shared" si="93"/>
        <v>7.099879663056563E-2</v>
      </c>
      <c r="AG45" s="11" t="str">
        <f t="shared" si="94"/>
        <v>/</v>
      </c>
      <c r="AH45" s="11">
        <f t="shared" si="95"/>
        <v>8.7118391660461647E-2</v>
      </c>
      <c r="AI45" s="11">
        <f t="shared" si="96"/>
        <v>6.024096385542177E-2</v>
      </c>
      <c r="AJ45" s="11" t="str">
        <f t="shared" si="97"/>
        <v>/</v>
      </c>
      <c r="AK45" s="11">
        <f t="shared" si="98"/>
        <v>5.0867052023121362E-2</v>
      </c>
      <c r="AL45" s="11">
        <f t="shared" si="99"/>
        <v>1.9555077143882382E-2</v>
      </c>
      <c r="AM45" s="11">
        <f t="shared" si="100"/>
        <v>6.1744011384299302E-2</v>
      </c>
      <c r="AN45" s="11">
        <f t="shared" si="101"/>
        <v>4.4624746450304231E-2</v>
      </c>
      <c r="AO45" s="11">
        <f t="shared" si="102"/>
        <v>6.8695567080927722E-2</v>
      </c>
      <c r="AP45" s="11">
        <f t="shared" si="103"/>
        <v>5.8665420123875212E-2</v>
      </c>
      <c r="AQ45" s="11">
        <f t="shared" si="104"/>
        <v>4.7500000000000098E-2</v>
      </c>
      <c r="AR45" s="11">
        <f t="shared" si="105"/>
        <v>4.8216923401561695E-2</v>
      </c>
      <c r="AS45" s="11">
        <f t="shared" si="106"/>
        <v>4.7466960352422705E-2</v>
      </c>
      <c r="AT45" s="11" t="str">
        <f t="shared" si="107"/>
        <v>/</v>
      </c>
      <c r="AU45" s="11" t="str">
        <f t="shared" si="108"/>
        <v>/</v>
      </c>
      <c r="AV45" s="11" t="str">
        <f t="shared" si="109"/>
        <v>/</v>
      </c>
      <c r="AW45" s="11" t="str">
        <f t="shared" si="110"/>
        <v>/</v>
      </c>
      <c r="AX45" s="11" t="str">
        <f t="shared" si="111"/>
        <v>/</v>
      </c>
      <c r="AY45" s="11" t="str">
        <f t="shared" si="112"/>
        <v>/</v>
      </c>
      <c r="AZ45" s="11" t="str">
        <f t="shared" si="113"/>
        <v>/</v>
      </c>
      <c r="BA45" s="11" t="str">
        <f t="shared" si="114"/>
        <v>/</v>
      </c>
      <c r="BB45" s="11" t="str">
        <f t="shared" si="115"/>
        <v>/</v>
      </c>
      <c r="BC45" s="11" t="str">
        <f t="shared" si="116"/>
        <v>/</v>
      </c>
      <c r="BD45" s="11" t="str">
        <f t="shared" si="117"/>
        <v>/</v>
      </c>
      <c r="BE45" s="76" t="str">
        <f t="shared" si="118"/>
        <v>/</v>
      </c>
      <c r="BF45" s="11">
        <f t="shared" si="64"/>
        <v>4.8178814223143629E-2</v>
      </c>
      <c r="BL45" s="3"/>
      <c r="BM45" s="3"/>
      <c r="BN45" s="3"/>
      <c r="BY45" s="2">
        <f t="shared" si="65"/>
        <v>43406</v>
      </c>
      <c r="BZ45" s="3">
        <f t="shared" si="66"/>
        <v>0.89</v>
      </c>
      <c r="CA45" s="3">
        <f t="shared" si="67"/>
        <v>1</v>
      </c>
      <c r="CB45" s="3">
        <f t="shared" si="68"/>
        <v>1.0103806228373702</v>
      </c>
      <c r="CC45" s="3">
        <f t="shared" si="69"/>
        <v>1.056</v>
      </c>
      <c r="CD45" s="3">
        <f t="shared" si="70"/>
        <v>1</v>
      </c>
      <c r="CE45" s="3">
        <f t="shared" si="71"/>
        <v>0.90900000000000003</v>
      </c>
      <c r="CF45" s="3">
        <f t="shared" si="72"/>
        <v>0.92707993474714523</v>
      </c>
      <c r="CG45" s="3">
        <f t="shared" si="73"/>
        <v>0.93044201191630871</v>
      </c>
      <c r="CH45" s="3">
        <f t="shared" si="74"/>
        <v>0.93636363636363629</v>
      </c>
      <c r="CI45" s="3">
        <f t="shared" si="75"/>
        <v>0.91665267752224278</v>
      </c>
      <c r="CJ45" s="3">
        <f t="shared" si="76"/>
        <v>0.89207287050713935</v>
      </c>
      <c r="CK45" s="3">
        <f t="shared" si="77"/>
        <v>1.0475000000000001</v>
      </c>
      <c r="CL45" s="3">
        <f t="shared" si="78"/>
        <v>0.96400155249369313</v>
      </c>
      <c r="CM45" s="3">
        <f t="shared" si="79"/>
        <v>0.95109999999999995</v>
      </c>
      <c r="CN45" s="3">
        <f t="shared" si="80"/>
        <v>1</v>
      </c>
      <c r="CO45" s="3">
        <f t="shared" si="81"/>
        <v>1</v>
      </c>
      <c r="CP45" s="3">
        <f t="shared" si="82"/>
        <v>1</v>
      </c>
      <c r="CQ45" s="3">
        <f t="shared" si="83"/>
        <v>1</v>
      </c>
      <c r="CR45" s="3">
        <f t="shared" si="84"/>
        <v>1</v>
      </c>
      <c r="CS45" s="3">
        <f t="shared" si="85"/>
        <v>1</v>
      </c>
      <c r="CT45" s="3">
        <f t="shared" si="86"/>
        <v>1</v>
      </c>
      <c r="CU45" s="3">
        <f t="shared" si="87"/>
        <v>1</v>
      </c>
      <c r="CV45" s="3">
        <f t="shared" si="88"/>
        <v>1</v>
      </c>
      <c r="CW45" s="3">
        <f t="shared" si="89"/>
        <v>1</v>
      </c>
      <c r="CX45" s="3">
        <f t="shared" si="90"/>
        <v>1</v>
      </c>
      <c r="CY45" s="81">
        <f t="shared" si="91"/>
        <v>1</v>
      </c>
      <c r="CZ45" s="3">
        <f t="shared" si="92"/>
        <v>0.70997806736001878</v>
      </c>
    </row>
    <row r="46" spans="1:104">
      <c r="A46" s="2">
        <v>43413</v>
      </c>
      <c r="B46" s="73">
        <v>0.89500000000000002</v>
      </c>
      <c r="C46" s="73">
        <v>1</v>
      </c>
      <c r="D46" s="73">
        <v>1.4350000000000001</v>
      </c>
      <c r="E46" s="73">
        <v>1.0680000000000001</v>
      </c>
      <c r="F46" s="73">
        <v>1</v>
      </c>
      <c r="G46" s="73">
        <v>0.90900000000000003</v>
      </c>
      <c r="H46" s="73">
        <v>1.1735</v>
      </c>
      <c r="I46" s="73">
        <v>1.3333999999999999</v>
      </c>
      <c r="J46" s="73">
        <v>1.018</v>
      </c>
      <c r="K46" s="73">
        <v>1.0556000000000001</v>
      </c>
      <c r="L46" s="73">
        <v>0.89610000000000001</v>
      </c>
      <c r="M46" s="73">
        <v>1.0351999999999999</v>
      </c>
      <c r="N46" s="73">
        <v>0.99770000000000003</v>
      </c>
      <c r="O46" s="73">
        <v>0.95789999999999997</v>
      </c>
      <c r="P46" s="73">
        <v>1</v>
      </c>
      <c r="Q46" s="73">
        <v>1</v>
      </c>
      <c r="R46" s="73">
        <v>1</v>
      </c>
      <c r="S46" s="73">
        <v>1</v>
      </c>
      <c r="T46" s="73">
        <v>1</v>
      </c>
      <c r="U46" s="73">
        <v>1</v>
      </c>
      <c r="V46" s="73">
        <v>1</v>
      </c>
      <c r="W46" s="73">
        <v>0.997</v>
      </c>
      <c r="X46" s="73">
        <v>1</v>
      </c>
      <c r="Y46" s="73">
        <v>1</v>
      </c>
      <c r="Z46" s="73">
        <v>1</v>
      </c>
      <c r="AA46" s="79">
        <v>1</v>
      </c>
      <c r="AB46" s="79">
        <v>1</v>
      </c>
      <c r="AC46" s="79"/>
      <c r="AD46" s="19">
        <v>0.69888651581383543</v>
      </c>
      <c r="AF46" s="11">
        <f t="shared" si="93"/>
        <v>5.6179775280897903E-3</v>
      </c>
      <c r="AG46" s="11" t="str">
        <f t="shared" si="94"/>
        <v>/</v>
      </c>
      <c r="AH46" s="11">
        <f t="shared" si="95"/>
        <v>-1.7123287671232834E-2</v>
      </c>
      <c r="AI46" s="11">
        <f t="shared" si="96"/>
        <v>1.1363636363636465E-2</v>
      </c>
      <c r="AJ46" s="11" t="str">
        <f t="shared" si="97"/>
        <v>/</v>
      </c>
      <c r="AK46" s="11" t="str">
        <f t="shared" si="98"/>
        <v>/</v>
      </c>
      <c r="AL46" s="11">
        <f t="shared" si="99"/>
        <v>3.2465247228576466E-2</v>
      </c>
      <c r="AM46" s="11">
        <f t="shared" si="100"/>
        <v>-7.148175725986583E-3</v>
      </c>
      <c r="AN46" s="11">
        <f t="shared" si="101"/>
        <v>-1.1650485436893177E-2</v>
      </c>
      <c r="AO46" s="11">
        <f t="shared" si="102"/>
        <v>-3.3421847816133998E-2</v>
      </c>
      <c r="AP46" s="11">
        <f t="shared" si="103"/>
        <v>-1.0817971078485478E-2</v>
      </c>
      <c r="AQ46" s="11">
        <f t="shared" si="104"/>
        <v>-1.174224343675434E-2</v>
      </c>
      <c r="AR46" s="11">
        <f t="shared" si="105"/>
        <v>4.2274786109712803E-3</v>
      </c>
      <c r="AS46" s="11">
        <f t="shared" si="106"/>
        <v>7.1496162338344771E-3</v>
      </c>
      <c r="AT46" s="11" t="str">
        <f t="shared" si="107"/>
        <v>/</v>
      </c>
      <c r="AU46" s="11" t="str">
        <f t="shared" si="108"/>
        <v>/</v>
      </c>
      <c r="AV46" s="11" t="str">
        <f t="shared" si="109"/>
        <v>/</v>
      </c>
      <c r="AW46" s="11" t="str">
        <f t="shared" si="110"/>
        <v>/</v>
      </c>
      <c r="AX46" s="11" t="str">
        <f t="shared" si="111"/>
        <v>/</v>
      </c>
      <c r="AY46" s="11" t="str">
        <f t="shared" si="112"/>
        <v>/</v>
      </c>
      <c r="AZ46" s="11" t="str">
        <f t="shared" si="113"/>
        <v>/</v>
      </c>
      <c r="BA46" s="11">
        <f t="shared" si="114"/>
        <v>-3.0000000000000027E-3</v>
      </c>
      <c r="BB46" s="11" t="str">
        <f t="shared" si="115"/>
        <v>/</v>
      </c>
      <c r="BC46" s="11" t="str">
        <f t="shared" si="116"/>
        <v>/</v>
      </c>
      <c r="BD46" s="11" t="str">
        <f t="shared" si="117"/>
        <v>/</v>
      </c>
      <c r="BE46" s="76" t="str">
        <f t="shared" si="118"/>
        <v>/</v>
      </c>
      <c r="BF46" s="11">
        <f t="shared" si="64"/>
        <v>-1.5622386177964853E-2</v>
      </c>
      <c r="BL46" s="3"/>
      <c r="BM46" s="3"/>
      <c r="BN46" s="3"/>
      <c r="BY46" s="2">
        <f t="shared" si="65"/>
        <v>43413</v>
      </c>
      <c r="BZ46" s="3">
        <f t="shared" si="66"/>
        <v>0.89500000000000002</v>
      </c>
      <c r="CA46" s="3">
        <f t="shared" si="67"/>
        <v>1</v>
      </c>
      <c r="CB46" s="3">
        <f t="shared" si="68"/>
        <v>0.99307958477508651</v>
      </c>
      <c r="CC46" s="3">
        <f t="shared" si="69"/>
        <v>1.0680000000000001</v>
      </c>
      <c r="CD46" s="3">
        <f t="shared" si="70"/>
        <v>1</v>
      </c>
      <c r="CE46" s="3">
        <f t="shared" si="71"/>
        <v>0.90900000000000003</v>
      </c>
      <c r="CF46" s="3">
        <f t="shared" si="72"/>
        <v>0.95717781402936375</v>
      </c>
      <c r="CG46" s="3">
        <f t="shared" si="73"/>
        <v>0.92379104891229036</v>
      </c>
      <c r="CH46" s="3">
        <f t="shared" si="74"/>
        <v>0.92545454545454542</v>
      </c>
      <c r="CI46" s="3">
        <f t="shared" si="75"/>
        <v>0.88601645123384265</v>
      </c>
      <c r="CJ46" s="3">
        <f t="shared" si="76"/>
        <v>0.88242245199409153</v>
      </c>
      <c r="CK46" s="3">
        <f t="shared" si="77"/>
        <v>1.0351999999999999</v>
      </c>
      <c r="CL46" s="3">
        <f t="shared" si="78"/>
        <v>0.96807684843780328</v>
      </c>
      <c r="CM46" s="3">
        <f t="shared" si="79"/>
        <v>0.95789999999999997</v>
      </c>
      <c r="CN46" s="3">
        <f t="shared" si="80"/>
        <v>1</v>
      </c>
      <c r="CO46" s="3">
        <f t="shared" si="81"/>
        <v>1</v>
      </c>
      <c r="CP46" s="3">
        <f t="shared" si="82"/>
        <v>1</v>
      </c>
      <c r="CQ46" s="3">
        <f t="shared" si="83"/>
        <v>1</v>
      </c>
      <c r="CR46" s="3">
        <f t="shared" si="84"/>
        <v>1</v>
      </c>
      <c r="CS46" s="3">
        <f t="shared" si="85"/>
        <v>1</v>
      </c>
      <c r="CT46" s="3">
        <f t="shared" si="86"/>
        <v>1</v>
      </c>
      <c r="CU46" s="3">
        <f t="shared" si="87"/>
        <v>0.997</v>
      </c>
      <c r="CV46" s="3">
        <f t="shared" si="88"/>
        <v>1</v>
      </c>
      <c r="CW46" s="3">
        <f t="shared" si="89"/>
        <v>1</v>
      </c>
      <c r="CX46" s="3">
        <f t="shared" si="90"/>
        <v>1</v>
      </c>
      <c r="CY46" s="81">
        <f t="shared" si="91"/>
        <v>1</v>
      </c>
      <c r="CZ46" s="3">
        <f t="shared" si="92"/>
        <v>0.69888651581383543</v>
      </c>
    </row>
    <row r="47" spans="1:104">
      <c r="A47" s="2">
        <v>43420</v>
      </c>
      <c r="B47" s="73">
        <v>0.97</v>
      </c>
      <c r="C47" s="73">
        <v>1</v>
      </c>
      <c r="D47" s="73">
        <v>1.5529999999999999</v>
      </c>
      <c r="E47" s="73">
        <v>1.151</v>
      </c>
      <c r="F47" s="73">
        <v>1</v>
      </c>
      <c r="G47" s="73">
        <v>0.97699999999999998</v>
      </c>
      <c r="H47" s="73">
        <v>1.2291000000000001</v>
      </c>
      <c r="I47" s="73">
        <v>1.4279999999999999</v>
      </c>
      <c r="J47" s="73">
        <v>1.085</v>
      </c>
      <c r="K47" s="73">
        <v>1.1211</v>
      </c>
      <c r="L47" s="73">
        <v>0.94910000000000005</v>
      </c>
      <c r="M47" s="73">
        <v>1.1000000000000001</v>
      </c>
      <c r="N47" s="73">
        <v>1.0740000000000001</v>
      </c>
      <c r="O47" s="73">
        <v>0.95789999999999997</v>
      </c>
      <c r="P47" s="73">
        <v>1</v>
      </c>
      <c r="Q47" s="73">
        <v>1</v>
      </c>
      <c r="R47" s="73">
        <v>1</v>
      </c>
      <c r="S47" s="73">
        <v>1</v>
      </c>
      <c r="T47" s="73">
        <v>1</v>
      </c>
      <c r="U47" s="73">
        <v>1</v>
      </c>
      <c r="V47" s="73">
        <v>1</v>
      </c>
      <c r="W47" s="73">
        <v>1.056</v>
      </c>
      <c r="X47" s="73">
        <v>1</v>
      </c>
      <c r="Y47" s="73">
        <v>1</v>
      </c>
      <c r="Z47" s="73">
        <v>1</v>
      </c>
      <c r="AA47" s="79">
        <v>1</v>
      </c>
      <c r="AB47" s="79">
        <v>1</v>
      </c>
      <c r="AC47" s="79"/>
      <c r="AD47" s="19">
        <v>0.7453575656073449</v>
      </c>
      <c r="AF47" s="11">
        <f t="shared" si="93"/>
        <v>8.3798882681564102E-2</v>
      </c>
      <c r="AG47" s="11" t="str">
        <f t="shared" si="94"/>
        <v>/</v>
      </c>
      <c r="AH47" s="11">
        <f t="shared" si="95"/>
        <v>8.2229965156794371E-2</v>
      </c>
      <c r="AI47" s="11">
        <f t="shared" si="96"/>
        <v>7.7715355805243469E-2</v>
      </c>
      <c r="AJ47" s="11" t="str">
        <f t="shared" si="97"/>
        <v>/</v>
      </c>
      <c r="AK47" s="11">
        <f t="shared" si="98"/>
        <v>7.4807480748074751E-2</v>
      </c>
      <c r="AL47" s="11">
        <f t="shared" si="99"/>
        <v>4.7379633574776481E-2</v>
      </c>
      <c r="AM47" s="11">
        <f t="shared" si="100"/>
        <v>7.0946452677366212E-2</v>
      </c>
      <c r="AN47" s="11">
        <f t="shared" si="101"/>
        <v>6.5815324165029443E-2</v>
      </c>
      <c r="AO47" s="11">
        <f t="shared" si="102"/>
        <v>6.2050018946570473E-2</v>
      </c>
      <c r="AP47" s="11">
        <f t="shared" si="103"/>
        <v>5.9145184689208818E-2</v>
      </c>
      <c r="AQ47" s="11">
        <f t="shared" si="104"/>
        <v>6.2596599690881272E-2</v>
      </c>
      <c r="AR47" s="11">
        <f t="shared" si="105"/>
        <v>7.647589455748216E-2</v>
      </c>
      <c r="AS47" s="11" t="str">
        <f t="shared" si="106"/>
        <v>/</v>
      </c>
      <c r="AT47" s="11" t="str">
        <f t="shared" si="107"/>
        <v>/</v>
      </c>
      <c r="AU47" s="11" t="str">
        <f t="shared" si="108"/>
        <v>/</v>
      </c>
      <c r="AV47" s="11" t="str">
        <f t="shared" si="109"/>
        <v>/</v>
      </c>
      <c r="AW47" s="11" t="str">
        <f t="shared" si="110"/>
        <v>/</v>
      </c>
      <c r="AX47" s="11" t="str">
        <f t="shared" si="111"/>
        <v>/</v>
      </c>
      <c r="AY47" s="11" t="str">
        <f t="shared" si="112"/>
        <v>/</v>
      </c>
      <c r="AZ47" s="11" t="str">
        <f t="shared" si="113"/>
        <v>/</v>
      </c>
      <c r="BA47" s="11">
        <f t="shared" si="114"/>
        <v>5.9177532597793459E-2</v>
      </c>
      <c r="BB47" s="11" t="str">
        <f t="shared" si="115"/>
        <v>/</v>
      </c>
      <c r="BC47" s="11" t="str">
        <f t="shared" si="116"/>
        <v>/</v>
      </c>
      <c r="BD47" s="11" t="str">
        <f t="shared" si="117"/>
        <v>/</v>
      </c>
      <c r="BE47" s="76" t="str">
        <f t="shared" si="118"/>
        <v>/</v>
      </c>
      <c r="BF47" s="11">
        <f t="shared" si="64"/>
        <v>6.6492983827846741E-2</v>
      </c>
      <c r="BL47" s="3"/>
      <c r="BM47" s="3"/>
      <c r="BN47" s="3"/>
      <c r="BY47" s="2">
        <f t="shared" si="65"/>
        <v>43420</v>
      </c>
      <c r="BZ47" s="3">
        <f t="shared" si="66"/>
        <v>0.97</v>
      </c>
      <c r="CA47" s="3">
        <f t="shared" si="67"/>
        <v>1</v>
      </c>
      <c r="CB47" s="3">
        <f t="shared" si="68"/>
        <v>1.0747404844290656</v>
      </c>
      <c r="CC47" s="3">
        <f t="shared" si="69"/>
        <v>1.151</v>
      </c>
      <c r="CD47" s="3">
        <f t="shared" si="70"/>
        <v>1</v>
      </c>
      <c r="CE47" s="3">
        <f t="shared" si="71"/>
        <v>0.97699999999999998</v>
      </c>
      <c r="CF47" s="3">
        <f t="shared" si="72"/>
        <v>1.0025285481239805</v>
      </c>
      <c r="CG47" s="3">
        <f t="shared" si="73"/>
        <v>0.9893307468477206</v>
      </c>
      <c r="CH47" s="3">
        <f t="shared" si="74"/>
        <v>0.98636363636363622</v>
      </c>
      <c r="CI47" s="3">
        <f t="shared" si="75"/>
        <v>0.94099378881987572</v>
      </c>
      <c r="CJ47" s="3">
        <f t="shared" si="76"/>
        <v>0.93461349089118662</v>
      </c>
      <c r="CK47" s="3">
        <f t="shared" si="77"/>
        <v>1.1000000000000001</v>
      </c>
      <c r="CL47" s="3">
        <f t="shared" si="78"/>
        <v>1.0421113914224724</v>
      </c>
      <c r="CM47" s="3">
        <f t="shared" si="79"/>
        <v>0.95789999999999997</v>
      </c>
      <c r="CN47" s="3">
        <f t="shared" si="80"/>
        <v>1</v>
      </c>
      <c r="CO47" s="3">
        <f t="shared" si="81"/>
        <v>1</v>
      </c>
      <c r="CP47" s="3">
        <f t="shared" si="82"/>
        <v>1</v>
      </c>
      <c r="CQ47" s="3">
        <f t="shared" si="83"/>
        <v>1</v>
      </c>
      <c r="CR47" s="3">
        <f t="shared" si="84"/>
        <v>1</v>
      </c>
      <c r="CS47" s="3">
        <f t="shared" si="85"/>
        <v>1</v>
      </c>
      <c r="CT47" s="3">
        <f t="shared" si="86"/>
        <v>1</v>
      </c>
      <c r="CU47" s="3">
        <f t="shared" si="87"/>
        <v>1.056</v>
      </c>
      <c r="CV47" s="3">
        <f t="shared" si="88"/>
        <v>1</v>
      </c>
      <c r="CW47" s="3">
        <f t="shared" si="89"/>
        <v>1</v>
      </c>
      <c r="CX47" s="3">
        <f t="shared" si="90"/>
        <v>1</v>
      </c>
      <c r="CY47" s="81">
        <f t="shared" si="91"/>
        <v>1</v>
      </c>
      <c r="CZ47" s="3">
        <f t="shared" si="92"/>
        <v>0.7453575656073449</v>
      </c>
    </row>
    <row r="48" spans="1:104">
      <c r="A48" s="2">
        <v>43427</v>
      </c>
      <c r="B48" s="73">
        <v>0.91400000000000003</v>
      </c>
      <c r="C48" s="73">
        <v>1</v>
      </c>
      <c r="D48" s="73">
        <v>1.4390000000000001</v>
      </c>
      <c r="E48" s="73">
        <v>1.1000000000000001</v>
      </c>
      <c r="F48" s="73">
        <v>1</v>
      </c>
      <c r="G48" s="73">
        <v>0.92600000000000005</v>
      </c>
      <c r="H48" s="73">
        <v>1.2262</v>
      </c>
      <c r="I48" s="73">
        <v>1.3694999999999999</v>
      </c>
      <c r="J48" s="73">
        <v>1.03</v>
      </c>
      <c r="K48" s="73">
        <v>1.0698000000000001</v>
      </c>
      <c r="L48" s="73">
        <v>0.8992</v>
      </c>
      <c r="M48" s="73">
        <v>1.0448999999999999</v>
      </c>
      <c r="N48" s="73">
        <v>1.0247999999999999</v>
      </c>
      <c r="O48" s="73">
        <v>0.96</v>
      </c>
      <c r="P48" s="73">
        <v>1</v>
      </c>
      <c r="Q48" s="73">
        <v>1</v>
      </c>
      <c r="R48" s="73">
        <v>1</v>
      </c>
      <c r="S48" s="73">
        <v>1</v>
      </c>
      <c r="T48" s="73">
        <v>1</v>
      </c>
      <c r="U48" s="73">
        <v>1</v>
      </c>
      <c r="V48" s="73">
        <v>1</v>
      </c>
      <c r="W48" s="73">
        <v>1.0129999999999999</v>
      </c>
      <c r="X48" s="73">
        <v>1</v>
      </c>
      <c r="Y48" s="73">
        <v>1</v>
      </c>
      <c r="Z48" s="73">
        <v>1</v>
      </c>
      <c r="AA48" s="79">
        <v>1</v>
      </c>
      <c r="AB48" s="79">
        <v>1</v>
      </c>
      <c r="AC48" s="79"/>
      <c r="AD48" s="19">
        <v>0.6998704026176914</v>
      </c>
      <c r="AF48" s="11">
        <f t="shared" si="93"/>
        <v>-5.7731958762886504E-2</v>
      </c>
      <c r="AG48" s="11" t="str">
        <f t="shared" si="94"/>
        <v>/</v>
      </c>
      <c r="AH48" s="11">
        <f t="shared" si="95"/>
        <v>-7.3406310367031491E-2</v>
      </c>
      <c r="AI48" s="11">
        <f t="shared" si="96"/>
        <v>-4.4309296264118059E-2</v>
      </c>
      <c r="AJ48" s="11" t="str">
        <f t="shared" si="97"/>
        <v>/</v>
      </c>
      <c r="AK48" s="11">
        <f t="shared" si="98"/>
        <v>-5.220061412487198E-2</v>
      </c>
      <c r="AL48" s="11">
        <f t="shared" si="99"/>
        <v>-2.3594500040681199E-3</v>
      </c>
      <c r="AM48" s="11">
        <f t="shared" si="100"/>
        <v>-4.0966386554621814E-2</v>
      </c>
      <c r="AN48" s="11">
        <f t="shared" si="101"/>
        <v>-5.0691244239631228E-2</v>
      </c>
      <c r="AO48" s="11">
        <f t="shared" si="102"/>
        <v>-4.5758629917045712E-2</v>
      </c>
      <c r="AP48" s="11">
        <f t="shared" si="103"/>
        <v>-5.2576124749763031E-2</v>
      </c>
      <c r="AQ48" s="11">
        <f t="shared" si="104"/>
        <v>-5.0090909090909186E-2</v>
      </c>
      <c r="AR48" s="11">
        <f t="shared" si="105"/>
        <v>-4.5810055865921906E-2</v>
      </c>
      <c r="AS48" s="11">
        <f t="shared" si="106"/>
        <v>2.1922956467272936E-3</v>
      </c>
      <c r="AT48" s="11" t="str">
        <f t="shared" si="107"/>
        <v>/</v>
      </c>
      <c r="AU48" s="11" t="str">
        <f t="shared" si="108"/>
        <v>/</v>
      </c>
      <c r="AV48" s="11" t="str">
        <f t="shared" si="109"/>
        <v>/</v>
      </c>
      <c r="AW48" s="11" t="str">
        <f t="shared" si="110"/>
        <v>/</v>
      </c>
      <c r="AX48" s="11" t="str">
        <f t="shared" si="111"/>
        <v>/</v>
      </c>
      <c r="AY48" s="11" t="str">
        <f t="shared" si="112"/>
        <v>/</v>
      </c>
      <c r="AZ48" s="11" t="str">
        <f t="shared" si="113"/>
        <v>/</v>
      </c>
      <c r="BA48" s="11">
        <f t="shared" si="114"/>
        <v>-4.0719696969697128E-2</v>
      </c>
      <c r="BB48" s="11" t="str">
        <f t="shared" si="115"/>
        <v>/</v>
      </c>
      <c r="BC48" s="11" t="str">
        <f t="shared" si="116"/>
        <v>/</v>
      </c>
      <c r="BD48" s="11" t="str">
        <f t="shared" si="117"/>
        <v>/</v>
      </c>
      <c r="BE48" s="76" t="str">
        <f t="shared" si="118"/>
        <v>/</v>
      </c>
      <c r="BF48" s="11">
        <f t="shared" si="64"/>
        <v>-6.1027304328210463E-2</v>
      </c>
      <c r="BL48" s="3"/>
      <c r="BM48" s="3"/>
      <c r="BN48" s="3"/>
      <c r="BY48" s="2">
        <f t="shared" si="65"/>
        <v>43427</v>
      </c>
      <c r="BZ48" s="3">
        <f t="shared" si="66"/>
        <v>0.91400000000000003</v>
      </c>
      <c r="CA48" s="3">
        <f t="shared" si="67"/>
        <v>1</v>
      </c>
      <c r="CB48" s="3">
        <f t="shared" si="68"/>
        <v>0.99584775086505195</v>
      </c>
      <c r="CC48" s="3">
        <f t="shared" si="69"/>
        <v>1.1000000000000001</v>
      </c>
      <c r="CD48" s="3">
        <f t="shared" si="70"/>
        <v>1</v>
      </c>
      <c r="CE48" s="3">
        <f t="shared" si="71"/>
        <v>0.92600000000000005</v>
      </c>
      <c r="CF48" s="3">
        <f t="shared" si="72"/>
        <v>1.000163132137031</v>
      </c>
      <c r="CG48" s="3">
        <f t="shared" si="73"/>
        <v>0.94880144104198416</v>
      </c>
      <c r="CH48" s="3">
        <f t="shared" si="74"/>
        <v>0.93636363636363629</v>
      </c>
      <c r="CI48" s="3">
        <f t="shared" si="75"/>
        <v>0.89793520228302848</v>
      </c>
      <c r="CJ48" s="3">
        <f t="shared" si="76"/>
        <v>0.88547513540128009</v>
      </c>
      <c r="CK48" s="3">
        <f t="shared" si="77"/>
        <v>1.0448999999999999</v>
      </c>
      <c r="CL48" s="3">
        <f t="shared" si="78"/>
        <v>0.99437221036289536</v>
      </c>
      <c r="CM48" s="3">
        <f t="shared" si="79"/>
        <v>0.96</v>
      </c>
      <c r="CN48" s="3">
        <f t="shared" si="80"/>
        <v>1</v>
      </c>
      <c r="CO48" s="3">
        <f t="shared" si="81"/>
        <v>1</v>
      </c>
      <c r="CP48" s="3">
        <f t="shared" si="82"/>
        <v>1</v>
      </c>
      <c r="CQ48" s="3">
        <f t="shared" si="83"/>
        <v>1</v>
      </c>
      <c r="CR48" s="3">
        <f t="shared" si="84"/>
        <v>1</v>
      </c>
      <c r="CS48" s="3">
        <f t="shared" si="85"/>
        <v>1</v>
      </c>
      <c r="CT48" s="3">
        <f t="shared" si="86"/>
        <v>1</v>
      </c>
      <c r="CU48" s="3">
        <f t="shared" si="87"/>
        <v>1.0129999999999999</v>
      </c>
      <c r="CV48" s="3">
        <f t="shared" si="88"/>
        <v>1</v>
      </c>
      <c r="CW48" s="3">
        <f t="shared" si="89"/>
        <v>1</v>
      </c>
      <c r="CX48" s="3">
        <f t="shared" si="90"/>
        <v>1</v>
      </c>
      <c r="CY48" s="81">
        <f t="shared" si="91"/>
        <v>1</v>
      </c>
      <c r="CZ48" s="3">
        <f t="shared" si="92"/>
        <v>0.6998704026176914</v>
      </c>
    </row>
    <row r="49" spans="1:104">
      <c r="A49" s="2">
        <v>43434</v>
      </c>
      <c r="B49" s="73">
        <v>0.91</v>
      </c>
      <c r="C49" s="73">
        <v>1</v>
      </c>
      <c r="D49" s="73">
        <v>1.4379999999999999</v>
      </c>
      <c r="E49" s="73">
        <v>1.1160000000000001</v>
      </c>
      <c r="F49" s="73">
        <v>1</v>
      </c>
      <c r="G49" s="73">
        <v>0.93200000000000005</v>
      </c>
      <c r="H49" s="73">
        <v>1.1775</v>
      </c>
      <c r="I49" s="73">
        <v>1.3702000000000001</v>
      </c>
      <c r="J49" s="73">
        <v>1.036</v>
      </c>
      <c r="K49" s="73">
        <v>1.0680000000000001</v>
      </c>
      <c r="L49" s="73">
        <v>0.90810000000000002</v>
      </c>
      <c r="M49" s="73">
        <v>1.0452999999999999</v>
      </c>
      <c r="N49" s="73">
        <v>1.0321</v>
      </c>
      <c r="O49" s="73">
        <v>0.96550000000000002</v>
      </c>
      <c r="P49" s="73">
        <v>1</v>
      </c>
      <c r="Q49" s="73">
        <v>1</v>
      </c>
      <c r="R49" s="73">
        <v>1</v>
      </c>
      <c r="S49" s="73">
        <v>1</v>
      </c>
      <c r="T49" s="73">
        <v>1</v>
      </c>
      <c r="U49" s="73">
        <v>1</v>
      </c>
      <c r="V49" s="73">
        <v>1</v>
      </c>
      <c r="W49" s="73">
        <v>1.0229999999999999</v>
      </c>
      <c r="X49" s="73">
        <v>1</v>
      </c>
      <c r="Y49" s="73">
        <v>1</v>
      </c>
      <c r="Z49" s="73">
        <v>1</v>
      </c>
      <c r="AA49" s="79">
        <v>1</v>
      </c>
      <c r="AB49" s="79">
        <v>1</v>
      </c>
      <c r="AC49" s="79"/>
      <c r="AD49" s="19">
        <v>0.7001722349834798</v>
      </c>
      <c r="AF49" s="11">
        <f t="shared" si="93"/>
        <v>-4.3763676148796948E-3</v>
      </c>
      <c r="AG49" s="11" t="str">
        <f t="shared" si="94"/>
        <v>/</v>
      </c>
      <c r="AH49" s="11">
        <f t="shared" si="95"/>
        <v>-6.9492703266160749E-4</v>
      </c>
      <c r="AI49" s="11">
        <f t="shared" si="96"/>
        <v>1.4545454545454639E-2</v>
      </c>
      <c r="AJ49" s="11" t="str">
        <f t="shared" si="97"/>
        <v>/</v>
      </c>
      <c r="AK49" s="11">
        <f t="shared" si="98"/>
        <v>6.4794816414686096E-3</v>
      </c>
      <c r="AL49" s="11">
        <f t="shared" si="99"/>
        <v>-3.9716196379057211E-2</v>
      </c>
      <c r="AM49" s="11">
        <f t="shared" si="100"/>
        <v>5.1113545089465084E-4</v>
      </c>
      <c r="AN49" s="11">
        <f t="shared" si="101"/>
        <v>5.8252427184466438E-3</v>
      </c>
      <c r="AO49" s="11">
        <f t="shared" si="102"/>
        <v>-1.6825574873808868E-3</v>
      </c>
      <c r="AP49" s="11">
        <f t="shared" si="103"/>
        <v>9.8976868327402823E-3</v>
      </c>
      <c r="AQ49" s="11">
        <f t="shared" si="104"/>
        <v>3.8281175232079967E-4</v>
      </c>
      <c r="AR49" s="11">
        <f t="shared" si="105"/>
        <v>7.1233411397346735E-3</v>
      </c>
      <c r="AS49" s="11">
        <f t="shared" si="106"/>
        <v>5.7291666666667851E-3</v>
      </c>
      <c r="AT49" s="11" t="str">
        <f t="shared" si="107"/>
        <v>/</v>
      </c>
      <c r="AU49" s="11" t="str">
        <f t="shared" si="108"/>
        <v>/</v>
      </c>
      <c r="AV49" s="11" t="str">
        <f t="shared" si="109"/>
        <v>/</v>
      </c>
      <c r="AW49" s="11" t="str">
        <f t="shared" si="110"/>
        <v>/</v>
      </c>
      <c r="AX49" s="11" t="str">
        <f t="shared" si="111"/>
        <v>/</v>
      </c>
      <c r="AY49" s="11" t="str">
        <f t="shared" si="112"/>
        <v>/</v>
      </c>
      <c r="AZ49" s="11" t="str">
        <f t="shared" si="113"/>
        <v>/</v>
      </c>
      <c r="BA49" s="11">
        <f t="shared" si="114"/>
        <v>9.8716683119446369E-3</v>
      </c>
      <c r="BB49" s="11" t="str">
        <f t="shared" si="115"/>
        <v>/</v>
      </c>
      <c r="BC49" s="11" t="str">
        <f t="shared" si="116"/>
        <v>/</v>
      </c>
      <c r="BD49" s="11" t="str">
        <f t="shared" si="117"/>
        <v>/</v>
      </c>
      <c r="BE49" s="76" t="str">
        <f t="shared" si="118"/>
        <v>/</v>
      </c>
      <c r="BF49" s="11">
        <f t="shared" si="64"/>
        <v>4.3126893873424166E-4</v>
      </c>
      <c r="BL49" s="3"/>
      <c r="BM49" s="3"/>
      <c r="BN49" s="3"/>
      <c r="BY49" s="2">
        <f t="shared" si="65"/>
        <v>43434</v>
      </c>
      <c r="BZ49" s="3">
        <f t="shared" si="66"/>
        <v>0.91</v>
      </c>
      <c r="CA49" s="3">
        <f t="shared" si="67"/>
        <v>1</v>
      </c>
      <c r="CB49" s="3">
        <f t="shared" si="68"/>
        <v>0.99515570934256048</v>
      </c>
      <c r="CC49" s="3">
        <f t="shared" si="69"/>
        <v>1.1160000000000001</v>
      </c>
      <c r="CD49" s="3">
        <f t="shared" si="70"/>
        <v>1</v>
      </c>
      <c r="CE49" s="3">
        <f t="shared" si="71"/>
        <v>0.93200000000000005</v>
      </c>
      <c r="CF49" s="3">
        <f t="shared" si="72"/>
        <v>0.96044045676998369</v>
      </c>
      <c r="CG49" s="3">
        <f t="shared" si="73"/>
        <v>0.94928640709436063</v>
      </c>
      <c r="CH49" s="3">
        <f t="shared" si="74"/>
        <v>0.94181818181818178</v>
      </c>
      <c r="CI49" s="3">
        <f t="shared" si="75"/>
        <v>0.89642437468524427</v>
      </c>
      <c r="CJ49" s="3">
        <f t="shared" si="76"/>
        <v>0.89423929098966026</v>
      </c>
      <c r="CK49" s="3">
        <f t="shared" si="77"/>
        <v>1.0452999999999999</v>
      </c>
      <c r="CL49" s="3">
        <f t="shared" si="78"/>
        <v>1.0014554628371823</v>
      </c>
      <c r="CM49" s="3">
        <f t="shared" si="79"/>
        <v>0.96550000000000002</v>
      </c>
      <c r="CN49" s="3">
        <f t="shared" si="80"/>
        <v>1</v>
      </c>
      <c r="CO49" s="3">
        <f t="shared" si="81"/>
        <v>1</v>
      </c>
      <c r="CP49" s="3">
        <f t="shared" si="82"/>
        <v>1</v>
      </c>
      <c r="CQ49" s="3">
        <f t="shared" si="83"/>
        <v>1</v>
      </c>
      <c r="CR49" s="3">
        <f t="shared" si="84"/>
        <v>1</v>
      </c>
      <c r="CS49" s="3">
        <f t="shared" si="85"/>
        <v>1</v>
      </c>
      <c r="CT49" s="3">
        <f t="shared" si="86"/>
        <v>1</v>
      </c>
      <c r="CU49" s="3">
        <f t="shared" si="87"/>
        <v>1.0229999999999999</v>
      </c>
      <c r="CV49" s="3">
        <f t="shared" si="88"/>
        <v>1</v>
      </c>
      <c r="CW49" s="3">
        <f t="shared" si="89"/>
        <v>1</v>
      </c>
      <c r="CX49" s="3">
        <f t="shared" si="90"/>
        <v>1</v>
      </c>
      <c r="CY49" s="81">
        <f t="shared" si="91"/>
        <v>1</v>
      </c>
      <c r="CZ49" s="3">
        <f t="shared" si="92"/>
        <v>0.7001722349834798</v>
      </c>
    </row>
    <row r="50" spans="1:104">
      <c r="A50" s="2">
        <v>43441</v>
      </c>
      <c r="B50" s="73">
        <v>0.92100000000000004</v>
      </c>
      <c r="C50" s="73">
        <v>1</v>
      </c>
      <c r="D50" s="73">
        <v>1.446</v>
      </c>
      <c r="E50" s="73">
        <v>1.131</v>
      </c>
      <c r="F50" s="73">
        <v>1</v>
      </c>
      <c r="G50" s="73">
        <v>0.94899999999999995</v>
      </c>
      <c r="H50" s="73">
        <v>1.1971000000000001</v>
      </c>
      <c r="I50" s="73">
        <v>1.3838999999999999</v>
      </c>
      <c r="J50" s="73">
        <v>1.0489999999999999</v>
      </c>
      <c r="K50" s="73">
        <v>1.0831</v>
      </c>
      <c r="L50" s="73">
        <v>0.91659999999999997</v>
      </c>
      <c r="M50" s="73">
        <v>1.0653999999999999</v>
      </c>
      <c r="N50" s="73">
        <v>1.0491999999999999</v>
      </c>
      <c r="O50" s="73">
        <v>0.98099999999999998</v>
      </c>
      <c r="P50" s="73">
        <v>1</v>
      </c>
      <c r="Q50" s="73">
        <v>1</v>
      </c>
      <c r="R50" s="73">
        <v>1</v>
      </c>
      <c r="S50" s="73">
        <v>1</v>
      </c>
      <c r="T50" s="73">
        <v>1</v>
      </c>
      <c r="U50" s="73">
        <v>1</v>
      </c>
      <c r="V50" s="73">
        <v>1</v>
      </c>
      <c r="W50" s="73">
        <v>1.0369999999999999</v>
      </c>
      <c r="X50" s="73">
        <v>1</v>
      </c>
      <c r="Y50" s="73">
        <v>1</v>
      </c>
      <c r="Z50" s="73">
        <v>1</v>
      </c>
      <c r="AA50" s="79">
        <v>1</v>
      </c>
      <c r="AB50" s="79">
        <v>1</v>
      </c>
      <c r="AC50" s="79"/>
      <c r="AD50" s="19">
        <v>0.70566082626558146</v>
      </c>
      <c r="AF50" s="11">
        <f t="shared" si="93"/>
        <v>1.2087912087912045E-2</v>
      </c>
      <c r="AG50" s="11" t="str">
        <f t="shared" si="94"/>
        <v>/</v>
      </c>
      <c r="AH50" s="11">
        <f t="shared" si="95"/>
        <v>5.5632823365785455E-3</v>
      </c>
      <c r="AI50" s="11">
        <f t="shared" si="96"/>
        <v>1.3440860215053752E-2</v>
      </c>
      <c r="AJ50" s="11" t="str">
        <f t="shared" si="97"/>
        <v>/</v>
      </c>
      <c r="AK50" s="11">
        <f t="shared" si="98"/>
        <v>1.8240343347639465E-2</v>
      </c>
      <c r="AL50" s="11">
        <f t="shared" si="99"/>
        <v>1.66454352441614E-2</v>
      </c>
      <c r="AM50" s="11">
        <f t="shared" si="100"/>
        <v>9.9985403590714395E-3</v>
      </c>
      <c r="AN50" s="11">
        <f t="shared" si="101"/>
        <v>1.2548262548262468E-2</v>
      </c>
      <c r="AO50" s="11">
        <f t="shared" si="102"/>
        <v>1.413857677902608E-2</v>
      </c>
      <c r="AP50" s="11">
        <f t="shared" si="103"/>
        <v>9.3602026208565725E-3</v>
      </c>
      <c r="AQ50" s="11">
        <f t="shared" si="104"/>
        <v>1.9228929493925184E-2</v>
      </c>
      <c r="AR50" s="11">
        <f t="shared" si="105"/>
        <v>1.6568161999806152E-2</v>
      </c>
      <c r="AS50" s="11">
        <f t="shared" si="106"/>
        <v>1.605385810460902E-2</v>
      </c>
      <c r="AT50" s="11" t="str">
        <f t="shared" si="107"/>
        <v>/</v>
      </c>
      <c r="AU50" s="11" t="str">
        <f t="shared" si="108"/>
        <v>/</v>
      </c>
      <c r="AV50" s="11" t="str">
        <f t="shared" si="109"/>
        <v>/</v>
      </c>
      <c r="AW50" s="11" t="str">
        <f t="shared" si="110"/>
        <v>/</v>
      </c>
      <c r="AX50" s="11" t="str">
        <f t="shared" si="111"/>
        <v>/</v>
      </c>
      <c r="AY50" s="11" t="str">
        <f t="shared" si="112"/>
        <v>/</v>
      </c>
      <c r="AZ50" s="11" t="str">
        <f t="shared" si="113"/>
        <v>/</v>
      </c>
      <c r="BA50" s="11">
        <f t="shared" si="114"/>
        <v>1.3685239491691092E-2</v>
      </c>
      <c r="BB50" s="11" t="str">
        <f t="shared" si="115"/>
        <v>/</v>
      </c>
      <c r="BC50" s="11" t="str">
        <f t="shared" si="116"/>
        <v>/</v>
      </c>
      <c r="BD50" s="11" t="str">
        <f t="shared" si="117"/>
        <v>/</v>
      </c>
      <c r="BE50" s="76" t="str">
        <f t="shared" si="118"/>
        <v>/</v>
      </c>
      <c r="BF50" s="11">
        <f t="shared" si="64"/>
        <v>7.8389159236387229E-3</v>
      </c>
      <c r="BL50" s="3"/>
      <c r="BM50" s="3"/>
      <c r="BN50" s="3"/>
      <c r="BY50" s="2">
        <f t="shared" si="65"/>
        <v>43441</v>
      </c>
      <c r="BZ50" s="3">
        <f t="shared" si="66"/>
        <v>0.92100000000000004</v>
      </c>
      <c r="CA50" s="3">
        <f t="shared" si="67"/>
        <v>1</v>
      </c>
      <c r="CB50" s="3">
        <f t="shared" si="68"/>
        <v>1.0006920415224914</v>
      </c>
      <c r="CC50" s="3">
        <f t="shared" si="69"/>
        <v>1.131</v>
      </c>
      <c r="CD50" s="3">
        <f t="shared" si="70"/>
        <v>1</v>
      </c>
      <c r="CE50" s="3">
        <f t="shared" si="71"/>
        <v>0.94899999999999995</v>
      </c>
      <c r="CF50" s="3">
        <f t="shared" si="72"/>
        <v>0.97642740619902124</v>
      </c>
      <c r="CG50" s="3">
        <f t="shared" si="73"/>
        <v>0.95877788554801158</v>
      </c>
      <c r="CH50" s="3">
        <f t="shared" si="74"/>
        <v>0.9536363636363635</v>
      </c>
      <c r="CI50" s="3">
        <f t="shared" si="75"/>
        <v>0.90909853953332209</v>
      </c>
      <c r="CJ50" s="3">
        <f t="shared" si="76"/>
        <v>0.9026095519448547</v>
      </c>
      <c r="CK50" s="3">
        <f t="shared" si="77"/>
        <v>1.0653999999999999</v>
      </c>
      <c r="CL50" s="3">
        <f t="shared" si="78"/>
        <v>1.0180477391810596</v>
      </c>
      <c r="CM50" s="3">
        <f t="shared" si="79"/>
        <v>0.98099999999999998</v>
      </c>
      <c r="CN50" s="3">
        <f t="shared" si="80"/>
        <v>1</v>
      </c>
      <c r="CO50" s="3">
        <f t="shared" si="81"/>
        <v>1</v>
      </c>
      <c r="CP50" s="3">
        <f t="shared" si="82"/>
        <v>1</v>
      </c>
      <c r="CQ50" s="3">
        <f t="shared" si="83"/>
        <v>1</v>
      </c>
      <c r="CR50" s="3">
        <f t="shared" si="84"/>
        <v>1</v>
      </c>
      <c r="CS50" s="3">
        <f t="shared" si="85"/>
        <v>1</v>
      </c>
      <c r="CT50" s="3">
        <f t="shared" si="86"/>
        <v>1</v>
      </c>
      <c r="CU50" s="3">
        <f t="shared" si="87"/>
        <v>1.0369999999999999</v>
      </c>
      <c r="CV50" s="3">
        <f t="shared" si="88"/>
        <v>1</v>
      </c>
      <c r="CW50" s="3">
        <f t="shared" si="89"/>
        <v>1</v>
      </c>
      <c r="CX50" s="3">
        <f t="shared" si="90"/>
        <v>1</v>
      </c>
      <c r="CY50" s="81">
        <f t="shared" si="91"/>
        <v>1</v>
      </c>
      <c r="CZ50" s="3">
        <f t="shared" si="92"/>
        <v>0.70566082626558146</v>
      </c>
    </row>
    <row r="51" spans="1:104">
      <c r="A51" s="2">
        <v>43448</v>
      </c>
      <c r="B51" s="73">
        <v>0.89800000000000002</v>
      </c>
      <c r="C51" s="73">
        <v>1</v>
      </c>
      <c r="D51" s="73">
        <v>1.4319999999999999</v>
      </c>
      <c r="E51" s="73">
        <v>1.113</v>
      </c>
      <c r="F51" s="73">
        <v>1</v>
      </c>
      <c r="G51" s="73">
        <v>0.93100000000000005</v>
      </c>
      <c r="H51" s="73">
        <v>1.171</v>
      </c>
      <c r="I51" s="73">
        <v>1.3652</v>
      </c>
      <c r="J51" s="73">
        <v>1.036</v>
      </c>
      <c r="K51" s="73">
        <v>1.0662</v>
      </c>
      <c r="L51" s="73">
        <v>0.9083</v>
      </c>
      <c r="M51" s="73">
        <v>1.0563</v>
      </c>
      <c r="N51" s="73">
        <v>1.0293000000000001</v>
      </c>
      <c r="O51" s="73">
        <v>0.96489999999999998</v>
      </c>
      <c r="P51" s="73">
        <v>1</v>
      </c>
      <c r="Q51" s="73">
        <v>1</v>
      </c>
      <c r="R51" s="73">
        <v>1</v>
      </c>
      <c r="S51" s="73">
        <v>1</v>
      </c>
      <c r="T51" s="73">
        <v>1</v>
      </c>
      <c r="U51" s="73">
        <v>1</v>
      </c>
      <c r="V51" s="73">
        <v>1</v>
      </c>
      <c r="W51" s="73">
        <v>1.0289999999999999</v>
      </c>
      <c r="X51" s="73">
        <v>1</v>
      </c>
      <c r="Y51" s="73">
        <v>1</v>
      </c>
      <c r="Z51" s="73">
        <v>1</v>
      </c>
      <c r="AA51" s="79">
        <v>1</v>
      </c>
      <c r="AB51" s="79">
        <v>1</v>
      </c>
      <c r="AC51" s="79"/>
      <c r="AD51" s="19">
        <v>0.69384528978730742</v>
      </c>
      <c r="AF51" s="11">
        <f t="shared" si="93"/>
        <v>-2.4972855591748111E-2</v>
      </c>
      <c r="AG51" s="11" t="str">
        <f t="shared" si="94"/>
        <v>/</v>
      </c>
      <c r="AH51" s="11">
        <f t="shared" si="95"/>
        <v>-9.6818810511756226E-3</v>
      </c>
      <c r="AI51" s="11">
        <f t="shared" si="96"/>
        <v>-1.5915119363395291E-2</v>
      </c>
      <c r="AJ51" s="11" t="str">
        <f t="shared" si="97"/>
        <v>/</v>
      </c>
      <c r="AK51" s="11">
        <f t="shared" si="98"/>
        <v>-1.8967334035827066E-2</v>
      </c>
      <c r="AL51" s="11">
        <f t="shared" si="99"/>
        <v>-2.1802689833764988E-2</v>
      </c>
      <c r="AM51" s="11">
        <f t="shared" si="100"/>
        <v>-1.3512537033022576E-2</v>
      </c>
      <c r="AN51" s="11">
        <f t="shared" si="101"/>
        <v>-1.2392755004766332E-2</v>
      </c>
      <c r="AO51" s="11">
        <f t="shared" si="102"/>
        <v>-1.5603360723848159E-2</v>
      </c>
      <c r="AP51" s="11">
        <f t="shared" si="103"/>
        <v>-9.0552040148373925E-3</v>
      </c>
      <c r="AQ51" s="11">
        <f t="shared" si="104"/>
        <v>-8.5413929040735193E-3</v>
      </c>
      <c r="AR51" s="11">
        <f t="shared" si="105"/>
        <v>-1.8966831871902179E-2</v>
      </c>
      <c r="AS51" s="11">
        <f t="shared" si="106"/>
        <v>-1.6411824668705388E-2</v>
      </c>
      <c r="AT51" s="11" t="str">
        <f t="shared" si="107"/>
        <v>/</v>
      </c>
      <c r="AU51" s="11" t="str">
        <f t="shared" si="108"/>
        <v>/</v>
      </c>
      <c r="AV51" s="11" t="str">
        <f t="shared" si="109"/>
        <v>/</v>
      </c>
      <c r="AW51" s="11" t="str">
        <f t="shared" si="110"/>
        <v>/</v>
      </c>
      <c r="AX51" s="11" t="str">
        <f t="shared" si="111"/>
        <v>/</v>
      </c>
      <c r="AY51" s="11" t="str">
        <f t="shared" si="112"/>
        <v>/</v>
      </c>
      <c r="AZ51" s="11" t="str">
        <f t="shared" si="113"/>
        <v>/</v>
      </c>
      <c r="BA51" s="11">
        <f t="shared" si="114"/>
        <v>-7.7145612343297865E-3</v>
      </c>
      <c r="BB51" s="11" t="str">
        <f t="shared" si="115"/>
        <v>/</v>
      </c>
      <c r="BC51" s="11" t="str">
        <f t="shared" si="116"/>
        <v>/</v>
      </c>
      <c r="BD51" s="11" t="str">
        <f t="shared" si="117"/>
        <v>/</v>
      </c>
      <c r="BE51" s="76" t="str">
        <f t="shared" si="118"/>
        <v>/</v>
      </c>
      <c r="BF51" s="11">
        <f t="shared" si="64"/>
        <v>-1.6743931416460911E-2</v>
      </c>
      <c r="BL51" s="3"/>
      <c r="BM51" s="3"/>
      <c r="BN51" s="3"/>
      <c r="BY51" s="2">
        <f t="shared" si="65"/>
        <v>43448</v>
      </c>
      <c r="BZ51" s="3">
        <f t="shared" si="66"/>
        <v>0.89800000000000002</v>
      </c>
      <c r="CA51" s="3">
        <f t="shared" si="67"/>
        <v>1</v>
      </c>
      <c r="CB51" s="3">
        <f t="shared" si="68"/>
        <v>0.99100346020761232</v>
      </c>
      <c r="CC51" s="3">
        <f t="shared" si="69"/>
        <v>1.113</v>
      </c>
      <c r="CD51" s="3">
        <f t="shared" si="70"/>
        <v>1</v>
      </c>
      <c r="CE51" s="3">
        <f t="shared" si="71"/>
        <v>0.93100000000000005</v>
      </c>
      <c r="CF51" s="3">
        <f t="shared" si="72"/>
        <v>0.95513866231647637</v>
      </c>
      <c r="CG51" s="3">
        <f t="shared" si="73"/>
        <v>0.94582236386310103</v>
      </c>
      <c r="CH51" s="3">
        <f t="shared" si="74"/>
        <v>0.94181818181818178</v>
      </c>
      <c r="CI51" s="3">
        <f t="shared" si="75"/>
        <v>0.89491354708746018</v>
      </c>
      <c r="CJ51" s="3">
        <f t="shared" si="76"/>
        <v>0.89443623830625296</v>
      </c>
      <c r="CK51" s="3">
        <f t="shared" si="77"/>
        <v>1.0563</v>
      </c>
      <c r="CL51" s="3">
        <f t="shared" si="78"/>
        <v>0.99873859887444216</v>
      </c>
      <c r="CM51" s="3">
        <f t="shared" si="79"/>
        <v>0.96489999999999998</v>
      </c>
      <c r="CN51" s="3">
        <f t="shared" si="80"/>
        <v>1</v>
      </c>
      <c r="CO51" s="3">
        <f t="shared" si="81"/>
        <v>1</v>
      </c>
      <c r="CP51" s="3">
        <f t="shared" si="82"/>
        <v>1</v>
      </c>
      <c r="CQ51" s="3">
        <f t="shared" si="83"/>
        <v>1</v>
      </c>
      <c r="CR51" s="3">
        <f t="shared" si="84"/>
        <v>1</v>
      </c>
      <c r="CS51" s="3">
        <f t="shared" si="85"/>
        <v>1</v>
      </c>
      <c r="CT51" s="3">
        <f t="shared" si="86"/>
        <v>1</v>
      </c>
      <c r="CU51" s="3">
        <f t="shared" si="87"/>
        <v>1.0289999999999999</v>
      </c>
      <c r="CV51" s="3">
        <f t="shared" si="88"/>
        <v>1</v>
      </c>
      <c r="CW51" s="3">
        <f t="shared" si="89"/>
        <v>1</v>
      </c>
      <c r="CX51" s="3">
        <f t="shared" si="90"/>
        <v>1</v>
      </c>
      <c r="CY51" s="81">
        <f t="shared" si="91"/>
        <v>1</v>
      </c>
      <c r="CZ51" s="3">
        <f t="shared" si="92"/>
        <v>0.69384528978730742</v>
      </c>
    </row>
    <row r="52" spans="1:104">
      <c r="A52" s="2">
        <v>43455</v>
      </c>
      <c r="B52" s="73">
        <v>0.86499999999999999</v>
      </c>
      <c r="C52" s="73">
        <v>1</v>
      </c>
      <c r="D52" s="73">
        <v>1.405</v>
      </c>
      <c r="E52" s="73">
        <v>1.0780000000000001</v>
      </c>
      <c r="F52" s="73">
        <v>1</v>
      </c>
      <c r="G52" s="73">
        <v>0.90900000000000003</v>
      </c>
      <c r="H52" s="73">
        <v>1.1413</v>
      </c>
      <c r="I52" s="73">
        <v>1.3265</v>
      </c>
      <c r="J52" s="73">
        <v>1.0049999999999999</v>
      </c>
      <c r="K52" s="73">
        <v>1.0282</v>
      </c>
      <c r="L52" s="73">
        <v>0.88339999999999996</v>
      </c>
      <c r="M52" s="73">
        <v>1.0362</v>
      </c>
      <c r="N52" s="73">
        <v>1.0072000000000001</v>
      </c>
      <c r="O52" s="73">
        <v>0.94189999999999996</v>
      </c>
      <c r="P52" s="73">
        <v>1</v>
      </c>
      <c r="Q52" s="73">
        <v>1</v>
      </c>
      <c r="R52" s="73">
        <v>1</v>
      </c>
      <c r="S52" s="73">
        <v>1</v>
      </c>
      <c r="T52" s="73">
        <v>1</v>
      </c>
      <c r="U52" s="73">
        <v>1</v>
      </c>
      <c r="V52" s="73">
        <v>1</v>
      </c>
      <c r="W52" s="73">
        <v>1.0109999999999999</v>
      </c>
      <c r="X52" s="73">
        <v>1</v>
      </c>
      <c r="Y52" s="73">
        <v>1</v>
      </c>
      <c r="Z52" s="73">
        <v>1</v>
      </c>
      <c r="AA52" s="79">
        <v>1</v>
      </c>
      <c r="AB52" s="79">
        <v>1</v>
      </c>
      <c r="AC52" s="79"/>
      <c r="AD52" s="19">
        <v>0.67689415567463007</v>
      </c>
      <c r="AF52" s="11">
        <f t="shared" si="93"/>
        <v>-3.674832962138086E-2</v>
      </c>
      <c r="AG52" s="11" t="str">
        <f t="shared" si="94"/>
        <v>/</v>
      </c>
      <c r="AH52" s="11">
        <f t="shared" si="95"/>
        <v>-1.8854748603351901E-2</v>
      </c>
      <c r="AI52" s="11">
        <f t="shared" si="96"/>
        <v>-3.1446540880503027E-2</v>
      </c>
      <c r="AJ52" s="11" t="str">
        <f t="shared" si="97"/>
        <v>/</v>
      </c>
      <c r="AK52" s="11">
        <f t="shared" si="98"/>
        <v>-2.3630504833512367E-2</v>
      </c>
      <c r="AL52" s="11">
        <f t="shared" si="99"/>
        <v>-2.5362937660119655E-2</v>
      </c>
      <c r="AM52" s="11">
        <f t="shared" si="100"/>
        <v>-2.8347494872546064E-2</v>
      </c>
      <c r="AN52" s="11">
        <f t="shared" si="101"/>
        <v>-2.992277992278003E-2</v>
      </c>
      <c r="AO52" s="11">
        <f t="shared" si="102"/>
        <v>-3.564059275933229E-2</v>
      </c>
      <c r="AP52" s="11">
        <f t="shared" si="103"/>
        <v>-2.7413850049543109E-2</v>
      </c>
      <c r="AQ52" s="11">
        <f t="shared" si="104"/>
        <v>-1.9028685032661197E-2</v>
      </c>
      <c r="AR52" s="11">
        <f t="shared" si="105"/>
        <v>-2.1470902555134619E-2</v>
      </c>
      <c r="AS52" s="11">
        <f t="shared" si="106"/>
        <v>-2.3836667012125612E-2</v>
      </c>
      <c r="AT52" s="11" t="str">
        <f t="shared" si="107"/>
        <v>/</v>
      </c>
      <c r="AU52" s="11" t="str">
        <f t="shared" si="108"/>
        <v>/</v>
      </c>
      <c r="AV52" s="11" t="str">
        <f t="shared" si="109"/>
        <v>/</v>
      </c>
      <c r="AW52" s="11" t="str">
        <f t="shared" si="110"/>
        <v>/</v>
      </c>
      <c r="AX52" s="11" t="str">
        <f t="shared" si="111"/>
        <v>/</v>
      </c>
      <c r="AY52" s="11" t="str">
        <f t="shared" si="112"/>
        <v>/</v>
      </c>
      <c r="AZ52" s="11" t="str">
        <f t="shared" si="113"/>
        <v>/</v>
      </c>
      <c r="BA52" s="11">
        <f t="shared" si="114"/>
        <v>-1.7492711370262426E-2</v>
      </c>
      <c r="BB52" s="11" t="str">
        <f t="shared" si="115"/>
        <v>/</v>
      </c>
      <c r="BC52" s="11" t="str">
        <f t="shared" si="116"/>
        <v>/</v>
      </c>
      <c r="BD52" s="11" t="str">
        <f t="shared" si="117"/>
        <v>/</v>
      </c>
      <c r="BE52" s="76" t="str">
        <f t="shared" si="118"/>
        <v>/</v>
      </c>
      <c r="BF52" s="11">
        <f t="shared" si="64"/>
        <v>-2.4430711517654857E-2</v>
      </c>
      <c r="BL52" s="3"/>
      <c r="BM52" s="3"/>
      <c r="BN52" s="3"/>
      <c r="BY52" s="2">
        <f t="shared" si="65"/>
        <v>43455</v>
      </c>
      <c r="BZ52" s="3">
        <f t="shared" si="66"/>
        <v>0.86499999999999999</v>
      </c>
      <c r="CA52" s="3">
        <f t="shared" si="67"/>
        <v>1</v>
      </c>
      <c r="CB52" s="3">
        <f t="shared" si="68"/>
        <v>0.97231833910034604</v>
      </c>
      <c r="CC52" s="3">
        <f t="shared" si="69"/>
        <v>1.0780000000000001</v>
      </c>
      <c r="CD52" s="3">
        <f t="shared" si="70"/>
        <v>1</v>
      </c>
      <c r="CE52" s="3">
        <f t="shared" si="71"/>
        <v>0.90900000000000003</v>
      </c>
      <c r="CF52" s="3">
        <f t="shared" si="72"/>
        <v>0.93091353996737358</v>
      </c>
      <c r="CG52" s="3">
        <f t="shared" si="73"/>
        <v>0.91901066925315222</v>
      </c>
      <c r="CH52" s="3">
        <f t="shared" si="74"/>
        <v>0.91363636363636347</v>
      </c>
      <c r="CI52" s="3">
        <f t="shared" si="75"/>
        <v>0.86301829780090644</v>
      </c>
      <c r="CJ52" s="3">
        <f t="shared" si="76"/>
        <v>0.86991629739044796</v>
      </c>
      <c r="CK52" s="3">
        <f t="shared" si="77"/>
        <v>1.0362</v>
      </c>
      <c r="CL52" s="3">
        <f t="shared" si="78"/>
        <v>0.97729477973995749</v>
      </c>
      <c r="CM52" s="3">
        <f t="shared" si="79"/>
        <v>0.94189999999999996</v>
      </c>
      <c r="CN52" s="3">
        <f t="shared" si="80"/>
        <v>1</v>
      </c>
      <c r="CO52" s="3">
        <f t="shared" si="81"/>
        <v>1</v>
      </c>
      <c r="CP52" s="3">
        <f t="shared" si="82"/>
        <v>1</v>
      </c>
      <c r="CQ52" s="3">
        <f t="shared" si="83"/>
        <v>1</v>
      </c>
      <c r="CR52" s="3">
        <f t="shared" si="84"/>
        <v>1</v>
      </c>
      <c r="CS52" s="3">
        <f t="shared" si="85"/>
        <v>1</v>
      </c>
      <c r="CT52" s="3">
        <f t="shared" si="86"/>
        <v>1</v>
      </c>
      <c r="CU52" s="3">
        <f t="shared" si="87"/>
        <v>1.0109999999999999</v>
      </c>
      <c r="CV52" s="3">
        <f t="shared" si="88"/>
        <v>1</v>
      </c>
      <c r="CW52" s="3">
        <f t="shared" si="89"/>
        <v>1</v>
      </c>
      <c r="CX52" s="3">
        <f t="shared" si="90"/>
        <v>1</v>
      </c>
      <c r="CY52" s="81">
        <f t="shared" si="91"/>
        <v>1</v>
      </c>
      <c r="CZ52" s="3">
        <f t="shared" si="92"/>
        <v>0.67689415567463007</v>
      </c>
    </row>
    <row r="53" spans="1:104">
      <c r="A53" s="2">
        <v>43462</v>
      </c>
      <c r="B53" s="73">
        <v>0.84</v>
      </c>
      <c r="C53" s="73">
        <v>1</v>
      </c>
      <c r="D53" s="73">
        <v>1.39</v>
      </c>
      <c r="E53" s="73">
        <v>1.0660000000000001</v>
      </c>
      <c r="F53" s="73">
        <v>1</v>
      </c>
      <c r="G53" s="73">
        <v>0.89700000000000002</v>
      </c>
      <c r="H53" s="73">
        <v>1.1315</v>
      </c>
      <c r="I53" s="73">
        <v>1.3086</v>
      </c>
      <c r="J53" s="73">
        <v>0.99299999999999999</v>
      </c>
      <c r="K53" s="73">
        <v>1.0373000000000001</v>
      </c>
      <c r="L53" s="73">
        <v>0.88239999999999996</v>
      </c>
      <c r="M53" s="73">
        <v>1.0196000000000001</v>
      </c>
      <c r="N53" s="73">
        <v>0.99539999999999995</v>
      </c>
      <c r="O53" s="73">
        <v>0.92279999999999995</v>
      </c>
      <c r="P53" s="73">
        <v>1</v>
      </c>
      <c r="Q53" s="73">
        <v>1</v>
      </c>
      <c r="R53" s="73">
        <v>1</v>
      </c>
      <c r="S53" s="73">
        <v>1</v>
      </c>
      <c r="T53" s="73">
        <v>1</v>
      </c>
      <c r="U53" s="73">
        <v>1</v>
      </c>
      <c r="V53" s="73">
        <v>1</v>
      </c>
      <c r="W53" s="73">
        <v>1.004</v>
      </c>
      <c r="X53" s="73">
        <v>1</v>
      </c>
      <c r="Y53" s="73">
        <v>1</v>
      </c>
      <c r="Z53" s="73">
        <v>1</v>
      </c>
      <c r="AA53" s="79">
        <v>1</v>
      </c>
      <c r="AB53" s="79">
        <v>1</v>
      </c>
      <c r="AC53" s="79"/>
      <c r="AD53" s="19">
        <v>0.66679824938827625</v>
      </c>
      <c r="AF53" s="11">
        <f t="shared" si="93"/>
        <v>-2.8901734104046284E-2</v>
      </c>
      <c r="AG53" s="11" t="str">
        <f t="shared" si="94"/>
        <v>/</v>
      </c>
      <c r="AH53" s="11">
        <f t="shared" si="95"/>
        <v>-1.067615658362997E-2</v>
      </c>
      <c r="AI53" s="11">
        <f t="shared" si="96"/>
        <v>-1.1131725417439675E-2</v>
      </c>
      <c r="AJ53" s="11" t="str">
        <f t="shared" si="97"/>
        <v>/</v>
      </c>
      <c r="AK53" s="11">
        <f t="shared" si="98"/>
        <v>-1.320132013201325E-2</v>
      </c>
      <c r="AL53" s="11">
        <f t="shared" si="99"/>
        <v>-8.5866993779024625E-3</v>
      </c>
      <c r="AM53" s="11">
        <f t="shared" si="100"/>
        <v>-1.3494157557482067E-2</v>
      </c>
      <c r="AN53" s="11">
        <f t="shared" si="101"/>
        <v>-1.1940298507462588E-2</v>
      </c>
      <c r="AO53" s="11">
        <f t="shared" si="102"/>
        <v>8.8504182065747283E-3</v>
      </c>
      <c r="AP53" s="11">
        <f t="shared" si="103"/>
        <v>-1.1319900384876291E-3</v>
      </c>
      <c r="AQ53" s="11">
        <f t="shared" si="104"/>
        <v>-1.6020073344914065E-2</v>
      </c>
      <c r="AR53" s="11">
        <f t="shared" si="105"/>
        <v>-1.1715647339158197E-2</v>
      </c>
      <c r="AS53" s="11">
        <f t="shared" si="106"/>
        <v>-2.0278161163605479E-2</v>
      </c>
      <c r="AT53" s="11" t="str">
        <f t="shared" si="107"/>
        <v>/</v>
      </c>
      <c r="AU53" s="11" t="str">
        <f t="shared" si="108"/>
        <v>/</v>
      </c>
      <c r="AV53" s="11" t="str">
        <f t="shared" si="109"/>
        <v>/</v>
      </c>
      <c r="AW53" s="11" t="str">
        <f t="shared" si="110"/>
        <v>/</v>
      </c>
      <c r="AX53" s="11" t="str">
        <f t="shared" si="111"/>
        <v>/</v>
      </c>
      <c r="AY53" s="11" t="str">
        <f t="shared" si="112"/>
        <v>/</v>
      </c>
      <c r="AZ53" s="11" t="str">
        <f t="shared" si="113"/>
        <v>/</v>
      </c>
      <c r="BA53" s="11">
        <f t="shared" si="114"/>
        <v>-6.923837784371778E-3</v>
      </c>
      <c r="BB53" s="11" t="str">
        <f t="shared" si="115"/>
        <v>/</v>
      </c>
      <c r="BC53" s="11" t="str">
        <f t="shared" si="116"/>
        <v>/</v>
      </c>
      <c r="BD53" s="11" t="str">
        <f t="shared" si="117"/>
        <v>/</v>
      </c>
      <c r="BE53" s="76" t="str">
        <f t="shared" si="118"/>
        <v>/</v>
      </c>
      <c r="BF53" s="11">
        <f t="shared" si="64"/>
        <v>-1.491504425280743E-2</v>
      </c>
      <c r="BL53" s="3"/>
      <c r="BM53" s="3"/>
      <c r="BN53" s="3"/>
      <c r="BY53" s="2">
        <f t="shared" si="65"/>
        <v>43462</v>
      </c>
      <c r="BZ53" s="3">
        <f t="shared" si="66"/>
        <v>0.84</v>
      </c>
      <c r="CA53" s="3">
        <f t="shared" si="67"/>
        <v>1</v>
      </c>
      <c r="CB53" s="3">
        <f t="shared" si="68"/>
        <v>0.96193771626297564</v>
      </c>
      <c r="CC53" s="3">
        <f t="shared" si="69"/>
        <v>1.0660000000000001</v>
      </c>
      <c r="CD53" s="3">
        <f t="shared" si="70"/>
        <v>1</v>
      </c>
      <c r="CE53" s="3">
        <f t="shared" si="71"/>
        <v>0.89700000000000002</v>
      </c>
      <c r="CF53" s="3">
        <f t="shared" si="72"/>
        <v>0.92292006525285475</v>
      </c>
      <c r="CG53" s="3">
        <f t="shared" si="73"/>
        <v>0.90660939448524314</v>
      </c>
      <c r="CH53" s="3">
        <f t="shared" si="74"/>
        <v>0.9027272727272726</v>
      </c>
      <c r="CI53" s="3">
        <f t="shared" si="75"/>
        <v>0.87065637065637069</v>
      </c>
      <c r="CJ53" s="3">
        <f t="shared" si="76"/>
        <v>0.8689315608074839</v>
      </c>
      <c r="CK53" s="3">
        <f t="shared" si="77"/>
        <v>1.0196000000000001</v>
      </c>
      <c r="CL53" s="3">
        <f t="shared" si="78"/>
        <v>0.96584513875412381</v>
      </c>
      <c r="CM53" s="3">
        <f t="shared" si="79"/>
        <v>0.92279999999999995</v>
      </c>
      <c r="CN53" s="3">
        <f t="shared" si="80"/>
        <v>1</v>
      </c>
      <c r="CO53" s="3">
        <f t="shared" si="81"/>
        <v>1</v>
      </c>
      <c r="CP53" s="3">
        <f t="shared" si="82"/>
        <v>1</v>
      </c>
      <c r="CQ53" s="3">
        <f t="shared" si="83"/>
        <v>1</v>
      </c>
      <c r="CR53" s="3">
        <f t="shared" si="84"/>
        <v>1</v>
      </c>
      <c r="CS53" s="3">
        <f t="shared" si="85"/>
        <v>1</v>
      </c>
      <c r="CT53" s="3">
        <f t="shared" si="86"/>
        <v>1</v>
      </c>
      <c r="CU53" s="3">
        <f t="shared" si="87"/>
        <v>1.004</v>
      </c>
      <c r="CV53" s="3">
        <f t="shared" si="88"/>
        <v>1</v>
      </c>
      <c r="CW53" s="3">
        <f t="shared" si="89"/>
        <v>1</v>
      </c>
      <c r="CX53" s="3">
        <f t="shared" si="90"/>
        <v>1</v>
      </c>
      <c r="CY53" s="81">
        <f t="shared" si="91"/>
        <v>1</v>
      </c>
      <c r="CZ53" s="3">
        <f t="shared" si="92"/>
        <v>0.66679824938827625</v>
      </c>
    </row>
    <row r="54" spans="1:104">
      <c r="A54" s="2">
        <v>43469</v>
      </c>
      <c r="B54" s="73">
        <v>0.83899999999999997</v>
      </c>
      <c r="C54" s="73">
        <v>1</v>
      </c>
      <c r="D54" s="73">
        <v>1.3939999999999999</v>
      </c>
      <c r="E54" s="73">
        <v>1.08</v>
      </c>
      <c r="F54" s="73">
        <v>1</v>
      </c>
      <c r="G54" s="73">
        <v>0.91</v>
      </c>
      <c r="H54" s="73">
        <v>1.1294</v>
      </c>
      <c r="I54" s="73">
        <v>1.3309</v>
      </c>
      <c r="J54" s="73">
        <v>1</v>
      </c>
      <c r="K54" s="73">
        <v>1.0266999999999999</v>
      </c>
      <c r="L54" s="73">
        <v>0.89059999999999995</v>
      </c>
      <c r="M54" s="73">
        <v>1.0341</v>
      </c>
      <c r="N54" s="73">
        <v>1.0063</v>
      </c>
      <c r="O54" s="73">
        <v>0.9365</v>
      </c>
      <c r="P54" s="73">
        <v>1</v>
      </c>
      <c r="Q54" s="73">
        <v>1</v>
      </c>
      <c r="R54" s="73">
        <v>1</v>
      </c>
      <c r="S54" s="73">
        <v>1</v>
      </c>
      <c r="T54" s="73">
        <v>1</v>
      </c>
      <c r="U54" s="73">
        <v>1</v>
      </c>
      <c r="V54" s="73">
        <v>1</v>
      </c>
      <c r="W54" s="73">
        <v>1.0109999999999999</v>
      </c>
      <c r="X54" s="73">
        <v>1</v>
      </c>
      <c r="Y54" s="73">
        <v>1</v>
      </c>
      <c r="Z54" s="73">
        <v>1</v>
      </c>
      <c r="AA54" s="79">
        <v>1</v>
      </c>
      <c r="AB54" s="79">
        <v>1</v>
      </c>
      <c r="AC54" s="79"/>
      <c r="AD54" s="19">
        <v>0.67365211739316089</v>
      </c>
      <c r="AF54" s="11">
        <f t="shared" si="93"/>
        <v>-1.1904761904761862E-3</v>
      </c>
      <c r="AG54" s="11" t="str">
        <f t="shared" si="94"/>
        <v>/</v>
      </c>
      <c r="AH54" s="11">
        <f t="shared" si="95"/>
        <v>2.8776978417266452E-3</v>
      </c>
      <c r="AI54" s="11">
        <f t="shared" si="96"/>
        <v>1.3133208255159401E-2</v>
      </c>
      <c r="AJ54" s="11" t="str">
        <f t="shared" si="97"/>
        <v>/</v>
      </c>
      <c r="AK54" s="11">
        <f t="shared" si="98"/>
        <v>1.449275362318847E-2</v>
      </c>
      <c r="AL54" s="11">
        <f t="shared" si="99"/>
        <v>-1.855943437914287E-3</v>
      </c>
      <c r="AM54" s="11">
        <f t="shared" si="100"/>
        <v>1.7041112639462064E-2</v>
      </c>
      <c r="AN54" s="11">
        <f t="shared" si="101"/>
        <v>7.0493454179254567E-3</v>
      </c>
      <c r="AO54" s="11">
        <f t="shared" si="102"/>
        <v>-1.0218837366239408E-2</v>
      </c>
      <c r="AP54" s="11">
        <f t="shared" si="103"/>
        <v>9.2928377153218555E-3</v>
      </c>
      <c r="AQ54" s="11">
        <f t="shared" si="104"/>
        <v>1.4221263240486337E-2</v>
      </c>
      <c r="AR54" s="11">
        <f t="shared" si="105"/>
        <v>1.0950371709865347E-2</v>
      </c>
      <c r="AS54" s="11">
        <f t="shared" si="106"/>
        <v>1.4846120502817639E-2</v>
      </c>
      <c r="AT54" s="11" t="str">
        <f t="shared" si="107"/>
        <v>/</v>
      </c>
      <c r="AU54" s="11" t="str">
        <f t="shared" si="108"/>
        <v>/</v>
      </c>
      <c r="AV54" s="11" t="str">
        <f t="shared" si="109"/>
        <v>/</v>
      </c>
      <c r="AW54" s="11" t="str">
        <f t="shared" si="110"/>
        <v>/</v>
      </c>
      <c r="AX54" s="11" t="str">
        <f t="shared" si="111"/>
        <v>/</v>
      </c>
      <c r="AY54" s="11" t="str">
        <f t="shared" si="112"/>
        <v>/</v>
      </c>
      <c r="AZ54" s="11" t="str">
        <f t="shared" si="113"/>
        <v>/</v>
      </c>
      <c r="BA54" s="11">
        <f t="shared" si="114"/>
        <v>6.9721115537848544E-3</v>
      </c>
      <c r="BB54" s="11" t="str">
        <f t="shared" si="115"/>
        <v>/</v>
      </c>
      <c r="BC54" s="11" t="str">
        <f t="shared" si="116"/>
        <v>/</v>
      </c>
      <c r="BD54" s="11" t="str">
        <f t="shared" si="117"/>
        <v>/</v>
      </c>
      <c r="BE54" s="76" t="str">
        <f t="shared" si="118"/>
        <v>/</v>
      </c>
      <c r="BF54" s="11">
        <f t="shared" si="64"/>
        <v>1.0278773243889594E-2</v>
      </c>
      <c r="BL54" s="3"/>
      <c r="BM54" s="3"/>
      <c r="BN54" s="3"/>
      <c r="BY54" s="2">
        <f t="shared" si="65"/>
        <v>43469</v>
      </c>
      <c r="BZ54" s="3">
        <f t="shared" si="66"/>
        <v>0.83899999999999997</v>
      </c>
      <c r="CA54" s="3">
        <f t="shared" si="67"/>
        <v>1</v>
      </c>
      <c r="CB54" s="3">
        <f t="shared" si="68"/>
        <v>0.96470588235294108</v>
      </c>
      <c r="CC54" s="3">
        <f t="shared" si="69"/>
        <v>1.08</v>
      </c>
      <c r="CD54" s="3">
        <f t="shared" si="70"/>
        <v>1</v>
      </c>
      <c r="CE54" s="3">
        <f t="shared" si="71"/>
        <v>0.91</v>
      </c>
      <c r="CF54" s="3">
        <f t="shared" si="72"/>
        <v>0.92120717781402939</v>
      </c>
      <c r="CG54" s="3">
        <f t="shared" si="73"/>
        <v>0.92205902729666067</v>
      </c>
      <c r="CH54" s="3">
        <f t="shared" si="74"/>
        <v>0.90909090909090906</v>
      </c>
      <c r="CI54" s="3">
        <f t="shared" si="75"/>
        <v>0.86175927480275305</v>
      </c>
      <c r="CJ54" s="3">
        <f t="shared" si="76"/>
        <v>0.87700640078778913</v>
      </c>
      <c r="CK54" s="3">
        <f t="shared" si="77"/>
        <v>1.0341</v>
      </c>
      <c r="CL54" s="3">
        <f t="shared" si="78"/>
        <v>0.97642150203764799</v>
      </c>
      <c r="CM54" s="3">
        <f t="shared" si="79"/>
        <v>0.9365</v>
      </c>
      <c r="CN54" s="3">
        <f t="shared" si="80"/>
        <v>1</v>
      </c>
      <c r="CO54" s="3">
        <f t="shared" si="81"/>
        <v>1</v>
      </c>
      <c r="CP54" s="3">
        <f t="shared" si="82"/>
        <v>1</v>
      </c>
      <c r="CQ54" s="3">
        <f t="shared" si="83"/>
        <v>1</v>
      </c>
      <c r="CR54" s="3">
        <f t="shared" si="84"/>
        <v>1</v>
      </c>
      <c r="CS54" s="3">
        <f t="shared" si="85"/>
        <v>1</v>
      </c>
      <c r="CT54" s="3">
        <f t="shared" si="86"/>
        <v>1</v>
      </c>
      <c r="CU54" s="3">
        <f t="shared" si="87"/>
        <v>1.0109999999999999</v>
      </c>
      <c r="CV54" s="3">
        <f t="shared" si="88"/>
        <v>1</v>
      </c>
      <c r="CW54" s="3">
        <f t="shared" si="89"/>
        <v>1</v>
      </c>
      <c r="CX54" s="3">
        <f t="shared" si="90"/>
        <v>1</v>
      </c>
      <c r="CY54" s="81">
        <f t="shared" si="91"/>
        <v>1</v>
      </c>
      <c r="CZ54" s="3">
        <f t="shared" si="92"/>
        <v>0.67365211739316089</v>
      </c>
    </row>
    <row r="55" spans="1:104">
      <c r="A55" s="2">
        <v>43476</v>
      </c>
      <c r="B55" s="73">
        <v>0.872</v>
      </c>
      <c r="C55" s="73">
        <v>1</v>
      </c>
      <c r="D55" s="73">
        <v>1.4490000000000001</v>
      </c>
      <c r="E55" s="73">
        <v>1.1080000000000001</v>
      </c>
      <c r="F55" s="73">
        <v>1</v>
      </c>
      <c r="G55" s="73">
        <v>0.93500000000000005</v>
      </c>
      <c r="H55" s="73">
        <v>1.1519999999999999</v>
      </c>
      <c r="I55" s="73">
        <v>1.377</v>
      </c>
      <c r="J55" s="73">
        <v>1.03</v>
      </c>
      <c r="K55" s="73">
        <v>1.0419</v>
      </c>
      <c r="L55" s="73">
        <v>0.91700000000000004</v>
      </c>
      <c r="M55" s="73">
        <v>1.0751999999999999</v>
      </c>
      <c r="N55" s="73">
        <v>1.0345</v>
      </c>
      <c r="O55" s="73">
        <v>0.96879999999999999</v>
      </c>
      <c r="P55" s="73">
        <v>1</v>
      </c>
      <c r="Q55" s="73">
        <v>1</v>
      </c>
      <c r="R55" s="73">
        <v>1</v>
      </c>
      <c r="S55" s="73">
        <v>1</v>
      </c>
      <c r="T55" s="73">
        <v>1</v>
      </c>
      <c r="U55" s="73">
        <v>1</v>
      </c>
      <c r="V55" s="73">
        <v>1</v>
      </c>
      <c r="W55" s="73">
        <v>1.0409999999999999</v>
      </c>
      <c r="X55" s="73">
        <v>1</v>
      </c>
      <c r="Y55" s="73">
        <v>1</v>
      </c>
      <c r="Z55" s="73">
        <v>1</v>
      </c>
      <c r="AA55" s="79">
        <v>1</v>
      </c>
      <c r="AB55" s="79">
        <v>1</v>
      </c>
      <c r="AC55" s="79"/>
      <c r="AD55" s="19">
        <v>0.69028946870928476</v>
      </c>
      <c r="AF55" s="11">
        <f t="shared" si="93"/>
        <v>3.933253873659126E-2</v>
      </c>
      <c r="AG55" s="11" t="str">
        <f t="shared" si="94"/>
        <v>/</v>
      </c>
      <c r="AH55" s="11">
        <f t="shared" si="95"/>
        <v>3.9454806312769097E-2</v>
      </c>
      <c r="AI55" s="11">
        <f t="shared" si="96"/>
        <v>2.5925925925925908E-2</v>
      </c>
      <c r="AJ55" s="11" t="str">
        <f t="shared" si="97"/>
        <v>/</v>
      </c>
      <c r="AK55" s="11">
        <f t="shared" si="98"/>
        <v>2.7472527472527597E-2</v>
      </c>
      <c r="AL55" s="11">
        <f t="shared" si="99"/>
        <v>2.0010625110678193E-2</v>
      </c>
      <c r="AM55" s="11">
        <f t="shared" si="100"/>
        <v>3.4638214741903983E-2</v>
      </c>
      <c r="AN55" s="11">
        <f t="shared" si="101"/>
        <v>3.0000000000000027E-2</v>
      </c>
      <c r="AO55" s="11">
        <f t="shared" si="102"/>
        <v>1.4804714132658159E-2</v>
      </c>
      <c r="AP55" s="11">
        <f t="shared" si="103"/>
        <v>2.9642937345609743E-2</v>
      </c>
      <c r="AQ55" s="11">
        <f t="shared" si="104"/>
        <v>3.9744705541050029E-2</v>
      </c>
      <c r="AR55" s="11">
        <f t="shared" si="105"/>
        <v>2.8023452250819814E-2</v>
      </c>
      <c r="AS55" s="11">
        <f t="shared" si="106"/>
        <v>3.4490122797650846E-2</v>
      </c>
      <c r="AT55" s="11" t="str">
        <f t="shared" si="107"/>
        <v>/</v>
      </c>
      <c r="AU55" s="11" t="str">
        <f t="shared" si="108"/>
        <v>/</v>
      </c>
      <c r="AV55" s="11" t="str">
        <f t="shared" si="109"/>
        <v>/</v>
      </c>
      <c r="AW55" s="11" t="str">
        <f t="shared" si="110"/>
        <v>/</v>
      </c>
      <c r="AX55" s="11" t="str">
        <f t="shared" si="111"/>
        <v>/</v>
      </c>
      <c r="AY55" s="11" t="str">
        <f t="shared" si="112"/>
        <v>/</v>
      </c>
      <c r="AZ55" s="11" t="str">
        <f t="shared" si="113"/>
        <v>/</v>
      </c>
      <c r="BA55" s="11">
        <f t="shared" si="114"/>
        <v>2.9673590504451175E-2</v>
      </c>
      <c r="BB55" s="11" t="str">
        <f t="shared" si="115"/>
        <v>/</v>
      </c>
      <c r="BC55" s="11" t="str">
        <f t="shared" si="116"/>
        <v>/</v>
      </c>
      <c r="BD55" s="11" t="str">
        <f t="shared" si="117"/>
        <v>/</v>
      </c>
      <c r="BE55" s="76" t="str">
        <f t="shared" si="118"/>
        <v>/</v>
      </c>
      <c r="BF55" s="11">
        <f t="shared" si="64"/>
        <v>2.4697244893262749E-2</v>
      </c>
      <c r="BL55" s="3"/>
      <c r="BM55" s="3"/>
      <c r="BN55" s="3"/>
      <c r="BY55" s="2">
        <f t="shared" si="65"/>
        <v>43476</v>
      </c>
      <c r="BZ55" s="3">
        <f t="shared" si="66"/>
        <v>0.872</v>
      </c>
      <c r="CA55" s="3">
        <f t="shared" si="67"/>
        <v>1</v>
      </c>
      <c r="CB55" s="3">
        <f t="shared" si="68"/>
        <v>1.0027681660899654</v>
      </c>
      <c r="CC55" s="3">
        <f t="shared" si="69"/>
        <v>1.1080000000000001</v>
      </c>
      <c r="CD55" s="3">
        <f t="shared" si="70"/>
        <v>1</v>
      </c>
      <c r="CE55" s="3">
        <f t="shared" si="71"/>
        <v>0.93500000000000005</v>
      </c>
      <c r="CF55" s="3">
        <f t="shared" si="72"/>
        <v>0.93964110929853173</v>
      </c>
      <c r="CG55" s="3">
        <f t="shared" si="73"/>
        <v>0.95399750588887344</v>
      </c>
      <c r="CH55" s="3">
        <f t="shared" si="74"/>
        <v>0.93636363636363629</v>
      </c>
      <c r="CI55" s="3">
        <f t="shared" si="75"/>
        <v>0.87451737451737455</v>
      </c>
      <c r="CJ55" s="3">
        <f t="shared" si="76"/>
        <v>0.90300344657804033</v>
      </c>
      <c r="CK55" s="3">
        <f t="shared" si="77"/>
        <v>1.0751999999999999</v>
      </c>
      <c r="CL55" s="3">
        <f t="shared" si="78"/>
        <v>1.0037842033766737</v>
      </c>
      <c r="CM55" s="3">
        <f t="shared" si="79"/>
        <v>0.96879999999999999</v>
      </c>
      <c r="CN55" s="3">
        <f t="shared" si="80"/>
        <v>1</v>
      </c>
      <c r="CO55" s="3">
        <f t="shared" si="81"/>
        <v>1</v>
      </c>
      <c r="CP55" s="3">
        <f t="shared" si="82"/>
        <v>1</v>
      </c>
      <c r="CQ55" s="3">
        <f t="shared" si="83"/>
        <v>1</v>
      </c>
      <c r="CR55" s="3">
        <f t="shared" si="84"/>
        <v>1</v>
      </c>
      <c r="CS55" s="3">
        <f t="shared" si="85"/>
        <v>1</v>
      </c>
      <c r="CT55" s="3">
        <f t="shared" si="86"/>
        <v>1</v>
      </c>
      <c r="CU55" s="3">
        <f t="shared" si="87"/>
        <v>1.0409999999999999</v>
      </c>
      <c r="CV55" s="3">
        <f t="shared" si="88"/>
        <v>1</v>
      </c>
      <c r="CW55" s="3">
        <f t="shared" si="89"/>
        <v>1</v>
      </c>
      <c r="CX55" s="3">
        <f t="shared" si="90"/>
        <v>1</v>
      </c>
      <c r="CY55" s="81">
        <f t="shared" si="91"/>
        <v>1</v>
      </c>
      <c r="CZ55" s="3">
        <f t="shared" si="92"/>
        <v>0.69028946870928476</v>
      </c>
    </row>
    <row r="56" spans="1:104">
      <c r="A56" s="2">
        <v>43483</v>
      </c>
      <c r="B56" s="73">
        <v>0.86799999999999999</v>
      </c>
      <c r="C56" s="73">
        <v>1</v>
      </c>
      <c r="D56" s="73">
        <v>1.4730000000000001</v>
      </c>
      <c r="E56" s="73">
        <v>1.1120000000000001</v>
      </c>
      <c r="F56" s="73">
        <v>1</v>
      </c>
      <c r="G56" s="73">
        <v>0.94399999999999995</v>
      </c>
      <c r="H56" s="73">
        <v>1.1612</v>
      </c>
      <c r="I56" s="73">
        <v>1.389</v>
      </c>
      <c r="J56" s="73">
        <v>1.038</v>
      </c>
      <c r="K56" s="73">
        <v>1.0610999999999999</v>
      </c>
      <c r="L56" s="73">
        <v>0.92959999999999998</v>
      </c>
      <c r="M56" s="73">
        <v>1.0831</v>
      </c>
      <c r="N56" s="73">
        <v>1.0375000000000001</v>
      </c>
      <c r="O56" s="73">
        <v>0.97409999999999997</v>
      </c>
      <c r="P56" s="73">
        <v>0.92090000000000005</v>
      </c>
      <c r="Q56" s="73">
        <v>1</v>
      </c>
      <c r="R56" s="73">
        <v>1</v>
      </c>
      <c r="S56" s="73">
        <v>1</v>
      </c>
      <c r="T56" s="73">
        <v>1</v>
      </c>
      <c r="U56" s="73">
        <v>1</v>
      </c>
      <c r="V56" s="73">
        <v>1</v>
      </c>
      <c r="W56" s="73">
        <v>1.0569999999999999</v>
      </c>
      <c r="X56" s="73">
        <v>1</v>
      </c>
      <c r="Y56" s="73">
        <v>1</v>
      </c>
      <c r="Z56" s="73">
        <v>1</v>
      </c>
      <c r="AA56" s="79">
        <v>1</v>
      </c>
      <c r="AB56" s="79">
        <v>1</v>
      </c>
      <c r="AC56" s="79"/>
      <c r="AD56" s="19">
        <v>0.69555845682791706</v>
      </c>
      <c r="AF56" s="11">
        <f t="shared" si="93"/>
        <v>-4.5871559633027248E-3</v>
      </c>
      <c r="AG56" s="11" t="str">
        <f t="shared" si="94"/>
        <v>/</v>
      </c>
      <c r="AH56" s="11">
        <f t="shared" si="95"/>
        <v>1.6563146997929712E-2</v>
      </c>
      <c r="AI56" s="11">
        <f t="shared" si="96"/>
        <v>3.6101083032491488E-3</v>
      </c>
      <c r="AJ56" s="11" t="str">
        <f t="shared" si="97"/>
        <v>/</v>
      </c>
      <c r="AK56" s="11">
        <f t="shared" si="98"/>
        <v>9.6256684491977662E-3</v>
      </c>
      <c r="AL56" s="11">
        <f t="shared" si="99"/>
        <v>7.9861111111112493E-3</v>
      </c>
      <c r="AM56" s="11">
        <f t="shared" si="100"/>
        <v>8.7145969498911846E-3</v>
      </c>
      <c r="AN56" s="11">
        <f t="shared" si="101"/>
        <v>7.7669902912620437E-3</v>
      </c>
      <c r="AO56" s="11">
        <f t="shared" si="102"/>
        <v>1.8427872156636882E-2</v>
      </c>
      <c r="AP56" s="11">
        <f t="shared" si="103"/>
        <v>1.3740458015267132E-2</v>
      </c>
      <c r="AQ56" s="11">
        <f t="shared" si="104"/>
        <v>7.3474702380953438E-3</v>
      </c>
      <c r="AR56" s="11">
        <f t="shared" si="105"/>
        <v>2.8999516674723669E-3</v>
      </c>
      <c r="AS56" s="11">
        <f t="shared" si="106"/>
        <v>5.4706853839801006E-3</v>
      </c>
      <c r="AT56" s="11">
        <f t="shared" si="107"/>
        <v>-7.9099999999999948E-2</v>
      </c>
      <c r="AU56" s="11" t="str">
        <f t="shared" si="108"/>
        <v>/</v>
      </c>
      <c r="AV56" s="11" t="str">
        <f t="shared" si="109"/>
        <v>/</v>
      </c>
      <c r="AW56" s="11" t="str">
        <f t="shared" si="110"/>
        <v>/</v>
      </c>
      <c r="AX56" s="11" t="str">
        <f t="shared" si="111"/>
        <v>/</v>
      </c>
      <c r="AY56" s="11" t="str">
        <f t="shared" si="112"/>
        <v>/</v>
      </c>
      <c r="AZ56" s="11" t="str">
        <f t="shared" si="113"/>
        <v>/</v>
      </c>
      <c r="BA56" s="11">
        <f t="shared" si="114"/>
        <v>1.5369836695485084E-2</v>
      </c>
      <c r="BB56" s="11" t="str">
        <f t="shared" si="115"/>
        <v>/</v>
      </c>
      <c r="BC56" s="11" t="str">
        <f t="shared" si="116"/>
        <v>/</v>
      </c>
      <c r="BD56" s="11" t="str">
        <f t="shared" si="117"/>
        <v>/</v>
      </c>
      <c r="BE56" s="76" t="str">
        <f t="shared" si="118"/>
        <v>/</v>
      </c>
      <c r="BF56" s="11">
        <f t="shared" si="64"/>
        <v>7.6330124642989272E-3</v>
      </c>
      <c r="BL56" s="3"/>
      <c r="BM56" s="3"/>
      <c r="BN56" s="3"/>
      <c r="BY56" s="2">
        <f t="shared" si="65"/>
        <v>43483</v>
      </c>
      <c r="BZ56" s="3">
        <f t="shared" si="66"/>
        <v>0.86799999999999999</v>
      </c>
      <c r="CA56" s="3">
        <f t="shared" si="67"/>
        <v>1</v>
      </c>
      <c r="CB56" s="3">
        <f t="shared" si="68"/>
        <v>1.0193771626297579</v>
      </c>
      <c r="CC56" s="3">
        <f t="shared" si="69"/>
        <v>1.1120000000000001</v>
      </c>
      <c r="CD56" s="3">
        <f t="shared" si="70"/>
        <v>1</v>
      </c>
      <c r="CE56" s="3">
        <f t="shared" si="71"/>
        <v>0.94399999999999995</v>
      </c>
      <c r="CF56" s="3">
        <f t="shared" si="72"/>
        <v>0.94714518760195765</v>
      </c>
      <c r="CG56" s="3">
        <f t="shared" si="73"/>
        <v>0.96231120964389638</v>
      </c>
      <c r="CH56" s="3">
        <f t="shared" si="74"/>
        <v>0.94363636363636361</v>
      </c>
      <c r="CI56" s="3">
        <f t="shared" si="75"/>
        <v>0.89063286889373838</v>
      </c>
      <c r="CJ56" s="3">
        <f t="shared" si="76"/>
        <v>0.91541112752338738</v>
      </c>
      <c r="CK56" s="3">
        <f t="shared" si="77"/>
        <v>1.0831</v>
      </c>
      <c r="CL56" s="3">
        <f t="shared" si="78"/>
        <v>1.0066951290510384</v>
      </c>
      <c r="CM56" s="3">
        <f t="shared" si="79"/>
        <v>0.97409999999999997</v>
      </c>
      <c r="CN56" s="3">
        <f t="shared" si="80"/>
        <v>0.92090000000000005</v>
      </c>
      <c r="CO56" s="3">
        <f t="shared" si="81"/>
        <v>1</v>
      </c>
      <c r="CP56" s="3">
        <f t="shared" si="82"/>
        <v>1</v>
      </c>
      <c r="CQ56" s="3">
        <f t="shared" si="83"/>
        <v>1</v>
      </c>
      <c r="CR56" s="3">
        <f t="shared" si="84"/>
        <v>1</v>
      </c>
      <c r="CS56" s="3">
        <f t="shared" si="85"/>
        <v>1</v>
      </c>
      <c r="CT56" s="3">
        <f t="shared" si="86"/>
        <v>1</v>
      </c>
      <c r="CU56" s="3">
        <f t="shared" si="87"/>
        <v>1.0569999999999999</v>
      </c>
      <c r="CV56" s="3">
        <f t="shared" si="88"/>
        <v>1</v>
      </c>
      <c r="CW56" s="3">
        <f t="shared" si="89"/>
        <v>1</v>
      </c>
      <c r="CX56" s="3">
        <f t="shared" si="90"/>
        <v>1</v>
      </c>
      <c r="CY56" s="81">
        <f t="shared" si="91"/>
        <v>1</v>
      </c>
      <c r="CZ56" s="3">
        <f t="shared" si="92"/>
        <v>0.69555845682791706</v>
      </c>
    </row>
    <row r="57" spans="1:104">
      <c r="A57" s="2">
        <v>43490</v>
      </c>
      <c r="B57" s="73">
        <v>0.88</v>
      </c>
      <c r="C57" s="73">
        <v>1</v>
      </c>
      <c r="D57" s="73">
        <v>1.48</v>
      </c>
      <c r="E57" s="73">
        <v>1.1020000000000001</v>
      </c>
      <c r="F57" s="73">
        <v>1</v>
      </c>
      <c r="G57" s="73">
        <v>0.94199999999999995</v>
      </c>
      <c r="H57" s="73">
        <v>1.1674</v>
      </c>
      <c r="I57" s="73">
        <v>1.3754999999999999</v>
      </c>
      <c r="J57" s="73">
        <v>1.036</v>
      </c>
      <c r="K57" s="73">
        <v>1.0571999999999999</v>
      </c>
      <c r="L57" s="73">
        <v>0.93059999999999998</v>
      </c>
      <c r="M57" s="73">
        <v>1.0786</v>
      </c>
      <c r="N57" s="73">
        <v>1.0357000000000001</v>
      </c>
      <c r="O57" s="73">
        <v>0.9758</v>
      </c>
      <c r="P57" s="73">
        <v>0.92689999999999995</v>
      </c>
      <c r="Q57" s="73">
        <v>1</v>
      </c>
      <c r="R57" s="73">
        <v>1</v>
      </c>
      <c r="S57" s="73">
        <v>1</v>
      </c>
      <c r="T57" s="73">
        <v>1</v>
      </c>
      <c r="U57" s="73">
        <v>1</v>
      </c>
      <c r="V57" s="73">
        <v>1</v>
      </c>
      <c r="W57" s="73">
        <v>1.0529999999999999</v>
      </c>
      <c r="X57" s="73">
        <v>1</v>
      </c>
      <c r="Y57" s="73">
        <v>1</v>
      </c>
      <c r="Z57" s="73">
        <v>1</v>
      </c>
      <c r="AA57" s="79">
        <v>1</v>
      </c>
      <c r="AB57" s="79">
        <v>1</v>
      </c>
      <c r="AC57" s="79"/>
      <c r="AD57" s="19">
        <v>0.6908599537977469</v>
      </c>
      <c r="AF57" s="11">
        <f t="shared" si="93"/>
        <v>1.3824884792626779E-2</v>
      </c>
      <c r="AG57" s="11" t="str">
        <f t="shared" si="94"/>
        <v>/</v>
      </c>
      <c r="AH57" s="11">
        <f t="shared" si="95"/>
        <v>4.7522063815341742E-3</v>
      </c>
      <c r="AI57" s="11">
        <f t="shared" si="96"/>
        <v>-8.9928057553957386E-3</v>
      </c>
      <c r="AJ57" s="11" t="str">
        <f t="shared" si="97"/>
        <v>/</v>
      </c>
      <c r="AK57" s="11">
        <f t="shared" si="98"/>
        <v>-2.1186440677966045E-3</v>
      </c>
      <c r="AL57" s="11">
        <f t="shared" si="99"/>
        <v>5.3393041681020215E-3</v>
      </c>
      <c r="AM57" s="11">
        <f t="shared" si="100"/>
        <v>-9.7192224622030254E-3</v>
      </c>
      <c r="AN57" s="11">
        <f t="shared" si="101"/>
        <v>-1.9267822736031004E-3</v>
      </c>
      <c r="AO57" s="11">
        <f t="shared" si="102"/>
        <v>-3.6754311563471642E-3</v>
      </c>
      <c r="AP57" s="11">
        <f t="shared" si="103"/>
        <v>1.0757314974183529E-3</v>
      </c>
      <c r="AQ57" s="11">
        <f t="shared" si="104"/>
        <v>-4.1547410211429936E-3</v>
      </c>
      <c r="AR57" s="11">
        <f t="shared" si="105"/>
        <v>-1.7349397590361582E-3</v>
      </c>
      <c r="AS57" s="11">
        <f t="shared" si="106"/>
        <v>1.7452006980802626E-3</v>
      </c>
      <c r="AT57" s="11">
        <f t="shared" si="107"/>
        <v>6.5153654034095787E-3</v>
      </c>
      <c r="AU57" s="11" t="str">
        <f t="shared" si="108"/>
        <v>/</v>
      </c>
      <c r="AV57" s="11" t="str">
        <f t="shared" si="109"/>
        <v>/</v>
      </c>
      <c r="AW57" s="11" t="str">
        <f t="shared" si="110"/>
        <v>/</v>
      </c>
      <c r="AX57" s="11" t="str">
        <f t="shared" si="111"/>
        <v>/</v>
      </c>
      <c r="AY57" s="11" t="str">
        <f t="shared" si="112"/>
        <v>/</v>
      </c>
      <c r="AZ57" s="11" t="str">
        <f t="shared" si="113"/>
        <v>/</v>
      </c>
      <c r="BA57" s="11">
        <f t="shared" si="114"/>
        <v>-3.7842951750236553E-3</v>
      </c>
      <c r="BB57" s="11" t="str">
        <f t="shared" si="115"/>
        <v>/</v>
      </c>
      <c r="BC57" s="11" t="str">
        <f t="shared" si="116"/>
        <v>/</v>
      </c>
      <c r="BD57" s="11" t="str">
        <f t="shared" si="117"/>
        <v>/</v>
      </c>
      <c r="BE57" s="76" t="str">
        <f t="shared" si="118"/>
        <v>/</v>
      </c>
      <c r="BF57" s="11">
        <f t="shared" si="64"/>
        <v>-6.7550081291479769E-3</v>
      </c>
      <c r="BY57" s="2">
        <f t="shared" si="65"/>
        <v>43490</v>
      </c>
      <c r="BZ57" s="3">
        <f t="shared" si="66"/>
        <v>0.88</v>
      </c>
      <c r="CA57" s="3">
        <f t="shared" si="67"/>
        <v>1</v>
      </c>
      <c r="CB57" s="3">
        <f t="shared" si="68"/>
        <v>1.0242214532871972</v>
      </c>
      <c r="CC57" s="3">
        <f t="shared" si="69"/>
        <v>1.1020000000000001</v>
      </c>
      <c r="CD57" s="3">
        <f t="shared" si="70"/>
        <v>1</v>
      </c>
      <c r="CE57" s="3">
        <f t="shared" si="71"/>
        <v>0.94199999999999995</v>
      </c>
      <c r="CF57" s="3">
        <f t="shared" si="72"/>
        <v>0.95220228384991845</v>
      </c>
      <c r="CG57" s="3">
        <f t="shared" si="73"/>
        <v>0.95295829291949563</v>
      </c>
      <c r="CH57" s="3">
        <f t="shared" si="74"/>
        <v>0.94181818181818178</v>
      </c>
      <c r="CI57" s="3">
        <f t="shared" si="75"/>
        <v>0.8873594090985395</v>
      </c>
      <c r="CJ57" s="3">
        <f t="shared" si="76"/>
        <v>0.91639586410635143</v>
      </c>
      <c r="CK57" s="3">
        <f t="shared" si="77"/>
        <v>1.0786</v>
      </c>
      <c r="CL57" s="3">
        <f t="shared" si="78"/>
        <v>1.0049485736464197</v>
      </c>
      <c r="CM57" s="3">
        <f t="shared" si="79"/>
        <v>0.9758</v>
      </c>
      <c r="CN57" s="3">
        <f t="shared" si="80"/>
        <v>0.92689999999999995</v>
      </c>
      <c r="CO57" s="3">
        <f t="shared" si="81"/>
        <v>1</v>
      </c>
      <c r="CP57" s="3">
        <f t="shared" si="82"/>
        <v>1</v>
      </c>
      <c r="CQ57" s="3">
        <f t="shared" si="83"/>
        <v>1</v>
      </c>
      <c r="CR57" s="3">
        <f t="shared" si="84"/>
        <v>1</v>
      </c>
      <c r="CS57" s="3">
        <f t="shared" si="85"/>
        <v>1</v>
      </c>
      <c r="CT57" s="3">
        <f t="shared" si="86"/>
        <v>1</v>
      </c>
      <c r="CU57" s="3">
        <f t="shared" si="87"/>
        <v>1.0529999999999999</v>
      </c>
      <c r="CV57" s="3">
        <f t="shared" si="88"/>
        <v>1</v>
      </c>
      <c r="CW57" s="3">
        <f t="shared" si="89"/>
        <v>1</v>
      </c>
      <c r="CX57" s="3">
        <f t="shared" si="90"/>
        <v>1</v>
      </c>
      <c r="CY57" s="81">
        <f t="shared" si="91"/>
        <v>1</v>
      </c>
      <c r="CZ57" s="3">
        <f t="shared" si="92"/>
        <v>0.6908599537977469</v>
      </c>
    </row>
    <row r="58" spans="1:104">
      <c r="A58" s="2">
        <v>43497</v>
      </c>
      <c r="B58" s="73">
        <v>0.86199999999999999</v>
      </c>
      <c r="C58" s="73">
        <v>1</v>
      </c>
      <c r="D58" s="73">
        <v>1.4470000000000001</v>
      </c>
      <c r="E58" s="73">
        <v>1.083</v>
      </c>
      <c r="F58" s="73">
        <v>1</v>
      </c>
      <c r="G58" s="73">
        <v>0.92700000000000005</v>
      </c>
      <c r="H58" s="73">
        <v>1.1763999999999999</v>
      </c>
      <c r="I58" s="73">
        <v>1.3429</v>
      </c>
      <c r="J58" s="73">
        <v>1.0269999999999999</v>
      </c>
      <c r="K58" s="73">
        <v>1.0523</v>
      </c>
      <c r="L58" s="73">
        <v>0.93300000000000005</v>
      </c>
      <c r="M58" s="73">
        <v>1.0659000000000001</v>
      </c>
      <c r="N58" s="73">
        <v>1.0188999999999999</v>
      </c>
      <c r="O58" s="73">
        <v>0.96540000000000004</v>
      </c>
      <c r="P58" s="73">
        <v>0.94</v>
      </c>
      <c r="Q58" s="73">
        <v>1</v>
      </c>
      <c r="R58" s="73">
        <v>1</v>
      </c>
      <c r="S58" s="73">
        <v>1</v>
      </c>
      <c r="T58" s="73">
        <v>1</v>
      </c>
      <c r="U58" s="73">
        <v>1</v>
      </c>
      <c r="V58" s="73">
        <v>1</v>
      </c>
      <c r="W58" s="73">
        <v>1.0429999999999999</v>
      </c>
      <c r="X58" s="73">
        <v>1</v>
      </c>
      <c r="Y58" s="73">
        <v>1</v>
      </c>
      <c r="Z58" s="73">
        <v>1</v>
      </c>
      <c r="AA58" s="79">
        <v>1</v>
      </c>
      <c r="AB58" s="79">
        <v>1</v>
      </c>
      <c r="AC58" s="79"/>
      <c r="AD58" s="19">
        <v>0.6869929255849555</v>
      </c>
      <c r="AF58" s="11">
        <f t="shared" si="93"/>
        <v>-2.0454545454545503E-2</v>
      </c>
      <c r="AG58" s="11" t="str">
        <f t="shared" si="94"/>
        <v>/</v>
      </c>
      <c r="AH58" s="11">
        <f t="shared" si="95"/>
        <v>-2.2297297297297236E-2</v>
      </c>
      <c r="AI58" s="11">
        <f t="shared" si="96"/>
        <v>-1.7241379310344973E-2</v>
      </c>
      <c r="AJ58" s="11" t="str">
        <f t="shared" si="97"/>
        <v>/</v>
      </c>
      <c r="AK58" s="11">
        <f t="shared" si="98"/>
        <v>-1.5923566878980777E-2</v>
      </c>
      <c r="AL58" s="11">
        <f t="shared" si="99"/>
        <v>7.7094397807091486E-3</v>
      </c>
      <c r="AM58" s="11">
        <f t="shared" si="100"/>
        <v>-2.3700472555434393E-2</v>
      </c>
      <c r="AN58" s="11">
        <f t="shared" si="101"/>
        <v>-8.6872586872588364E-3</v>
      </c>
      <c r="AO58" s="11">
        <f t="shared" si="102"/>
        <v>-4.6348846008322786E-3</v>
      </c>
      <c r="AP58" s="11">
        <f t="shared" si="103"/>
        <v>2.5789813023855412E-3</v>
      </c>
      <c r="AQ58" s="11">
        <f t="shared" si="104"/>
        <v>-1.1774522529204412E-2</v>
      </c>
      <c r="AR58" s="11">
        <f t="shared" si="105"/>
        <v>-1.6220913391909009E-2</v>
      </c>
      <c r="AS58" s="11">
        <f t="shared" si="106"/>
        <v>-1.065792170526747E-2</v>
      </c>
      <c r="AT58" s="11">
        <f t="shared" si="107"/>
        <v>1.4133131945193611E-2</v>
      </c>
      <c r="AU58" s="11" t="str">
        <f t="shared" si="108"/>
        <v>/</v>
      </c>
      <c r="AV58" s="11" t="str">
        <f t="shared" si="109"/>
        <v>/</v>
      </c>
      <c r="AW58" s="11" t="str">
        <f t="shared" si="110"/>
        <v>/</v>
      </c>
      <c r="AX58" s="11" t="str">
        <f t="shared" si="111"/>
        <v>/</v>
      </c>
      <c r="AY58" s="11" t="str">
        <f t="shared" si="112"/>
        <v>/</v>
      </c>
      <c r="AZ58" s="11" t="str">
        <f t="shared" si="113"/>
        <v>/</v>
      </c>
      <c r="BA58" s="11">
        <f t="shared" si="114"/>
        <v>-9.4966761633428209E-3</v>
      </c>
      <c r="BB58" s="11" t="str">
        <f t="shared" si="115"/>
        <v>/</v>
      </c>
      <c r="BC58" s="11" t="str">
        <f t="shared" si="116"/>
        <v>/</v>
      </c>
      <c r="BD58" s="11" t="str">
        <f t="shared" si="117"/>
        <v>/</v>
      </c>
      <c r="BE58" s="76" t="str">
        <f t="shared" si="118"/>
        <v>/</v>
      </c>
      <c r="BF58" s="11">
        <f t="shared" si="64"/>
        <v>-5.5974126037178218E-3</v>
      </c>
      <c r="BL58" s="17"/>
      <c r="BM58" s="17"/>
      <c r="BY58" s="2">
        <f t="shared" si="65"/>
        <v>43497</v>
      </c>
      <c r="BZ58" s="3">
        <f t="shared" si="66"/>
        <v>0.86199999999999999</v>
      </c>
      <c r="CA58" s="3">
        <f t="shared" si="67"/>
        <v>1</v>
      </c>
      <c r="CB58" s="3">
        <f t="shared" si="68"/>
        <v>1.0013840830449827</v>
      </c>
      <c r="CC58" s="3">
        <f t="shared" si="69"/>
        <v>1.083</v>
      </c>
      <c r="CD58" s="3">
        <f t="shared" si="70"/>
        <v>1</v>
      </c>
      <c r="CE58" s="3">
        <f t="shared" si="71"/>
        <v>0.92700000000000005</v>
      </c>
      <c r="CF58" s="3">
        <f t="shared" si="72"/>
        <v>0.95954323001631314</v>
      </c>
      <c r="CG58" s="3">
        <f t="shared" si="73"/>
        <v>0.9303727310516835</v>
      </c>
      <c r="CH58" s="3">
        <f t="shared" si="74"/>
        <v>0.93363636363636349</v>
      </c>
      <c r="CI58" s="3">
        <f t="shared" si="75"/>
        <v>0.88324660063790494</v>
      </c>
      <c r="CJ58" s="3">
        <f t="shared" si="76"/>
        <v>0.91875923190546527</v>
      </c>
      <c r="CK58" s="3">
        <f t="shared" si="77"/>
        <v>1.0659000000000001</v>
      </c>
      <c r="CL58" s="3">
        <f t="shared" si="78"/>
        <v>0.98864738986997858</v>
      </c>
      <c r="CM58" s="3">
        <f t="shared" si="79"/>
        <v>0.96540000000000004</v>
      </c>
      <c r="CN58" s="3">
        <f t="shared" si="80"/>
        <v>0.94</v>
      </c>
      <c r="CO58" s="3">
        <f t="shared" si="81"/>
        <v>1</v>
      </c>
      <c r="CP58" s="3">
        <f t="shared" si="82"/>
        <v>1</v>
      </c>
      <c r="CQ58" s="3">
        <f t="shared" si="83"/>
        <v>1</v>
      </c>
      <c r="CR58" s="3">
        <f t="shared" si="84"/>
        <v>1</v>
      </c>
      <c r="CS58" s="3">
        <f t="shared" si="85"/>
        <v>1</v>
      </c>
      <c r="CT58" s="3">
        <f t="shared" si="86"/>
        <v>1</v>
      </c>
      <c r="CU58" s="3">
        <f t="shared" si="87"/>
        <v>1.0429999999999999</v>
      </c>
      <c r="CV58" s="3">
        <f t="shared" si="88"/>
        <v>1</v>
      </c>
      <c r="CW58" s="3">
        <f t="shared" si="89"/>
        <v>1</v>
      </c>
      <c r="CX58" s="3">
        <f t="shared" si="90"/>
        <v>1</v>
      </c>
      <c r="CY58" s="81">
        <f t="shared" si="91"/>
        <v>1</v>
      </c>
      <c r="CZ58" s="3">
        <f t="shared" si="92"/>
        <v>0.6869929255849555</v>
      </c>
    </row>
    <row r="59" spans="1:104">
      <c r="A59" s="2">
        <v>43511</v>
      </c>
      <c r="B59" s="73">
        <v>0.91700000000000004</v>
      </c>
      <c r="C59" s="73">
        <v>1</v>
      </c>
      <c r="D59" s="73">
        <v>1.597</v>
      </c>
      <c r="E59" s="73">
        <v>1.1319999999999999</v>
      </c>
      <c r="F59" s="73">
        <v>1</v>
      </c>
      <c r="G59" s="73">
        <v>0.97899999999999998</v>
      </c>
      <c r="H59" s="73">
        <v>1.2388999999999999</v>
      </c>
      <c r="I59" s="73">
        <v>1.43</v>
      </c>
      <c r="J59" s="73">
        <v>1.099</v>
      </c>
      <c r="K59" s="73">
        <v>1.1100000000000001</v>
      </c>
      <c r="L59" s="73">
        <v>0.97970000000000002</v>
      </c>
      <c r="M59" s="73">
        <v>1.1294999999999999</v>
      </c>
      <c r="N59" s="73">
        <v>1.0782</v>
      </c>
      <c r="O59" s="73">
        <v>1.0044999999999999</v>
      </c>
      <c r="P59" s="73">
        <v>0.98619999999999997</v>
      </c>
      <c r="Q59" s="73">
        <v>1</v>
      </c>
      <c r="R59" s="73">
        <v>1</v>
      </c>
      <c r="S59" s="73">
        <v>1</v>
      </c>
      <c r="T59" s="73">
        <v>1</v>
      </c>
      <c r="U59" s="73">
        <v>1</v>
      </c>
      <c r="V59" s="73">
        <v>1</v>
      </c>
      <c r="W59" s="73">
        <v>1.1080000000000001</v>
      </c>
      <c r="X59" s="73">
        <v>1</v>
      </c>
      <c r="Y59" s="73">
        <v>1</v>
      </c>
      <c r="Z59" s="73">
        <v>1</v>
      </c>
      <c r="AA59" s="79">
        <v>1</v>
      </c>
      <c r="AB59" s="79">
        <v>1</v>
      </c>
      <c r="AC59" s="79"/>
      <c r="AD59" s="19">
        <v>0.72034297832283045</v>
      </c>
      <c r="AF59" s="11">
        <f t="shared" si="93"/>
        <v>6.3805104408352742E-2</v>
      </c>
      <c r="AG59" s="11" t="str">
        <f t="shared" si="94"/>
        <v>/</v>
      </c>
      <c r="AH59" s="11">
        <f t="shared" si="95"/>
        <v>0.10366275051831364</v>
      </c>
      <c r="AI59" s="11">
        <f t="shared" si="96"/>
        <v>4.5244690674053567E-2</v>
      </c>
      <c r="AJ59" s="11" t="str">
        <f t="shared" si="97"/>
        <v>/</v>
      </c>
      <c r="AK59" s="11">
        <f t="shared" si="98"/>
        <v>5.6094929881337574E-2</v>
      </c>
      <c r="AL59" s="11">
        <f t="shared" si="99"/>
        <v>5.3128187691261486E-2</v>
      </c>
      <c r="AM59" s="11">
        <f t="shared" si="100"/>
        <v>6.4859632139399714E-2</v>
      </c>
      <c r="AN59" s="11">
        <f t="shared" si="101"/>
        <v>7.0107108081791658E-2</v>
      </c>
      <c r="AO59" s="11">
        <f t="shared" si="102"/>
        <v>5.4832272165732387E-2</v>
      </c>
      <c r="AP59" s="11">
        <f t="shared" si="103"/>
        <v>5.0053590568059914E-2</v>
      </c>
      <c r="AQ59" s="11">
        <f t="shared" si="104"/>
        <v>5.9667886293273131E-2</v>
      </c>
      <c r="AR59" s="11">
        <f t="shared" si="105"/>
        <v>5.8200019629011779E-2</v>
      </c>
      <c r="AS59" s="11">
        <f t="shared" si="106"/>
        <v>4.050134659208604E-2</v>
      </c>
      <c r="AT59" s="11">
        <f t="shared" si="107"/>
        <v>4.9148936170212876E-2</v>
      </c>
      <c r="AU59" s="11" t="str">
        <f t="shared" si="108"/>
        <v>/</v>
      </c>
      <c r="AV59" s="11" t="str">
        <f t="shared" si="109"/>
        <v>/</v>
      </c>
      <c r="AW59" s="11" t="str">
        <f t="shared" si="110"/>
        <v>/</v>
      </c>
      <c r="AX59" s="11" t="str">
        <f t="shared" si="111"/>
        <v>/</v>
      </c>
      <c r="AY59" s="11" t="str">
        <f t="shared" si="112"/>
        <v>/</v>
      </c>
      <c r="AZ59" s="11" t="str">
        <f t="shared" si="113"/>
        <v>/</v>
      </c>
      <c r="BA59" s="11">
        <f t="shared" si="114"/>
        <v>6.232023010546528E-2</v>
      </c>
      <c r="BB59" s="11" t="str">
        <f t="shared" si="115"/>
        <v>/</v>
      </c>
      <c r="BC59" s="11" t="str">
        <f t="shared" si="116"/>
        <v>/</v>
      </c>
      <c r="BD59" s="11" t="str">
        <f t="shared" si="117"/>
        <v>/</v>
      </c>
      <c r="BE59" s="76" t="str">
        <f t="shared" si="118"/>
        <v>/</v>
      </c>
      <c r="BF59" s="11">
        <f t="shared" si="64"/>
        <v>4.8544972583929091E-2</v>
      </c>
      <c r="BL59" s="17"/>
      <c r="BM59" s="17"/>
      <c r="BY59" s="2">
        <f t="shared" si="65"/>
        <v>43511</v>
      </c>
      <c r="BZ59" s="3">
        <f t="shared" si="66"/>
        <v>0.91700000000000004</v>
      </c>
      <c r="CA59" s="3">
        <f t="shared" si="67"/>
        <v>1</v>
      </c>
      <c r="CB59" s="3">
        <f t="shared" si="68"/>
        <v>1.105190311418685</v>
      </c>
      <c r="CC59" s="3">
        <f t="shared" si="69"/>
        <v>1.1319999999999999</v>
      </c>
      <c r="CD59" s="3">
        <f t="shared" si="70"/>
        <v>1</v>
      </c>
      <c r="CE59" s="3">
        <f t="shared" si="71"/>
        <v>0.97899999999999998</v>
      </c>
      <c r="CF59" s="3">
        <f t="shared" si="72"/>
        <v>1.010522022838499</v>
      </c>
      <c r="CG59" s="3">
        <f t="shared" si="73"/>
        <v>0.99071636414022446</v>
      </c>
      <c r="CH59" s="3">
        <f t="shared" si="74"/>
        <v>0.99909090909090903</v>
      </c>
      <c r="CI59" s="3">
        <f t="shared" si="75"/>
        <v>0.93167701863354047</v>
      </c>
      <c r="CJ59" s="3">
        <f t="shared" si="76"/>
        <v>0.96474643032988672</v>
      </c>
      <c r="CK59" s="3">
        <f t="shared" si="77"/>
        <v>1.1294999999999999</v>
      </c>
      <c r="CL59" s="3">
        <f t="shared" si="78"/>
        <v>1.0461866873665826</v>
      </c>
      <c r="CM59" s="3">
        <f t="shared" si="79"/>
        <v>1.0044999999999999</v>
      </c>
      <c r="CN59" s="3">
        <f t="shared" si="80"/>
        <v>0.98619999999999997</v>
      </c>
      <c r="CO59" s="3">
        <f t="shared" si="81"/>
        <v>1</v>
      </c>
      <c r="CP59" s="3">
        <f t="shared" si="82"/>
        <v>1</v>
      </c>
      <c r="CQ59" s="3">
        <f t="shared" si="83"/>
        <v>1</v>
      </c>
      <c r="CR59" s="3">
        <f t="shared" si="84"/>
        <v>1</v>
      </c>
      <c r="CS59" s="3">
        <f t="shared" si="85"/>
        <v>1</v>
      </c>
      <c r="CT59" s="3">
        <f t="shared" si="86"/>
        <v>1</v>
      </c>
      <c r="CU59" s="3">
        <f t="shared" si="87"/>
        <v>1.1080000000000001</v>
      </c>
      <c r="CV59" s="3">
        <f t="shared" si="88"/>
        <v>1</v>
      </c>
      <c r="CW59" s="3">
        <f t="shared" si="89"/>
        <v>1</v>
      </c>
      <c r="CX59" s="3">
        <f t="shared" si="90"/>
        <v>1</v>
      </c>
      <c r="CY59" s="81">
        <f t="shared" si="91"/>
        <v>1</v>
      </c>
      <c r="CZ59" s="3">
        <f t="shared" si="92"/>
        <v>0.72034297832283045</v>
      </c>
    </row>
    <row r="60" spans="1:104">
      <c r="A60" s="2">
        <v>43518</v>
      </c>
      <c r="B60" s="73">
        <v>0.97699999999999998</v>
      </c>
      <c r="C60" s="73">
        <v>1</v>
      </c>
      <c r="D60" s="73">
        <v>1.7569999999999999</v>
      </c>
      <c r="E60" s="73">
        <v>1.1870000000000001</v>
      </c>
      <c r="F60" s="73">
        <v>1</v>
      </c>
      <c r="G60" s="73">
        <v>1.04</v>
      </c>
      <c r="H60" s="73">
        <v>1.3177000000000001</v>
      </c>
      <c r="I60" s="73">
        <v>1.5190999999999999</v>
      </c>
      <c r="J60" s="73">
        <v>1.167</v>
      </c>
      <c r="K60" s="73">
        <v>1.1654</v>
      </c>
      <c r="L60" s="73">
        <v>1.0327999999999999</v>
      </c>
      <c r="M60" s="73">
        <v>1.1919999999999999</v>
      </c>
      <c r="N60" s="73">
        <v>1.1397999999999999</v>
      </c>
      <c r="O60" s="73">
        <v>1.0576000000000001</v>
      </c>
      <c r="P60" s="73">
        <v>1.0406</v>
      </c>
      <c r="Q60" s="73">
        <v>1</v>
      </c>
      <c r="R60" s="73">
        <v>1</v>
      </c>
      <c r="S60" s="73">
        <v>1</v>
      </c>
      <c r="T60" s="73">
        <v>1</v>
      </c>
      <c r="U60" s="73">
        <v>1</v>
      </c>
      <c r="V60" s="73">
        <v>1</v>
      </c>
      <c r="W60" s="73">
        <v>1.1619999999999999</v>
      </c>
      <c r="X60" s="73">
        <v>1</v>
      </c>
      <c r="Y60" s="73">
        <v>1</v>
      </c>
      <c r="Z60" s="73">
        <v>1</v>
      </c>
      <c r="AA60" s="79">
        <v>1</v>
      </c>
      <c r="AB60" s="79">
        <v>1</v>
      </c>
      <c r="AC60" s="79"/>
      <c r="AD60" s="19">
        <v>0.76426727453564614</v>
      </c>
      <c r="AF60" s="11">
        <f t="shared" si="93"/>
        <v>6.543075245365304E-2</v>
      </c>
      <c r="AG60" s="11" t="str">
        <f t="shared" si="94"/>
        <v>/</v>
      </c>
      <c r="AH60" s="11">
        <f t="shared" si="95"/>
        <v>0.10018785222291782</v>
      </c>
      <c r="AI60" s="11">
        <f t="shared" si="96"/>
        <v>4.8586572438162667E-2</v>
      </c>
      <c r="AJ60" s="11" t="str">
        <f t="shared" si="97"/>
        <v>/</v>
      </c>
      <c r="AK60" s="11">
        <f t="shared" si="98"/>
        <v>6.2308478038815229E-2</v>
      </c>
      <c r="AL60" s="11">
        <f t="shared" si="99"/>
        <v>6.3604810719186444E-2</v>
      </c>
      <c r="AM60" s="11">
        <f t="shared" si="100"/>
        <v>6.2307692307692175E-2</v>
      </c>
      <c r="AN60" s="11">
        <f t="shared" si="101"/>
        <v>6.1874431301182975E-2</v>
      </c>
      <c r="AO60" s="11">
        <f t="shared" si="102"/>
        <v>4.9909909909909844E-2</v>
      </c>
      <c r="AP60" s="11">
        <f t="shared" si="103"/>
        <v>5.4200265387363444E-2</v>
      </c>
      <c r="AQ60" s="11">
        <f t="shared" si="104"/>
        <v>5.5334218680832326E-2</v>
      </c>
      <c r="AR60" s="11">
        <f t="shared" si="105"/>
        <v>5.7132257466147252E-2</v>
      </c>
      <c r="AS60" s="11">
        <f t="shared" si="106"/>
        <v>5.2862120457939366E-2</v>
      </c>
      <c r="AT60" s="11">
        <f t="shared" si="107"/>
        <v>5.5161224903670592E-2</v>
      </c>
      <c r="AU60" s="11" t="str">
        <f t="shared" si="108"/>
        <v>/</v>
      </c>
      <c r="AV60" s="11" t="str">
        <f t="shared" si="109"/>
        <v>/</v>
      </c>
      <c r="AW60" s="11" t="str">
        <f t="shared" si="110"/>
        <v>/</v>
      </c>
      <c r="AX60" s="11" t="str">
        <f t="shared" si="111"/>
        <v>/</v>
      </c>
      <c r="AY60" s="11" t="str">
        <f t="shared" si="112"/>
        <v>/</v>
      </c>
      <c r="AZ60" s="11" t="str">
        <f t="shared" si="113"/>
        <v>/</v>
      </c>
      <c r="BA60" s="11">
        <f t="shared" si="114"/>
        <v>4.873646209386262E-2</v>
      </c>
      <c r="BB60" s="11" t="str">
        <f t="shared" si="115"/>
        <v>/</v>
      </c>
      <c r="BC60" s="11" t="str">
        <f t="shared" si="116"/>
        <v>/</v>
      </c>
      <c r="BD60" s="11" t="str">
        <f t="shared" si="117"/>
        <v>/</v>
      </c>
      <c r="BE60" s="76" t="str">
        <f t="shared" si="118"/>
        <v>/</v>
      </c>
      <c r="BF60" s="11">
        <f t="shared" si="64"/>
        <v>6.0976920070886731E-2</v>
      </c>
      <c r="BL60" s="17"/>
      <c r="BM60" s="17"/>
      <c r="BY60" s="2">
        <f t="shared" si="65"/>
        <v>43518</v>
      </c>
      <c r="BZ60" s="3">
        <f t="shared" si="66"/>
        <v>0.97699999999999998</v>
      </c>
      <c r="CA60" s="3">
        <f t="shared" si="67"/>
        <v>1</v>
      </c>
      <c r="CB60" s="3">
        <f t="shared" si="68"/>
        <v>1.215916955017301</v>
      </c>
      <c r="CC60" s="3">
        <f t="shared" si="69"/>
        <v>1.1870000000000001</v>
      </c>
      <c r="CD60" s="3">
        <f t="shared" si="70"/>
        <v>1</v>
      </c>
      <c r="CE60" s="3">
        <f t="shared" si="71"/>
        <v>1.04</v>
      </c>
      <c r="CF60" s="3">
        <f t="shared" si="72"/>
        <v>1.0747960848287113</v>
      </c>
      <c r="CG60" s="3">
        <f t="shared" si="73"/>
        <v>1.0524456145212691</v>
      </c>
      <c r="CH60" s="3">
        <f t="shared" si="74"/>
        <v>1.0609090909090908</v>
      </c>
      <c r="CI60" s="3">
        <f t="shared" si="75"/>
        <v>0.97817693469867384</v>
      </c>
      <c r="CJ60" s="3">
        <f t="shared" si="76"/>
        <v>1.017035942885278</v>
      </c>
      <c r="CK60" s="3">
        <f t="shared" si="77"/>
        <v>1.1919999999999999</v>
      </c>
      <c r="CL60" s="3">
        <f t="shared" si="78"/>
        <v>1.1059576945468659</v>
      </c>
      <c r="CM60" s="3">
        <f t="shared" si="79"/>
        <v>1.0576000000000001</v>
      </c>
      <c r="CN60" s="3">
        <f t="shared" si="80"/>
        <v>1.0406</v>
      </c>
      <c r="CO60" s="3">
        <f t="shared" si="81"/>
        <v>1</v>
      </c>
      <c r="CP60" s="3">
        <f t="shared" si="82"/>
        <v>1</v>
      </c>
      <c r="CQ60" s="3">
        <f t="shared" si="83"/>
        <v>1</v>
      </c>
      <c r="CR60" s="3">
        <f t="shared" si="84"/>
        <v>1</v>
      </c>
      <c r="CS60" s="3">
        <f t="shared" si="85"/>
        <v>1</v>
      </c>
      <c r="CT60" s="3">
        <f t="shared" si="86"/>
        <v>1</v>
      </c>
      <c r="CU60" s="3">
        <f t="shared" si="87"/>
        <v>1.1619999999999999</v>
      </c>
      <c r="CV60" s="3">
        <f t="shared" si="88"/>
        <v>1</v>
      </c>
      <c r="CW60" s="3">
        <f t="shared" si="89"/>
        <v>1</v>
      </c>
      <c r="CX60" s="3">
        <f t="shared" si="90"/>
        <v>1</v>
      </c>
      <c r="CY60" s="81">
        <f t="shared" si="91"/>
        <v>1</v>
      </c>
      <c r="CZ60" s="3">
        <f t="shared" si="92"/>
        <v>0.76426727453564614</v>
      </c>
    </row>
    <row r="61" spans="1:104">
      <c r="A61" s="2">
        <v>43525</v>
      </c>
      <c r="B61" s="73">
        <v>1.042</v>
      </c>
      <c r="C61" s="73">
        <v>1</v>
      </c>
      <c r="D61" s="73">
        <v>1.917</v>
      </c>
      <c r="E61" s="73">
        <v>1.272</v>
      </c>
      <c r="F61" s="73">
        <v>1</v>
      </c>
      <c r="G61" s="73">
        <v>1.1020000000000001</v>
      </c>
      <c r="H61" s="73">
        <v>1.391</v>
      </c>
      <c r="I61" s="73">
        <v>1.6031</v>
      </c>
      <c r="J61" s="73">
        <v>1.2470000000000001</v>
      </c>
      <c r="K61" s="73">
        <v>1.2322</v>
      </c>
      <c r="L61" s="73">
        <v>1.1040000000000001</v>
      </c>
      <c r="M61" s="73">
        <v>1.2763</v>
      </c>
      <c r="N61" s="73">
        <v>1.2091000000000001</v>
      </c>
      <c r="O61" s="73">
        <v>1.1180000000000001</v>
      </c>
      <c r="P61" s="73">
        <v>1.1001000000000001</v>
      </c>
      <c r="Q61" s="73">
        <v>1</v>
      </c>
      <c r="R61" s="73">
        <v>1</v>
      </c>
      <c r="S61" s="73">
        <v>1</v>
      </c>
      <c r="T61" s="73">
        <v>1</v>
      </c>
      <c r="U61" s="73">
        <v>1</v>
      </c>
      <c r="V61" s="73">
        <v>1</v>
      </c>
      <c r="W61" s="73">
        <v>1.2250000000000001</v>
      </c>
      <c r="X61" s="73">
        <v>1</v>
      </c>
      <c r="Y61" s="73">
        <v>1</v>
      </c>
      <c r="Z61" s="73">
        <v>1</v>
      </c>
      <c r="AA61" s="79">
        <v>1</v>
      </c>
      <c r="AB61" s="79">
        <v>1</v>
      </c>
      <c r="AC61" s="79"/>
      <c r="AD61" s="19">
        <v>0.81064955198602962</v>
      </c>
      <c r="AF61" s="11">
        <f t="shared" si="93"/>
        <v>6.6530194472876225E-2</v>
      </c>
      <c r="AG61" s="11" t="str">
        <f t="shared" si="94"/>
        <v>/</v>
      </c>
      <c r="AH61" s="11">
        <f t="shared" si="95"/>
        <v>9.1064314171883876E-2</v>
      </c>
      <c r="AI61" s="11">
        <f t="shared" si="96"/>
        <v>7.1609098567817941E-2</v>
      </c>
      <c r="AJ61" s="11" t="str">
        <f t="shared" si="97"/>
        <v>/</v>
      </c>
      <c r="AK61" s="11">
        <f t="shared" si="98"/>
        <v>5.9615384615384626E-2</v>
      </c>
      <c r="AL61" s="11">
        <f t="shared" si="99"/>
        <v>5.5627229263109923E-2</v>
      </c>
      <c r="AM61" s="11">
        <f t="shared" si="100"/>
        <v>5.5295898887499195E-2</v>
      </c>
      <c r="AN61" s="11">
        <f t="shared" si="101"/>
        <v>6.8551842330762724E-2</v>
      </c>
      <c r="AO61" s="11">
        <f t="shared" si="102"/>
        <v>5.7319375321777999E-2</v>
      </c>
      <c r="AP61" s="11">
        <f t="shared" si="103"/>
        <v>6.8938807126258883E-2</v>
      </c>
      <c r="AQ61" s="11">
        <f t="shared" si="104"/>
        <v>7.0721476510067216E-2</v>
      </c>
      <c r="AR61" s="11">
        <f t="shared" si="105"/>
        <v>6.0800140375504519E-2</v>
      </c>
      <c r="AS61" s="11">
        <f t="shared" si="106"/>
        <v>5.7110438729198298E-2</v>
      </c>
      <c r="AT61" s="11">
        <f t="shared" si="107"/>
        <v>5.7178550836056274E-2</v>
      </c>
      <c r="AU61" s="11" t="str">
        <f t="shared" si="108"/>
        <v>/</v>
      </c>
      <c r="AV61" s="11" t="str">
        <f t="shared" si="109"/>
        <v>/</v>
      </c>
      <c r="AW61" s="11" t="str">
        <f t="shared" si="110"/>
        <v>/</v>
      </c>
      <c r="AX61" s="11" t="str">
        <f t="shared" si="111"/>
        <v>/</v>
      </c>
      <c r="AY61" s="11" t="str">
        <f t="shared" si="112"/>
        <v>/</v>
      </c>
      <c r="AZ61" s="11" t="str">
        <f t="shared" si="113"/>
        <v>/</v>
      </c>
      <c r="BA61" s="11">
        <f t="shared" si="114"/>
        <v>5.4216867469879748E-2</v>
      </c>
      <c r="BB61" s="11" t="str">
        <f t="shared" si="115"/>
        <v>/</v>
      </c>
      <c r="BC61" s="11" t="str">
        <f t="shared" si="116"/>
        <v>/</v>
      </c>
      <c r="BD61" s="11" t="str">
        <f t="shared" si="117"/>
        <v>/</v>
      </c>
      <c r="BE61" s="76" t="str">
        <f t="shared" si="118"/>
        <v>/</v>
      </c>
      <c r="BF61" s="11">
        <f t="shared" si="64"/>
        <v>6.0688556210344746E-2</v>
      </c>
      <c r="BL61" s="17"/>
      <c r="BM61" s="17"/>
      <c r="BY61" s="2">
        <f t="shared" si="65"/>
        <v>43525</v>
      </c>
      <c r="BZ61" s="3">
        <f t="shared" si="66"/>
        <v>1.042</v>
      </c>
      <c r="CA61" s="3">
        <f t="shared" si="67"/>
        <v>1</v>
      </c>
      <c r="CB61" s="3">
        <f t="shared" si="68"/>
        <v>1.3266435986159169</v>
      </c>
      <c r="CC61" s="3">
        <f t="shared" si="69"/>
        <v>1.272</v>
      </c>
      <c r="CD61" s="3">
        <f t="shared" si="70"/>
        <v>1</v>
      </c>
      <c r="CE61" s="3">
        <f t="shared" si="71"/>
        <v>1.1020000000000001</v>
      </c>
      <c r="CF61" s="3">
        <f t="shared" si="72"/>
        <v>1.1345840130505709</v>
      </c>
      <c r="CG61" s="3">
        <f t="shared" si="73"/>
        <v>1.1106415408064292</v>
      </c>
      <c r="CH61" s="3">
        <f t="shared" si="74"/>
        <v>1.1336363636363636</v>
      </c>
      <c r="CI61" s="3">
        <f t="shared" si="75"/>
        <v>1.0342454255497733</v>
      </c>
      <c r="CJ61" s="3">
        <f t="shared" si="76"/>
        <v>1.0871491875923192</v>
      </c>
      <c r="CK61" s="3">
        <f t="shared" si="77"/>
        <v>1.2763</v>
      </c>
      <c r="CL61" s="3">
        <f t="shared" si="78"/>
        <v>1.1732000776246847</v>
      </c>
      <c r="CM61" s="3">
        <f t="shared" si="79"/>
        <v>1.1180000000000001</v>
      </c>
      <c r="CN61" s="3">
        <f t="shared" si="80"/>
        <v>1.1001000000000001</v>
      </c>
      <c r="CO61" s="3">
        <f t="shared" si="81"/>
        <v>1</v>
      </c>
      <c r="CP61" s="3">
        <f t="shared" si="82"/>
        <v>1</v>
      </c>
      <c r="CQ61" s="3">
        <f t="shared" si="83"/>
        <v>1</v>
      </c>
      <c r="CR61" s="3">
        <f t="shared" si="84"/>
        <v>1</v>
      </c>
      <c r="CS61" s="3">
        <f t="shared" si="85"/>
        <v>1</v>
      </c>
      <c r="CT61" s="3">
        <f t="shared" si="86"/>
        <v>1</v>
      </c>
      <c r="CU61" s="3">
        <f t="shared" si="87"/>
        <v>1.2250000000000001</v>
      </c>
      <c r="CV61" s="3">
        <f t="shared" si="88"/>
        <v>1</v>
      </c>
      <c r="CW61" s="3">
        <f t="shared" si="89"/>
        <v>1</v>
      </c>
      <c r="CX61" s="3">
        <f t="shared" si="90"/>
        <v>1</v>
      </c>
      <c r="CY61" s="81">
        <f t="shared" si="91"/>
        <v>1</v>
      </c>
      <c r="CZ61" s="3">
        <f t="shared" si="92"/>
        <v>0.81064955198602962</v>
      </c>
    </row>
    <row r="62" spans="1:104">
      <c r="A62" s="2">
        <v>43532</v>
      </c>
      <c r="B62" s="73">
        <v>1.0940000000000001</v>
      </c>
      <c r="C62" s="73">
        <v>1</v>
      </c>
      <c r="D62" s="73">
        <v>2.0830000000000002</v>
      </c>
      <c r="E62" s="73">
        <v>1.343</v>
      </c>
      <c r="F62" s="73">
        <v>1</v>
      </c>
      <c r="G62" s="73">
        <v>1.1649</v>
      </c>
      <c r="H62" s="73">
        <v>1.4440999999999999</v>
      </c>
      <c r="I62" s="73">
        <v>1.6254</v>
      </c>
      <c r="J62" s="73">
        <v>1.302</v>
      </c>
      <c r="K62" s="73">
        <v>1.2823</v>
      </c>
      <c r="L62" s="73">
        <v>1.1435</v>
      </c>
      <c r="M62" s="73">
        <v>1.3105</v>
      </c>
      <c r="N62" s="73">
        <v>1.2559</v>
      </c>
      <c r="O62" s="73">
        <v>1.1457999999999999</v>
      </c>
      <c r="P62" s="73">
        <v>1.1394</v>
      </c>
      <c r="Q62" s="73">
        <v>1</v>
      </c>
      <c r="R62" s="73">
        <v>1</v>
      </c>
      <c r="S62" s="73">
        <v>1</v>
      </c>
      <c r="T62" s="73">
        <v>1</v>
      </c>
      <c r="U62" s="73">
        <v>1</v>
      </c>
      <c r="V62" s="73">
        <v>1</v>
      </c>
      <c r="W62" s="73">
        <v>1.2609999999999999</v>
      </c>
      <c r="X62" s="73">
        <v>1</v>
      </c>
      <c r="Y62" s="73">
        <v>1</v>
      </c>
      <c r="Z62" s="73">
        <v>1</v>
      </c>
      <c r="AA62" s="79">
        <v>1</v>
      </c>
      <c r="AB62" s="79">
        <v>1</v>
      </c>
      <c r="AC62" s="79"/>
      <c r="AD62" s="19">
        <v>0.83920178673498014</v>
      </c>
      <c r="AF62" s="11">
        <f t="shared" si="93"/>
        <v>4.9904030710172798E-2</v>
      </c>
      <c r="AG62" s="11" t="str">
        <f t="shared" si="94"/>
        <v>/</v>
      </c>
      <c r="AH62" s="11">
        <f t="shared" si="95"/>
        <v>8.6593635889410603E-2</v>
      </c>
      <c r="AI62" s="11">
        <f t="shared" si="96"/>
        <v>5.5817610062893097E-2</v>
      </c>
      <c r="AJ62" s="11" t="str">
        <f t="shared" si="97"/>
        <v>/</v>
      </c>
      <c r="AK62" s="11">
        <f t="shared" si="98"/>
        <v>5.7078039927404678E-2</v>
      </c>
      <c r="AL62" s="11">
        <f t="shared" si="99"/>
        <v>3.8173975557153073E-2</v>
      </c>
      <c r="AM62" s="11">
        <f t="shared" si="100"/>
        <v>1.3910548312644266E-2</v>
      </c>
      <c r="AN62" s="11">
        <f t="shared" si="101"/>
        <v>4.4105854049719229E-2</v>
      </c>
      <c r="AO62" s="11">
        <f t="shared" si="102"/>
        <v>4.0658983931179948E-2</v>
      </c>
      <c r="AP62" s="11">
        <f t="shared" si="103"/>
        <v>3.5778985507246341E-2</v>
      </c>
      <c r="AQ62" s="11">
        <f t="shared" si="104"/>
        <v>2.6796207788137627E-2</v>
      </c>
      <c r="AR62" s="11">
        <f t="shared" si="105"/>
        <v>3.8706475891158609E-2</v>
      </c>
      <c r="AS62" s="11">
        <f t="shared" si="106"/>
        <v>2.4865831842575847E-2</v>
      </c>
      <c r="AT62" s="11">
        <f t="shared" si="107"/>
        <v>3.5724025088628153E-2</v>
      </c>
      <c r="AU62" s="11" t="str">
        <f t="shared" si="108"/>
        <v>/</v>
      </c>
      <c r="AV62" s="11" t="str">
        <f t="shared" si="109"/>
        <v>/</v>
      </c>
      <c r="AW62" s="11" t="str">
        <f t="shared" si="110"/>
        <v>/</v>
      </c>
      <c r="AX62" s="11" t="str">
        <f t="shared" si="111"/>
        <v>/</v>
      </c>
      <c r="AY62" s="11" t="str">
        <f t="shared" si="112"/>
        <v>/</v>
      </c>
      <c r="AZ62" s="11" t="str">
        <f t="shared" si="113"/>
        <v>/</v>
      </c>
      <c r="BA62" s="11">
        <f t="shared" si="114"/>
        <v>2.9387755102040725E-2</v>
      </c>
      <c r="BB62" s="11" t="str">
        <f t="shared" si="115"/>
        <v>/</v>
      </c>
      <c r="BC62" s="11" t="str">
        <f t="shared" si="116"/>
        <v>/</v>
      </c>
      <c r="BD62" s="11" t="str">
        <f t="shared" si="117"/>
        <v>/</v>
      </c>
      <c r="BE62" s="76" t="str">
        <f t="shared" si="118"/>
        <v>/</v>
      </c>
      <c r="BF62" s="11">
        <f t="shared" si="64"/>
        <v>3.5221427901859448E-2</v>
      </c>
      <c r="BL62" s="17"/>
      <c r="BM62" s="17"/>
      <c r="BY62" s="2">
        <f t="shared" si="65"/>
        <v>43532</v>
      </c>
      <c r="BZ62" s="3">
        <f t="shared" si="66"/>
        <v>1.0940000000000001</v>
      </c>
      <c r="CA62" s="3">
        <f t="shared" si="67"/>
        <v>1</v>
      </c>
      <c r="CB62" s="3">
        <f t="shared" si="68"/>
        <v>1.4415224913494811</v>
      </c>
      <c r="CC62" s="3">
        <f t="shared" si="69"/>
        <v>1.343</v>
      </c>
      <c r="CD62" s="3">
        <f t="shared" si="70"/>
        <v>1</v>
      </c>
      <c r="CE62" s="3">
        <f t="shared" si="71"/>
        <v>1.1649</v>
      </c>
      <c r="CF62" s="3">
        <f t="shared" si="72"/>
        <v>1.1778955954323</v>
      </c>
      <c r="CG62" s="3">
        <f t="shared" si="73"/>
        <v>1.1260911736178467</v>
      </c>
      <c r="CH62" s="3">
        <f t="shared" si="74"/>
        <v>1.1836363636363636</v>
      </c>
      <c r="CI62" s="3">
        <f t="shared" si="75"/>
        <v>1.0762967936880981</v>
      </c>
      <c r="CJ62" s="3">
        <f t="shared" si="76"/>
        <v>1.1260462826193991</v>
      </c>
      <c r="CK62" s="3">
        <f t="shared" si="77"/>
        <v>1.3105</v>
      </c>
      <c r="CL62" s="3">
        <f t="shared" si="78"/>
        <v>1.2186105181447702</v>
      </c>
      <c r="CM62" s="3">
        <f t="shared" si="79"/>
        <v>1.1457999999999999</v>
      </c>
      <c r="CN62" s="3">
        <f t="shared" si="80"/>
        <v>1.1394</v>
      </c>
      <c r="CO62" s="3">
        <f t="shared" si="81"/>
        <v>1</v>
      </c>
      <c r="CP62" s="3">
        <f t="shared" si="82"/>
        <v>1</v>
      </c>
      <c r="CQ62" s="3">
        <f t="shared" si="83"/>
        <v>1</v>
      </c>
      <c r="CR62" s="3">
        <f t="shared" si="84"/>
        <v>1</v>
      </c>
      <c r="CS62" s="3">
        <f t="shared" si="85"/>
        <v>1</v>
      </c>
      <c r="CT62" s="3">
        <f t="shared" si="86"/>
        <v>1</v>
      </c>
      <c r="CU62" s="3">
        <f t="shared" si="87"/>
        <v>1.2609999999999999</v>
      </c>
      <c r="CV62" s="3">
        <f t="shared" si="88"/>
        <v>1</v>
      </c>
      <c r="CW62" s="3">
        <f t="shared" si="89"/>
        <v>1</v>
      </c>
      <c r="CX62" s="3">
        <f t="shared" si="90"/>
        <v>1</v>
      </c>
      <c r="CY62" s="81">
        <f t="shared" si="91"/>
        <v>1</v>
      </c>
      <c r="CZ62" s="3">
        <f t="shared" si="92"/>
        <v>0.83920178673498014</v>
      </c>
    </row>
    <row r="63" spans="1:104">
      <c r="A63" s="2">
        <v>43539</v>
      </c>
      <c r="B63" s="73">
        <v>1.129</v>
      </c>
      <c r="C63" s="73">
        <v>1</v>
      </c>
      <c r="D63" s="73">
        <v>2.21</v>
      </c>
      <c r="E63" s="73">
        <v>1.4079999999999999</v>
      </c>
      <c r="F63" s="73">
        <v>1</v>
      </c>
      <c r="G63" s="73">
        <v>1.2284999999999999</v>
      </c>
      <c r="H63" s="73">
        <v>1.5017</v>
      </c>
      <c r="I63" s="73">
        <v>1.6814</v>
      </c>
      <c r="J63" s="73">
        <v>1.3620000000000001</v>
      </c>
      <c r="K63" s="73">
        <v>1.34</v>
      </c>
      <c r="L63" s="73">
        <v>1.2</v>
      </c>
      <c r="M63" s="73">
        <v>1.3688</v>
      </c>
      <c r="N63" s="73">
        <v>1.3088</v>
      </c>
      <c r="O63" s="73">
        <v>1.1855</v>
      </c>
      <c r="P63" s="73">
        <v>1.1906749027443799</v>
      </c>
      <c r="Q63" s="73">
        <v>1</v>
      </c>
      <c r="R63" s="73">
        <v>1</v>
      </c>
      <c r="S63" s="73">
        <v>1</v>
      </c>
      <c r="T63" s="73">
        <v>1</v>
      </c>
      <c r="U63" s="73">
        <v>1</v>
      </c>
      <c r="V63" s="73">
        <v>1</v>
      </c>
      <c r="W63" s="73">
        <v>1.3009999999999999</v>
      </c>
      <c r="X63" s="73">
        <v>1</v>
      </c>
      <c r="Y63" s="73">
        <v>1</v>
      </c>
      <c r="Z63" s="73">
        <v>1</v>
      </c>
      <c r="AA63" s="79">
        <v>1</v>
      </c>
      <c r="AB63" s="79">
        <v>1</v>
      </c>
      <c r="AC63" s="79"/>
      <c r="AD63" s="19">
        <v>0.85732881443871845</v>
      </c>
      <c r="AF63" s="11">
        <f t="shared" si="93"/>
        <v>3.1992687385740348E-2</v>
      </c>
      <c r="AG63" s="11" t="str">
        <f t="shared" si="94"/>
        <v>/</v>
      </c>
      <c r="AH63" s="11">
        <f t="shared" si="95"/>
        <v>6.09697551608257E-2</v>
      </c>
      <c r="AI63" s="11">
        <f t="shared" si="96"/>
        <v>4.8399106478034248E-2</v>
      </c>
      <c r="AJ63" s="11" t="str">
        <f t="shared" si="97"/>
        <v>/</v>
      </c>
      <c r="AK63" s="11">
        <f t="shared" si="98"/>
        <v>5.4596961112541642E-2</v>
      </c>
      <c r="AL63" s="11">
        <f t="shared" si="99"/>
        <v>3.9886434457447661E-2</v>
      </c>
      <c r="AM63" s="11">
        <f t="shared" si="100"/>
        <v>3.4453057708871748E-2</v>
      </c>
      <c r="AN63" s="11">
        <f t="shared" si="101"/>
        <v>4.6082949308755783E-2</v>
      </c>
      <c r="AO63" s="11">
        <f t="shared" si="102"/>
        <v>4.4997270529517408E-2</v>
      </c>
      <c r="AP63" s="11">
        <f t="shared" si="103"/>
        <v>4.9409707039790085E-2</v>
      </c>
      <c r="AQ63" s="11">
        <f t="shared" si="104"/>
        <v>4.4486837085081943E-2</v>
      </c>
      <c r="AR63" s="11">
        <f t="shared" si="105"/>
        <v>4.2121187992674614E-2</v>
      </c>
      <c r="AS63" s="11">
        <f t="shared" si="106"/>
        <v>3.4648280677256116E-2</v>
      </c>
      <c r="AT63" s="11">
        <f t="shared" si="107"/>
        <v>4.5001669952940082E-2</v>
      </c>
      <c r="AU63" s="11" t="str">
        <f t="shared" si="108"/>
        <v>/</v>
      </c>
      <c r="AV63" s="11" t="str">
        <f t="shared" si="109"/>
        <v>/</v>
      </c>
      <c r="AW63" s="11" t="str">
        <f t="shared" si="110"/>
        <v>/</v>
      </c>
      <c r="AX63" s="11" t="str">
        <f t="shared" si="111"/>
        <v>/</v>
      </c>
      <c r="AY63" s="11" t="str">
        <f t="shared" si="112"/>
        <v>/</v>
      </c>
      <c r="AZ63" s="11" t="str">
        <f t="shared" si="113"/>
        <v>/</v>
      </c>
      <c r="BA63" s="11">
        <f t="shared" si="114"/>
        <v>3.1720856463124614E-2</v>
      </c>
      <c r="BB63" s="11" t="str">
        <f t="shared" si="115"/>
        <v>/</v>
      </c>
      <c r="BC63" s="11" t="str">
        <f t="shared" si="116"/>
        <v>/</v>
      </c>
      <c r="BD63" s="11" t="str">
        <f t="shared" si="117"/>
        <v>/</v>
      </c>
      <c r="BE63" s="76" t="str">
        <f t="shared" si="118"/>
        <v>/</v>
      </c>
      <c r="BF63" s="11">
        <f t="shared" si="64"/>
        <v>2.1600320674082241E-2</v>
      </c>
      <c r="BL63" s="17"/>
      <c r="BM63" s="17"/>
      <c r="BY63" s="2">
        <f t="shared" si="65"/>
        <v>43539</v>
      </c>
      <c r="BZ63" s="3">
        <f t="shared" si="66"/>
        <v>1.129</v>
      </c>
      <c r="CA63" s="3">
        <f t="shared" si="67"/>
        <v>1</v>
      </c>
      <c r="CB63" s="3">
        <f t="shared" si="68"/>
        <v>1.5294117647058822</v>
      </c>
      <c r="CC63" s="3">
        <f t="shared" si="69"/>
        <v>1.4079999999999999</v>
      </c>
      <c r="CD63" s="3">
        <f t="shared" si="70"/>
        <v>1</v>
      </c>
      <c r="CE63" s="3">
        <f t="shared" si="71"/>
        <v>1.2284999999999999</v>
      </c>
      <c r="CF63" s="3">
        <f t="shared" si="72"/>
        <v>1.2248776508972268</v>
      </c>
      <c r="CG63" s="3">
        <f t="shared" si="73"/>
        <v>1.1648884578079535</v>
      </c>
      <c r="CH63" s="3">
        <f t="shared" si="74"/>
        <v>1.2381818181818183</v>
      </c>
      <c r="CI63" s="3">
        <f t="shared" si="75"/>
        <v>1.1247272116837335</v>
      </c>
      <c r="CJ63" s="3">
        <f t="shared" si="76"/>
        <v>1.1816838995568684</v>
      </c>
      <c r="CK63" s="3">
        <f t="shared" si="77"/>
        <v>1.3688</v>
      </c>
      <c r="CL63" s="3">
        <f t="shared" si="78"/>
        <v>1.2699398408693965</v>
      </c>
      <c r="CM63" s="3">
        <f t="shared" si="79"/>
        <v>1.1855</v>
      </c>
      <c r="CN63" s="3">
        <f t="shared" si="80"/>
        <v>1.1906749027443799</v>
      </c>
      <c r="CO63" s="3">
        <f t="shared" si="81"/>
        <v>1</v>
      </c>
      <c r="CP63" s="3">
        <f t="shared" si="82"/>
        <v>1</v>
      </c>
      <c r="CQ63" s="3">
        <f t="shared" si="83"/>
        <v>1</v>
      </c>
      <c r="CR63" s="3">
        <f t="shared" si="84"/>
        <v>1</v>
      </c>
      <c r="CS63" s="3">
        <f t="shared" si="85"/>
        <v>1</v>
      </c>
      <c r="CT63" s="3">
        <f t="shared" si="86"/>
        <v>1</v>
      </c>
      <c r="CU63" s="3">
        <f t="shared" si="87"/>
        <v>1.3009999999999999</v>
      </c>
      <c r="CV63" s="3">
        <f t="shared" si="88"/>
        <v>1</v>
      </c>
      <c r="CW63" s="3">
        <f t="shared" si="89"/>
        <v>1</v>
      </c>
      <c r="CX63" s="3">
        <f t="shared" si="90"/>
        <v>1</v>
      </c>
      <c r="CY63" s="81">
        <f t="shared" si="91"/>
        <v>1</v>
      </c>
      <c r="CZ63" s="3">
        <f t="shared" si="92"/>
        <v>0.85732881443871845</v>
      </c>
    </row>
    <row r="64" spans="1:104">
      <c r="A64" s="2">
        <v>43546</v>
      </c>
      <c r="B64" s="73">
        <v>1.1579999999999999</v>
      </c>
      <c r="C64" s="73">
        <v>1</v>
      </c>
      <c r="D64" s="73">
        <v>2.339</v>
      </c>
      <c r="E64" s="73">
        <v>1.4910000000000001</v>
      </c>
      <c r="F64" s="73">
        <v>1</v>
      </c>
      <c r="G64" s="73">
        <v>1.2841</v>
      </c>
      <c r="H64" s="73">
        <v>1.5564</v>
      </c>
      <c r="I64" s="73">
        <v>1.7534000000000001</v>
      </c>
      <c r="J64" s="73">
        <v>1.4330000000000001</v>
      </c>
      <c r="K64" s="73">
        <v>1.3861000000000001</v>
      </c>
      <c r="L64" s="73">
        <v>1.262</v>
      </c>
      <c r="M64" s="73">
        <v>1.4375</v>
      </c>
      <c r="N64" s="73">
        <v>1.3756999999999999</v>
      </c>
      <c r="O64" s="73">
        <v>1.2577</v>
      </c>
      <c r="P64" s="73">
        <v>1.2338910307186499</v>
      </c>
      <c r="Q64" s="73">
        <v>1</v>
      </c>
      <c r="R64" s="73">
        <v>1</v>
      </c>
      <c r="S64" s="73">
        <v>1</v>
      </c>
      <c r="T64" s="73">
        <v>1</v>
      </c>
      <c r="U64" s="73">
        <v>1</v>
      </c>
      <c r="V64" s="73">
        <v>1</v>
      </c>
      <c r="W64" s="73">
        <v>1.353</v>
      </c>
      <c r="X64" s="73">
        <v>1</v>
      </c>
      <c r="Y64" s="73">
        <v>1</v>
      </c>
      <c r="Z64" s="73">
        <v>1</v>
      </c>
      <c r="AA64" s="79">
        <v>1</v>
      </c>
      <c r="AB64" s="79">
        <v>1</v>
      </c>
      <c r="AC64" s="79"/>
      <c r="AD64" s="19">
        <v>0.89942432679280016</v>
      </c>
      <c r="AF64" s="11">
        <f t="shared" si="93"/>
        <v>2.5686448184233823E-2</v>
      </c>
      <c r="AG64" s="11" t="str">
        <f t="shared" si="94"/>
        <v>/</v>
      </c>
      <c r="AH64" s="11">
        <f t="shared" si="95"/>
        <v>5.8371040723981915E-2</v>
      </c>
      <c r="AI64" s="11">
        <f t="shared" si="96"/>
        <v>5.8948863636363757E-2</v>
      </c>
      <c r="AJ64" s="11" t="str">
        <f t="shared" si="97"/>
        <v>/</v>
      </c>
      <c r="AK64" s="11">
        <f t="shared" si="98"/>
        <v>4.5258445258445246E-2</v>
      </c>
      <c r="AL64" s="11">
        <f t="shared" si="99"/>
        <v>3.6425384564160668E-2</v>
      </c>
      <c r="AM64" s="11">
        <f t="shared" si="100"/>
        <v>4.282145830855244E-2</v>
      </c>
      <c r="AN64" s="11">
        <f t="shared" si="101"/>
        <v>5.2129221732745812E-2</v>
      </c>
      <c r="AO64" s="11">
        <f t="shared" si="102"/>
        <v>3.4402985074626802E-2</v>
      </c>
      <c r="AP64" s="11">
        <f t="shared" si="103"/>
        <v>5.166666666666675E-2</v>
      </c>
      <c r="AQ64" s="11">
        <f t="shared" si="104"/>
        <v>5.0189947399181811E-2</v>
      </c>
      <c r="AR64" s="11">
        <f t="shared" si="105"/>
        <v>5.1115525672371653E-2</v>
      </c>
      <c r="AS64" s="11">
        <f t="shared" si="106"/>
        <v>6.090257275411215E-2</v>
      </c>
      <c r="AT64" s="11">
        <f t="shared" si="107"/>
        <v>3.6295489116854096E-2</v>
      </c>
      <c r="AU64" s="11" t="str">
        <f t="shared" si="108"/>
        <v>/</v>
      </c>
      <c r="AV64" s="11" t="str">
        <f t="shared" si="109"/>
        <v>/</v>
      </c>
      <c r="AW64" s="11" t="str">
        <f t="shared" si="110"/>
        <v>/</v>
      </c>
      <c r="AX64" s="11" t="str">
        <f t="shared" si="111"/>
        <v>/</v>
      </c>
      <c r="AY64" s="11" t="str">
        <f t="shared" si="112"/>
        <v>/</v>
      </c>
      <c r="AZ64" s="11" t="str">
        <f t="shared" si="113"/>
        <v>/</v>
      </c>
      <c r="BA64" s="11">
        <f t="shared" si="114"/>
        <v>3.9969254419677247E-2</v>
      </c>
      <c r="BB64" s="11" t="str">
        <f t="shared" si="115"/>
        <v>/</v>
      </c>
      <c r="BC64" s="11" t="str">
        <f t="shared" si="116"/>
        <v>/</v>
      </c>
      <c r="BD64" s="11" t="str">
        <f t="shared" si="117"/>
        <v>/</v>
      </c>
      <c r="BE64" s="76" t="str">
        <f t="shared" si="118"/>
        <v>/</v>
      </c>
      <c r="BF64" s="11">
        <f t="shared" si="64"/>
        <v>4.9100778657067634E-2</v>
      </c>
      <c r="BL64" s="17"/>
      <c r="BM64" s="17"/>
      <c r="BY64" s="2">
        <f t="shared" si="65"/>
        <v>43546</v>
      </c>
      <c r="BZ64" s="3">
        <f t="shared" si="66"/>
        <v>1.1579999999999999</v>
      </c>
      <c r="CA64" s="3">
        <f t="shared" si="67"/>
        <v>1</v>
      </c>
      <c r="CB64" s="3">
        <f t="shared" si="68"/>
        <v>1.6186851211072664</v>
      </c>
      <c r="CC64" s="3">
        <f t="shared" si="69"/>
        <v>1.4910000000000001</v>
      </c>
      <c r="CD64" s="3">
        <f t="shared" si="70"/>
        <v>1</v>
      </c>
      <c r="CE64" s="3">
        <f t="shared" si="71"/>
        <v>1.2841</v>
      </c>
      <c r="CF64" s="3">
        <f t="shared" si="72"/>
        <v>1.269494290375204</v>
      </c>
      <c r="CG64" s="3">
        <f t="shared" si="73"/>
        <v>1.2147706803380907</v>
      </c>
      <c r="CH64" s="3">
        <f t="shared" si="74"/>
        <v>1.3027272727272727</v>
      </c>
      <c r="CI64" s="3">
        <f t="shared" si="75"/>
        <v>1.1634211851603156</v>
      </c>
      <c r="CJ64" s="3">
        <f t="shared" si="76"/>
        <v>1.24273756770064</v>
      </c>
      <c r="CK64" s="3">
        <f t="shared" si="77"/>
        <v>1.4375</v>
      </c>
      <c r="CL64" s="3">
        <f t="shared" si="78"/>
        <v>1.3348534834077237</v>
      </c>
      <c r="CM64" s="3">
        <f t="shared" si="79"/>
        <v>1.2577</v>
      </c>
      <c r="CN64" s="3">
        <f t="shared" si="80"/>
        <v>1.2338910307186499</v>
      </c>
      <c r="CO64" s="3">
        <f t="shared" si="81"/>
        <v>1</v>
      </c>
      <c r="CP64" s="3">
        <f t="shared" si="82"/>
        <v>1</v>
      </c>
      <c r="CQ64" s="3">
        <f t="shared" si="83"/>
        <v>1</v>
      </c>
      <c r="CR64" s="3">
        <f t="shared" si="84"/>
        <v>1</v>
      </c>
      <c r="CS64" s="3">
        <f t="shared" si="85"/>
        <v>1</v>
      </c>
      <c r="CT64" s="3">
        <f t="shared" si="86"/>
        <v>1</v>
      </c>
      <c r="CU64" s="3">
        <f t="shared" si="87"/>
        <v>1.353</v>
      </c>
      <c r="CV64" s="3">
        <f t="shared" si="88"/>
        <v>1</v>
      </c>
      <c r="CW64" s="3">
        <f t="shared" si="89"/>
        <v>1</v>
      </c>
      <c r="CX64" s="3">
        <f t="shared" si="90"/>
        <v>1</v>
      </c>
      <c r="CY64" s="81">
        <f t="shared" si="91"/>
        <v>1</v>
      </c>
      <c r="CZ64" s="3">
        <f t="shared" si="92"/>
        <v>0.89942432679280016</v>
      </c>
    </row>
    <row r="65" spans="1:104">
      <c r="A65" s="2">
        <v>43553</v>
      </c>
      <c r="B65" s="73">
        <v>1.163</v>
      </c>
      <c r="C65" s="73">
        <v>1</v>
      </c>
      <c r="D65" s="73">
        <v>2.391</v>
      </c>
      <c r="E65" s="73">
        <v>1.49</v>
      </c>
      <c r="F65" s="73">
        <v>1</v>
      </c>
      <c r="G65" s="73">
        <v>1.2749999999999999</v>
      </c>
      <c r="H65" s="73">
        <v>1.5721000000000001</v>
      </c>
      <c r="I65" s="73">
        <v>1.7412000000000001</v>
      </c>
      <c r="J65" s="73">
        <v>1.4319999999999999</v>
      </c>
      <c r="K65" s="73">
        <v>1.3916999999999999</v>
      </c>
      <c r="L65" s="73">
        <v>1.2647999999999999</v>
      </c>
      <c r="M65" s="73">
        <v>1.4464999999999999</v>
      </c>
      <c r="N65" s="73">
        <v>1.3709</v>
      </c>
      <c r="O65" s="73">
        <v>1.2464</v>
      </c>
      <c r="P65" s="73">
        <v>1.2222</v>
      </c>
      <c r="Q65" s="73">
        <v>1</v>
      </c>
      <c r="R65" s="73">
        <v>1</v>
      </c>
      <c r="S65" s="73">
        <v>1</v>
      </c>
      <c r="T65" s="73">
        <v>1</v>
      </c>
      <c r="U65" s="73">
        <v>1</v>
      </c>
      <c r="V65" s="73">
        <v>1</v>
      </c>
      <c r="W65" s="73">
        <v>1.3480000000000001</v>
      </c>
      <c r="X65" s="73">
        <v>1</v>
      </c>
      <c r="Y65" s="73">
        <v>1</v>
      </c>
      <c r="Z65" s="73">
        <v>1</v>
      </c>
      <c r="AA65" s="79">
        <v>1</v>
      </c>
      <c r="AB65" s="79">
        <v>1</v>
      </c>
      <c r="AC65" s="79"/>
      <c r="AD65" s="19">
        <v>0.88750843549231861</v>
      </c>
      <c r="AF65" s="11">
        <f t="shared" si="93"/>
        <v>4.3177892918826455E-3</v>
      </c>
      <c r="AG65" s="11" t="str">
        <f t="shared" si="94"/>
        <v>/</v>
      </c>
      <c r="AH65" s="11">
        <f t="shared" si="95"/>
        <v>2.2231722958529376E-2</v>
      </c>
      <c r="AI65" s="11">
        <f t="shared" si="96"/>
        <v>-6.7069081153592336E-4</v>
      </c>
      <c r="AJ65" s="11" t="str">
        <f t="shared" si="97"/>
        <v>/</v>
      </c>
      <c r="AK65" s="11">
        <f t="shared" si="98"/>
        <v>-7.0866754925629216E-3</v>
      </c>
      <c r="AL65" s="11">
        <f t="shared" si="99"/>
        <v>1.0087381135954754E-2</v>
      </c>
      <c r="AM65" s="11">
        <f t="shared" si="100"/>
        <v>-6.9579103456142155E-3</v>
      </c>
      <c r="AN65" s="11">
        <f t="shared" si="101"/>
        <v>-6.9783670621081928E-4</v>
      </c>
      <c r="AO65" s="11">
        <f t="shared" si="102"/>
        <v>4.040112545992125E-3</v>
      </c>
      <c r="AP65" s="11">
        <f t="shared" si="103"/>
        <v>2.2187004754357087E-3</v>
      </c>
      <c r="AQ65" s="11">
        <f t="shared" si="104"/>
        <v>6.2608695652173196E-3</v>
      </c>
      <c r="AR65" s="11">
        <f t="shared" si="105"/>
        <v>-3.4891328051173121E-3</v>
      </c>
      <c r="AS65" s="11">
        <f t="shared" si="106"/>
        <v>-8.9846545281069279E-3</v>
      </c>
      <c r="AT65" s="11">
        <f t="shared" si="107"/>
        <v>-9.4749296555310947E-3</v>
      </c>
      <c r="AU65" s="11" t="str">
        <f t="shared" si="108"/>
        <v>/</v>
      </c>
      <c r="AV65" s="11" t="str">
        <f t="shared" si="109"/>
        <v>/</v>
      </c>
      <c r="AW65" s="11" t="str">
        <f t="shared" si="110"/>
        <v>/</v>
      </c>
      <c r="AX65" s="11" t="str">
        <f t="shared" si="111"/>
        <v>/</v>
      </c>
      <c r="AY65" s="11" t="str">
        <f t="shared" si="112"/>
        <v>/</v>
      </c>
      <c r="AZ65" s="11" t="str">
        <f t="shared" si="113"/>
        <v>/</v>
      </c>
      <c r="BA65" s="11">
        <f t="shared" si="114"/>
        <v>-3.6954915003695188E-3</v>
      </c>
      <c r="BB65" s="11" t="str">
        <f t="shared" si="115"/>
        <v>/</v>
      </c>
      <c r="BC65" s="11" t="str">
        <f t="shared" si="116"/>
        <v>/</v>
      </c>
      <c r="BD65" s="11" t="str">
        <f t="shared" si="117"/>
        <v>/</v>
      </c>
      <c r="BE65" s="76" t="str">
        <f t="shared" si="118"/>
        <v>/</v>
      </c>
      <c r="BF65" s="11">
        <f t="shared" si="64"/>
        <v>-1.3248353358388365E-2</v>
      </c>
      <c r="BL65" s="17"/>
      <c r="BM65" s="17"/>
      <c r="BY65" s="2">
        <f t="shared" si="65"/>
        <v>43553</v>
      </c>
      <c r="BZ65" s="3">
        <f t="shared" si="66"/>
        <v>1.163</v>
      </c>
      <c r="CA65" s="3">
        <f t="shared" si="67"/>
        <v>1</v>
      </c>
      <c r="CB65" s="3">
        <f t="shared" si="68"/>
        <v>1.6546712802768166</v>
      </c>
      <c r="CC65" s="3">
        <f t="shared" si="69"/>
        <v>1.49</v>
      </c>
      <c r="CD65" s="3">
        <f t="shared" si="70"/>
        <v>1</v>
      </c>
      <c r="CE65" s="3">
        <f t="shared" si="71"/>
        <v>1.2749999999999999</v>
      </c>
      <c r="CF65" s="3">
        <f t="shared" si="72"/>
        <v>1.2823001631321371</v>
      </c>
      <c r="CG65" s="3">
        <f t="shared" si="73"/>
        <v>1.2063184148538175</v>
      </c>
      <c r="CH65" s="3">
        <f t="shared" si="74"/>
        <v>1.3018181818181818</v>
      </c>
      <c r="CI65" s="3">
        <f t="shared" si="75"/>
        <v>1.1681215376867551</v>
      </c>
      <c r="CJ65" s="3">
        <f t="shared" si="76"/>
        <v>1.2454948301329394</v>
      </c>
      <c r="CK65" s="3">
        <f t="shared" si="77"/>
        <v>1.4464999999999999</v>
      </c>
      <c r="CL65" s="3">
        <f t="shared" si="78"/>
        <v>1.3301960023287407</v>
      </c>
      <c r="CM65" s="3">
        <f t="shared" si="79"/>
        <v>1.2464</v>
      </c>
      <c r="CN65" s="3">
        <f t="shared" si="80"/>
        <v>1.2222</v>
      </c>
      <c r="CO65" s="3">
        <f t="shared" si="81"/>
        <v>1</v>
      </c>
      <c r="CP65" s="3">
        <f t="shared" si="82"/>
        <v>1</v>
      </c>
      <c r="CQ65" s="3">
        <f t="shared" si="83"/>
        <v>1</v>
      </c>
      <c r="CR65" s="3">
        <f t="shared" si="84"/>
        <v>1</v>
      </c>
      <c r="CS65" s="3">
        <f t="shared" si="85"/>
        <v>1</v>
      </c>
      <c r="CT65" s="3">
        <f t="shared" si="86"/>
        <v>1</v>
      </c>
      <c r="CU65" s="3">
        <f t="shared" si="87"/>
        <v>1.3480000000000001</v>
      </c>
      <c r="CV65" s="3">
        <f t="shared" si="88"/>
        <v>1</v>
      </c>
      <c r="CW65" s="3">
        <f t="shared" si="89"/>
        <v>1</v>
      </c>
      <c r="CX65" s="3">
        <f t="shared" si="90"/>
        <v>1</v>
      </c>
      <c r="CY65" s="81">
        <f t="shared" si="91"/>
        <v>1</v>
      </c>
      <c r="CZ65" s="3">
        <f t="shared" si="92"/>
        <v>0.88750843549231861</v>
      </c>
    </row>
    <row r="66" spans="1:104">
      <c r="A66" s="2">
        <v>43559</v>
      </c>
      <c r="B66" s="73">
        <v>1.2290000000000001</v>
      </c>
      <c r="C66" s="73">
        <v>1</v>
      </c>
      <c r="D66" s="73">
        <v>2.6280000000000001</v>
      </c>
      <c r="E66" s="73">
        <v>1.593</v>
      </c>
      <c r="F66" s="73">
        <v>1</v>
      </c>
      <c r="G66" s="73">
        <v>1.3567</v>
      </c>
      <c r="H66" s="73">
        <v>1.6624000000000001</v>
      </c>
      <c r="I66" s="73">
        <v>1.8464</v>
      </c>
      <c r="J66" s="73">
        <v>1.524</v>
      </c>
      <c r="K66" s="73">
        <v>1.4411</v>
      </c>
      <c r="L66" s="73">
        <v>1.3561000000000001</v>
      </c>
      <c r="M66" s="73">
        <v>1.5414000000000001</v>
      </c>
      <c r="N66" s="73">
        <v>1.4621999999999999</v>
      </c>
      <c r="O66" s="73">
        <v>1.3145</v>
      </c>
      <c r="P66" s="73">
        <v>1.2899</v>
      </c>
      <c r="Q66" s="73">
        <v>1</v>
      </c>
      <c r="R66" s="73">
        <v>1</v>
      </c>
      <c r="S66" s="73">
        <v>1</v>
      </c>
      <c r="T66" s="73">
        <v>1</v>
      </c>
      <c r="U66" s="73">
        <v>1</v>
      </c>
      <c r="V66" s="73">
        <v>1</v>
      </c>
      <c r="W66" s="73">
        <v>1.4530000000000001</v>
      </c>
      <c r="X66" s="73">
        <v>1</v>
      </c>
      <c r="Y66" s="73">
        <v>1</v>
      </c>
      <c r="Z66" s="73">
        <v>1</v>
      </c>
      <c r="AA66" s="79">
        <v>1</v>
      </c>
      <c r="AB66" s="79">
        <v>1</v>
      </c>
      <c r="AC66" s="79"/>
      <c r="AD66" s="19">
        <v>0.93932585524329626</v>
      </c>
      <c r="AF66" s="11">
        <f t="shared" si="93"/>
        <v>5.6749785038693101E-2</v>
      </c>
      <c r="AG66" s="11" t="str">
        <f t="shared" si="94"/>
        <v>/</v>
      </c>
      <c r="AH66" s="11">
        <f t="shared" si="95"/>
        <v>9.9121706398996201E-2</v>
      </c>
      <c r="AI66" s="11">
        <f t="shared" si="96"/>
        <v>6.9127516778523468E-2</v>
      </c>
      <c r="AJ66" s="11" t="str">
        <f t="shared" si="97"/>
        <v>/</v>
      </c>
      <c r="AK66" s="11">
        <f t="shared" si="98"/>
        <v>6.4078431372549094E-2</v>
      </c>
      <c r="AL66" s="11">
        <f t="shared" si="99"/>
        <v>5.7439094205203212E-2</v>
      </c>
      <c r="AM66" s="11">
        <f t="shared" si="100"/>
        <v>6.0418102458074774E-2</v>
      </c>
      <c r="AN66" s="11">
        <f t="shared" si="101"/>
        <v>6.4245810055866048E-2</v>
      </c>
      <c r="AO66" s="11">
        <f t="shared" si="102"/>
        <v>3.5496155780699867E-2</v>
      </c>
      <c r="AP66" s="11">
        <f t="shared" si="103"/>
        <v>7.2185325743200579E-2</v>
      </c>
      <c r="AQ66" s="11">
        <f t="shared" si="104"/>
        <v>6.5606636709298449E-2</v>
      </c>
      <c r="AR66" s="11">
        <f t="shared" si="105"/>
        <v>6.6598584871252475E-2</v>
      </c>
      <c r="AS66" s="11">
        <f t="shared" si="106"/>
        <v>5.4637355584082226E-2</v>
      </c>
      <c r="AT66" s="11">
        <f t="shared" si="107"/>
        <v>5.539191621665851E-2</v>
      </c>
      <c r="AU66" s="11" t="str">
        <f t="shared" si="108"/>
        <v>/</v>
      </c>
      <c r="AV66" s="11" t="str">
        <f t="shared" si="109"/>
        <v>/</v>
      </c>
      <c r="AW66" s="11" t="str">
        <f t="shared" si="110"/>
        <v>/</v>
      </c>
      <c r="AX66" s="11" t="str">
        <f t="shared" si="111"/>
        <v>/</v>
      </c>
      <c r="AY66" s="11" t="str">
        <f t="shared" si="112"/>
        <v>/</v>
      </c>
      <c r="AZ66" s="11" t="str">
        <f t="shared" si="113"/>
        <v>/</v>
      </c>
      <c r="BA66" s="11">
        <f t="shared" si="114"/>
        <v>7.7893175074184029E-2</v>
      </c>
      <c r="BB66" s="11" t="str">
        <f t="shared" si="115"/>
        <v>/</v>
      </c>
      <c r="BC66" s="11" t="str">
        <f t="shared" si="116"/>
        <v>/</v>
      </c>
      <c r="BD66" s="11" t="str">
        <f t="shared" si="117"/>
        <v>/</v>
      </c>
      <c r="BE66" s="76" t="str">
        <f t="shared" si="118"/>
        <v>/</v>
      </c>
      <c r="BF66" s="11">
        <f t="shared" si="64"/>
        <v>5.8385270132371714E-2</v>
      </c>
      <c r="BL66" s="17"/>
      <c r="BM66" s="17"/>
      <c r="BY66" s="2">
        <f t="shared" ref="BY66:BY97" si="119">A66</f>
        <v>43559</v>
      </c>
      <c r="BZ66" s="3">
        <f t="shared" ref="BZ66:BZ97" si="120">B66/B$2</f>
        <v>1.2290000000000001</v>
      </c>
      <c r="CA66" s="3">
        <f t="shared" ref="CA66:CA97" si="121">C66/C$2</f>
        <v>1</v>
      </c>
      <c r="CB66" s="3">
        <f t="shared" ref="CB66:CB97" si="122">D66/D$2</f>
        <v>1.8186851211072665</v>
      </c>
      <c r="CC66" s="3">
        <f t="shared" ref="CC66:CC97" si="123">E66/E$2</f>
        <v>1.593</v>
      </c>
      <c r="CD66" s="3">
        <f t="shared" ref="CD66:CD97" si="124">F66/F$2</f>
        <v>1</v>
      </c>
      <c r="CE66" s="3">
        <f t="shared" ref="CE66:CE97" si="125">G66/G$2</f>
        <v>1.3567</v>
      </c>
      <c r="CF66" s="3">
        <f t="shared" ref="CF66:CF97" si="126">H66/H$2</f>
        <v>1.3559543230016313</v>
      </c>
      <c r="CG66" s="3">
        <f t="shared" ref="CG66:CG97" si="127">I66/I$2</f>
        <v>1.2792018844395179</v>
      </c>
      <c r="CH66" s="3">
        <f t="shared" ref="CH66:CH97" si="128">J66/J$2</f>
        <v>1.3854545454545453</v>
      </c>
      <c r="CI66" s="3">
        <f t="shared" ref="CI66:CI97" si="129">K66/K$2</f>
        <v>1.2095853617592749</v>
      </c>
      <c r="CJ66" s="3">
        <f t="shared" ref="CJ66:CJ97" si="130">L66/L$2</f>
        <v>1.3354012801575579</v>
      </c>
      <c r="CK66" s="3">
        <f t="shared" ref="CK66:CK97" si="131">M66/M$2</f>
        <v>1.5414000000000001</v>
      </c>
      <c r="CL66" s="3">
        <f t="shared" ref="CL66:CL97" si="132">N66/N$2</f>
        <v>1.4187851736852319</v>
      </c>
      <c r="CM66" s="3">
        <f t="shared" ref="CM66:CM97" si="133">O66/O$2</f>
        <v>1.3145</v>
      </c>
      <c r="CN66" s="3">
        <f t="shared" ref="CN66:CN97" si="134">P66/P$2</f>
        <v>1.2899</v>
      </c>
      <c r="CO66" s="3">
        <f t="shared" ref="CO66:CO97" si="135">Q66/Q$2</f>
        <v>1</v>
      </c>
      <c r="CP66" s="3">
        <f t="shared" ref="CP66:CP97" si="136">R66/R$2</f>
        <v>1</v>
      </c>
      <c r="CQ66" s="3">
        <f t="shared" ref="CQ66:CQ97" si="137">S66/S$2</f>
        <v>1</v>
      </c>
      <c r="CR66" s="3">
        <f t="shared" ref="CR66:CR97" si="138">T66/T$2</f>
        <v>1</v>
      </c>
      <c r="CS66" s="3">
        <f t="shared" ref="CS66:CS97" si="139">U66/U$2</f>
        <v>1</v>
      </c>
      <c r="CT66" s="3">
        <f t="shared" ref="CT66:CT97" si="140">V66/V$2</f>
        <v>1</v>
      </c>
      <c r="CU66" s="3">
        <f t="shared" ref="CU66:CU97" si="141">W66/W$2</f>
        <v>1.4530000000000001</v>
      </c>
      <c r="CV66" s="3">
        <f t="shared" ref="CV66:CV97" si="142">X66/X$2</f>
        <v>1</v>
      </c>
      <c r="CW66" s="3">
        <f t="shared" ref="CW66:CW97" si="143">Y66/Y$2</f>
        <v>1</v>
      </c>
      <c r="CX66" s="3">
        <f t="shared" ref="CX66:CX97" si="144">Z66/Z$2</f>
        <v>1</v>
      </c>
      <c r="CY66" s="81">
        <f t="shared" ref="CY66:CY97" si="145">AA66/AA$2</f>
        <v>1</v>
      </c>
      <c r="CZ66" s="3">
        <f t="shared" si="92"/>
        <v>0.93932585524329626</v>
      </c>
    </row>
    <row r="67" spans="1:104">
      <c r="A67" s="2">
        <v>43567</v>
      </c>
      <c r="B67" s="73">
        <v>1.214</v>
      </c>
      <c r="C67" s="73">
        <v>1</v>
      </c>
      <c r="D67" s="73">
        <v>2.5950000000000002</v>
      </c>
      <c r="E67" s="73">
        <v>1.5860000000000001</v>
      </c>
      <c r="F67" s="73">
        <v>1</v>
      </c>
      <c r="G67" s="73">
        <v>1.3362000000000001</v>
      </c>
      <c r="H67" s="73">
        <v>1.6393</v>
      </c>
      <c r="I67" s="73">
        <v>1.8289</v>
      </c>
      <c r="J67" s="73">
        <v>1.504</v>
      </c>
      <c r="K67" s="73">
        <v>1.4439</v>
      </c>
      <c r="L67" s="73">
        <v>1.3458000000000001</v>
      </c>
      <c r="M67" s="73">
        <v>1.5394000000000001</v>
      </c>
      <c r="N67" s="73">
        <v>1.4602999999999999</v>
      </c>
      <c r="O67" s="73">
        <v>1.2955000000000001</v>
      </c>
      <c r="P67" s="73">
        <v>1.2609999999999999</v>
      </c>
      <c r="Q67" s="73">
        <v>1</v>
      </c>
      <c r="R67" s="73">
        <v>1</v>
      </c>
      <c r="S67" s="73">
        <v>1</v>
      </c>
      <c r="T67" s="73">
        <v>1</v>
      </c>
      <c r="U67" s="73">
        <v>1</v>
      </c>
      <c r="V67" s="73">
        <v>1</v>
      </c>
      <c r="W67" s="73">
        <v>1.4339999999999999</v>
      </c>
      <c r="X67" s="73">
        <v>1</v>
      </c>
      <c r="Y67" s="73">
        <v>1</v>
      </c>
      <c r="Z67" s="73">
        <v>1</v>
      </c>
      <c r="AA67" s="79">
        <v>1</v>
      </c>
      <c r="AB67" s="79">
        <v>1</v>
      </c>
      <c r="AC67" s="79"/>
      <c r="AD67" s="19">
        <v>0.91417877335691289</v>
      </c>
      <c r="AF67" s="11">
        <f t="shared" ref="AF67:AF98" si="146">IF(B67=B66,"/",B67/B66-1)</f>
        <v>-1.2205044751830818E-2</v>
      </c>
      <c r="AG67" s="11" t="str">
        <f t="shared" ref="AG67:AG98" si="147">IF(C67=C66,"/",C67/C66-1)</f>
        <v>/</v>
      </c>
      <c r="AH67" s="11">
        <f t="shared" ref="AH67:AH98" si="148">IF(D67=D66,"/",D67/D66-1)</f>
        <v>-1.2557077625570789E-2</v>
      </c>
      <c r="AI67" s="11">
        <f t="shared" ref="AI67:AI98" si="149">IF(E67=E66,"/",E67/E66-1)</f>
        <v>-4.3942247332077189E-3</v>
      </c>
      <c r="AJ67" s="11" t="str">
        <f t="shared" ref="AJ67:AJ98" si="150">IF(F67=F66,"/",F67/F66-1)</f>
        <v>/</v>
      </c>
      <c r="AK67" s="11">
        <f t="shared" ref="AK67:AK98" si="151">IF(G67=G66,"/",G67/G66-1)</f>
        <v>-1.5110193852730824E-2</v>
      </c>
      <c r="AL67" s="11">
        <f t="shared" ref="AL67:AL98" si="152">IF(H67=H66,"/",H67/H66-1)</f>
        <v>-1.3895572666025147E-2</v>
      </c>
      <c r="AM67" s="11">
        <f t="shared" ref="AM67:AM98" si="153">IF(I67=I66,"/",I67/I66-1)</f>
        <v>-9.4779029462738196E-3</v>
      </c>
      <c r="AN67" s="11">
        <f t="shared" ref="AN67:AN98" si="154">IF(J67=J66,"/",J67/J66-1)</f>
        <v>-1.3123359580052507E-2</v>
      </c>
      <c r="AO67" s="11">
        <f t="shared" ref="AO67:AO98" si="155">IF(K67=K66,"/",K67/K66-1)</f>
        <v>1.9429602387064371E-3</v>
      </c>
      <c r="AP67" s="11">
        <f t="shared" ref="AP67:AP98" si="156">IF(L67=L66,"/",L67/L66-1)</f>
        <v>-7.5953100803775042E-3</v>
      </c>
      <c r="AQ67" s="11">
        <f t="shared" ref="AQ67:AQ98" si="157">IF(M67=M66,"/",M67/M66-1)</f>
        <v>-1.297521733489071E-3</v>
      </c>
      <c r="AR67" s="11">
        <f t="shared" ref="AR67:AR98" si="158">IF(N67=N66,"/",N67/N66-1)</f>
        <v>-1.2994118451647996E-3</v>
      </c>
      <c r="AS67" s="11">
        <f t="shared" ref="AS67:AS98" si="159">IF(O67=O66,"/",O67/O66-1)</f>
        <v>-1.4454165081780102E-2</v>
      </c>
      <c r="AT67" s="11">
        <f t="shared" ref="AT67:AT98" si="160">IF(P67=P66,"/",P67/P66-1)</f>
        <v>-2.2404837584309001E-2</v>
      </c>
      <c r="AU67" s="11" t="str">
        <f t="shared" ref="AU67:AU98" si="161">IF(Q67=Q66,"/",Q67/Q66-1)</f>
        <v>/</v>
      </c>
      <c r="AV67" s="11" t="str">
        <f t="shared" ref="AV67:AV98" si="162">IF(R67=R66,"/",R67/R66-1)</f>
        <v>/</v>
      </c>
      <c r="AW67" s="11" t="str">
        <f t="shared" ref="AW67:AW98" si="163">IF(S67=S66,"/",S67/S66-1)</f>
        <v>/</v>
      </c>
      <c r="AX67" s="11" t="str">
        <f t="shared" ref="AX67:AX98" si="164">IF(T67=T66,"/",T67/T66-1)</f>
        <v>/</v>
      </c>
      <c r="AY67" s="11" t="str">
        <f t="shared" ref="AY67:AY98" si="165">IF(U67=U66,"/",U67/U66-1)</f>
        <v>/</v>
      </c>
      <c r="AZ67" s="11" t="str">
        <f t="shared" ref="AZ67:AZ98" si="166">IF(V67=V66,"/",V67/V66-1)</f>
        <v>/</v>
      </c>
      <c r="BA67" s="11">
        <f t="shared" ref="BA67:BA98" si="167">IF(W67=W66,"/",W67/W66-1)</f>
        <v>-1.3076393668272623E-2</v>
      </c>
      <c r="BB67" s="11" t="str">
        <f t="shared" ref="BB67:BB98" si="168">IF(X67=X66,"/",X67/X66-1)</f>
        <v>/</v>
      </c>
      <c r="BC67" s="11" t="str">
        <f t="shared" ref="BC67:BC98" si="169">IF(Y67=Y66,"/",Y67/Y66-1)</f>
        <v>/</v>
      </c>
      <c r="BD67" s="11" t="str">
        <f t="shared" ref="BD67:BD98" si="170">IF(Z67=Z66,"/",Z67/Z66-1)</f>
        <v>/</v>
      </c>
      <c r="BE67" s="76" t="str">
        <f t="shared" ref="BE67:BE98" si="171">IF(AA67=AA66,"/",AA67/AA66-1)</f>
        <v>/</v>
      </c>
      <c r="BF67" s="11">
        <f t="shared" si="64"/>
        <v>-2.6771414569302987E-2</v>
      </c>
      <c r="BL67" s="17"/>
      <c r="BM67" s="17"/>
      <c r="BY67" s="2">
        <f t="shared" si="119"/>
        <v>43567</v>
      </c>
      <c r="BZ67" s="3">
        <f t="shared" si="120"/>
        <v>1.214</v>
      </c>
      <c r="CA67" s="3">
        <f t="shared" si="121"/>
        <v>1</v>
      </c>
      <c r="CB67" s="3">
        <f t="shared" si="122"/>
        <v>1.7958477508650519</v>
      </c>
      <c r="CC67" s="3">
        <f t="shared" si="123"/>
        <v>1.5860000000000001</v>
      </c>
      <c r="CD67" s="3">
        <f t="shared" si="124"/>
        <v>1</v>
      </c>
      <c r="CE67" s="3">
        <f t="shared" si="125"/>
        <v>1.3362000000000001</v>
      </c>
      <c r="CF67" s="3">
        <f t="shared" si="126"/>
        <v>1.3371125611745514</v>
      </c>
      <c r="CG67" s="3">
        <f t="shared" si="127"/>
        <v>1.2670777331301095</v>
      </c>
      <c r="CH67" s="3">
        <f t="shared" si="128"/>
        <v>1.3672727272727272</v>
      </c>
      <c r="CI67" s="3">
        <f t="shared" si="129"/>
        <v>1.2119355380224945</v>
      </c>
      <c r="CJ67" s="3">
        <f t="shared" si="130"/>
        <v>1.325258493353028</v>
      </c>
      <c r="CK67" s="3">
        <f t="shared" si="131"/>
        <v>1.5394000000000001</v>
      </c>
      <c r="CL67" s="3">
        <f t="shared" si="132"/>
        <v>1.416941587424801</v>
      </c>
      <c r="CM67" s="3">
        <f t="shared" si="133"/>
        <v>1.2955000000000001</v>
      </c>
      <c r="CN67" s="3">
        <f t="shared" si="134"/>
        <v>1.2609999999999999</v>
      </c>
      <c r="CO67" s="3">
        <f t="shared" si="135"/>
        <v>1</v>
      </c>
      <c r="CP67" s="3">
        <f t="shared" si="136"/>
        <v>1</v>
      </c>
      <c r="CQ67" s="3">
        <f t="shared" si="137"/>
        <v>1</v>
      </c>
      <c r="CR67" s="3">
        <f t="shared" si="138"/>
        <v>1</v>
      </c>
      <c r="CS67" s="3">
        <f t="shared" si="139"/>
        <v>1</v>
      </c>
      <c r="CT67" s="3">
        <f t="shared" si="140"/>
        <v>1</v>
      </c>
      <c r="CU67" s="3">
        <f t="shared" si="141"/>
        <v>1.4339999999999999</v>
      </c>
      <c r="CV67" s="3">
        <f t="shared" si="142"/>
        <v>1</v>
      </c>
      <c r="CW67" s="3">
        <f t="shared" si="143"/>
        <v>1</v>
      </c>
      <c r="CX67" s="3">
        <f t="shared" si="144"/>
        <v>1</v>
      </c>
      <c r="CY67" s="81">
        <f t="shared" si="145"/>
        <v>1</v>
      </c>
      <c r="CZ67" s="3">
        <f t="shared" ref="CZ67:CZ86" si="172">AD67/AD$2</f>
        <v>0.91417877335691289</v>
      </c>
    </row>
    <row r="68" spans="1:104">
      <c r="A68" s="2">
        <v>43574</v>
      </c>
      <c r="B68" s="73">
        <v>1.222</v>
      </c>
      <c r="C68" s="73">
        <v>1</v>
      </c>
      <c r="D68" s="73">
        <v>2.7109999999999999</v>
      </c>
      <c r="E68" s="73">
        <v>1.63</v>
      </c>
      <c r="F68" s="73">
        <v>1</v>
      </c>
      <c r="G68" s="73">
        <v>1.3907</v>
      </c>
      <c r="H68" s="73">
        <v>1.6855</v>
      </c>
      <c r="I68" s="73">
        <v>1.873</v>
      </c>
      <c r="J68" s="73">
        <v>1.5449999999999999</v>
      </c>
      <c r="K68" s="73">
        <v>1.4717</v>
      </c>
      <c r="L68" s="73">
        <v>1.3885000000000001</v>
      </c>
      <c r="M68" s="73">
        <v>1.5561</v>
      </c>
      <c r="N68" s="73">
        <v>1.4944999999999999</v>
      </c>
      <c r="O68" s="73">
        <v>1.3228</v>
      </c>
      <c r="P68" s="73">
        <v>1.2758</v>
      </c>
      <c r="Q68" s="73">
        <v>1</v>
      </c>
      <c r="R68" s="73">
        <v>1</v>
      </c>
      <c r="S68" s="73">
        <v>1</v>
      </c>
      <c r="T68" s="73">
        <v>1</v>
      </c>
      <c r="U68" s="73">
        <v>1</v>
      </c>
      <c r="V68" s="73">
        <v>1</v>
      </c>
      <c r="W68" s="73">
        <v>1.4570000000000001</v>
      </c>
      <c r="X68" s="73">
        <v>1</v>
      </c>
      <c r="Y68" s="73">
        <v>1</v>
      </c>
      <c r="Z68" s="73">
        <v>1</v>
      </c>
      <c r="AA68" s="79">
        <v>1</v>
      </c>
      <c r="AB68" s="79">
        <v>1</v>
      </c>
      <c r="AC68" s="79"/>
      <c r="AD68" s="19">
        <v>0.92950671261455309</v>
      </c>
      <c r="AF68" s="11">
        <f t="shared" si="146"/>
        <v>6.5897858319605707E-3</v>
      </c>
      <c r="AG68" s="11" t="str">
        <f t="shared" si="147"/>
        <v>/</v>
      </c>
      <c r="AH68" s="11">
        <f t="shared" si="148"/>
        <v>4.4701348747591352E-2</v>
      </c>
      <c r="AI68" s="11">
        <f t="shared" si="149"/>
        <v>2.7742749054224358E-2</v>
      </c>
      <c r="AJ68" s="11" t="str">
        <f t="shared" si="150"/>
        <v>/</v>
      </c>
      <c r="AK68" s="11">
        <f t="shared" si="151"/>
        <v>4.078730728932789E-2</v>
      </c>
      <c r="AL68" s="11">
        <f t="shared" si="152"/>
        <v>2.8182760934545303E-2</v>
      </c>
      <c r="AM68" s="11">
        <f t="shared" si="153"/>
        <v>2.4112854721417332E-2</v>
      </c>
      <c r="AN68" s="11">
        <f t="shared" si="154"/>
        <v>2.7260638297872397E-2</v>
      </c>
      <c r="AO68" s="11">
        <f t="shared" si="155"/>
        <v>1.9253410901032053E-2</v>
      </c>
      <c r="AP68" s="11">
        <f t="shared" si="156"/>
        <v>3.172834002080549E-2</v>
      </c>
      <c r="AQ68" s="11">
        <f t="shared" si="157"/>
        <v>1.0848382486683184E-2</v>
      </c>
      <c r="AR68" s="11">
        <f t="shared" si="158"/>
        <v>2.3419845237280024E-2</v>
      </c>
      <c r="AS68" s="11">
        <f t="shared" si="159"/>
        <v>2.1072944808953942E-2</v>
      </c>
      <c r="AT68" s="11">
        <f t="shared" si="160"/>
        <v>1.1736716891356247E-2</v>
      </c>
      <c r="AU68" s="11" t="str">
        <f t="shared" si="161"/>
        <v>/</v>
      </c>
      <c r="AV68" s="11" t="str">
        <f t="shared" si="162"/>
        <v>/</v>
      </c>
      <c r="AW68" s="11" t="str">
        <f t="shared" si="163"/>
        <v>/</v>
      </c>
      <c r="AX68" s="11" t="str">
        <f t="shared" si="164"/>
        <v>/</v>
      </c>
      <c r="AY68" s="11" t="str">
        <f t="shared" si="165"/>
        <v>/</v>
      </c>
      <c r="AZ68" s="11" t="str">
        <f t="shared" si="166"/>
        <v>/</v>
      </c>
      <c r="BA68" s="11">
        <f t="shared" si="167"/>
        <v>1.6039051603905286E-2</v>
      </c>
      <c r="BB68" s="11" t="str">
        <f t="shared" si="168"/>
        <v>/</v>
      </c>
      <c r="BC68" s="11" t="str">
        <f t="shared" si="169"/>
        <v>/</v>
      </c>
      <c r="BD68" s="11" t="str">
        <f t="shared" si="170"/>
        <v>/</v>
      </c>
      <c r="BE68" s="76" t="str">
        <f t="shared" si="171"/>
        <v>/</v>
      </c>
      <c r="BF68" s="11">
        <f t="shared" ref="BF68:BF86" si="173">AD68/AD67-1</f>
        <v>1.6766894730398496E-2</v>
      </c>
      <c r="BL68" s="17"/>
      <c r="BM68" s="17"/>
      <c r="BY68" s="2">
        <f t="shared" si="119"/>
        <v>43574</v>
      </c>
      <c r="BZ68" s="3">
        <f t="shared" si="120"/>
        <v>1.222</v>
      </c>
      <c r="CA68" s="3">
        <f t="shared" si="121"/>
        <v>1</v>
      </c>
      <c r="CB68" s="3">
        <f t="shared" si="122"/>
        <v>1.8761245674740483</v>
      </c>
      <c r="CC68" s="3">
        <f t="shared" si="123"/>
        <v>1.63</v>
      </c>
      <c r="CD68" s="3">
        <f t="shared" si="124"/>
        <v>1</v>
      </c>
      <c r="CE68" s="3">
        <f t="shared" si="125"/>
        <v>1.3907</v>
      </c>
      <c r="CF68" s="3">
        <f t="shared" si="126"/>
        <v>1.3747960848287113</v>
      </c>
      <c r="CG68" s="3">
        <f t="shared" si="127"/>
        <v>1.2976305944298185</v>
      </c>
      <c r="CH68" s="3">
        <f t="shared" si="128"/>
        <v>1.4045454545454543</v>
      </c>
      <c r="CI68" s="3">
        <f t="shared" si="129"/>
        <v>1.2352694309216048</v>
      </c>
      <c r="CJ68" s="3">
        <f t="shared" si="130"/>
        <v>1.3673067454455934</v>
      </c>
      <c r="CK68" s="3">
        <f t="shared" si="131"/>
        <v>1.5561</v>
      </c>
      <c r="CL68" s="3">
        <f t="shared" si="132"/>
        <v>1.4501261401125558</v>
      </c>
      <c r="CM68" s="3">
        <f t="shared" si="133"/>
        <v>1.3228</v>
      </c>
      <c r="CN68" s="3">
        <f t="shared" si="134"/>
        <v>1.2758</v>
      </c>
      <c r="CO68" s="3">
        <f t="shared" si="135"/>
        <v>1</v>
      </c>
      <c r="CP68" s="3">
        <f t="shared" si="136"/>
        <v>1</v>
      </c>
      <c r="CQ68" s="3">
        <f t="shared" si="137"/>
        <v>1</v>
      </c>
      <c r="CR68" s="3">
        <f t="shared" si="138"/>
        <v>1</v>
      </c>
      <c r="CS68" s="3">
        <f t="shared" si="139"/>
        <v>1</v>
      </c>
      <c r="CT68" s="3">
        <f t="shared" si="140"/>
        <v>1</v>
      </c>
      <c r="CU68" s="3">
        <f t="shared" si="141"/>
        <v>1.4570000000000001</v>
      </c>
      <c r="CV68" s="3">
        <f t="shared" si="142"/>
        <v>1</v>
      </c>
      <c r="CW68" s="3">
        <f t="shared" si="143"/>
        <v>1</v>
      </c>
      <c r="CX68" s="3">
        <f t="shared" si="144"/>
        <v>1</v>
      </c>
      <c r="CY68" s="81">
        <f t="shared" si="145"/>
        <v>1</v>
      </c>
      <c r="CZ68" s="3">
        <f t="shared" si="172"/>
        <v>0.92950671261455309</v>
      </c>
    </row>
    <row r="69" spans="1:104">
      <c r="A69" s="2">
        <v>43581</v>
      </c>
      <c r="B69" s="73">
        <v>1.1759999999999999</v>
      </c>
      <c r="C69" s="73">
        <v>1</v>
      </c>
      <c r="D69" s="73">
        <v>2.6280000000000001</v>
      </c>
      <c r="E69" s="73">
        <v>1.526</v>
      </c>
      <c r="F69" s="73">
        <v>1</v>
      </c>
      <c r="G69" s="73">
        <v>1.3067</v>
      </c>
      <c r="H69" s="73">
        <v>1.5854999999999999</v>
      </c>
      <c r="I69" s="73">
        <v>1.7575000000000001</v>
      </c>
      <c r="J69" s="73">
        <v>1.46</v>
      </c>
      <c r="K69" s="73">
        <v>1.4395</v>
      </c>
      <c r="L69" s="73">
        <v>1.3119000000000001</v>
      </c>
      <c r="M69" s="73">
        <v>1.4621999999999999</v>
      </c>
      <c r="N69" s="73">
        <v>1.4597</v>
      </c>
      <c r="O69" s="73">
        <v>1.2491000000000001</v>
      </c>
      <c r="P69" s="73">
        <v>1.1860999999999999</v>
      </c>
      <c r="Q69" s="73">
        <v>1</v>
      </c>
      <c r="R69" s="73">
        <v>1</v>
      </c>
      <c r="S69" s="73">
        <v>1</v>
      </c>
      <c r="T69" s="73">
        <v>1</v>
      </c>
      <c r="U69" s="73">
        <v>1</v>
      </c>
      <c r="V69" s="73">
        <v>1</v>
      </c>
      <c r="W69" s="73">
        <v>1.421</v>
      </c>
      <c r="X69" s="73">
        <v>1</v>
      </c>
      <c r="Y69" s="73">
        <v>1</v>
      </c>
      <c r="Z69" s="73">
        <v>1</v>
      </c>
      <c r="AA69" s="79">
        <v>1</v>
      </c>
      <c r="AB69" s="79">
        <v>1</v>
      </c>
      <c r="AC69" s="79"/>
      <c r="AD69" s="19">
        <v>0.86517128862774773</v>
      </c>
      <c r="AF69" s="11">
        <f t="shared" si="146"/>
        <v>-3.7643207855973859E-2</v>
      </c>
      <c r="AG69" s="11" t="str">
        <f t="shared" si="147"/>
        <v>/</v>
      </c>
      <c r="AH69" s="11">
        <f t="shared" si="148"/>
        <v>-3.0616008852821786E-2</v>
      </c>
      <c r="AI69" s="11">
        <f t="shared" si="149"/>
        <v>-6.3803680981595057E-2</v>
      </c>
      <c r="AJ69" s="11" t="str">
        <f t="shared" si="150"/>
        <v>/</v>
      </c>
      <c r="AK69" s="11">
        <f t="shared" si="151"/>
        <v>-6.0401236787229529E-2</v>
      </c>
      <c r="AL69" s="11">
        <f t="shared" si="152"/>
        <v>-5.9329575793533151E-2</v>
      </c>
      <c r="AM69" s="11">
        <f t="shared" si="153"/>
        <v>-6.166577682861718E-2</v>
      </c>
      <c r="AN69" s="11">
        <f t="shared" si="154"/>
        <v>-5.5016181229773475E-2</v>
      </c>
      <c r="AO69" s="11">
        <f t="shared" si="155"/>
        <v>-2.1879459128898548E-2</v>
      </c>
      <c r="AP69" s="11">
        <f t="shared" si="156"/>
        <v>-5.5167446885127869E-2</v>
      </c>
      <c r="AQ69" s="11">
        <f t="shared" si="157"/>
        <v>-6.0343165606323579E-2</v>
      </c>
      <c r="AR69" s="11">
        <f t="shared" si="158"/>
        <v>-2.3285379725660693E-2</v>
      </c>
      <c r="AS69" s="11">
        <f t="shared" si="159"/>
        <v>-5.5715149682491583E-2</v>
      </c>
      <c r="AT69" s="11">
        <f t="shared" si="160"/>
        <v>-7.0308825834770383E-2</v>
      </c>
      <c r="AU69" s="11" t="str">
        <f t="shared" si="161"/>
        <v>/</v>
      </c>
      <c r="AV69" s="11" t="str">
        <f t="shared" si="162"/>
        <v>/</v>
      </c>
      <c r="AW69" s="11" t="str">
        <f t="shared" si="163"/>
        <v>/</v>
      </c>
      <c r="AX69" s="11" t="str">
        <f t="shared" si="164"/>
        <v>/</v>
      </c>
      <c r="AY69" s="11" t="str">
        <f t="shared" si="165"/>
        <v>/</v>
      </c>
      <c r="AZ69" s="11" t="str">
        <f t="shared" si="166"/>
        <v>/</v>
      </c>
      <c r="BA69" s="11">
        <f t="shared" si="167"/>
        <v>-2.4708304735758468E-2</v>
      </c>
      <c r="BB69" s="11" t="str">
        <f t="shared" si="168"/>
        <v>/</v>
      </c>
      <c r="BC69" s="11" t="str">
        <f t="shared" si="169"/>
        <v>/</v>
      </c>
      <c r="BD69" s="11" t="str">
        <f t="shared" si="170"/>
        <v>/</v>
      </c>
      <c r="BE69" s="76" t="str">
        <f t="shared" si="171"/>
        <v>/</v>
      </c>
      <c r="BF69" s="11">
        <f t="shared" si="173"/>
        <v>-6.9214587817058471E-2</v>
      </c>
      <c r="BL69" s="17"/>
      <c r="BM69" s="17"/>
      <c r="BY69" s="2">
        <f t="shared" si="119"/>
        <v>43581</v>
      </c>
      <c r="BZ69" s="3">
        <f t="shared" si="120"/>
        <v>1.1759999999999999</v>
      </c>
      <c r="CA69" s="3">
        <f t="shared" si="121"/>
        <v>1</v>
      </c>
      <c r="CB69" s="3">
        <f t="shared" si="122"/>
        <v>1.8186851211072665</v>
      </c>
      <c r="CC69" s="3">
        <f t="shared" si="123"/>
        <v>1.526</v>
      </c>
      <c r="CD69" s="3">
        <f t="shared" si="124"/>
        <v>1</v>
      </c>
      <c r="CE69" s="3">
        <f t="shared" si="125"/>
        <v>1.3067</v>
      </c>
      <c r="CF69" s="3">
        <f t="shared" si="126"/>
        <v>1.2932300163132135</v>
      </c>
      <c r="CG69" s="3">
        <f t="shared" si="127"/>
        <v>1.2176111957877234</v>
      </c>
      <c r="CH69" s="3">
        <f t="shared" si="128"/>
        <v>1.3272727272727272</v>
      </c>
      <c r="CI69" s="3">
        <f t="shared" si="129"/>
        <v>1.2082424038945778</v>
      </c>
      <c r="CJ69" s="3">
        <f t="shared" si="130"/>
        <v>1.2918759231905466</v>
      </c>
      <c r="CK69" s="3">
        <f t="shared" si="131"/>
        <v>1.4621999999999999</v>
      </c>
      <c r="CL69" s="3">
        <f t="shared" si="132"/>
        <v>1.4163594022899282</v>
      </c>
      <c r="CM69" s="3">
        <f t="shared" si="133"/>
        <v>1.2491000000000001</v>
      </c>
      <c r="CN69" s="3">
        <f t="shared" si="134"/>
        <v>1.1860999999999999</v>
      </c>
      <c r="CO69" s="3">
        <f t="shared" si="135"/>
        <v>1</v>
      </c>
      <c r="CP69" s="3">
        <f t="shared" si="136"/>
        <v>1</v>
      </c>
      <c r="CQ69" s="3">
        <f t="shared" si="137"/>
        <v>1</v>
      </c>
      <c r="CR69" s="3">
        <f t="shared" si="138"/>
        <v>1</v>
      </c>
      <c r="CS69" s="3">
        <f t="shared" si="139"/>
        <v>1</v>
      </c>
      <c r="CT69" s="3">
        <f t="shared" si="140"/>
        <v>1</v>
      </c>
      <c r="CU69" s="3">
        <f t="shared" si="141"/>
        <v>1.421</v>
      </c>
      <c r="CV69" s="3">
        <f t="shared" si="142"/>
        <v>1</v>
      </c>
      <c r="CW69" s="3">
        <f t="shared" si="143"/>
        <v>1</v>
      </c>
      <c r="CX69" s="3">
        <f t="shared" si="144"/>
        <v>1</v>
      </c>
      <c r="CY69" s="81">
        <f t="shared" si="145"/>
        <v>1</v>
      </c>
      <c r="CZ69" s="3">
        <f t="shared" si="172"/>
        <v>0.86517128862774773</v>
      </c>
    </row>
    <row r="70" spans="1:104">
      <c r="A70" s="2">
        <v>43585</v>
      </c>
      <c r="B70" s="73">
        <v>1.1739999999999999</v>
      </c>
      <c r="C70" s="73">
        <v>1</v>
      </c>
      <c r="D70" s="73">
        <v>2.5299999999999998</v>
      </c>
      <c r="E70" s="73">
        <v>1.512</v>
      </c>
      <c r="F70" s="73">
        <v>1</v>
      </c>
      <c r="G70" s="73">
        <v>1.2682</v>
      </c>
      <c r="H70" s="73">
        <v>1.5713999999999999</v>
      </c>
      <c r="I70" s="73">
        <v>1.7302</v>
      </c>
      <c r="J70" s="73">
        <v>1.4359999999999999</v>
      </c>
      <c r="K70" s="73">
        <v>1.4383999999999999</v>
      </c>
      <c r="L70" s="73">
        <v>1.2939000000000001</v>
      </c>
      <c r="M70" s="73">
        <v>1.4603999999999999</v>
      </c>
      <c r="N70" s="73">
        <v>1.3847</v>
      </c>
      <c r="O70" s="73">
        <v>1.2343</v>
      </c>
      <c r="P70" s="73">
        <v>1.1779035099999999</v>
      </c>
      <c r="Q70" s="73">
        <v>1</v>
      </c>
      <c r="R70" s="73">
        <v>1</v>
      </c>
      <c r="S70" s="73">
        <v>1</v>
      </c>
      <c r="T70" s="73">
        <v>1</v>
      </c>
      <c r="U70" s="73">
        <v>1</v>
      </c>
      <c r="V70" s="73">
        <v>1</v>
      </c>
      <c r="W70" s="73">
        <v>1.325</v>
      </c>
      <c r="X70" s="73">
        <v>1</v>
      </c>
      <c r="Y70" s="73">
        <v>1</v>
      </c>
      <c r="Z70" s="73">
        <v>1</v>
      </c>
      <c r="AA70" s="79">
        <v>1</v>
      </c>
      <c r="AB70" s="79">
        <v>1</v>
      </c>
      <c r="AC70" s="79"/>
      <c r="AD70" s="19">
        <v>0.84909810322986867</v>
      </c>
      <c r="AF70" s="11">
        <f t="shared" si="146"/>
        <v>-1.7006802721087899E-3</v>
      </c>
      <c r="AG70" s="11" t="str">
        <f t="shared" si="147"/>
        <v>/</v>
      </c>
      <c r="AH70" s="11">
        <f t="shared" si="148"/>
        <v>-3.729071537290729E-2</v>
      </c>
      <c r="AI70" s="11">
        <f t="shared" si="149"/>
        <v>-9.1743119266055606E-3</v>
      </c>
      <c r="AJ70" s="11" t="str">
        <f t="shared" si="150"/>
        <v>/</v>
      </c>
      <c r="AK70" s="11">
        <f t="shared" si="151"/>
        <v>-2.9463534093517985E-2</v>
      </c>
      <c r="AL70" s="11">
        <f t="shared" si="152"/>
        <v>-8.8930936613055289E-3</v>
      </c>
      <c r="AM70" s="11">
        <f t="shared" si="153"/>
        <v>-1.5533428165007135E-2</v>
      </c>
      <c r="AN70" s="11">
        <f t="shared" si="154"/>
        <v>-1.6438356164383605E-2</v>
      </c>
      <c r="AO70" s="11">
        <f t="shared" si="155"/>
        <v>-7.6415422021547386E-4</v>
      </c>
      <c r="AP70" s="11">
        <f t="shared" si="156"/>
        <v>-1.372055796935745E-2</v>
      </c>
      <c r="AQ70" s="11">
        <f t="shared" si="157"/>
        <v>-1.2310217480508978E-3</v>
      </c>
      <c r="AR70" s="11">
        <f t="shared" si="158"/>
        <v>-5.1380420634376867E-2</v>
      </c>
      <c r="AS70" s="11">
        <f t="shared" si="159"/>
        <v>-1.1848530942278557E-2</v>
      </c>
      <c r="AT70" s="11">
        <f t="shared" si="160"/>
        <v>-6.9104544304864346E-3</v>
      </c>
      <c r="AU70" s="11" t="str">
        <f t="shared" si="161"/>
        <v>/</v>
      </c>
      <c r="AV70" s="11" t="str">
        <f t="shared" si="162"/>
        <v>/</v>
      </c>
      <c r="AW70" s="11" t="str">
        <f t="shared" si="163"/>
        <v>/</v>
      </c>
      <c r="AX70" s="11" t="str">
        <f t="shared" si="164"/>
        <v>/</v>
      </c>
      <c r="AY70" s="11" t="str">
        <f t="shared" si="165"/>
        <v>/</v>
      </c>
      <c r="AZ70" s="11" t="str">
        <f t="shared" si="166"/>
        <v>/</v>
      </c>
      <c r="BA70" s="11">
        <f t="shared" si="167"/>
        <v>-6.7558057705841001E-2</v>
      </c>
      <c r="BB70" s="11" t="str">
        <f t="shared" si="168"/>
        <v>/</v>
      </c>
      <c r="BC70" s="11" t="str">
        <f t="shared" si="169"/>
        <v>/</v>
      </c>
      <c r="BD70" s="11" t="str">
        <f t="shared" si="170"/>
        <v>/</v>
      </c>
      <c r="BE70" s="76" t="str">
        <f t="shared" si="171"/>
        <v>/</v>
      </c>
      <c r="BF70" s="11">
        <f t="shared" si="173"/>
        <v>-1.857803837130656E-2</v>
      </c>
      <c r="BL70" s="17"/>
      <c r="BM70" s="17"/>
      <c r="BY70" s="2">
        <f t="shared" si="119"/>
        <v>43585</v>
      </c>
      <c r="BZ70" s="3">
        <f t="shared" si="120"/>
        <v>1.1739999999999999</v>
      </c>
      <c r="CA70" s="3">
        <f t="shared" si="121"/>
        <v>1</v>
      </c>
      <c r="CB70" s="3">
        <f t="shared" si="122"/>
        <v>1.7508650519031139</v>
      </c>
      <c r="CC70" s="3">
        <f t="shared" si="123"/>
        <v>1.512</v>
      </c>
      <c r="CD70" s="3">
        <f t="shared" si="124"/>
        <v>1</v>
      </c>
      <c r="CE70" s="3">
        <f t="shared" si="125"/>
        <v>1.2682</v>
      </c>
      <c r="CF70" s="3">
        <f t="shared" si="126"/>
        <v>1.2817292006525285</v>
      </c>
      <c r="CG70" s="3">
        <f t="shared" si="127"/>
        <v>1.1986975197450465</v>
      </c>
      <c r="CH70" s="3">
        <f t="shared" si="128"/>
        <v>1.3054545454545452</v>
      </c>
      <c r="CI70" s="3">
        <f t="shared" si="129"/>
        <v>1.2073191203625986</v>
      </c>
      <c r="CJ70" s="3">
        <f t="shared" si="130"/>
        <v>1.2741506646971934</v>
      </c>
      <c r="CK70" s="3">
        <f t="shared" si="131"/>
        <v>1.4603999999999999</v>
      </c>
      <c r="CL70" s="3">
        <f t="shared" si="132"/>
        <v>1.3435862604308171</v>
      </c>
      <c r="CM70" s="3">
        <f t="shared" si="133"/>
        <v>1.2343</v>
      </c>
      <c r="CN70" s="3">
        <f t="shared" si="134"/>
        <v>1.1779035099999999</v>
      </c>
      <c r="CO70" s="3">
        <f t="shared" si="135"/>
        <v>1</v>
      </c>
      <c r="CP70" s="3">
        <f t="shared" si="136"/>
        <v>1</v>
      </c>
      <c r="CQ70" s="3">
        <f t="shared" si="137"/>
        <v>1</v>
      </c>
      <c r="CR70" s="3">
        <f t="shared" si="138"/>
        <v>1</v>
      </c>
      <c r="CS70" s="3">
        <f t="shared" si="139"/>
        <v>1</v>
      </c>
      <c r="CT70" s="3">
        <f t="shared" si="140"/>
        <v>1</v>
      </c>
      <c r="CU70" s="3">
        <f t="shared" si="141"/>
        <v>1.325</v>
      </c>
      <c r="CV70" s="3">
        <f t="shared" si="142"/>
        <v>1</v>
      </c>
      <c r="CW70" s="3">
        <f t="shared" si="143"/>
        <v>1</v>
      </c>
      <c r="CX70" s="3">
        <f t="shared" si="144"/>
        <v>1</v>
      </c>
      <c r="CY70" s="81">
        <f t="shared" si="145"/>
        <v>1</v>
      </c>
      <c r="CZ70" s="3">
        <f t="shared" si="172"/>
        <v>0.84909810322986867</v>
      </c>
    </row>
    <row r="71" spans="1:104">
      <c r="A71" s="2">
        <v>43595</v>
      </c>
      <c r="B71" s="73">
        <v>1.1830000000000001</v>
      </c>
      <c r="C71" s="73">
        <v>1</v>
      </c>
      <c r="D71" s="73">
        <v>2.508</v>
      </c>
      <c r="E71" s="73">
        <v>1.4870000000000001</v>
      </c>
      <c r="F71" s="73">
        <v>1</v>
      </c>
      <c r="G71" s="73">
        <v>1.2204999999999999</v>
      </c>
      <c r="H71" s="73">
        <v>1.5334000000000001</v>
      </c>
      <c r="I71" s="73">
        <v>1.6875</v>
      </c>
      <c r="J71" s="73">
        <v>1.405</v>
      </c>
      <c r="K71" s="73">
        <v>1.4474</v>
      </c>
      <c r="L71" s="73">
        <v>1.2713000000000001</v>
      </c>
      <c r="M71" s="73">
        <v>1.4103000000000001</v>
      </c>
      <c r="N71" s="73">
        <v>1.3382000000000001</v>
      </c>
      <c r="O71" s="73">
        <v>1.2168000000000001</v>
      </c>
      <c r="P71" s="73">
        <v>1.15180343222515</v>
      </c>
      <c r="Q71" s="73">
        <v>1</v>
      </c>
      <c r="R71" s="73">
        <v>1</v>
      </c>
      <c r="S71" s="73">
        <v>1</v>
      </c>
      <c r="T71" s="73">
        <v>1</v>
      </c>
      <c r="U71" s="73">
        <v>1</v>
      </c>
      <c r="V71" s="73">
        <v>1</v>
      </c>
      <c r="W71" s="73">
        <v>1.276</v>
      </c>
      <c r="X71" s="73">
        <v>1</v>
      </c>
      <c r="Y71" s="73">
        <v>1</v>
      </c>
      <c r="Z71" s="73">
        <v>1</v>
      </c>
      <c r="AA71" s="79">
        <v>1</v>
      </c>
      <c r="AB71" s="79">
        <v>1</v>
      </c>
      <c r="AC71" s="79"/>
      <c r="AD71" s="19">
        <v>0.81018529294881236</v>
      </c>
      <c r="AF71" s="11">
        <f t="shared" si="146"/>
        <v>7.6660988074959135E-3</v>
      </c>
      <c r="AG71" s="11" t="str">
        <f t="shared" si="147"/>
        <v>/</v>
      </c>
      <c r="AH71" s="11">
        <f t="shared" si="148"/>
        <v>-8.6956521739129933E-3</v>
      </c>
      <c r="AI71" s="11">
        <f t="shared" si="149"/>
        <v>-1.6534391534391513E-2</v>
      </c>
      <c r="AJ71" s="11" t="str">
        <f t="shared" si="150"/>
        <v>/</v>
      </c>
      <c r="AK71" s="11">
        <f t="shared" si="151"/>
        <v>-3.7612363980444763E-2</v>
      </c>
      <c r="AL71" s="11">
        <f t="shared" si="152"/>
        <v>-2.4182257859233669E-2</v>
      </c>
      <c r="AM71" s="11">
        <f t="shared" si="153"/>
        <v>-2.4679227834932371E-2</v>
      </c>
      <c r="AN71" s="11">
        <f t="shared" si="154"/>
        <v>-2.1587743732590425E-2</v>
      </c>
      <c r="AO71" s="11">
        <f t="shared" si="155"/>
        <v>6.2569521690767349E-3</v>
      </c>
      <c r="AP71" s="11">
        <f t="shared" si="156"/>
        <v>-1.7466573923796247E-2</v>
      </c>
      <c r="AQ71" s="11">
        <f t="shared" si="157"/>
        <v>-3.4305669679539741E-2</v>
      </c>
      <c r="AR71" s="11">
        <f t="shared" si="158"/>
        <v>-3.3581281143930108E-2</v>
      </c>
      <c r="AS71" s="11">
        <f t="shared" si="159"/>
        <v>-1.4178076642631376E-2</v>
      </c>
      <c r="AT71" s="11">
        <f t="shared" si="160"/>
        <v>-2.2158077935305553E-2</v>
      </c>
      <c r="AU71" s="11" t="str">
        <f t="shared" si="161"/>
        <v>/</v>
      </c>
      <c r="AV71" s="11" t="str">
        <f t="shared" si="162"/>
        <v>/</v>
      </c>
      <c r="AW71" s="11" t="str">
        <f t="shared" si="163"/>
        <v>/</v>
      </c>
      <c r="AX71" s="11" t="str">
        <f t="shared" si="164"/>
        <v>/</v>
      </c>
      <c r="AY71" s="11" t="str">
        <f t="shared" si="165"/>
        <v>/</v>
      </c>
      <c r="AZ71" s="11" t="str">
        <f t="shared" si="166"/>
        <v>/</v>
      </c>
      <c r="BA71" s="11">
        <f t="shared" si="167"/>
        <v>-3.6981132075471601E-2</v>
      </c>
      <c r="BB71" s="11" t="str">
        <f t="shared" si="168"/>
        <v>/</v>
      </c>
      <c r="BC71" s="11" t="str">
        <f t="shared" si="169"/>
        <v>/</v>
      </c>
      <c r="BD71" s="11" t="str">
        <f t="shared" si="170"/>
        <v>/</v>
      </c>
      <c r="BE71" s="76" t="str">
        <f t="shared" si="171"/>
        <v>/</v>
      </c>
      <c r="BF71" s="11">
        <f t="shared" si="173"/>
        <v>-4.5828403258747819E-2</v>
      </c>
      <c r="BL71" s="17"/>
      <c r="BM71" s="17"/>
      <c r="BY71" s="2">
        <f t="shared" si="119"/>
        <v>43595</v>
      </c>
      <c r="BZ71" s="3">
        <f t="shared" si="120"/>
        <v>1.1830000000000001</v>
      </c>
      <c r="CA71" s="3">
        <f t="shared" si="121"/>
        <v>1</v>
      </c>
      <c r="CB71" s="3">
        <f t="shared" si="122"/>
        <v>1.7356401384083044</v>
      </c>
      <c r="CC71" s="3">
        <f t="shared" si="123"/>
        <v>1.4870000000000001</v>
      </c>
      <c r="CD71" s="3">
        <f t="shared" si="124"/>
        <v>1</v>
      </c>
      <c r="CE71" s="3">
        <f t="shared" si="125"/>
        <v>1.2204999999999999</v>
      </c>
      <c r="CF71" s="3">
        <f t="shared" si="126"/>
        <v>1.2507340946166396</v>
      </c>
      <c r="CG71" s="3">
        <f t="shared" si="127"/>
        <v>1.1691145905500901</v>
      </c>
      <c r="CH71" s="3">
        <f t="shared" si="128"/>
        <v>1.2772727272727271</v>
      </c>
      <c r="CI71" s="3">
        <f t="shared" si="129"/>
        <v>1.2148732583515192</v>
      </c>
      <c r="CJ71" s="3">
        <f t="shared" si="130"/>
        <v>1.2518956179222058</v>
      </c>
      <c r="CK71" s="3">
        <f t="shared" si="131"/>
        <v>1.4103000000000001</v>
      </c>
      <c r="CL71" s="3">
        <f t="shared" si="132"/>
        <v>1.2984669124781683</v>
      </c>
      <c r="CM71" s="3">
        <f t="shared" si="133"/>
        <v>1.2168000000000001</v>
      </c>
      <c r="CN71" s="3">
        <f t="shared" si="134"/>
        <v>1.15180343222515</v>
      </c>
      <c r="CO71" s="3">
        <f t="shared" si="135"/>
        <v>1</v>
      </c>
      <c r="CP71" s="3">
        <f t="shared" si="136"/>
        <v>1</v>
      </c>
      <c r="CQ71" s="3">
        <f t="shared" si="137"/>
        <v>1</v>
      </c>
      <c r="CR71" s="3">
        <f t="shared" si="138"/>
        <v>1</v>
      </c>
      <c r="CS71" s="3">
        <f t="shared" si="139"/>
        <v>1</v>
      </c>
      <c r="CT71" s="3">
        <f t="shared" si="140"/>
        <v>1</v>
      </c>
      <c r="CU71" s="3">
        <f t="shared" si="141"/>
        <v>1.276</v>
      </c>
      <c r="CV71" s="3">
        <f t="shared" si="142"/>
        <v>1</v>
      </c>
      <c r="CW71" s="3">
        <f t="shared" si="143"/>
        <v>1</v>
      </c>
      <c r="CX71" s="3">
        <f t="shared" si="144"/>
        <v>1</v>
      </c>
      <c r="CY71" s="81">
        <f t="shared" si="145"/>
        <v>1</v>
      </c>
      <c r="CZ71" s="3">
        <f t="shared" si="172"/>
        <v>0.81018529294881236</v>
      </c>
    </row>
    <row r="72" spans="1:104">
      <c r="A72" s="2">
        <v>43602</v>
      </c>
      <c r="B72" s="73">
        <v>1.1559999999999999</v>
      </c>
      <c r="C72" s="73">
        <v>1</v>
      </c>
      <c r="D72" s="73">
        <v>2.544</v>
      </c>
      <c r="E72" s="73">
        <v>1.452</v>
      </c>
      <c r="F72" s="73">
        <v>1</v>
      </c>
      <c r="G72" s="73">
        <v>1.1887000000000001</v>
      </c>
      <c r="H72" s="73">
        <v>1.5037</v>
      </c>
      <c r="I72" s="73">
        <v>1.6513</v>
      </c>
      <c r="J72" s="73">
        <v>1.377</v>
      </c>
      <c r="K72" s="73">
        <v>1.4229000000000001</v>
      </c>
      <c r="L72" s="73">
        <v>1.2475000000000001</v>
      </c>
      <c r="M72" s="73">
        <v>1.3855999999999999</v>
      </c>
      <c r="N72" s="73">
        <v>1.3180000000000001</v>
      </c>
      <c r="O72" s="73">
        <v>1.2087000000000001</v>
      </c>
      <c r="P72" s="73">
        <v>1.1337354966661299</v>
      </c>
      <c r="Q72" s="73">
        <v>1.0029999999999999</v>
      </c>
      <c r="R72" s="73">
        <v>1</v>
      </c>
      <c r="S72" s="73">
        <v>1</v>
      </c>
      <c r="T72" s="73">
        <v>1</v>
      </c>
      <c r="U72" s="73">
        <v>1</v>
      </c>
      <c r="V72" s="73">
        <v>1</v>
      </c>
      <c r="W72" s="73">
        <v>1.248</v>
      </c>
      <c r="X72" s="73">
        <v>1</v>
      </c>
      <c r="Y72" s="73">
        <v>1</v>
      </c>
      <c r="Z72" s="73">
        <v>1</v>
      </c>
      <c r="AA72" s="79">
        <v>1</v>
      </c>
      <c r="AB72" s="79">
        <v>1</v>
      </c>
      <c r="AC72" s="79"/>
      <c r="AD72" s="19">
        <v>0.79070884244048145</v>
      </c>
      <c r="AF72" s="11">
        <f t="shared" si="146"/>
        <v>-2.282333051563834E-2</v>
      </c>
      <c r="AG72" s="11" t="str">
        <f t="shared" si="147"/>
        <v>/</v>
      </c>
      <c r="AH72" s="11">
        <f t="shared" si="148"/>
        <v>1.4354066985645897E-2</v>
      </c>
      <c r="AI72" s="11">
        <f t="shared" si="149"/>
        <v>-2.353732347007409E-2</v>
      </c>
      <c r="AJ72" s="11" t="str">
        <f t="shared" si="150"/>
        <v>/</v>
      </c>
      <c r="AK72" s="11">
        <f t="shared" si="151"/>
        <v>-2.6054895534616818E-2</v>
      </c>
      <c r="AL72" s="11">
        <f t="shared" si="152"/>
        <v>-1.9368723098995733E-2</v>
      </c>
      <c r="AM72" s="11">
        <f t="shared" si="153"/>
        <v>-2.1451851851851833E-2</v>
      </c>
      <c r="AN72" s="11">
        <f t="shared" si="154"/>
        <v>-1.992882562277587E-2</v>
      </c>
      <c r="AO72" s="11">
        <f t="shared" si="155"/>
        <v>-1.6926903413016392E-2</v>
      </c>
      <c r="AP72" s="11">
        <f t="shared" si="156"/>
        <v>-1.8720994257846346E-2</v>
      </c>
      <c r="AQ72" s="11">
        <f t="shared" si="157"/>
        <v>-1.751400411260029E-2</v>
      </c>
      <c r="AR72" s="11">
        <f t="shared" si="158"/>
        <v>-1.5094903601853282E-2</v>
      </c>
      <c r="AS72" s="11">
        <f t="shared" si="159"/>
        <v>-6.6568047337277614E-3</v>
      </c>
      <c r="AT72" s="11">
        <f t="shared" si="160"/>
        <v>-1.5686648479693255E-2</v>
      </c>
      <c r="AU72" s="11">
        <f t="shared" si="161"/>
        <v>2.9999999999998916E-3</v>
      </c>
      <c r="AV72" s="11" t="str">
        <f t="shared" si="162"/>
        <v>/</v>
      </c>
      <c r="AW72" s="11" t="str">
        <f t="shared" si="163"/>
        <v>/</v>
      </c>
      <c r="AX72" s="11" t="str">
        <f t="shared" si="164"/>
        <v>/</v>
      </c>
      <c r="AY72" s="11" t="str">
        <f t="shared" si="165"/>
        <v>/</v>
      </c>
      <c r="AZ72" s="11" t="str">
        <f t="shared" si="166"/>
        <v>/</v>
      </c>
      <c r="BA72" s="11">
        <f t="shared" si="167"/>
        <v>-2.1943573667711602E-2</v>
      </c>
      <c r="BB72" s="11" t="str">
        <f t="shared" si="168"/>
        <v>/</v>
      </c>
      <c r="BC72" s="11" t="str">
        <f t="shared" si="169"/>
        <v>/</v>
      </c>
      <c r="BD72" s="11" t="str">
        <f t="shared" si="170"/>
        <v>/</v>
      </c>
      <c r="BE72" s="76" t="str">
        <f t="shared" si="171"/>
        <v>/</v>
      </c>
      <c r="BF72" s="11">
        <f t="shared" si="173"/>
        <v>-2.4039501429904964E-2</v>
      </c>
      <c r="BL72" s="17"/>
      <c r="BM72" s="17"/>
      <c r="BY72" s="2">
        <f t="shared" si="119"/>
        <v>43602</v>
      </c>
      <c r="BZ72" s="3">
        <f t="shared" si="120"/>
        <v>1.1559999999999999</v>
      </c>
      <c r="CA72" s="3">
        <f t="shared" si="121"/>
        <v>1</v>
      </c>
      <c r="CB72" s="3">
        <f t="shared" si="122"/>
        <v>1.760553633217993</v>
      </c>
      <c r="CC72" s="3">
        <f t="shared" si="123"/>
        <v>1.452</v>
      </c>
      <c r="CD72" s="3">
        <f t="shared" si="124"/>
        <v>1</v>
      </c>
      <c r="CE72" s="3">
        <f t="shared" si="125"/>
        <v>1.1887000000000001</v>
      </c>
      <c r="CF72" s="3">
        <f t="shared" si="126"/>
        <v>1.2265089722675369</v>
      </c>
      <c r="CG72" s="3">
        <f t="shared" si="127"/>
        <v>1.1440349175557711</v>
      </c>
      <c r="CH72" s="3">
        <f t="shared" si="128"/>
        <v>1.2518181818181817</v>
      </c>
      <c r="CI72" s="3">
        <f t="shared" si="129"/>
        <v>1.1943092160483466</v>
      </c>
      <c r="CJ72" s="3">
        <f t="shared" si="130"/>
        <v>1.2284588872476612</v>
      </c>
      <c r="CK72" s="3">
        <f t="shared" si="131"/>
        <v>1.3855999999999999</v>
      </c>
      <c r="CL72" s="3">
        <f t="shared" si="132"/>
        <v>1.2788666796041142</v>
      </c>
      <c r="CM72" s="3">
        <f t="shared" si="133"/>
        <v>1.2087000000000001</v>
      </c>
      <c r="CN72" s="3">
        <f t="shared" si="134"/>
        <v>1.1337354966661299</v>
      </c>
      <c r="CO72" s="3">
        <f t="shared" si="135"/>
        <v>1.0029999999999999</v>
      </c>
      <c r="CP72" s="3">
        <f t="shared" si="136"/>
        <v>1</v>
      </c>
      <c r="CQ72" s="3">
        <f t="shared" si="137"/>
        <v>1</v>
      </c>
      <c r="CR72" s="3">
        <f t="shared" si="138"/>
        <v>1</v>
      </c>
      <c r="CS72" s="3">
        <f t="shared" si="139"/>
        <v>1</v>
      </c>
      <c r="CT72" s="3">
        <f t="shared" si="140"/>
        <v>1</v>
      </c>
      <c r="CU72" s="3">
        <f t="shared" si="141"/>
        <v>1.248</v>
      </c>
      <c r="CV72" s="3">
        <f t="shared" si="142"/>
        <v>1</v>
      </c>
      <c r="CW72" s="3">
        <f t="shared" si="143"/>
        <v>1</v>
      </c>
      <c r="CX72" s="3">
        <f t="shared" si="144"/>
        <v>1</v>
      </c>
      <c r="CY72" s="81">
        <f t="shared" si="145"/>
        <v>1</v>
      </c>
      <c r="CZ72" s="3">
        <f t="shared" si="172"/>
        <v>0.79070884244048145</v>
      </c>
    </row>
    <row r="73" spans="1:104">
      <c r="A73" s="2">
        <v>43609</v>
      </c>
      <c r="B73" s="73">
        <v>1.1579999999999999</v>
      </c>
      <c r="C73" s="73">
        <v>1</v>
      </c>
      <c r="D73" s="73">
        <v>2.4449999999999998</v>
      </c>
      <c r="E73" s="73">
        <v>1.4510000000000001</v>
      </c>
      <c r="F73" s="73">
        <v>1</v>
      </c>
      <c r="G73" s="73">
        <v>1.1607000000000001</v>
      </c>
      <c r="H73" s="73">
        <v>1.5013000000000001</v>
      </c>
      <c r="I73" s="73">
        <v>1.6314</v>
      </c>
      <c r="J73" s="73">
        <v>1.363</v>
      </c>
      <c r="K73" s="73">
        <v>1.4063000000000001</v>
      </c>
      <c r="L73" s="73">
        <v>1.2381</v>
      </c>
      <c r="M73" s="73">
        <v>1.3505</v>
      </c>
      <c r="N73" s="73">
        <v>1.3120000000000001</v>
      </c>
      <c r="O73" s="73">
        <v>1.179</v>
      </c>
      <c r="P73" s="73">
        <v>1.11873502700926</v>
      </c>
      <c r="Q73" s="73">
        <v>0.97899999999999998</v>
      </c>
      <c r="R73" s="73">
        <v>1</v>
      </c>
      <c r="S73" s="73">
        <v>1</v>
      </c>
      <c r="T73" s="73">
        <v>1</v>
      </c>
      <c r="U73" s="73">
        <v>1</v>
      </c>
      <c r="V73" s="73">
        <v>1</v>
      </c>
      <c r="W73" s="73">
        <v>1.2390000000000001</v>
      </c>
      <c r="X73" s="73">
        <v>1</v>
      </c>
      <c r="Y73" s="73">
        <v>1</v>
      </c>
      <c r="Z73" s="73">
        <v>1</v>
      </c>
      <c r="AA73" s="79">
        <v>1</v>
      </c>
      <c r="AB73" s="79">
        <v>1</v>
      </c>
      <c r="AC73" s="79"/>
      <c r="AD73" s="19">
        <v>0.77457945642241832</v>
      </c>
      <c r="AF73" s="11">
        <f t="shared" si="146"/>
        <v>1.7301038062282892E-3</v>
      </c>
      <c r="AG73" s="11" t="str">
        <f t="shared" si="147"/>
        <v>/</v>
      </c>
      <c r="AH73" s="11">
        <f t="shared" si="148"/>
        <v>-3.8915094339622702E-2</v>
      </c>
      <c r="AI73" s="11">
        <f t="shared" si="149"/>
        <v>-6.8870523415975882E-4</v>
      </c>
      <c r="AJ73" s="11" t="str">
        <f t="shared" si="150"/>
        <v>/</v>
      </c>
      <c r="AK73" s="11">
        <f t="shared" si="151"/>
        <v>-2.3555144275258733E-2</v>
      </c>
      <c r="AL73" s="11">
        <f t="shared" si="152"/>
        <v>-1.5960630444902257E-3</v>
      </c>
      <c r="AM73" s="11">
        <f t="shared" si="153"/>
        <v>-1.2051111245685253E-2</v>
      </c>
      <c r="AN73" s="11">
        <f t="shared" si="154"/>
        <v>-1.0167029774872938E-2</v>
      </c>
      <c r="AO73" s="11">
        <f t="shared" si="155"/>
        <v>-1.1666315271628314E-2</v>
      </c>
      <c r="AP73" s="11">
        <f t="shared" si="156"/>
        <v>-7.535070140280653E-3</v>
      </c>
      <c r="AQ73" s="11">
        <f t="shared" si="157"/>
        <v>-2.5331986143186991E-2</v>
      </c>
      <c r="AR73" s="11">
        <f t="shared" si="158"/>
        <v>-4.5523520485584168E-3</v>
      </c>
      <c r="AS73" s="11">
        <f t="shared" si="159"/>
        <v>-2.4571854058078935E-2</v>
      </c>
      <c r="AT73" s="11">
        <f t="shared" si="160"/>
        <v>-1.3231013495634936E-2</v>
      </c>
      <c r="AU73" s="11">
        <f t="shared" si="161"/>
        <v>-2.3928215353938076E-2</v>
      </c>
      <c r="AV73" s="11" t="str">
        <f t="shared" si="162"/>
        <v>/</v>
      </c>
      <c r="AW73" s="11" t="str">
        <f t="shared" si="163"/>
        <v>/</v>
      </c>
      <c r="AX73" s="11" t="str">
        <f t="shared" si="164"/>
        <v>/</v>
      </c>
      <c r="AY73" s="11" t="str">
        <f t="shared" si="165"/>
        <v>/</v>
      </c>
      <c r="AZ73" s="11" t="str">
        <f t="shared" si="166"/>
        <v>/</v>
      </c>
      <c r="BA73" s="11">
        <f t="shared" si="167"/>
        <v>-7.2115384615383249E-3</v>
      </c>
      <c r="BB73" s="11" t="str">
        <f t="shared" si="168"/>
        <v>/</v>
      </c>
      <c r="BC73" s="11" t="str">
        <f t="shared" si="169"/>
        <v>/</v>
      </c>
      <c r="BD73" s="11" t="str">
        <f t="shared" si="170"/>
        <v>/</v>
      </c>
      <c r="BE73" s="76" t="str">
        <f t="shared" si="171"/>
        <v>/</v>
      </c>
      <c r="BF73" s="11">
        <f t="shared" si="173"/>
        <v>-2.0398641260012451E-2</v>
      </c>
      <c r="BL73" s="17"/>
      <c r="BM73" s="17"/>
      <c r="BY73" s="2">
        <f t="shared" si="119"/>
        <v>43609</v>
      </c>
      <c r="BZ73" s="3">
        <f t="shared" si="120"/>
        <v>1.1579999999999999</v>
      </c>
      <c r="CA73" s="3">
        <f t="shared" si="121"/>
        <v>1</v>
      </c>
      <c r="CB73" s="3">
        <f t="shared" si="122"/>
        <v>1.6920415224913492</v>
      </c>
      <c r="CC73" s="3">
        <f t="shared" si="123"/>
        <v>1.4510000000000001</v>
      </c>
      <c r="CD73" s="3">
        <f t="shared" si="124"/>
        <v>1</v>
      </c>
      <c r="CE73" s="3">
        <f t="shared" si="125"/>
        <v>1.1607000000000001</v>
      </c>
      <c r="CF73" s="3">
        <f t="shared" si="126"/>
        <v>1.2245513866231648</v>
      </c>
      <c r="CG73" s="3">
        <f t="shared" si="127"/>
        <v>1.1302480254953582</v>
      </c>
      <c r="CH73" s="3">
        <f t="shared" si="128"/>
        <v>1.239090909090909</v>
      </c>
      <c r="CI73" s="3">
        <f t="shared" si="129"/>
        <v>1.1803760282021152</v>
      </c>
      <c r="CJ73" s="3">
        <f t="shared" si="130"/>
        <v>1.2192023633677991</v>
      </c>
      <c r="CK73" s="3">
        <f t="shared" si="131"/>
        <v>1.3505</v>
      </c>
      <c r="CL73" s="3">
        <f t="shared" si="132"/>
        <v>1.2730448282553852</v>
      </c>
      <c r="CM73" s="3">
        <f t="shared" si="133"/>
        <v>1.179</v>
      </c>
      <c r="CN73" s="3">
        <f t="shared" si="134"/>
        <v>1.11873502700926</v>
      </c>
      <c r="CO73" s="3">
        <f t="shared" si="135"/>
        <v>0.97899999999999998</v>
      </c>
      <c r="CP73" s="3">
        <f t="shared" si="136"/>
        <v>1</v>
      </c>
      <c r="CQ73" s="3">
        <f t="shared" si="137"/>
        <v>1</v>
      </c>
      <c r="CR73" s="3">
        <f t="shared" si="138"/>
        <v>1</v>
      </c>
      <c r="CS73" s="3">
        <f t="shared" si="139"/>
        <v>1</v>
      </c>
      <c r="CT73" s="3">
        <f t="shared" si="140"/>
        <v>1</v>
      </c>
      <c r="CU73" s="3">
        <f t="shared" si="141"/>
        <v>1.2390000000000001</v>
      </c>
      <c r="CV73" s="3">
        <f t="shared" si="142"/>
        <v>1</v>
      </c>
      <c r="CW73" s="3">
        <f t="shared" si="143"/>
        <v>1</v>
      </c>
      <c r="CX73" s="3">
        <f t="shared" si="144"/>
        <v>1</v>
      </c>
      <c r="CY73" s="81">
        <f t="shared" si="145"/>
        <v>1</v>
      </c>
      <c r="CZ73" s="3">
        <f t="shared" si="172"/>
        <v>0.77457945642241832</v>
      </c>
    </row>
    <row r="74" spans="1:104">
      <c r="A74" s="2">
        <v>43616</v>
      </c>
      <c r="B74" s="73">
        <v>1.1779999999999999</v>
      </c>
      <c r="C74" s="73">
        <v>1</v>
      </c>
      <c r="D74" s="73">
        <v>2.5529999999999999</v>
      </c>
      <c r="E74" s="73">
        <v>1.478</v>
      </c>
      <c r="F74" s="73">
        <v>1.002</v>
      </c>
      <c r="G74" s="73">
        <v>1.1924999999999999</v>
      </c>
      <c r="H74" s="73">
        <v>1.5640000000000001</v>
      </c>
      <c r="I74" s="73">
        <v>1.6489</v>
      </c>
      <c r="J74" s="73">
        <v>1.3979999999999999</v>
      </c>
      <c r="K74" s="73">
        <v>1.4421999999999999</v>
      </c>
      <c r="L74" s="73">
        <v>1.2767999999999999</v>
      </c>
      <c r="M74" s="73">
        <v>1.3885000000000001</v>
      </c>
      <c r="N74" s="73">
        <v>1.3462000000000001</v>
      </c>
      <c r="O74" s="73">
        <v>1.2018</v>
      </c>
      <c r="P74" s="73">
        <v>1.1718</v>
      </c>
      <c r="Q74" s="73">
        <v>1.0129999999999999</v>
      </c>
      <c r="R74" s="73">
        <v>1</v>
      </c>
      <c r="S74" s="73">
        <v>1</v>
      </c>
      <c r="T74" s="73">
        <v>1</v>
      </c>
      <c r="U74" s="73">
        <v>1</v>
      </c>
      <c r="V74" s="73">
        <v>1</v>
      </c>
      <c r="W74" s="73">
        <v>1.2589999999999999</v>
      </c>
      <c r="X74" s="73">
        <v>1</v>
      </c>
      <c r="Y74" s="73">
        <v>1</v>
      </c>
      <c r="Z74" s="73">
        <v>1</v>
      </c>
      <c r="AA74" s="79">
        <v>1</v>
      </c>
      <c r="AB74" s="79">
        <v>1</v>
      </c>
      <c r="AC74" s="79"/>
      <c r="AD74" s="19">
        <v>0.78581689281217104</v>
      </c>
      <c r="AF74" s="11">
        <f t="shared" si="146"/>
        <v>1.7271157167530138E-2</v>
      </c>
      <c r="AG74" s="11" t="str">
        <f t="shared" si="147"/>
        <v>/</v>
      </c>
      <c r="AH74" s="11">
        <f t="shared" si="148"/>
        <v>4.4171779141104262E-2</v>
      </c>
      <c r="AI74" s="11">
        <f t="shared" si="149"/>
        <v>1.8607856650585841E-2</v>
      </c>
      <c r="AJ74" s="11">
        <f t="shared" si="150"/>
        <v>2.0000000000000018E-3</v>
      </c>
      <c r="AK74" s="11">
        <f t="shared" si="151"/>
        <v>2.739726027397249E-2</v>
      </c>
      <c r="AL74" s="11">
        <f t="shared" si="152"/>
        <v>4.1763804702591001E-2</v>
      </c>
      <c r="AM74" s="11">
        <f t="shared" si="153"/>
        <v>1.0726982959421427E-2</v>
      </c>
      <c r="AN74" s="11">
        <f t="shared" si="154"/>
        <v>2.5678650036683681E-2</v>
      </c>
      <c r="AO74" s="11">
        <f t="shared" si="155"/>
        <v>2.5527981227333907E-2</v>
      </c>
      <c r="AP74" s="11">
        <f t="shared" si="156"/>
        <v>3.1257572086261121E-2</v>
      </c>
      <c r="AQ74" s="11">
        <f t="shared" si="157"/>
        <v>2.8137726767863747E-2</v>
      </c>
      <c r="AR74" s="11">
        <f t="shared" si="158"/>
        <v>2.6067073170731758E-2</v>
      </c>
      <c r="AS74" s="11">
        <f t="shared" si="159"/>
        <v>1.9338422391857346E-2</v>
      </c>
      <c r="AT74" s="11">
        <f t="shared" si="160"/>
        <v>4.7433012920494511E-2</v>
      </c>
      <c r="AU74" s="11">
        <f t="shared" si="161"/>
        <v>3.4729315628192037E-2</v>
      </c>
      <c r="AV74" s="11" t="str">
        <f t="shared" si="162"/>
        <v>/</v>
      </c>
      <c r="AW74" s="11" t="str">
        <f t="shared" si="163"/>
        <v>/</v>
      </c>
      <c r="AX74" s="11" t="str">
        <f t="shared" si="164"/>
        <v>/</v>
      </c>
      <c r="AY74" s="11" t="str">
        <f t="shared" si="165"/>
        <v>/</v>
      </c>
      <c r="AZ74" s="11" t="str">
        <f t="shared" si="166"/>
        <v>/</v>
      </c>
      <c r="BA74" s="11">
        <f t="shared" si="167"/>
        <v>1.6142050040354849E-2</v>
      </c>
      <c r="BB74" s="11" t="str">
        <f t="shared" si="168"/>
        <v>/</v>
      </c>
      <c r="BC74" s="11" t="str">
        <f t="shared" si="169"/>
        <v>/</v>
      </c>
      <c r="BD74" s="11" t="str">
        <f t="shared" si="170"/>
        <v>/</v>
      </c>
      <c r="BE74" s="76" t="str">
        <f t="shared" si="171"/>
        <v>/</v>
      </c>
      <c r="BF74" s="11">
        <f t="shared" si="173"/>
        <v>1.4507790384288732E-2</v>
      </c>
      <c r="BL74" s="17"/>
      <c r="BM74" s="17"/>
      <c r="BY74" s="2">
        <f t="shared" si="119"/>
        <v>43616</v>
      </c>
      <c r="BZ74" s="3">
        <f t="shared" si="120"/>
        <v>1.1779999999999999</v>
      </c>
      <c r="CA74" s="3">
        <f t="shared" si="121"/>
        <v>1</v>
      </c>
      <c r="CB74" s="3">
        <f t="shared" si="122"/>
        <v>1.7667820069204152</v>
      </c>
      <c r="CC74" s="3">
        <f t="shared" si="123"/>
        <v>1.478</v>
      </c>
      <c r="CD74" s="3">
        <f t="shared" si="124"/>
        <v>1.002</v>
      </c>
      <c r="CE74" s="3">
        <f t="shared" si="125"/>
        <v>1.1924999999999999</v>
      </c>
      <c r="CF74" s="3">
        <f t="shared" si="126"/>
        <v>1.2756933115823819</v>
      </c>
      <c r="CG74" s="3">
        <f t="shared" si="127"/>
        <v>1.1423721768047665</v>
      </c>
      <c r="CH74" s="3">
        <f t="shared" si="128"/>
        <v>1.2709090909090908</v>
      </c>
      <c r="CI74" s="3">
        <f t="shared" si="129"/>
        <v>1.2105086452912539</v>
      </c>
      <c r="CJ74" s="3">
        <f t="shared" si="130"/>
        <v>1.257311669128508</v>
      </c>
      <c r="CK74" s="3">
        <f t="shared" si="131"/>
        <v>1.3885000000000001</v>
      </c>
      <c r="CL74" s="3">
        <f t="shared" si="132"/>
        <v>1.30622938094314</v>
      </c>
      <c r="CM74" s="3">
        <f t="shared" si="133"/>
        <v>1.2018</v>
      </c>
      <c r="CN74" s="3">
        <f t="shared" si="134"/>
        <v>1.1718</v>
      </c>
      <c r="CO74" s="3">
        <f t="shared" si="135"/>
        <v>1.0129999999999999</v>
      </c>
      <c r="CP74" s="3">
        <f t="shared" si="136"/>
        <v>1</v>
      </c>
      <c r="CQ74" s="3">
        <f t="shared" si="137"/>
        <v>1</v>
      </c>
      <c r="CR74" s="3">
        <f t="shared" si="138"/>
        <v>1</v>
      </c>
      <c r="CS74" s="3">
        <f t="shared" si="139"/>
        <v>1</v>
      </c>
      <c r="CT74" s="3">
        <f t="shared" si="140"/>
        <v>1</v>
      </c>
      <c r="CU74" s="3">
        <f t="shared" si="141"/>
        <v>1.2589999999999999</v>
      </c>
      <c r="CV74" s="3">
        <f t="shared" si="142"/>
        <v>1</v>
      </c>
      <c r="CW74" s="3">
        <f t="shared" si="143"/>
        <v>1</v>
      </c>
      <c r="CX74" s="3">
        <f t="shared" si="144"/>
        <v>1</v>
      </c>
      <c r="CY74" s="81">
        <f t="shared" si="145"/>
        <v>1</v>
      </c>
      <c r="CZ74" s="3">
        <f t="shared" si="172"/>
        <v>0.78581689281217104</v>
      </c>
    </row>
    <row r="75" spans="1:104">
      <c r="A75" s="2">
        <v>43622</v>
      </c>
      <c r="B75" s="73">
        <v>1.133</v>
      </c>
      <c r="C75" s="73">
        <v>1</v>
      </c>
      <c r="D75" s="73">
        <v>2.5529999999999999</v>
      </c>
      <c r="E75" s="73">
        <v>1.385</v>
      </c>
      <c r="F75" s="73">
        <v>0.95599999999999996</v>
      </c>
      <c r="G75" s="73">
        <v>1.1364000000000001</v>
      </c>
      <c r="H75" s="73">
        <v>1.5085</v>
      </c>
      <c r="I75" s="73">
        <v>1.5646</v>
      </c>
      <c r="J75" s="73">
        <v>1.3380000000000001</v>
      </c>
      <c r="K75" s="73">
        <v>1.4064000000000001</v>
      </c>
      <c r="L75" s="73">
        <v>1.2229000000000001</v>
      </c>
      <c r="M75" s="73">
        <v>1.3312999999999999</v>
      </c>
      <c r="N75" s="73">
        <v>1.2816000000000001</v>
      </c>
      <c r="O75" s="73">
        <v>1.1469</v>
      </c>
      <c r="P75" s="73">
        <v>1.1203000000000001</v>
      </c>
      <c r="Q75" s="73">
        <v>0.98499999999999999</v>
      </c>
      <c r="R75" s="73">
        <v>1</v>
      </c>
      <c r="S75" s="73">
        <v>1</v>
      </c>
      <c r="T75" s="73">
        <v>1</v>
      </c>
      <c r="U75" s="73">
        <v>1</v>
      </c>
      <c r="V75" s="73">
        <v>1</v>
      </c>
      <c r="W75" s="73">
        <v>1.202</v>
      </c>
      <c r="X75" s="73">
        <v>1</v>
      </c>
      <c r="Y75" s="73">
        <v>1</v>
      </c>
      <c r="Z75" s="73">
        <v>1</v>
      </c>
      <c r="AA75" s="79">
        <v>1</v>
      </c>
      <c r="AB75" s="79">
        <v>1</v>
      </c>
      <c r="AC75" s="79"/>
      <c r="AD75" s="19">
        <v>0.74850721602044978</v>
      </c>
      <c r="AF75" s="11">
        <f t="shared" si="146"/>
        <v>-3.8200339558573826E-2</v>
      </c>
      <c r="AG75" s="11" t="str">
        <f t="shared" si="147"/>
        <v>/</v>
      </c>
      <c r="AH75" s="11" t="str">
        <f t="shared" si="148"/>
        <v>/</v>
      </c>
      <c r="AI75" s="11">
        <f t="shared" si="149"/>
        <v>-6.2922868741542626E-2</v>
      </c>
      <c r="AJ75" s="11">
        <f t="shared" si="150"/>
        <v>-4.5908183632734523E-2</v>
      </c>
      <c r="AK75" s="11">
        <f t="shared" si="151"/>
        <v>-4.7044025157232605E-2</v>
      </c>
      <c r="AL75" s="11">
        <f t="shared" si="152"/>
        <v>-3.5485933503836331E-2</v>
      </c>
      <c r="AM75" s="11">
        <f t="shared" si="153"/>
        <v>-5.1124992419188553E-2</v>
      </c>
      <c r="AN75" s="11">
        <f t="shared" si="154"/>
        <v>-4.2918454935622186E-2</v>
      </c>
      <c r="AO75" s="11">
        <f t="shared" si="155"/>
        <v>-2.4823186797947483E-2</v>
      </c>
      <c r="AP75" s="11">
        <f t="shared" si="156"/>
        <v>-4.2214912280701622E-2</v>
      </c>
      <c r="AQ75" s="11">
        <f t="shared" si="157"/>
        <v>-4.1195534749730034E-2</v>
      </c>
      <c r="AR75" s="11">
        <f t="shared" si="158"/>
        <v>-4.7986926162531529E-2</v>
      </c>
      <c r="AS75" s="11">
        <f t="shared" si="159"/>
        <v>-4.5681477783324986E-2</v>
      </c>
      <c r="AT75" s="11">
        <f t="shared" si="160"/>
        <v>-4.3949479433350258E-2</v>
      </c>
      <c r="AU75" s="11">
        <f t="shared" si="161"/>
        <v>-2.7640671273445161E-2</v>
      </c>
      <c r="AV75" s="11" t="str">
        <f t="shared" si="162"/>
        <v>/</v>
      </c>
      <c r="AW75" s="11" t="str">
        <f t="shared" si="163"/>
        <v>/</v>
      </c>
      <c r="AX75" s="11" t="str">
        <f t="shared" si="164"/>
        <v>/</v>
      </c>
      <c r="AY75" s="11" t="str">
        <f t="shared" si="165"/>
        <v>/</v>
      </c>
      <c r="AZ75" s="11" t="str">
        <f t="shared" si="166"/>
        <v>/</v>
      </c>
      <c r="BA75" s="11">
        <f t="shared" si="167"/>
        <v>-4.5274027005559936E-2</v>
      </c>
      <c r="BB75" s="11" t="str">
        <f t="shared" si="168"/>
        <v>/</v>
      </c>
      <c r="BC75" s="11" t="str">
        <f t="shared" si="169"/>
        <v>/</v>
      </c>
      <c r="BD75" s="11" t="str">
        <f t="shared" si="170"/>
        <v>/</v>
      </c>
      <c r="BE75" s="76" t="str">
        <f t="shared" si="171"/>
        <v>/</v>
      </c>
      <c r="BF75" s="11">
        <f t="shared" si="173"/>
        <v>-4.7478842886925721E-2</v>
      </c>
      <c r="BL75" s="17"/>
      <c r="BM75" s="17"/>
      <c r="BY75" s="2">
        <f t="shared" si="119"/>
        <v>43622</v>
      </c>
      <c r="BZ75" s="3">
        <f t="shared" si="120"/>
        <v>1.133</v>
      </c>
      <c r="CA75" s="3">
        <f t="shared" si="121"/>
        <v>1</v>
      </c>
      <c r="CB75" s="3">
        <f t="shared" si="122"/>
        <v>1.7667820069204152</v>
      </c>
      <c r="CC75" s="3">
        <f t="shared" si="123"/>
        <v>1.385</v>
      </c>
      <c r="CD75" s="3">
        <f t="shared" si="124"/>
        <v>0.95599999999999996</v>
      </c>
      <c r="CE75" s="3">
        <f t="shared" si="125"/>
        <v>1.1364000000000001</v>
      </c>
      <c r="CF75" s="3">
        <f t="shared" si="126"/>
        <v>1.2304241435562806</v>
      </c>
      <c r="CG75" s="3">
        <f t="shared" si="127"/>
        <v>1.0839684079257308</v>
      </c>
      <c r="CH75" s="3">
        <f t="shared" si="128"/>
        <v>1.2163636363636363</v>
      </c>
      <c r="CI75" s="3">
        <f t="shared" si="129"/>
        <v>1.1804599630686587</v>
      </c>
      <c r="CJ75" s="3">
        <f t="shared" si="130"/>
        <v>1.2042343673067455</v>
      </c>
      <c r="CK75" s="3">
        <f t="shared" si="131"/>
        <v>1.3312999999999999</v>
      </c>
      <c r="CL75" s="3">
        <f t="shared" si="132"/>
        <v>1.2435474480884923</v>
      </c>
      <c r="CM75" s="3">
        <f t="shared" si="133"/>
        <v>1.1469</v>
      </c>
      <c r="CN75" s="3">
        <f t="shared" si="134"/>
        <v>1.1203000000000001</v>
      </c>
      <c r="CO75" s="3">
        <f t="shared" si="135"/>
        <v>0.98499999999999999</v>
      </c>
      <c r="CP75" s="3">
        <f t="shared" si="136"/>
        <v>1</v>
      </c>
      <c r="CQ75" s="3">
        <f t="shared" si="137"/>
        <v>1</v>
      </c>
      <c r="CR75" s="3">
        <f t="shared" si="138"/>
        <v>1</v>
      </c>
      <c r="CS75" s="3">
        <f t="shared" si="139"/>
        <v>1</v>
      </c>
      <c r="CT75" s="3">
        <f t="shared" si="140"/>
        <v>1</v>
      </c>
      <c r="CU75" s="3">
        <f t="shared" si="141"/>
        <v>1.202</v>
      </c>
      <c r="CV75" s="3">
        <f t="shared" si="142"/>
        <v>1</v>
      </c>
      <c r="CW75" s="3">
        <f t="shared" si="143"/>
        <v>1</v>
      </c>
      <c r="CX75" s="3">
        <f t="shared" si="144"/>
        <v>1</v>
      </c>
      <c r="CY75" s="81">
        <f t="shared" si="145"/>
        <v>1</v>
      </c>
      <c r="CZ75" s="3">
        <f t="shared" si="172"/>
        <v>0.74850721602044978</v>
      </c>
    </row>
    <row r="76" spans="1:104">
      <c r="A76" s="2">
        <v>43630</v>
      </c>
      <c r="B76" s="73">
        <v>1.1659999999999999</v>
      </c>
      <c r="C76" s="73">
        <v>1</v>
      </c>
      <c r="D76" s="73">
        <v>2.5539999999999998</v>
      </c>
      <c r="E76" s="73">
        <v>1.423</v>
      </c>
      <c r="F76" s="73">
        <v>0.98799999999999999</v>
      </c>
      <c r="G76" s="73">
        <v>1.1720999999999999</v>
      </c>
      <c r="H76" s="73">
        <v>1.5553999999999999</v>
      </c>
      <c r="I76" s="73">
        <v>1.5959000000000001</v>
      </c>
      <c r="J76" s="73">
        <v>1.373</v>
      </c>
      <c r="K76" s="73">
        <v>1.4254</v>
      </c>
      <c r="L76" s="73">
        <v>1.2648999999999999</v>
      </c>
      <c r="M76" s="73">
        <v>1.3625</v>
      </c>
      <c r="N76" s="73">
        <v>1.3202</v>
      </c>
      <c r="O76" s="73">
        <v>1.1774</v>
      </c>
      <c r="P76" s="73">
        <v>1.1653</v>
      </c>
      <c r="Q76" s="73">
        <v>1.0049999999999999</v>
      </c>
      <c r="R76" s="73">
        <v>1</v>
      </c>
      <c r="S76" s="73">
        <v>1</v>
      </c>
      <c r="T76" s="73">
        <v>1</v>
      </c>
      <c r="U76" s="73">
        <v>1</v>
      </c>
      <c r="V76" s="73">
        <v>1</v>
      </c>
      <c r="W76" s="73">
        <v>1.2370000000000001</v>
      </c>
      <c r="X76" s="73">
        <v>1</v>
      </c>
      <c r="Y76" s="73">
        <v>1</v>
      </c>
      <c r="Z76" s="73">
        <v>1</v>
      </c>
      <c r="AA76" s="79">
        <v>1</v>
      </c>
      <c r="AB76" s="79">
        <v>1</v>
      </c>
      <c r="AC76" s="79"/>
      <c r="AD76" s="19">
        <v>0.76718353159609909</v>
      </c>
      <c r="AF76" s="11">
        <f t="shared" si="146"/>
        <v>2.9126213592232997E-2</v>
      </c>
      <c r="AG76" s="11" t="str">
        <f t="shared" si="147"/>
        <v>/</v>
      </c>
      <c r="AH76" s="11">
        <f t="shared" si="148"/>
        <v>3.9169604386990464E-4</v>
      </c>
      <c r="AI76" s="11">
        <f t="shared" si="149"/>
        <v>2.7436823104693087E-2</v>
      </c>
      <c r="AJ76" s="11">
        <f t="shared" si="150"/>
        <v>3.3472803347280422E-2</v>
      </c>
      <c r="AK76" s="11">
        <f t="shared" si="151"/>
        <v>3.1414994720168732E-2</v>
      </c>
      <c r="AL76" s="11">
        <f t="shared" si="152"/>
        <v>3.1090487238979003E-2</v>
      </c>
      <c r="AM76" s="11">
        <f t="shared" si="153"/>
        <v>2.0005113127956164E-2</v>
      </c>
      <c r="AN76" s="11">
        <f t="shared" si="154"/>
        <v>2.615844544095669E-2</v>
      </c>
      <c r="AO76" s="11">
        <f t="shared" si="155"/>
        <v>1.3509670079635772E-2</v>
      </c>
      <c r="AP76" s="11">
        <f t="shared" si="156"/>
        <v>3.4344590726960389E-2</v>
      </c>
      <c r="AQ76" s="11">
        <f t="shared" si="157"/>
        <v>2.3435739502741804E-2</v>
      </c>
      <c r="AR76" s="11">
        <f t="shared" si="158"/>
        <v>3.0118601747815221E-2</v>
      </c>
      <c r="AS76" s="11">
        <f t="shared" si="159"/>
        <v>2.6593425756386679E-2</v>
      </c>
      <c r="AT76" s="11">
        <f t="shared" si="160"/>
        <v>4.0167812193162566E-2</v>
      </c>
      <c r="AU76" s="11">
        <f t="shared" si="161"/>
        <v>2.0304568527918621E-2</v>
      </c>
      <c r="AV76" s="11" t="str">
        <f t="shared" si="162"/>
        <v>/</v>
      </c>
      <c r="AW76" s="11" t="str">
        <f t="shared" si="163"/>
        <v>/</v>
      </c>
      <c r="AX76" s="11" t="str">
        <f t="shared" si="164"/>
        <v>/</v>
      </c>
      <c r="AY76" s="11" t="str">
        <f t="shared" si="165"/>
        <v>/</v>
      </c>
      <c r="AZ76" s="11" t="str">
        <f t="shared" si="166"/>
        <v>/</v>
      </c>
      <c r="BA76" s="11">
        <f t="shared" si="167"/>
        <v>2.9118136439268083E-2</v>
      </c>
      <c r="BB76" s="11" t="str">
        <f t="shared" si="168"/>
        <v>/</v>
      </c>
      <c r="BC76" s="11" t="str">
        <f t="shared" si="169"/>
        <v>/</v>
      </c>
      <c r="BD76" s="11" t="str">
        <f t="shared" si="170"/>
        <v>/</v>
      </c>
      <c r="BE76" s="76" t="str">
        <f t="shared" si="171"/>
        <v>/</v>
      </c>
      <c r="BF76" s="11">
        <f t="shared" si="173"/>
        <v>2.4951416868022713E-2</v>
      </c>
      <c r="BL76" s="17"/>
      <c r="BM76" s="17"/>
      <c r="BY76" s="2">
        <f t="shared" si="119"/>
        <v>43630</v>
      </c>
      <c r="BZ76" s="3">
        <f t="shared" si="120"/>
        <v>1.1659999999999999</v>
      </c>
      <c r="CA76" s="3">
        <f t="shared" si="121"/>
        <v>1</v>
      </c>
      <c r="CB76" s="3">
        <f t="shared" si="122"/>
        <v>1.7674740484429063</v>
      </c>
      <c r="CC76" s="3">
        <f t="shared" si="123"/>
        <v>1.423</v>
      </c>
      <c r="CD76" s="3">
        <f t="shared" si="124"/>
        <v>0.98799999999999999</v>
      </c>
      <c r="CE76" s="3">
        <f t="shared" si="125"/>
        <v>1.1720999999999999</v>
      </c>
      <c r="CF76" s="3">
        <f t="shared" si="126"/>
        <v>1.268678629690049</v>
      </c>
      <c r="CG76" s="3">
        <f t="shared" si="127"/>
        <v>1.1056533185534156</v>
      </c>
      <c r="CH76" s="3">
        <f t="shared" si="128"/>
        <v>1.2481818181818181</v>
      </c>
      <c r="CI76" s="3">
        <f t="shared" si="129"/>
        <v>1.1964075877119356</v>
      </c>
      <c r="CJ76" s="3">
        <f t="shared" si="130"/>
        <v>1.2455933037912357</v>
      </c>
      <c r="CK76" s="3">
        <f t="shared" si="131"/>
        <v>1.3625</v>
      </c>
      <c r="CL76" s="3">
        <f t="shared" si="132"/>
        <v>1.2810013584319815</v>
      </c>
      <c r="CM76" s="3">
        <f t="shared" si="133"/>
        <v>1.1774</v>
      </c>
      <c r="CN76" s="3">
        <f t="shared" si="134"/>
        <v>1.1653</v>
      </c>
      <c r="CO76" s="3">
        <f t="shared" si="135"/>
        <v>1.0049999999999999</v>
      </c>
      <c r="CP76" s="3">
        <f t="shared" si="136"/>
        <v>1</v>
      </c>
      <c r="CQ76" s="3">
        <f t="shared" si="137"/>
        <v>1</v>
      </c>
      <c r="CR76" s="3">
        <f t="shared" si="138"/>
        <v>1</v>
      </c>
      <c r="CS76" s="3">
        <f t="shared" si="139"/>
        <v>1</v>
      </c>
      <c r="CT76" s="3">
        <f t="shared" si="140"/>
        <v>1</v>
      </c>
      <c r="CU76" s="3">
        <f t="shared" si="141"/>
        <v>1.2370000000000001</v>
      </c>
      <c r="CV76" s="3">
        <f t="shared" si="142"/>
        <v>1</v>
      </c>
      <c r="CW76" s="3">
        <f t="shared" si="143"/>
        <v>1</v>
      </c>
      <c r="CX76" s="3">
        <f t="shared" si="144"/>
        <v>1</v>
      </c>
      <c r="CY76" s="81">
        <f t="shared" si="145"/>
        <v>1</v>
      </c>
      <c r="CZ76" s="3">
        <f t="shared" si="172"/>
        <v>0.76718353159609909</v>
      </c>
    </row>
    <row r="77" spans="1:104">
      <c r="A77" s="2">
        <v>43637</v>
      </c>
      <c r="B77" s="73">
        <v>1.216</v>
      </c>
      <c r="C77" s="73">
        <v>1</v>
      </c>
      <c r="D77" s="73">
        <v>2.6709999999999998</v>
      </c>
      <c r="E77" s="73">
        <v>1.504</v>
      </c>
      <c r="F77" s="73">
        <v>1.046</v>
      </c>
      <c r="G77" s="73">
        <v>1.2371000000000001</v>
      </c>
      <c r="H77" s="73">
        <v>1.6439999999999999</v>
      </c>
      <c r="I77" s="73">
        <v>1.6939</v>
      </c>
      <c r="J77" s="73">
        <v>1.4410000000000001</v>
      </c>
      <c r="K77" s="73">
        <v>1.4454</v>
      </c>
      <c r="L77" s="73">
        <v>1.3340000000000001</v>
      </c>
      <c r="M77" s="73">
        <v>1.4197</v>
      </c>
      <c r="N77" s="73">
        <v>1.3936999999999999</v>
      </c>
      <c r="O77" s="73">
        <v>1.2397</v>
      </c>
      <c r="P77" s="73">
        <v>1.22494338195078</v>
      </c>
      <c r="Q77" s="73">
        <v>1.0409999999999999</v>
      </c>
      <c r="R77" s="73">
        <v>1</v>
      </c>
      <c r="S77" s="73">
        <v>1</v>
      </c>
      <c r="T77" s="73">
        <v>1</v>
      </c>
      <c r="U77" s="73">
        <v>1</v>
      </c>
      <c r="V77" s="73">
        <v>1</v>
      </c>
      <c r="W77" s="73">
        <v>1.306</v>
      </c>
      <c r="X77" s="73">
        <v>1</v>
      </c>
      <c r="Y77" s="73">
        <v>1</v>
      </c>
      <c r="Z77" s="73">
        <v>1</v>
      </c>
      <c r="AA77" s="79">
        <v>1</v>
      </c>
      <c r="AB77" s="79">
        <v>1</v>
      </c>
      <c r="AC77" s="79"/>
      <c r="AD77" s="19">
        <v>0.80330333263278519</v>
      </c>
      <c r="AF77" s="11">
        <f t="shared" si="146"/>
        <v>4.2881646655231531E-2</v>
      </c>
      <c r="AG77" s="11" t="str">
        <f t="shared" si="147"/>
        <v>/</v>
      </c>
      <c r="AH77" s="11">
        <f t="shared" si="148"/>
        <v>4.5810493343774406E-2</v>
      </c>
      <c r="AI77" s="11">
        <f t="shared" si="149"/>
        <v>5.6921995783555834E-2</v>
      </c>
      <c r="AJ77" s="11">
        <f t="shared" si="150"/>
        <v>5.870445344129549E-2</v>
      </c>
      <c r="AK77" s="11">
        <f t="shared" si="151"/>
        <v>5.5456019110997401E-2</v>
      </c>
      <c r="AL77" s="11">
        <f t="shared" si="152"/>
        <v>5.6962839141057042E-2</v>
      </c>
      <c r="AM77" s="11">
        <f t="shared" si="153"/>
        <v>6.1407356350648534E-2</v>
      </c>
      <c r="AN77" s="11">
        <f t="shared" si="154"/>
        <v>4.9526584122359774E-2</v>
      </c>
      <c r="AO77" s="11">
        <f t="shared" si="155"/>
        <v>1.4031149151115585E-2</v>
      </c>
      <c r="AP77" s="11">
        <f t="shared" si="156"/>
        <v>5.4628824412997101E-2</v>
      </c>
      <c r="AQ77" s="11">
        <f t="shared" si="157"/>
        <v>4.1981651376146623E-2</v>
      </c>
      <c r="AR77" s="11">
        <f t="shared" si="158"/>
        <v>5.5673382820784711E-2</v>
      </c>
      <c r="AS77" s="11">
        <f t="shared" si="159"/>
        <v>5.2913198573127262E-2</v>
      </c>
      <c r="AT77" s="11">
        <f t="shared" si="160"/>
        <v>5.1182855874693178E-2</v>
      </c>
      <c r="AU77" s="11">
        <f t="shared" si="161"/>
        <v>3.5820895522387985E-2</v>
      </c>
      <c r="AV77" s="11" t="str">
        <f t="shared" si="162"/>
        <v>/</v>
      </c>
      <c r="AW77" s="11" t="str">
        <f t="shared" si="163"/>
        <v>/</v>
      </c>
      <c r="AX77" s="11" t="str">
        <f t="shared" si="164"/>
        <v>/</v>
      </c>
      <c r="AY77" s="11" t="str">
        <f t="shared" si="165"/>
        <v>/</v>
      </c>
      <c r="AZ77" s="11" t="str">
        <f t="shared" si="166"/>
        <v>/</v>
      </c>
      <c r="BA77" s="11">
        <f t="shared" si="167"/>
        <v>5.5780113177041235E-2</v>
      </c>
      <c r="BB77" s="11" t="str">
        <f t="shared" si="168"/>
        <v>/</v>
      </c>
      <c r="BC77" s="11" t="str">
        <f t="shared" si="169"/>
        <v>/</v>
      </c>
      <c r="BD77" s="11" t="str">
        <f t="shared" si="170"/>
        <v>/</v>
      </c>
      <c r="BE77" s="76" t="str">
        <f t="shared" si="171"/>
        <v>/</v>
      </c>
      <c r="BF77" s="11">
        <f t="shared" si="173"/>
        <v>4.7081043256416155E-2</v>
      </c>
      <c r="BL77" s="17"/>
      <c r="BM77" s="17"/>
      <c r="BY77" s="2">
        <f t="shared" si="119"/>
        <v>43637</v>
      </c>
      <c r="BZ77" s="3">
        <f t="shared" si="120"/>
        <v>1.216</v>
      </c>
      <c r="CA77" s="3">
        <f t="shared" si="121"/>
        <v>1</v>
      </c>
      <c r="CB77" s="3">
        <f t="shared" si="122"/>
        <v>1.8484429065743944</v>
      </c>
      <c r="CC77" s="3">
        <f t="shared" si="123"/>
        <v>1.504</v>
      </c>
      <c r="CD77" s="3">
        <f t="shared" si="124"/>
        <v>1.046</v>
      </c>
      <c r="CE77" s="3">
        <f t="shared" si="125"/>
        <v>1.2371000000000001</v>
      </c>
      <c r="CF77" s="3">
        <f t="shared" si="126"/>
        <v>1.3409461663947797</v>
      </c>
      <c r="CG77" s="3">
        <f t="shared" si="127"/>
        <v>1.1735485658861022</v>
      </c>
      <c r="CH77" s="3">
        <f t="shared" si="128"/>
        <v>1.31</v>
      </c>
      <c r="CI77" s="3">
        <f t="shared" si="129"/>
        <v>1.213194561020648</v>
      </c>
      <c r="CJ77" s="3">
        <f t="shared" si="130"/>
        <v>1.3136386016740522</v>
      </c>
      <c r="CK77" s="3">
        <f t="shared" si="131"/>
        <v>1.4197</v>
      </c>
      <c r="CL77" s="3">
        <f t="shared" si="132"/>
        <v>1.3523190374539102</v>
      </c>
      <c r="CM77" s="3">
        <f t="shared" si="133"/>
        <v>1.2397</v>
      </c>
      <c r="CN77" s="3">
        <f t="shared" si="134"/>
        <v>1.22494338195078</v>
      </c>
      <c r="CO77" s="3">
        <f t="shared" si="135"/>
        <v>1.0409999999999999</v>
      </c>
      <c r="CP77" s="3">
        <f t="shared" si="136"/>
        <v>1</v>
      </c>
      <c r="CQ77" s="3">
        <f t="shared" si="137"/>
        <v>1</v>
      </c>
      <c r="CR77" s="3">
        <f t="shared" si="138"/>
        <v>1</v>
      </c>
      <c r="CS77" s="3">
        <f t="shared" si="139"/>
        <v>1</v>
      </c>
      <c r="CT77" s="3">
        <f t="shared" si="140"/>
        <v>1</v>
      </c>
      <c r="CU77" s="3">
        <f t="shared" si="141"/>
        <v>1.306</v>
      </c>
      <c r="CV77" s="3">
        <f t="shared" si="142"/>
        <v>1</v>
      </c>
      <c r="CW77" s="3">
        <f t="shared" si="143"/>
        <v>1</v>
      </c>
      <c r="CX77" s="3">
        <f t="shared" si="144"/>
        <v>1</v>
      </c>
      <c r="CY77" s="81">
        <f t="shared" si="145"/>
        <v>1</v>
      </c>
      <c r="CZ77" s="3">
        <f t="shared" si="172"/>
        <v>0.80330333263278519</v>
      </c>
    </row>
    <row r="78" spans="1:104">
      <c r="A78" s="2">
        <v>43644</v>
      </c>
      <c r="B78" s="73">
        <v>1.2050000000000001</v>
      </c>
      <c r="C78" s="73">
        <v>1</v>
      </c>
      <c r="D78" s="73">
        <v>2.6349999999999998</v>
      </c>
      <c r="E78" s="73">
        <v>1.4870000000000001</v>
      </c>
      <c r="F78" s="73">
        <v>1.032</v>
      </c>
      <c r="G78" s="73">
        <v>1.2078</v>
      </c>
      <c r="H78" s="73">
        <v>1.6321000000000001</v>
      </c>
      <c r="I78" s="73">
        <v>1.6656</v>
      </c>
      <c r="J78" s="73">
        <v>1.421</v>
      </c>
      <c r="K78" s="73">
        <v>1.4390000000000001</v>
      </c>
      <c r="L78" s="73">
        <v>1.3230999999999999</v>
      </c>
      <c r="M78" s="73">
        <v>1.397</v>
      </c>
      <c r="N78" s="73">
        <v>1.3778999999999999</v>
      </c>
      <c r="O78" s="73">
        <v>1.2188000000000001</v>
      </c>
      <c r="P78" s="73">
        <v>1.2098</v>
      </c>
      <c r="Q78" s="73">
        <v>1.0349999999999999</v>
      </c>
      <c r="R78" s="73">
        <v>1</v>
      </c>
      <c r="S78" s="73">
        <v>1</v>
      </c>
      <c r="T78" s="73">
        <v>1</v>
      </c>
      <c r="U78" s="73">
        <v>1</v>
      </c>
      <c r="V78" s="73">
        <v>1</v>
      </c>
      <c r="W78" s="73">
        <v>1.2989999999999999</v>
      </c>
      <c r="X78" s="73">
        <v>1</v>
      </c>
      <c r="Y78" s="73">
        <v>1</v>
      </c>
      <c r="Z78" s="73">
        <v>1</v>
      </c>
      <c r="AA78" s="79">
        <v>1</v>
      </c>
      <c r="AB78" s="79">
        <v>1</v>
      </c>
      <c r="AC78" s="79"/>
      <c r="AD78" s="19">
        <v>0.79197277247130127</v>
      </c>
      <c r="AF78" s="11">
        <f t="shared" si="146"/>
        <v>-9.0460526315788714E-3</v>
      </c>
      <c r="AG78" s="11" t="str">
        <f t="shared" si="147"/>
        <v>/</v>
      </c>
      <c r="AH78" s="11">
        <f t="shared" si="148"/>
        <v>-1.3478098090602741E-2</v>
      </c>
      <c r="AI78" s="11">
        <f t="shared" si="149"/>
        <v>-1.1303191489361653E-2</v>
      </c>
      <c r="AJ78" s="11">
        <f t="shared" si="150"/>
        <v>-1.3384321223709361E-2</v>
      </c>
      <c r="AK78" s="11">
        <f t="shared" si="151"/>
        <v>-2.368442324791864E-2</v>
      </c>
      <c r="AL78" s="11">
        <f t="shared" si="152"/>
        <v>-7.2384428223842834E-3</v>
      </c>
      <c r="AM78" s="11">
        <f t="shared" si="153"/>
        <v>-1.6707007497490989E-2</v>
      </c>
      <c r="AN78" s="11">
        <f t="shared" si="154"/>
        <v>-1.3879250520471897E-2</v>
      </c>
      <c r="AO78" s="11">
        <f t="shared" si="155"/>
        <v>-4.4278400442783195E-3</v>
      </c>
      <c r="AP78" s="11">
        <f t="shared" si="156"/>
        <v>-8.1709145427287799E-3</v>
      </c>
      <c r="AQ78" s="11">
        <f t="shared" si="157"/>
        <v>-1.5989293512713942E-2</v>
      </c>
      <c r="AR78" s="11">
        <f t="shared" si="158"/>
        <v>-1.133672956877374E-2</v>
      </c>
      <c r="AS78" s="11">
        <f t="shared" si="159"/>
        <v>-1.6858917480035429E-2</v>
      </c>
      <c r="AT78" s="11">
        <f t="shared" si="160"/>
        <v>-1.2362515830456999E-2</v>
      </c>
      <c r="AU78" s="11">
        <f t="shared" si="161"/>
        <v>-5.7636887608069065E-3</v>
      </c>
      <c r="AV78" s="11" t="str">
        <f t="shared" si="162"/>
        <v>/</v>
      </c>
      <c r="AW78" s="11" t="str">
        <f t="shared" si="163"/>
        <v>/</v>
      </c>
      <c r="AX78" s="11" t="str">
        <f t="shared" si="164"/>
        <v>/</v>
      </c>
      <c r="AY78" s="11" t="str">
        <f t="shared" si="165"/>
        <v>/</v>
      </c>
      <c r="AZ78" s="11" t="str">
        <f t="shared" si="166"/>
        <v>/</v>
      </c>
      <c r="BA78" s="11">
        <f t="shared" si="167"/>
        <v>-5.3598774885146305E-3</v>
      </c>
      <c r="BB78" s="11" t="str">
        <f t="shared" si="168"/>
        <v>/</v>
      </c>
      <c r="BC78" s="11" t="str">
        <f t="shared" si="169"/>
        <v>/</v>
      </c>
      <c r="BD78" s="11" t="str">
        <f t="shared" si="170"/>
        <v>/</v>
      </c>
      <c r="BE78" s="76" t="str">
        <f t="shared" si="171"/>
        <v>/</v>
      </c>
      <c r="BF78" s="11">
        <f t="shared" si="173"/>
        <v>-1.4104958489775665E-2</v>
      </c>
      <c r="BL78" s="17"/>
      <c r="BM78" s="17"/>
      <c r="BY78" s="2">
        <f t="shared" si="119"/>
        <v>43644</v>
      </c>
      <c r="BZ78" s="3">
        <f t="shared" si="120"/>
        <v>1.2050000000000001</v>
      </c>
      <c r="CA78" s="3">
        <f t="shared" si="121"/>
        <v>1</v>
      </c>
      <c r="CB78" s="3">
        <f t="shared" si="122"/>
        <v>1.8235294117647056</v>
      </c>
      <c r="CC78" s="3">
        <f t="shared" si="123"/>
        <v>1.4870000000000001</v>
      </c>
      <c r="CD78" s="3">
        <f t="shared" si="124"/>
        <v>1.032</v>
      </c>
      <c r="CE78" s="3">
        <f t="shared" si="125"/>
        <v>1.2078</v>
      </c>
      <c r="CF78" s="3">
        <f t="shared" si="126"/>
        <v>1.3312398042414357</v>
      </c>
      <c r="CG78" s="3">
        <f t="shared" si="127"/>
        <v>1.1539420811971732</v>
      </c>
      <c r="CH78" s="3">
        <f t="shared" si="128"/>
        <v>1.2918181818181818</v>
      </c>
      <c r="CI78" s="3">
        <f t="shared" si="129"/>
        <v>1.20782272956186</v>
      </c>
      <c r="CJ78" s="3">
        <f t="shared" si="130"/>
        <v>1.3029049729197437</v>
      </c>
      <c r="CK78" s="3">
        <f t="shared" si="131"/>
        <v>1.397</v>
      </c>
      <c r="CL78" s="3">
        <f t="shared" si="132"/>
        <v>1.3369881622355908</v>
      </c>
      <c r="CM78" s="3">
        <f t="shared" si="133"/>
        <v>1.2188000000000001</v>
      </c>
      <c r="CN78" s="3">
        <f t="shared" si="134"/>
        <v>1.2098</v>
      </c>
      <c r="CO78" s="3">
        <f t="shared" si="135"/>
        <v>1.0349999999999999</v>
      </c>
      <c r="CP78" s="3">
        <f t="shared" si="136"/>
        <v>1</v>
      </c>
      <c r="CQ78" s="3">
        <f t="shared" si="137"/>
        <v>1</v>
      </c>
      <c r="CR78" s="3">
        <f t="shared" si="138"/>
        <v>1</v>
      </c>
      <c r="CS78" s="3">
        <f t="shared" si="139"/>
        <v>1</v>
      </c>
      <c r="CT78" s="3">
        <f t="shared" si="140"/>
        <v>1</v>
      </c>
      <c r="CU78" s="3">
        <f t="shared" si="141"/>
        <v>1.2989999999999999</v>
      </c>
      <c r="CV78" s="3">
        <f t="shared" si="142"/>
        <v>1</v>
      </c>
      <c r="CW78" s="3">
        <f t="shared" si="143"/>
        <v>1</v>
      </c>
      <c r="CX78" s="3">
        <f t="shared" si="144"/>
        <v>1</v>
      </c>
      <c r="CY78" s="81">
        <f t="shared" si="145"/>
        <v>1</v>
      </c>
      <c r="CZ78" s="3">
        <f t="shared" si="172"/>
        <v>0.79197277247130127</v>
      </c>
    </row>
    <row r="79" spans="1:104">
      <c r="A79" s="2">
        <v>43651</v>
      </c>
      <c r="B79" s="73">
        <v>1.2230000000000001</v>
      </c>
      <c r="C79" s="73">
        <v>1</v>
      </c>
      <c r="D79" s="73">
        <v>2.67</v>
      </c>
      <c r="E79" s="73">
        <v>1.5109999999999999</v>
      </c>
      <c r="F79" s="73">
        <v>1.056</v>
      </c>
      <c r="G79" s="73">
        <v>1.2306999999999999</v>
      </c>
      <c r="H79" s="73">
        <v>1.6618999999999999</v>
      </c>
      <c r="I79" s="73">
        <v>1.6958</v>
      </c>
      <c r="J79" s="73">
        <v>1.452</v>
      </c>
      <c r="K79" s="73">
        <v>1.4439</v>
      </c>
      <c r="L79" s="73">
        <v>1.3534999999999999</v>
      </c>
      <c r="M79" s="73">
        <v>1.4430000000000001</v>
      </c>
      <c r="N79" s="73">
        <v>1.4073</v>
      </c>
      <c r="O79" s="73">
        <v>1.2553000000000001</v>
      </c>
      <c r="P79" s="73">
        <v>1.2450731409076701</v>
      </c>
      <c r="Q79" s="73">
        <v>1.069</v>
      </c>
      <c r="R79" s="73">
        <v>1</v>
      </c>
      <c r="S79" s="73">
        <v>1</v>
      </c>
      <c r="T79" s="73">
        <v>1</v>
      </c>
      <c r="U79" s="73">
        <v>1</v>
      </c>
      <c r="V79" s="73">
        <v>1</v>
      </c>
      <c r="W79" s="73">
        <v>1.3129999999999999</v>
      </c>
      <c r="X79" s="73">
        <v>1</v>
      </c>
      <c r="Y79" s="73">
        <v>1</v>
      </c>
      <c r="Z79" s="73">
        <v>0.98984020516867199</v>
      </c>
      <c r="AA79" s="79">
        <v>1</v>
      </c>
      <c r="AB79" s="79">
        <v>1</v>
      </c>
      <c r="AC79" s="79"/>
      <c r="AD79" s="19">
        <v>0.80671965202905271</v>
      </c>
      <c r="AF79" s="11">
        <f t="shared" si="146"/>
        <v>1.4937759336099532E-2</v>
      </c>
      <c r="AG79" s="11" t="str">
        <f t="shared" si="147"/>
        <v>/</v>
      </c>
      <c r="AH79" s="11">
        <f t="shared" si="148"/>
        <v>1.3282732447817969E-2</v>
      </c>
      <c r="AI79" s="11">
        <f t="shared" si="149"/>
        <v>1.6139878950907738E-2</v>
      </c>
      <c r="AJ79" s="11">
        <f t="shared" si="150"/>
        <v>2.3255813953488413E-2</v>
      </c>
      <c r="AK79" s="11">
        <f t="shared" si="151"/>
        <v>1.896009273058441E-2</v>
      </c>
      <c r="AL79" s="11">
        <f t="shared" si="152"/>
        <v>1.8258685129587615E-2</v>
      </c>
      <c r="AM79" s="11">
        <f t="shared" si="153"/>
        <v>1.8131604226705011E-2</v>
      </c>
      <c r="AN79" s="11">
        <f t="shared" si="154"/>
        <v>2.181562280084437E-2</v>
      </c>
      <c r="AO79" s="11">
        <f t="shared" si="155"/>
        <v>3.4051424600416436E-3</v>
      </c>
      <c r="AP79" s="11">
        <f t="shared" si="156"/>
        <v>2.2976343435870294E-2</v>
      </c>
      <c r="AQ79" s="11">
        <f t="shared" si="157"/>
        <v>3.2927702219040844E-2</v>
      </c>
      <c r="AR79" s="11">
        <f t="shared" si="158"/>
        <v>2.1336816895275446E-2</v>
      </c>
      <c r="AS79" s="11">
        <f t="shared" si="159"/>
        <v>2.9947489333771005E-2</v>
      </c>
      <c r="AT79" s="11">
        <f t="shared" si="160"/>
        <v>2.9156175324574374E-2</v>
      </c>
      <c r="AU79" s="11">
        <f t="shared" si="161"/>
        <v>3.2850241545893777E-2</v>
      </c>
      <c r="AV79" s="11" t="str">
        <f t="shared" si="162"/>
        <v>/</v>
      </c>
      <c r="AW79" s="11" t="str">
        <f t="shared" si="163"/>
        <v>/</v>
      </c>
      <c r="AX79" s="11" t="str">
        <f t="shared" si="164"/>
        <v>/</v>
      </c>
      <c r="AY79" s="11" t="str">
        <f t="shared" si="165"/>
        <v>/</v>
      </c>
      <c r="AZ79" s="11" t="str">
        <f t="shared" si="166"/>
        <v>/</v>
      </c>
      <c r="BA79" s="11">
        <f t="shared" si="167"/>
        <v>1.0777521170130866E-2</v>
      </c>
      <c r="BB79" s="11" t="str">
        <f t="shared" si="168"/>
        <v>/</v>
      </c>
      <c r="BC79" s="11" t="str">
        <f t="shared" si="169"/>
        <v>/</v>
      </c>
      <c r="BD79" s="11">
        <f t="shared" si="170"/>
        <v>-1.0159794831328006E-2</v>
      </c>
      <c r="BE79" s="76" t="str">
        <f t="shared" si="171"/>
        <v>/</v>
      </c>
      <c r="BF79" s="11">
        <f t="shared" si="173"/>
        <v>1.8620437558395819E-2</v>
      </c>
      <c r="BL79" s="17"/>
      <c r="BM79" s="17"/>
      <c r="BY79" s="2">
        <f t="shared" si="119"/>
        <v>43651</v>
      </c>
      <c r="BZ79" s="3">
        <f t="shared" si="120"/>
        <v>1.2230000000000001</v>
      </c>
      <c r="CA79" s="3">
        <f t="shared" si="121"/>
        <v>1</v>
      </c>
      <c r="CB79" s="3">
        <f t="shared" si="122"/>
        <v>1.847750865051903</v>
      </c>
      <c r="CC79" s="3">
        <f t="shared" si="123"/>
        <v>1.5109999999999999</v>
      </c>
      <c r="CD79" s="3">
        <f t="shared" si="124"/>
        <v>1.056</v>
      </c>
      <c r="CE79" s="3">
        <f t="shared" si="125"/>
        <v>1.2306999999999999</v>
      </c>
      <c r="CF79" s="3">
        <f t="shared" si="126"/>
        <v>1.3555464926590537</v>
      </c>
      <c r="CG79" s="3">
        <f t="shared" si="127"/>
        <v>1.1748649023139808</v>
      </c>
      <c r="CH79" s="3">
        <f t="shared" si="128"/>
        <v>1.3199999999999998</v>
      </c>
      <c r="CI79" s="3">
        <f t="shared" si="129"/>
        <v>1.2119355380224945</v>
      </c>
      <c r="CJ79" s="3">
        <f t="shared" si="130"/>
        <v>1.3328409650418511</v>
      </c>
      <c r="CK79" s="3">
        <f t="shared" si="131"/>
        <v>1.4430000000000001</v>
      </c>
      <c r="CL79" s="3">
        <f t="shared" si="132"/>
        <v>1.3655152338443626</v>
      </c>
      <c r="CM79" s="3">
        <f t="shared" si="133"/>
        <v>1.2553000000000001</v>
      </c>
      <c r="CN79" s="3">
        <f t="shared" si="134"/>
        <v>1.2450731409076701</v>
      </c>
      <c r="CO79" s="3">
        <f t="shared" si="135"/>
        <v>1.069</v>
      </c>
      <c r="CP79" s="3">
        <f t="shared" si="136"/>
        <v>1</v>
      </c>
      <c r="CQ79" s="3">
        <f t="shared" si="137"/>
        <v>1</v>
      </c>
      <c r="CR79" s="3">
        <f t="shared" si="138"/>
        <v>1</v>
      </c>
      <c r="CS79" s="3">
        <f t="shared" si="139"/>
        <v>1</v>
      </c>
      <c r="CT79" s="3">
        <f t="shared" si="140"/>
        <v>1</v>
      </c>
      <c r="CU79" s="3">
        <f t="shared" si="141"/>
        <v>1.3129999999999999</v>
      </c>
      <c r="CV79" s="3">
        <f t="shared" si="142"/>
        <v>1</v>
      </c>
      <c r="CW79" s="3">
        <f t="shared" si="143"/>
        <v>1</v>
      </c>
      <c r="CX79" s="3">
        <f t="shared" si="144"/>
        <v>0.98984020516867199</v>
      </c>
      <c r="CY79" s="81">
        <f t="shared" si="145"/>
        <v>1</v>
      </c>
      <c r="CZ79" s="3">
        <f t="shared" si="172"/>
        <v>0.80671965202905271</v>
      </c>
    </row>
    <row r="80" spans="1:104">
      <c r="A80" s="2">
        <v>43658</v>
      </c>
      <c r="B80" s="73">
        <v>1.1839999999999999</v>
      </c>
      <c r="C80" s="73">
        <v>1</v>
      </c>
      <c r="D80" s="73">
        <v>2.597</v>
      </c>
      <c r="E80" s="73">
        <v>1.4650000000000001</v>
      </c>
      <c r="F80" s="73">
        <v>1.032</v>
      </c>
      <c r="G80" s="73">
        <v>1.1874</v>
      </c>
      <c r="H80" s="73">
        <v>1.6257999999999999</v>
      </c>
      <c r="I80" s="73">
        <v>1.6654</v>
      </c>
      <c r="J80" s="73">
        <v>1.409</v>
      </c>
      <c r="K80" s="73">
        <v>1.4367000000000001</v>
      </c>
      <c r="L80" s="73">
        <v>1.3180000000000001</v>
      </c>
      <c r="M80" s="73">
        <v>1.4158999999999999</v>
      </c>
      <c r="N80" s="73">
        <v>1.3704000000000001</v>
      </c>
      <c r="O80" s="73">
        <v>1.2194</v>
      </c>
      <c r="P80" s="73">
        <v>1.212</v>
      </c>
      <c r="Q80" s="73">
        <v>1.0429999999999999</v>
      </c>
      <c r="R80" s="73">
        <v>1</v>
      </c>
      <c r="S80" s="73">
        <v>1</v>
      </c>
      <c r="T80" s="73">
        <v>1</v>
      </c>
      <c r="U80" s="73">
        <v>1</v>
      </c>
      <c r="V80" s="73">
        <v>1</v>
      </c>
      <c r="W80" s="73">
        <v>1.266</v>
      </c>
      <c r="X80" s="73">
        <v>1</v>
      </c>
      <c r="Y80" s="73">
        <v>1</v>
      </c>
      <c r="Z80" s="73">
        <v>0.96271453935687501</v>
      </c>
      <c r="AA80" s="79">
        <v>1</v>
      </c>
      <c r="AB80" s="79">
        <v>1</v>
      </c>
      <c r="AC80" s="79"/>
      <c r="AD80" s="19">
        <v>0.7777487362579445</v>
      </c>
      <c r="AF80" s="11">
        <f t="shared" si="146"/>
        <v>-3.1888798037612576E-2</v>
      </c>
      <c r="AG80" s="11" t="str">
        <f t="shared" si="147"/>
        <v>/</v>
      </c>
      <c r="AH80" s="11">
        <f t="shared" si="148"/>
        <v>-2.7340823970037453E-2</v>
      </c>
      <c r="AI80" s="11">
        <f t="shared" si="149"/>
        <v>-3.0443414956981996E-2</v>
      </c>
      <c r="AJ80" s="11">
        <f t="shared" si="150"/>
        <v>-2.2727272727272707E-2</v>
      </c>
      <c r="AK80" s="11">
        <f t="shared" si="151"/>
        <v>-3.5183229056634402E-2</v>
      </c>
      <c r="AL80" s="11">
        <f t="shared" si="152"/>
        <v>-2.1722125278295978E-2</v>
      </c>
      <c r="AM80" s="11">
        <f t="shared" si="153"/>
        <v>-1.7926642292723227E-2</v>
      </c>
      <c r="AN80" s="11">
        <f t="shared" si="154"/>
        <v>-2.9614325068870517E-2</v>
      </c>
      <c r="AO80" s="11">
        <f t="shared" si="155"/>
        <v>-4.9864949096196653E-3</v>
      </c>
      <c r="AP80" s="11">
        <f t="shared" si="156"/>
        <v>-2.6228297007757528E-2</v>
      </c>
      <c r="AQ80" s="11">
        <f t="shared" si="157"/>
        <v>-1.8780318780318828E-2</v>
      </c>
      <c r="AR80" s="11">
        <f t="shared" si="158"/>
        <v>-2.622042208484332E-2</v>
      </c>
      <c r="AS80" s="11">
        <f t="shared" si="159"/>
        <v>-2.8598741336732236E-2</v>
      </c>
      <c r="AT80" s="11">
        <f t="shared" si="160"/>
        <v>-2.6563211285370314E-2</v>
      </c>
      <c r="AU80" s="11">
        <f t="shared" si="161"/>
        <v>-2.4321796071094526E-2</v>
      </c>
      <c r="AV80" s="11" t="str">
        <f t="shared" si="162"/>
        <v>/</v>
      </c>
      <c r="AW80" s="11" t="str">
        <f t="shared" si="163"/>
        <v>/</v>
      </c>
      <c r="AX80" s="11" t="str">
        <f t="shared" si="164"/>
        <v>/</v>
      </c>
      <c r="AY80" s="11" t="str">
        <f t="shared" si="165"/>
        <v>/</v>
      </c>
      <c r="AZ80" s="11" t="str">
        <f t="shared" si="166"/>
        <v>/</v>
      </c>
      <c r="BA80" s="11">
        <f t="shared" si="167"/>
        <v>-3.5795887281035776E-2</v>
      </c>
      <c r="BB80" s="11" t="str">
        <f t="shared" si="168"/>
        <v>/</v>
      </c>
      <c r="BC80" s="11" t="str">
        <f t="shared" si="169"/>
        <v>/</v>
      </c>
      <c r="BD80" s="11">
        <f t="shared" si="170"/>
        <v>-2.7404085700049596E-2</v>
      </c>
      <c r="BE80" s="76" t="str">
        <f t="shared" si="171"/>
        <v>/</v>
      </c>
      <c r="BF80" s="11">
        <f t="shared" si="173"/>
        <v>-3.5911999538180139E-2</v>
      </c>
      <c r="BL80" s="17"/>
      <c r="BM80" s="17"/>
      <c r="BY80" s="2">
        <f t="shared" si="119"/>
        <v>43658</v>
      </c>
      <c r="BZ80" s="3">
        <f t="shared" si="120"/>
        <v>1.1839999999999999</v>
      </c>
      <c r="CA80" s="3">
        <f t="shared" si="121"/>
        <v>1</v>
      </c>
      <c r="CB80" s="3">
        <f t="shared" si="122"/>
        <v>1.7972318339100346</v>
      </c>
      <c r="CC80" s="3">
        <f t="shared" si="123"/>
        <v>1.4650000000000001</v>
      </c>
      <c r="CD80" s="3">
        <f t="shared" si="124"/>
        <v>1.032</v>
      </c>
      <c r="CE80" s="3">
        <f t="shared" si="125"/>
        <v>1.1874</v>
      </c>
      <c r="CF80" s="3">
        <f t="shared" si="126"/>
        <v>1.3261011419249591</v>
      </c>
      <c r="CG80" s="3">
        <f t="shared" si="127"/>
        <v>1.153803519467923</v>
      </c>
      <c r="CH80" s="3">
        <f t="shared" si="128"/>
        <v>1.2809090909090908</v>
      </c>
      <c r="CI80" s="3">
        <f t="shared" si="129"/>
        <v>1.2058922276313582</v>
      </c>
      <c r="CJ80" s="3">
        <f t="shared" si="130"/>
        <v>1.2978828163466272</v>
      </c>
      <c r="CK80" s="3">
        <f t="shared" si="131"/>
        <v>1.4158999999999999</v>
      </c>
      <c r="CL80" s="3">
        <f t="shared" si="132"/>
        <v>1.32971084804968</v>
      </c>
      <c r="CM80" s="3">
        <f t="shared" si="133"/>
        <v>1.2194</v>
      </c>
      <c r="CN80" s="3">
        <f t="shared" si="134"/>
        <v>1.212</v>
      </c>
      <c r="CO80" s="3">
        <f t="shared" si="135"/>
        <v>1.0429999999999999</v>
      </c>
      <c r="CP80" s="3">
        <f t="shared" si="136"/>
        <v>1</v>
      </c>
      <c r="CQ80" s="3">
        <f t="shared" si="137"/>
        <v>1</v>
      </c>
      <c r="CR80" s="3">
        <f t="shared" si="138"/>
        <v>1</v>
      </c>
      <c r="CS80" s="3">
        <f t="shared" si="139"/>
        <v>1</v>
      </c>
      <c r="CT80" s="3">
        <f t="shared" si="140"/>
        <v>1</v>
      </c>
      <c r="CU80" s="3">
        <f t="shared" si="141"/>
        <v>1.266</v>
      </c>
      <c r="CV80" s="3">
        <f t="shared" si="142"/>
        <v>1</v>
      </c>
      <c r="CW80" s="3">
        <f t="shared" si="143"/>
        <v>1</v>
      </c>
      <c r="CX80" s="3">
        <f t="shared" si="144"/>
        <v>0.96271453935687501</v>
      </c>
      <c r="CY80" s="81">
        <f t="shared" si="145"/>
        <v>1</v>
      </c>
      <c r="CZ80" s="3">
        <f t="shared" si="172"/>
        <v>0.7777487362579445</v>
      </c>
    </row>
    <row r="81" spans="1:104">
      <c r="A81" s="2">
        <v>43665</v>
      </c>
      <c r="B81" s="73">
        <v>1.2130000000000001</v>
      </c>
      <c r="C81" s="73">
        <v>1</v>
      </c>
      <c r="D81" s="73">
        <v>2.6030000000000002</v>
      </c>
      <c r="E81" s="73">
        <v>1.4630000000000001</v>
      </c>
      <c r="F81" s="73">
        <v>1.0289999999999999</v>
      </c>
      <c r="G81" s="73">
        <v>1.1836</v>
      </c>
      <c r="H81" s="73">
        <v>1.6254</v>
      </c>
      <c r="I81" s="73">
        <v>1.6649</v>
      </c>
      <c r="J81" s="73">
        <v>1.411</v>
      </c>
      <c r="K81" s="73">
        <v>1.4428000000000001</v>
      </c>
      <c r="L81" s="73">
        <v>1.3260000000000001</v>
      </c>
      <c r="M81" s="73">
        <v>1.4333</v>
      </c>
      <c r="N81" s="73">
        <v>1.3722000000000001</v>
      </c>
      <c r="O81" s="73">
        <v>1.2324999999999999</v>
      </c>
      <c r="P81" s="73">
        <v>1.2219</v>
      </c>
      <c r="Q81" s="73">
        <v>1.036</v>
      </c>
      <c r="R81" s="73">
        <v>1</v>
      </c>
      <c r="S81" s="73">
        <v>1</v>
      </c>
      <c r="T81" s="73">
        <v>1</v>
      </c>
      <c r="U81" s="73">
        <v>1</v>
      </c>
      <c r="V81" s="73">
        <v>1</v>
      </c>
      <c r="W81" s="73">
        <v>1.2729999999999999</v>
      </c>
      <c r="X81" s="73">
        <v>1</v>
      </c>
      <c r="Y81" s="73">
        <v>1</v>
      </c>
      <c r="Z81" s="73">
        <v>0.96932333793647696</v>
      </c>
      <c r="AA81" s="79">
        <v>1</v>
      </c>
      <c r="AB81" s="79">
        <v>1</v>
      </c>
      <c r="AC81" s="79"/>
      <c r="AD81" s="19">
        <v>0.78048796056492231</v>
      </c>
      <c r="AF81" s="11">
        <f t="shared" si="146"/>
        <v>2.4493243243243423E-2</v>
      </c>
      <c r="AG81" s="11" t="str">
        <f t="shared" si="147"/>
        <v>/</v>
      </c>
      <c r="AH81" s="11">
        <f t="shared" si="148"/>
        <v>2.3103581055063938E-3</v>
      </c>
      <c r="AI81" s="11">
        <f t="shared" si="149"/>
        <v>-1.3651877133106227E-3</v>
      </c>
      <c r="AJ81" s="11">
        <f t="shared" si="150"/>
        <v>-2.9069767441861627E-3</v>
      </c>
      <c r="AK81" s="11">
        <f t="shared" si="151"/>
        <v>-3.2002694963786382E-3</v>
      </c>
      <c r="AL81" s="11">
        <f t="shared" si="152"/>
        <v>-2.4603272235201867E-4</v>
      </c>
      <c r="AM81" s="11">
        <f t="shared" si="153"/>
        <v>-3.0022817341179842E-4</v>
      </c>
      <c r="AN81" s="11">
        <f t="shared" si="154"/>
        <v>1.4194464158978626E-3</v>
      </c>
      <c r="AO81" s="11">
        <f t="shared" si="155"/>
        <v>4.2458411637780191E-3</v>
      </c>
      <c r="AP81" s="11">
        <f t="shared" si="156"/>
        <v>6.0698027314112224E-3</v>
      </c>
      <c r="AQ81" s="11">
        <f t="shared" si="157"/>
        <v>1.228900346069639E-2</v>
      </c>
      <c r="AR81" s="11">
        <f t="shared" si="158"/>
        <v>1.3134851138354442E-3</v>
      </c>
      <c r="AS81" s="11">
        <f t="shared" si="159"/>
        <v>1.0742988354928595E-2</v>
      </c>
      <c r="AT81" s="11">
        <f t="shared" si="160"/>
        <v>8.1683168316832866E-3</v>
      </c>
      <c r="AU81" s="11">
        <f t="shared" si="161"/>
        <v>-6.7114093959730337E-3</v>
      </c>
      <c r="AV81" s="11" t="str">
        <f t="shared" si="162"/>
        <v>/</v>
      </c>
      <c r="AW81" s="11" t="str">
        <f t="shared" si="163"/>
        <v>/</v>
      </c>
      <c r="AX81" s="11" t="str">
        <f t="shared" si="164"/>
        <v>/</v>
      </c>
      <c r="AY81" s="11" t="str">
        <f t="shared" si="165"/>
        <v>/</v>
      </c>
      <c r="AZ81" s="11" t="str">
        <f t="shared" si="166"/>
        <v>/</v>
      </c>
      <c r="BA81" s="11">
        <f t="shared" si="167"/>
        <v>5.5292259083727924E-3</v>
      </c>
      <c r="BB81" s="11" t="str">
        <f t="shared" si="168"/>
        <v>/</v>
      </c>
      <c r="BC81" s="11" t="str">
        <f t="shared" si="169"/>
        <v>/</v>
      </c>
      <c r="BD81" s="11">
        <f t="shared" si="170"/>
        <v>6.86475409836107E-3</v>
      </c>
      <c r="BE81" s="76" t="str">
        <f t="shared" si="171"/>
        <v>/</v>
      </c>
      <c r="BF81" s="11">
        <f t="shared" si="173"/>
        <v>3.5219913312329876E-3</v>
      </c>
      <c r="BL81" s="17"/>
      <c r="BM81" s="17"/>
      <c r="BY81" s="2">
        <f t="shared" si="119"/>
        <v>43665</v>
      </c>
      <c r="BZ81" s="3">
        <f t="shared" si="120"/>
        <v>1.2130000000000001</v>
      </c>
      <c r="CA81" s="3">
        <f t="shared" si="121"/>
        <v>1</v>
      </c>
      <c r="CB81" s="3">
        <f t="shared" si="122"/>
        <v>1.8013840830449828</v>
      </c>
      <c r="CC81" s="3">
        <f t="shared" si="123"/>
        <v>1.4630000000000001</v>
      </c>
      <c r="CD81" s="3">
        <f t="shared" si="124"/>
        <v>1.0289999999999999</v>
      </c>
      <c r="CE81" s="3">
        <f t="shared" si="125"/>
        <v>1.1836</v>
      </c>
      <c r="CF81" s="3">
        <f t="shared" si="126"/>
        <v>1.3257748776508973</v>
      </c>
      <c r="CG81" s="3">
        <f t="shared" si="127"/>
        <v>1.153457115144797</v>
      </c>
      <c r="CH81" s="3">
        <f t="shared" si="128"/>
        <v>1.2827272727272727</v>
      </c>
      <c r="CI81" s="3">
        <f t="shared" si="129"/>
        <v>1.2110122544905153</v>
      </c>
      <c r="CJ81" s="3">
        <f t="shared" si="130"/>
        <v>1.3057607090103398</v>
      </c>
      <c r="CK81" s="3">
        <f t="shared" si="131"/>
        <v>1.4333</v>
      </c>
      <c r="CL81" s="3">
        <f t="shared" si="132"/>
        <v>1.3314574034542985</v>
      </c>
      <c r="CM81" s="3">
        <f t="shared" si="133"/>
        <v>1.2324999999999999</v>
      </c>
      <c r="CN81" s="3">
        <f t="shared" si="134"/>
        <v>1.2219</v>
      </c>
      <c r="CO81" s="3">
        <f t="shared" si="135"/>
        <v>1.036</v>
      </c>
      <c r="CP81" s="3">
        <f t="shared" si="136"/>
        <v>1</v>
      </c>
      <c r="CQ81" s="3">
        <f t="shared" si="137"/>
        <v>1</v>
      </c>
      <c r="CR81" s="3">
        <f t="shared" si="138"/>
        <v>1</v>
      </c>
      <c r="CS81" s="3">
        <f t="shared" si="139"/>
        <v>1</v>
      </c>
      <c r="CT81" s="3">
        <f t="shared" si="140"/>
        <v>1</v>
      </c>
      <c r="CU81" s="3">
        <f t="shared" si="141"/>
        <v>1.2729999999999999</v>
      </c>
      <c r="CV81" s="3">
        <f t="shared" si="142"/>
        <v>1</v>
      </c>
      <c r="CW81" s="3">
        <f t="shared" si="143"/>
        <v>1</v>
      </c>
      <c r="CX81" s="3">
        <f t="shared" si="144"/>
        <v>0.96932333793647696</v>
      </c>
      <c r="CY81" s="81">
        <f t="shared" si="145"/>
        <v>1</v>
      </c>
      <c r="CZ81" s="3">
        <f t="shared" si="172"/>
        <v>0.78048796056492231</v>
      </c>
    </row>
    <row r="82" spans="1:104">
      <c r="A82" s="2">
        <v>43672</v>
      </c>
      <c r="B82" s="73">
        <v>1.218</v>
      </c>
      <c r="C82" s="73">
        <v>1</v>
      </c>
      <c r="D82" s="73">
        <v>2.6139999999999999</v>
      </c>
      <c r="E82" s="73">
        <v>1.4710000000000001</v>
      </c>
      <c r="F82" s="73">
        <v>1.0369999999999999</v>
      </c>
      <c r="G82" s="73">
        <v>1.1849000000000001</v>
      </c>
      <c r="H82" s="73">
        <v>1.6476</v>
      </c>
      <c r="I82" s="73">
        <v>1.6761999999999999</v>
      </c>
      <c r="J82" s="73">
        <v>1.421</v>
      </c>
      <c r="K82" s="73">
        <v>1.4470000000000001</v>
      </c>
      <c r="L82" s="73">
        <v>1.3321000000000001</v>
      </c>
      <c r="M82" s="73">
        <v>1.4339999999999999</v>
      </c>
      <c r="N82" s="73">
        <v>1.3808</v>
      </c>
      <c r="O82" s="73">
        <v>1.2292000000000001</v>
      </c>
      <c r="P82" s="73">
        <v>1.2353000000000001</v>
      </c>
      <c r="Q82" s="73">
        <v>1.034</v>
      </c>
      <c r="R82" s="73">
        <v>1</v>
      </c>
      <c r="S82" s="73">
        <v>1</v>
      </c>
      <c r="T82" s="73">
        <v>1</v>
      </c>
      <c r="U82" s="73">
        <v>1</v>
      </c>
      <c r="V82" s="73">
        <v>1</v>
      </c>
      <c r="W82" s="73">
        <v>1.294</v>
      </c>
      <c r="X82" s="73">
        <v>1</v>
      </c>
      <c r="Y82" s="73">
        <v>1</v>
      </c>
      <c r="Z82" s="73">
        <v>0.97829946735056195</v>
      </c>
      <c r="AA82" s="79">
        <v>1</v>
      </c>
      <c r="AB82" s="79">
        <v>1</v>
      </c>
      <c r="AC82" s="79"/>
      <c r="AD82" s="19">
        <v>0.78359468861424875</v>
      </c>
      <c r="AF82" s="11">
        <f t="shared" si="146"/>
        <v>4.1220115416322756E-3</v>
      </c>
      <c r="AG82" s="11" t="str">
        <f t="shared" si="147"/>
        <v>/</v>
      </c>
      <c r="AH82" s="11">
        <f t="shared" si="148"/>
        <v>4.225893200153541E-3</v>
      </c>
      <c r="AI82" s="11">
        <f t="shared" si="149"/>
        <v>5.4682159945318443E-3</v>
      </c>
      <c r="AJ82" s="11">
        <f t="shared" si="150"/>
        <v>7.7745383867833251E-3</v>
      </c>
      <c r="AK82" s="11">
        <f t="shared" si="151"/>
        <v>1.0983440351470808E-3</v>
      </c>
      <c r="AL82" s="11">
        <f t="shared" si="152"/>
        <v>1.3658176448874126E-2</v>
      </c>
      <c r="AM82" s="11">
        <f t="shared" si="153"/>
        <v>6.7871944260915473E-3</v>
      </c>
      <c r="AN82" s="11">
        <f t="shared" si="154"/>
        <v>7.0871722182848096E-3</v>
      </c>
      <c r="AO82" s="11">
        <f t="shared" si="155"/>
        <v>2.9110063764901106E-3</v>
      </c>
      <c r="AP82" s="11">
        <f t="shared" si="156"/>
        <v>4.6003016591251722E-3</v>
      </c>
      <c r="AQ82" s="11">
        <f t="shared" si="157"/>
        <v>4.8838345077784062E-4</v>
      </c>
      <c r="AR82" s="11">
        <f t="shared" si="158"/>
        <v>6.267307972598779E-3</v>
      </c>
      <c r="AS82" s="11">
        <f t="shared" si="159"/>
        <v>-2.6774847870181251E-3</v>
      </c>
      <c r="AT82" s="11">
        <f t="shared" si="160"/>
        <v>1.0966527539078452E-2</v>
      </c>
      <c r="AU82" s="11">
        <f t="shared" si="161"/>
        <v>-1.9305019305019266E-3</v>
      </c>
      <c r="AV82" s="11" t="str">
        <f t="shared" si="162"/>
        <v>/</v>
      </c>
      <c r="AW82" s="11" t="str">
        <f t="shared" si="163"/>
        <v>/</v>
      </c>
      <c r="AX82" s="11" t="str">
        <f t="shared" si="164"/>
        <v>/</v>
      </c>
      <c r="AY82" s="11" t="str">
        <f t="shared" si="165"/>
        <v>/</v>
      </c>
      <c r="AZ82" s="11" t="str">
        <f t="shared" si="166"/>
        <v>/</v>
      </c>
      <c r="BA82" s="11">
        <f t="shared" si="167"/>
        <v>1.6496465043205122E-2</v>
      </c>
      <c r="BB82" s="11" t="str">
        <f t="shared" si="168"/>
        <v>/</v>
      </c>
      <c r="BC82" s="11" t="str">
        <f t="shared" si="169"/>
        <v>/</v>
      </c>
      <c r="BD82" s="11">
        <f t="shared" si="170"/>
        <v>9.2602014857019466E-3</v>
      </c>
      <c r="BE82" s="76" t="str">
        <f t="shared" si="171"/>
        <v>/</v>
      </c>
      <c r="BF82" s="11">
        <f t="shared" si="173"/>
        <v>3.9804945191950214E-3</v>
      </c>
      <c r="BL82" s="17"/>
      <c r="BM82" s="17"/>
      <c r="BY82" s="2">
        <f t="shared" si="119"/>
        <v>43672</v>
      </c>
      <c r="BZ82" s="3">
        <f t="shared" si="120"/>
        <v>1.218</v>
      </c>
      <c r="CA82" s="3">
        <f t="shared" si="121"/>
        <v>1</v>
      </c>
      <c r="CB82" s="3">
        <f t="shared" si="122"/>
        <v>1.8089965397923873</v>
      </c>
      <c r="CC82" s="3">
        <f t="shared" si="123"/>
        <v>1.4710000000000001</v>
      </c>
      <c r="CD82" s="3">
        <f t="shared" si="124"/>
        <v>1.0369999999999999</v>
      </c>
      <c r="CE82" s="3">
        <f t="shared" si="125"/>
        <v>1.1849000000000001</v>
      </c>
      <c r="CF82" s="3">
        <f t="shared" si="126"/>
        <v>1.3438825448613376</v>
      </c>
      <c r="CG82" s="3">
        <f t="shared" si="127"/>
        <v>1.1612858528474435</v>
      </c>
      <c r="CH82" s="3">
        <f t="shared" si="128"/>
        <v>1.2918181818181818</v>
      </c>
      <c r="CI82" s="3">
        <f t="shared" si="129"/>
        <v>1.2145375188853451</v>
      </c>
      <c r="CJ82" s="3">
        <f t="shared" si="130"/>
        <v>1.3117676021664204</v>
      </c>
      <c r="CK82" s="3">
        <f t="shared" si="131"/>
        <v>1.4339999999999999</v>
      </c>
      <c r="CL82" s="3">
        <f t="shared" si="132"/>
        <v>1.3398020570541433</v>
      </c>
      <c r="CM82" s="3">
        <f t="shared" si="133"/>
        <v>1.2292000000000001</v>
      </c>
      <c r="CN82" s="3">
        <f t="shared" si="134"/>
        <v>1.2353000000000001</v>
      </c>
      <c r="CO82" s="3">
        <f t="shared" si="135"/>
        <v>1.034</v>
      </c>
      <c r="CP82" s="3">
        <f t="shared" si="136"/>
        <v>1</v>
      </c>
      <c r="CQ82" s="3">
        <f t="shared" si="137"/>
        <v>1</v>
      </c>
      <c r="CR82" s="3">
        <f t="shared" si="138"/>
        <v>1</v>
      </c>
      <c r="CS82" s="3">
        <f t="shared" si="139"/>
        <v>1</v>
      </c>
      <c r="CT82" s="3">
        <f t="shared" si="140"/>
        <v>1</v>
      </c>
      <c r="CU82" s="3">
        <f t="shared" si="141"/>
        <v>1.294</v>
      </c>
      <c r="CV82" s="3">
        <f t="shared" si="142"/>
        <v>1</v>
      </c>
      <c r="CW82" s="3">
        <f t="shared" si="143"/>
        <v>1</v>
      </c>
      <c r="CX82" s="3">
        <f t="shared" si="144"/>
        <v>0.97829946735056195</v>
      </c>
      <c r="CY82" s="81">
        <f t="shared" si="145"/>
        <v>1</v>
      </c>
      <c r="CZ82" s="3">
        <f t="shared" si="172"/>
        <v>0.78359468861424875</v>
      </c>
    </row>
    <row r="83" spans="1:104">
      <c r="A83" s="2">
        <v>43679</v>
      </c>
      <c r="B83" s="73">
        <v>1.1930000000000001</v>
      </c>
      <c r="C83" s="73">
        <v>1</v>
      </c>
      <c r="D83" s="73">
        <v>2.57</v>
      </c>
      <c r="E83" s="73">
        <v>1.4359999999999999</v>
      </c>
      <c r="F83" s="73">
        <v>1.014</v>
      </c>
      <c r="G83" s="73">
        <v>1.153</v>
      </c>
      <c r="H83" s="73">
        <v>1.6055999999999999</v>
      </c>
      <c r="I83" s="73">
        <v>1.6417999999999999</v>
      </c>
      <c r="J83" s="73">
        <v>1.387</v>
      </c>
      <c r="K83" s="73">
        <v>1.4472</v>
      </c>
      <c r="L83" s="73">
        <v>1.3190999999999999</v>
      </c>
      <c r="M83" s="73">
        <v>1.4107000000000001</v>
      </c>
      <c r="N83" s="73">
        <v>1.3528</v>
      </c>
      <c r="O83" s="73">
        <v>1.1972</v>
      </c>
      <c r="P83" s="73">
        <v>1.2226999999999999</v>
      </c>
      <c r="Q83" s="73">
        <v>1.0109999999999999</v>
      </c>
      <c r="R83" s="73">
        <v>1</v>
      </c>
      <c r="S83" s="73">
        <v>1</v>
      </c>
      <c r="T83" s="73">
        <v>1</v>
      </c>
      <c r="U83" s="73">
        <v>1</v>
      </c>
      <c r="V83" s="73">
        <v>1</v>
      </c>
      <c r="W83" s="73">
        <v>1.2669999999999999</v>
      </c>
      <c r="X83" s="73">
        <v>1</v>
      </c>
      <c r="Y83" s="73">
        <v>1</v>
      </c>
      <c r="Z83" s="73">
        <v>0.96340501085026597</v>
      </c>
      <c r="AA83" s="79">
        <v>1</v>
      </c>
      <c r="AB83" s="79">
        <v>1</v>
      </c>
      <c r="AC83" s="79"/>
      <c r="AD83" s="19">
        <v>0.7694861252379227</v>
      </c>
      <c r="AF83" s="11">
        <f t="shared" si="146"/>
        <v>-2.0525451559934238E-2</v>
      </c>
      <c r="AG83" s="11" t="str">
        <f t="shared" si="147"/>
        <v>/</v>
      </c>
      <c r="AH83" s="11">
        <f t="shared" si="148"/>
        <v>-1.6832440703902107E-2</v>
      </c>
      <c r="AI83" s="11">
        <f t="shared" si="149"/>
        <v>-2.3793337865397834E-2</v>
      </c>
      <c r="AJ83" s="11">
        <f t="shared" si="150"/>
        <v>-2.2179363548698094E-2</v>
      </c>
      <c r="AK83" s="11">
        <f t="shared" si="151"/>
        <v>-2.6922103131065911E-2</v>
      </c>
      <c r="AL83" s="11">
        <f t="shared" si="152"/>
        <v>-2.5491624180626338E-2</v>
      </c>
      <c r="AM83" s="11">
        <f t="shared" si="153"/>
        <v>-2.0522610666984797E-2</v>
      </c>
      <c r="AN83" s="11">
        <f t="shared" si="154"/>
        <v>-2.392681210415204E-2</v>
      </c>
      <c r="AO83" s="11">
        <f t="shared" si="155"/>
        <v>1.3821700069116538E-4</v>
      </c>
      <c r="AP83" s="11">
        <f t="shared" si="156"/>
        <v>-9.7590271000677076E-3</v>
      </c>
      <c r="AQ83" s="11">
        <f t="shared" si="157"/>
        <v>-1.6248256624825541E-2</v>
      </c>
      <c r="AR83" s="11">
        <f t="shared" si="158"/>
        <v>-2.0278099652375481E-2</v>
      </c>
      <c r="AS83" s="11">
        <f t="shared" si="159"/>
        <v>-2.6033192320208287E-2</v>
      </c>
      <c r="AT83" s="11">
        <f t="shared" si="160"/>
        <v>-1.0199951428802811E-2</v>
      </c>
      <c r="AU83" s="11">
        <f t="shared" si="161"/>
        <v>-2.2243713733075543E-2</v>
      </c>
      <c r="AV83" s="11" t="str">
        <f t="shared" si="162"/>
        <v>/</v>
      </c>
      <c r="AW83" s="11" t="str">
        <f t="shared" si="163"/>
        <v>/</v>
      </c>
      <c r="AX83" s="11" t="str">
        <f t="shared" si="164"/>
        <v>/</v>
      </c>
      <c r="AY83" s="11" t="str">
        <f t="shared" si="165"/>
        <v>/</v>
      </c>
      <c r="AZ83" s="11" t="str">
        <f t="shared" si="166"/>
        <v>/</v>
      </c>
      <c r="BA83" s="11">
        <f t="shared" si="167"/>
        <v>-2.086553323029372E-2</v>
      </c>
      <c r="BB83" s="11" t="str">
        <f t="shared" si="168"/>
        <v>/</v>
      </c>
      <c r="BC83" s="11" t="str">
        <f t="shared" si="169"/>
        <v>/</v>
      </c>
      <c r="BD83" s="11">
        <f t="shared" si="170"/>
        <v>-1.5224843718491643E-2</v>
      </c>
      <c r="BE83" s="76" t="str">
        <f t="shared" si="171"/>
        <v>/</v>
      </c>
      <c r="BF83" s="11">
        <f t="shared" si="173"/>
        <v>-1.8004924715960491E-2</v>
      </c>
      <c r="BL83" s="17"/>
      <c r="BM83" s="17"/>
      <c r="BY83" s="2">
        <f t="shared" si="119"/>
        <v>43679</v>
      </c>
      <c r="BZ83" s="3">
        <f t="shared" si="120"/>
        <v>1.1930000000000001</v>
      </c>
      <c r="CA83" s="3">
        <f t="shared" si="121"/>
        <v>1</v>
      </c>
      <c r="CB83" s="3">
        <f t="shared" si="122"/>
        <v>1.7785467128027679</v>
      </c>
      <c r="CC83" s="3">
        <f t="shared" si="123"/>
        <v>1.4359999999999999</v>
      </c>
      <c r="CD83" s="3">
        <f t="shared" si="124"/>
        <v>1.014</v>
      </c>
      <c r="CE83" s="3">
        <f t="shared" si="125"/>
        <v>1.153</v>
      </c>
      <c r="CF83" s="3">
        <f t="shared" si="126"/>
        <v>1.3096247960848286</v>
      </c>
      <c r="CG83" s="3">
        <f t="shared" si="127"/>
        <v>1.137453235416378</v>
      </c>
      <c r="CH83" s="3">
        <f t="shared" si="128"/>
        <v>1.2609090909090908</v>
      </c>
      <c r="CI83" s="3">
        <f t="shared" si="129"/>
        <v>1.214705388618432</v>
      </c>
      <c r="CJ83" s="3">
        <f t="shared" si="130"/>
        <v>1.2989660265878875</v>
      </c>
      <c r="CK83" s="3">
        <f t="shared" si="131"/>
        <v>1.4107000000000001</v>
      </c>
      <c r="CL83" s="3">
        <f t="shared" si="132"/>
        <v>1.3126334174267418</v>
      </c>
      <c r="CM83" s="3">
        <f t="shared" si="133"/>
        <v>1.1972</v>
      </c>
      <c r="CN83" s="3">
        <f t="shared" si="134"/>
        <v>1.2226999999999999</v>
      </c>
      <c r="CO83" s="3">
        <f t="shared" si="135"/>
        <v>1.0109999999999999</v>
      </c>
      <c r="CP83" s="3">
        <f t="shared" si="136"/>
        <v>1</v>
      </c>
      <c r="CQ83" s="3">
        <f t="shared" si="137"/>
        <v>1</v>
      </c>
      <c r="CR83" s="3">
        <f t="shared" si="138"/>
        <v>1</v>
      </c>
      <c r="CS83" s="3">
        <f t="shared" si="139"/>
        <v>1</v>
      </c>
      <c r="CT83" s="3">
        <f t="shared" si="140"/>
        <v>1</v>
      </c>
      <c r="CU83" s="3">
        <f t="shared" si="141"/>
        <v>1.2669999999999999</v>
      </c>
      <c r="CV83" s="3">
        <f t="shared" si="142"/>
        <v>1</v>
      </c>
      <c r="CW83" s="3">
        <f t="shared" si="143"/>
        <v>1</v>
      </c>
      <c r="CX83" s="3">
        <f t="shared" si="144"/>
        <v>0.96340501085026597</v>
      </c>
      <c r="CY83" s="81">
        <f t="shared" si="145"/>
        <v>1</v>
      </c>
      <c r="CZ83" s="3">
        <f t="shared" si="172"/>
        <v>0.7694861252379227</v>
      </c>
    </row>
    <row r="84" spans="1:104">
      <c r="A84" s="2">
        <v>43686</v>
      </c>
      <c r="B84" s="73">
        <v>1.1619999999999999</v>
      </c>
      <c r="C84" s="73">
        <v>1</v>
      </c>
      <c r="D84" s="73">
        <v>2.5030000000000001</v>
      </c>
      <c r="E84" s="73">
        <v>1.385</v>
      </c>
      <c r="F84" s="73">
        <v>0.97899999999999998</v>
      </c>
      <c r="G84" s="73">
        <v>1.0931</v>
      </c>
      <c r="H84" s="73">
        <v>1.5626</v>
      </c>
      <c r="I84" s="73">
        <v>1.5920000000000001</v>
      </c>
      <c r="J84" s="73">
        <v>1.3260000000000001</v>
      </c>
      <c r="K84" s="73">
        <v>1.4462999999999999</v>
      </c>
      <c r="L84" s="73">
        <v>1.2850999999999999</v>
      </c>
      <c r="M84" s="73">
        <v>1.3365</v>
      </c>
      <c r="N84" s="73">
        <v>1.3010999999999999</v>
      </c>
      <c r="O84" s="73">
        <v>1.1328</v>
      </c>
      <c r="P84" s="73">
        <v>1.1873</v>
      </c>
      <c r="Q84" s="73">
        <v>0.95799999999999996</v>
      </c>
      <c r="R84" s="73">
        <v>1</v>
      </c>
      <c r="S84" s="73">
        <v>1</v>
      </c>
      <c r="T84" s="73">
        <v>1</v>
      </c>
      <c r="U84" s="73">
        <v>1</v>
      </c>
      <c r="V84" s="73">
        <v>1</v>
      </c>
      <c r="W84" s="73">
        <v>1.2170000000000001</v>
      </c>
      <c r="X84" s="73">
        <v>1</v>
      </c>
      <c r="Y84" s="73">
        <v>1</v>
      </c>
      <c r="Z84" s="73">
        <v>0.92473860722035905</v>
      </c>
      <c r="AA84" s="79">
        <v>1</v>
      </c>
      <c r="AB84" s="79">
        <v>1</v>
      </c>
      <c r="AC84" s="79"/>
      <c r="AD84" s="19">
        <v>0.73595977564993986</v>
      </c>
      <c r="AF84" s="11">
        <f t="shared" si="146"/>
        <v>-2.5984911986588588E-2</v>
      </c>
      <c r="AG84" s="11" t="str">
        <f t="shared" si="147"/>
        <v>/</v>
      </c>
      <c r="AH84" s="11">
        <f t="shared" si="148"/>
        <v>-2.6070038910505744E-2</v>
      </c>
      <c r="AI84" s="11">
        <f t="shared" si="149"/>
        <v>-3.5515320334261746E-2</v>
      </c>
      <c r="AJ84" s="11">
        <f t="shared" si="150"/>
        <v>-3.451676528599612E-2</v>
      </c>
      <c r="AK84" s="11">
        <f t="shared" si="151"/>
        <v>-5.1951431049436336E-2</v>
      </c>
      <c r="AL84" s="11">
        <f t="shared" si="152"/>
        <v>-2.6781265570503199E-2</v>
      </c>
      <c r="AM84" s="11">
        <f t="shared" si="153"/>
        <v>-3.033256182238997E-2</v>
      </c>
      <c r="AN84" s="11">
        <f t="shared" si="154"/>
        <v>-4.3979812545061225E-2</v>
      </c>
      <c r="AO84" s="11">
        <f t="shared" si="155"/>
        <v>-6.2189054726380366E-4</v>
      </c>
      <c r="AP84" s="11">
        <f t="shared" si="156"/>
        <v>-2.5775149723296198E-2</v>
      </c>
      <c r="AQ84" s="11">
        <f t="shared" si="157"/>
        <v>-5.2598000992415184E-2</v>
      </c>
      <c r="AR84" s="11">
        <f t="shared" si="158"/>
        <v>-3.8217031342400953E-2</v>
      </c>
      <c r="AS84" s="11">
        <f t="shared" si="159"/>
        <v>-5.3792181757434054E-2</v>
      </c>
      <c r="AT84" s="11">
        <f t="shared" si="160"/>
        <v>-2.8952318639077324E-2</v>
      </c>
      <c r="AU84" s="11">
        <f t="shared" si="161"/>
        <v>-5.2423343224530128E-2</v>
      </c>
      <c r="AV84" s="11" t="str">
        <f t="shared" si="162"/>
        <v>/</v>
      </c>
      <c r="AW84" s="11" t="str">
        <f t="shared" si="163"/>
        <v>/</v>
      </c>
      <c r="AX84" s="11" t="str">
        <f t="shared" si="164"/>
        <v>/</v>
      </c>
      <c r="AY84" s="11" t="str">
        <f t="shared" si="165"/>
        <v>/</v>
      </c>
      <c r="AZ84" s="11" t="str">
        <f t="shared" si="166"/>
        <v>/</v>
      </c>
      <c r="BA84" s="11">
        <f t="shared" si="167"/>
        <v>-3.9463299131807239E-2</v>
      </c>
      <c r="BB84" s="11" t="str">
        <f t="shared" si="168"/>
        <v>/</v>
      </c>
      <c r="BC84" s="11" t="str">
        <f t="shared" si="169"/>
        <v>/</v>
      </c>
      <c r="BD84" s="11">
        <f t="shared" si="170"/>
        <v>-4.0135148971024548E-2</v>
      </c>
      <c r="BE84" s="76" t="str">
        <f t="shared" si="171"/>
        <v>/</v>
      </c>
      <c r="BF84" s="11">
        <f t="shared" si="173"/>
        <v>-4.3569790914185225E-2</v>
      </c>
      <c r="BY84" s="2">
        <f t="shared" si="119"/>
        <v>43686</v>
      </c>
      <c r="BZ84" s="3">
        <f t="shared" si="120"/>
        <v>1.1619999999999999</v>
      </c>
      <c r="CA84" s="3">
        <f t="shared" si="121"/>
        <v>1</v>
      </c>
      <c r="CB84" s="3">
        <f t="shared" si="122"/>
        <v>1.7321799307958476</v>
      </c>
      <c r="CC84" s="3">
        <f t="shared" si="123"/>
        <v>1.385</v>
      </c>
      <c r="CD84" s="3">
        <f t="shared" si="124"/>
        <v>0.97899999999999998</v>
      </c>
      <c r="CE84" s="3">
        <f t="shared" si="125"/>
        <v>1.0931</v>
      </c>
      <c r="CF84" s="3">
        <f t="shared" si="126"/>
        <v>1.2745513866231648</v>
      </c>
      <c r="CG84" s="3">
        <f t="shared" si="127"/>
        <v>1.1029513648330331</v>
      </c>
      <c r="CH84" s="3">
        <f t="shared" si="128"/>
        <v>1.2054545454545453</v>
      </c>
      <c r="CI84" s="3">
        <f t="shared" si="129"/>
        <v>1.2139499748195399</v>
      </c>
      <c r="CJ84" s="3">
        <f t="shared" si="130"/>
        <v>1.2654849827671095</v>
      </c>
      <c r="CK84" s="3">
        <f t="shared" si="131"/>
        <v>1.3365</v>
      </c>
      <c r="CL84" s="3">
        <f t="shared" si="132"/>
        <v>1.2624684649718609</v>
      </c>
      <c r="CM84" s="3">
        <f t="shared" si="133"/>
        <v>1.1328</v>
      </c>
      <c r="CN84" s="3">
        <f t="shared" si="134"/>
        <v>1.1873</v>
      </c>
      <c r="CO84" s="3">
        <f t="shared" si="135"/>
        <v>0.95799999999999996</v>
      </c>
      <c r="CP84" s="3">
        <f t="shared" si="136"/>
        <v>1</v>
      </c>
      <c r="CQ84" s="3">
        <f t="shared" si="137"/>
        <v>1</v>
      </c>
      <c r="CR84" s="3">
        <f t="shared" si="138"/>
        <v>1</v>
      </c>
      <c r="CS84" s="3">
        <f t="shared" si="139"/>
        <v>1</v>
      </c>
      <c r="CT84" s="3">
        <f t="shared" si="140"/>
        <v>1</v>
      </c>
      <c r="CU84" s="3">
        <f t="shared" si="141"/>
        <v>1.2170000000000001</v>
      </c>
      <c r="CV84" s="3">
        <f t="shared" si="142"/>
        <v>1</v>
      </c>
      <c r="CW84" s="3">
        <f t="shared" si="143"/>
        <v>1</v>
      </c>
      <c r="CX84" s="3">
        <f t="shared" si="144"/>
        <v>0.92473860722035905</v>
      </c>
      <c r="CY84" s="81">
        <f t="shared" si="145"/>
        <v>1</v>
      </c>
      <c r="CZ84" s="3">
        <f t="shared" si="172"/>
        <v>0.73595977564993986</v>
      </c>
    </row>
    <row r="85" spans="1:104">
      <c r="A85" s="2">
        <v>43693</v>
      </c>
      <c r="B85" s="73">
        <v>1.1950000000000001</v>
      </c>
      <c r="C85" s="73">
        <v>1</v>
      </c>
      <c r="D85" s="73">
        <v>2.6150000000000002</v>
      </c>
      <c r="E85" s="73">
        <v>1.419</v>
      </c>
      <c r="F85" s="73">
        <v>0.996</v>
      </c>
      <c r="G85" s="73">
        <v>1.1364000000000001</v>
      </c>
      <c r="H85" s="73">
        <v>1.6015999999999999</v>
      </c>
      <c r="I85" s="73">
        <v>1.6336999999999999</v>
      </c>
      <c r="J85" s="73">
        <v>1.369</v>
      </c>
      <c r="K85" s="73">
        <v>1.4595</v>
      </c>
      <c r="L85" s="73">
        <v>1.3321000000000001</v>
      </c>
      <c r="M85" s="73">
        <v>1.3694999999999999</v>
      </c>
      <c r="N85" s="73">
        <v>1.3431</v>
      </c>
      <c r="O85" s="73">
        <v>1.1755</v>
      </c>
      <c r="P85" s="73">
        <v>1.232</v>
      </c>
      <c r="Q85" s="73">
        <v>0.97899999999999998</v>
      </c>
      <c r="R85" s="73">
        <v>1</v>
      </c>
      <c r="S85" s="73">
        <v>1</v>
      </c>
      <c r="T85" s="73">
        <v>1</v>
      </c>
      <c r="U85" s="73">
        <v>1</v>
      </c>
      <c r="V85" s="73">
        <v>1</v>
      </c>
      <c r="W85" s="73">
        <v>1.2569999999999999</v>
      </c>
      <c r="X85" s="73">
        <v>1</v>
      </c>
      <c r="Y85" s="73">
        <v>1</v>
      </c>
      <c r="Z85" s="73">
        <v>0.95679621227066503</v>
      </c>
      <c r="AA85" s="79">
        <v>1</v>
      </c>
      <c r="AB85" s="79">
        <v>1</v>
      </c>
      <c r="AC85" s="79"/>
      <c r="AD85" s="19">
        <v>0.75552679026611658</v>
      </c>
      <c r="AF85" s="11">
        <f t="shared" si="146"/>
        <v>2.839931153184172E-2</v>
      </c>
      <c r="AG85" s="11" t="str">
        <f t="shared" si="147"/>
        <v>/</v>
      </c>
      <c r="AH85" s="11">
        <f t="shared" si="148"/>
        <v>4.474630443467853E-2</v>
      </c>
      <c r="AI85" s="11">
        <f t="shared" si="149"/>
        <v>2.454873646209399E-2</v>
      </c>
      <c r="AJ85" s="11">
        <f t="shared" si="150"/>
        <v>1.7364657814096018E-2</v>
      </c>
      <c r="AK85" s="11">
        <f t="shared" si="151"/>
        <v>3.9612112341048444E-2</v>
      </c>
      <c r="AL85" s="11">
        <f t="shared" si="152"/>
        <v>2.4958402662229595E-2</v>
      </c>
      <c r="AM85" s="11">
        <f t="shared" si="153"/>
        <v>2.6193467336683263E-2</v>
      </c>
      <c r="AN85" s="11">
        <f t="shared" si="154"/>
        <v>3.2428355957767607E-2</v>
      </c>
      <c r="AO85" s="11">
        <f t="shared" si="155"/>
        <v>9.1267371914540707E-3</v>
      </c>
      <c r="AP85" s="11">
        <f t="shared" si="156"/>
        <v>3.6573029336238516E-2</v>
      </c>
      <c r="AQ85" s="11">
        <f t="shared" si="157"/>
        <v>2.4691358024691246E-2</v>
      </c>
      <c r="AR85" s="11">
        <f t="shared" si="158"/>
        <v>3.2280378141572585E-2</v>
      </c>
      <c r="AS85" s="11">
        <f t="shared" si="159"/>
        <v>3.769420903954801E-2</v>
      </c>
      <c r="AT85" s="11">
        <f t="shared" si="160"/>
        <v>3.7648446054072249E-2</v>
      </c>
      <c r="AU85" s="11">
        <f t="shared" si="161"/>
        <v>2.1920668058455162E-2</v>
      </c>
      <c r="AV85" s="11" t="str">
        <f t="shared" si="162"/>
        <v>/</v>
      </c>
      <c r="AW85" s="11" t="str">
        <f t="shared" si="163"/>
        <v>/</v>
      </c>
      <c r="AX85" s="11" t="str">
        <f t="shared" si="164"/>
        <v>/</v>
      </c>
      <c r="AY85" s="11" t="str">
        <f t="shared" si="165"/>
        <v>/</v>
      </c>
      <c r="AZ85" s="11" t="str">
        <f t="shared" si="166"/>
        <v>/</v>
      </c>
      <c r="BA85" s="11">
        <f t="shared" si="167"/>
        <v>3.2867707477403307E-2</v>
      </c>
      <c r="BB85" s="11" t="str">
        <f t="shared" si="168"/>
        <v>/</v>
      </c>
      <c r="BC85" s="11" t="str">
        <f t="shared" si="169"/>
        <v>/</v>
      </c>
      <c r="BD85" s="11">
        <f t="shared" si="170"/>
        <v>3.4666666666666845E-2</v>
      </c>
      <c r="BE85" s="76" t="str">
        <f t="shared" si="171"/>
        <v>/</v>
      </c>
      <c r="BF85" s="11">
        <f t="shared" si="173"/>
        <v>2.6587070738882002E-2</v>
      </c>
      <c r="BY85" s="2">
        <f t="shared" si="119"/>
        <v>43693</v>
      </c>
      <c r="BZ85" s="3">
        <f t="shared" si="120"/>
        <v>1.1950000000000001</v>
      </c>
      <c r="CA85" s="3">
        <f t="shared" si="121"/>
        <v>1</v>
      </c>
      <c r="CB85" s="3">
        <f t="shared" si="122"/>
        <v>1.8096885813148789</v>
      </c>
      <c r="CC85" s="3">
        <f t="shared" si="123"/>
        <v>1.419</v>
      </c>
      <c r="CD85" s="3">
        <f t="shared" si="124"/>
        <v>0.996</v>
      </c>
      <c r="CE85" s="3">
        <f t="shared" si="125"/>
        <v>1.1364000000000001</v>
      </c>
      <c r="CF85" s="3">
        <f t="shared" si="126"/>
        <v>1.3063621533442087</v>
      </c>
      <c r="CG85" s="3">
        <f t="shared" si="127"/>
        <v>1.1318414853817376</v>
      </c>
      <c r="CH85" s="3">
        <f t="shared" si="128"/>
        <v>1.2445454545454544</v>
      </c>
      <c r="CI85" s="3">
        <f t="shared" si="129"/>
        <v>1.2250293772032903</v>
      </c>
      <c r="CJ85" s="3">
        <f t="shared" si="130"/>
        <v>1.3117676021664204</v>
      </c>
      <c r="CK85" s="3">
        <f t="shared" si="131"/>
        <v>1.3694999999999999</v>
      </c>
      <c r="CL85" s="3">
        <f t="shared" si="132"/>
        <v>1.3032214244129634</v>
      </c>
      <c r="CM85" s="3">
        <f t="shared" si="133"/>
        <v>1.1755</v>
      </c>
      <c r="CN85" s="3">
        <f t="shared" si="134"/>
        <v>1.232</v>
      </c>
      <c r="CO85" s="3">
        <f t="shared" si="135"/>
        <v>0.97899999999999998</v>
      </c>
      <c r="CP85" s="3">
        <f t="shared" si="136"/>
        <v>1</v>
      </c>
      <c r="CQ85" s="3">
        <f t="shared" si="137"/>
        <v>1</v>
      </c>
      <c r="CR85" s="3">
        <f t="shared" si="138"/>
        <v>1</v>
      </c>
      <c r="CS85" s="3">
        <f t="shared" si="139"/>
        <v>1</v>
      </c>
      <c r="CT85" s="3">
        <f t="shared" si="140"/>
        <v>1</v>
      </c>
      <c r="CU85" s="3">
        <f t="shared" si="141"/>
        <v>1.2569999999999999</v>
      </c>
      <c r="CV85" s="3">
        <f t="shared" si="142"/>
        <v>1</v>
      </c>
      <c r="CW85" s="3">
        <f t="shared" si="143"/>
        <v>1</v>
      </c>
      <c r="CX85" s="3">
        <f t="shared" si="144"/>
        <v>0.95679621227066503</v>
      </c>
      <c r="CY85" s="81">
        <f t="shared" si="145"/>
        <v>1</v>
      </c>
      <c r="CZ85" s="3">
        <f t="shared" si="172"/>
        <v>0.75552679026611658</v>
      </c>
    </row>
    <row r="86" spans="1:104">
      <c r="A86" s="2">
        <v>43700</v>
      </c>
      <c r="B86" s="73">
        <v>1.2290000000000001</v>
      </c>
      <c r="C86" s="73">
        <v>1.0029999999999999</v>
      </c>
      <c r="D86" s="73">
        <v>2.7080000000000002</v>
      </c>
      <c r="E86" s="73">
        <v>1.476</v>
      </c>
      <c r="F86" s="73">
        <v>1.0309999999999999</v>
      </c>
      <c r="G86" s="73">
        <v>1.1836</v>
      </c>
      <c r="H86" s="73">
        <v>1.6501999999999999</v>
      </c>
      <c r="I86" s="73">
        <v>1.7069000000000001</v>
      </c>
      <c r="J86" s="73">
        <v>1.4219999999999999</v>
      </c>
      <c r="K86" s="73">
        <v>1.4709000000000001</v>
      </c>
      <c r="L86" s="73">
        <v>1.3832</v>
      </c>
      <c r="M86" s="73">
        <v>1.4228000000000001</v>
      </c>
      <c r="N86" s="73">
        <v>1.3935</v>
      </c>
      <c r="O86" s="73">
        <v>1.2281</v>
      </c>
      <c r="P86" s="73">
        <v>1.2742</v>
      </c>
      <c r="Q86" s="73">
        <v>1.0109999999999999</v>
      </c>
      <c r="R86" s="73">
        <v>1</v>
      </c>
      <c r="S86" s="73">
        <v>1</v>
      </c>
      <c r="T86" s="73">
        <v>1</v>
      </c>
      <c r="U86" s="73">
        <v>1</v>
      </c>
      <c r="V86" s="73">
        <v>1</v>
      </c>
      <c r="W86" s="73">
        <v>1.294</v>
      </c>
      <c r="X86" s="73">
        <v>1</v>
      </c>
      <c r="Y86" s="73">
        <v>1</v>
      </c>
      <c r="Z86" s="73">
        <v>0.99526533833103203</v>
      </c>
      <c r="AA86" s="79">
        <v>1</v>
      </c>
      <c r="AB86" s="79">
        <v>1</v>
      </c>
      <c r="AC86" s="79"/>
      <c r="AD86" s="19">
        <v>0.78196170304484969</v>
      </c>
      <c r="AF86" s="11">
        <f t="shared" si="146"/>
        <v>2.8451882845188292E-2</v>
      </c>
      <c r="AG86" s="11">
        <f t="shared" si="147"/>
        <v>2.9999999999998916E-3</v>
      </c>
      <c r="AH86" s="11">
        <f t="shared" si="148"/>
        <v>3.5564053537284979E-2</v>
      </c>
      <c r="AI86" s="11">
        <f t="shared" si="149"/>
        <v>4.0169133192389017E-2</v>
      </c>
      <c r="AJ86" s="11">
        <f t="shared" si="150"/>
        <v>3.5140562248995977E-2</v>
      </c>
      <c r="AK86" s="11">
        <f t="shared" si="151"/>
        <v>4.1534670890531311E-2</v>
      </c>
      <c r="AL86" s="11">
        <f t="shared" si="152"/>
        <v>3.0344655344655358E-2</v>
      </c>
      <c r="AM86" s="11">
        <f t="shared" si="153"/>
        <v>4.4806267980657566E-2</v>
      </c>
      <c r="AN86" s="11">
        <f t="shared" si="154"/>
        <v>3.87143900657414E-2</v>
      </c>
      <c r="AO86" s="11">
        <f t="shared" si="155"/>
        <v>7.8108941418293387E-3</v>
      </c>
      <c r="AP86" s="11">
        <f t="shared" si="156"/>
        <v>3.8360483447188676E-2</v>
      </c>
      <c r="AQ86" s="11">
        <f t="shared" si="157"/>
        <v>3.8919313618108964E-2</v>
      </c>
      <c r="AR86" s="11">
        <f t="shared" si="158"/>
        <v>3.752512843421929E-2</v>
      </c>
      <c r="AS86" s="11">
        <f t="shared" si="159"/>
        <v>4.4746916205869791E-2</v>
      </c>
      <c r="AT86" s="11">
        <f t="shared" si="160"/>
        <v>3.4253246753246813E-2</v>
      </c>
      <c r="AU86" s="11">
        <f t="shared" si="161"/>
        <v>3.2686414708886558E-2</v>
      </c>
      <c r="AV86" s="11" t="str">
        <f t="shared" si="162"/>
        <v>/</v>
      </c>
      <c r="AW86" s="11" t="str">
        <f t="shared" si="163"/>
        <v>/</v>
      </c>
      <c r="AX86" s="11" t="str">
        <f t="shared" si="164"/>
        <v>/</v>
      </c>
      <c r="AY86" s="11" t="str">
        <f t="shared" si="165"/>
        <v>/</v>
      </c>
      <c r="AZ86" s="11" t="str">
        <f t="shared" si="166"/>
        <v>/</v>
      </c>
      <c r="BA86" s="11">
        <f t="shared" si="167"/>
        <v>2.9435163086714455E-2</v>
      </c>
      <c r="BB86" s="11" t="str">
        <f t="shared" si="168"/>
        <v>/</v>
      </c>
      <c r="BC86" s="11" t="str">
        <f t="shared" si="169"/>
        <v>/</v>
      </c>
      <c r="BD86" s="11">
        <f t="shared" si="170"/>
        <v>4.0206185567010388E-2</v>
      </c>
      <c r="BE86" s="76" t="str">
        <f t="shared" si="171"/>
        <v>/</v>
      </c>
      <c r="BF86" s="11">
        <f t="shared" si="173"/>
        <v>3.4988716640242501E-2</v>
      </c>
      <c r="BY86" s="2">
        <f t="shared" si="119"/>
        <v>43700</v>
      </c>
      <c r="BZ86" s="3">
        <f t="shared" si="120"/>
        <v>1.2290000000000001</v>
      </c>
      <c r="CA86" s="3">
        <f t="shared" si="121"/>
        <v>1.0029999999999999</v>
      </c>
      <c r="CB86" s="3">
        <f t="shared" si="122"/>
        <v>1.8740484429065745</v>
      </c>
      <c r="CC86" s="3">
        <f t="shared" si="123"/>
        <v>1.476</v>
      </c>
      <c r="CD86" s="3">
        <f t="shared" si="124"/>
        <v>1.0309999999999999</v>
      </c>
      <c r="CE86" s="3">
        <f t="shared" si="125"/>
        <v>1.1836</v>
      </c>
      <c r="CF86" s="3">
        <f t="shared" si="126"/>
        <v>1.3460032626427405</v>
      </c>
      <c r="CG86" s="3">
        <f t="shared" si="127"/>
        <v>1.182555078287377</v>
      </c>
      <c r="CH86" s="3">
        <f t="shared" si="128"/>
        <v>1.2927272727272725</v>
      </c>
      <c r="CI86" s="3">
        <f t="shared" si="129"/>
        <v>1.2345979519892565</v>
      </c>
      <c r="CJ86" s="3">
        <f t="shared" si="130"/>
        <v>1.3620876415558838</v>
      </c>
      <c r="CK86" s="3">
        <f t="shared" si="131"/>
        <v>1.4228000000000001</v>
      </c>
      <c r="CL86" s="3">
        <f t="shared" si="132"/>
        <v>1.352124975742286</v>
      </c>
      <c r="CM86" s="3">
        <f t="shared" si="133"/>
        <v>1.2281</v>
      </c>
      <c r="CN86" s="3">
        <f t="shared" si="134"/>
        <v>1.2742</v>
      </c>
      <c r="CO86" s="3">
        <f t="shared" si="135"/>
        <v>1.0109999999999999</v>
      </c>
      <c r="CP86" s="3">
        <f t="shared" si="136"/>
        <v>1</v>
      </c>
      <c r="CQ86" s="3">
        <f t="shared" si="137"/>
        <v>1</v>
      </c>
      <c r="CR86" s="3">
        <f t="shared" si="138"/>
        <v>1</v>
      </c>
      <c r="CS86" s="3">
        <f t="shared" si="139"/>
        <v>1</v>
      </c>
      <c r="CT86" s="3">
        <f t="shared" si="140"/>
        <v>1</v>
      </c>
      <c r="CU86" s="3">
        <f t="shared" si="141"/>
        <v>1.294</v>
      </c>
      <c r="CV86" s="3">
        <f t="shared" si="142"/>
        <v>1</v>
      </c>
      <c r="CW86" s="3">
        <f t="shared" si="143"/>
        <v>1</v>
      </c>
      <c r="CX86" s="3">
        <f t="shared" si="144"/>
        <v>0.99526533833103203</v>
      </c>
      <c r="CY86" s="81">
        <f t="shared" si="145"/>
        <v>1</v>
      </c>
      <c r="CZ86" s="3">
        <f t="shared" si="172"/>
        <v>0.78196170304484969</v>
      </c>
    </row>
    <row r="87" spans="1:104">
      <c r="A87" s="2">
        <v>43707</v>
      </c>
      <c r="B87" s="73">
        <v>1.2170000000000001</v>
      </c>
      <c r="C87" s="73">
        <v>0.99299999999999999</v>
      </c>
      <c r="D87" s="73">
        <v>2.7029999999999998</v>
      </c>
      <c r="E87" s="73">
        <v>1.466</v>
      </c>
      <c r="F87" s="73">
        <v>1.0289999999999999</v>
      </c>
      <c r="G87" s="73">
        <v>1.1798</v>
      </c>
      <c r="H87" s="73">
        <v>1.6458999999999999</v>
      </c>
      <c r="I87" s="73">
        <v>1.7201</v>
      </c>
      <c r="J87" s="73">
        <v>1.4159999999999999</v>
      </c>
      <c r="K87" s="73">
        <v>1.4726999999999999</v>
      </c>
      <c r="L87" s="73">
        <v>1.3920999999999999</v>
      </c>
      <c r="M87" s="73">
        <v>1.415</v>
      </c>
      <c r="N87" s="73">
        <v>1.3906000000000001</v>
      </c>
      <c r="O87" s="73">
        <v>1.2263999999999999</v>
      </c>
      <c r="P87" s="73">
        <v>1.2658</v>
      </c>
      <c r="Q87" s="73">
        <v>1.0229999999999999</v>
      </c>
      <c r="R87" s="73">
        <v>1</v>
      </c>
      <c r="S87" s="73">
        <v>1</v>
      </c>
      <c r="T87" s="73">
        <v>1</v>
      </c>
      <c r="U87" s="73">
        <v>1</v>
      </c>
      <c r="V87" s="73">
        <v>1</v>
      </c>
      <c r="W87" s="73">
        <v>1.2869999999999999</v>
      </c>
      <c r="X87" s="73">
        <v>1</v>
      </c>
      <c r="Y87" s="73">
        <v>1</v>
      </c>
      <c r="Z87" s="73">
        <v>0.99674492010258398</v>
      </c>
      <c r="AA87" s="79">
        <v>1</v>
      </c>
      <c r="AB87" s="79">
        <v>1</v>
      </c>
      <c r="AC87" s="79"/>
      <c r="AD87" s="19">
        <v>0.78173638863133599</v>
      </c>
      <c r="AF87" s="11">
        <f t="shared" si="146"/>
        <v>-9.7640358014645656E-3</v>
      </c>
      <c r="AG87" s="11">
        <f t="shared" si="147"/>
        <v>-9.9700897308074854E-3</v>
      </c>
      <c r="AH87" s="11">
        <f t="shared" si="148"/>
        <v>-1.8463810930576807E-3</v>
      </c>
      <c r="AI87" s="11">
        <f t="shared" si="149"/>
        <v>-6.7750677506774881E-3</v>
      </c>
      <c r="AJ87" s="11">
        <f t="shared" si="150"/>
        <v>-1.9398642095053154E-3</v>
      </c>
      <c r="AK87" s="11">
        <f t="shared" si="151"/>
        <v>-3.210544102737467E-3</v>
      </c>
      <c r="AL87" s="11">
        <f t="shared" si="152"/>
        <v>-2.6057447582110704E-3</v>
      </c>
      <c r="AM87" s="11">
        <f t="shared" si="153"/>
        <v>7.7333177104692563E-3</v>
      </c>
      <c r="AN87" s="11">
        <f t="shared" si="154"/>
        <v>-4.2194092827003704E-3</v>
      </c>
      <c r="AO87" s="11">
        <f t="shared" si="155"/>
        <v>1.2237405669996981E-3</v>
      </c>
      <c r="AP87" s="11">
        <f t="shared" si="156"/>
        <v>6.4343551185654935E-3</v>
      </c>
      <c r="AQ87" s="11">
        <f t="shared" si="157"/>
        <v>-5.4821478774248478E-3</v>
      </c>
      <c r="AR87" s="11">
        <f t="shared" si="158"/>
        <v>-2.0810907786149579E-3</v>
      </c>
      <c r="AS87" s="11">
        <f t="shared" si="159"/>
        <v>-1.3842520967348726E-3</v>
      </c>
      <c r="AT87" s="11">
        <f t="shared" si="160"/>
        <v>-6.5923716841940205E-3</v>
      </c>
      <c r="AU87" s="11">
        <f t="shared" si="161"/>
        <v>1.1869436201780381E-2</v>
      </c>
      <c r="AV87" s="11" t="str">
        <f t="shared" si="162"/>
        <v>/</v>
      </c>
      <c r="AW87" s="11" t="str">
        <f t="shared" si="163"/>
        <v>/</v>
      </c>
      <c r="AX87" s="11" t="str">
        <f t="shared" si="164"/>
        <v>/</v>
      </c>
      <c r="AY87" s="11" t="str">
        <f t="shared" si="165"/>
        <v>/</v>
      </c>
      <c r="AZ87" s="11" t="str">
        <f t="shared" si="166"/>
        <v>/</v>
      </c>
      <c r="BA87" s="11">
        <f t="shared" si="167"/>
        <v>-5.4095826893354459E-3</v>
      </c>
      <c r="BB87" s="11" t="str">
        <f t="shared" si="168"/>
        <v>/</v>
      </c>
      <c r="BC87" s="11" t="str">
        <f t="shared" si="169"/>
        <v>/</v>
      </c>
      <c r="BD87" s="11">
        <f t="shared" si="170"/>
        <v>1.4866204162531371E-3</v>
      </c>
      <c r="BE87" s="76" t="str">
        <f t="shared" si="171"/>
        <v>/</v>
      </c>
      <c r="BF87" s="11">
        <f t="shared" ref="BF87" si="174">AD87/AD86-1</f>
        <v>-2.8813995958676397E-4</v>
      </c>
      <c r="BY87" s="2">
        <f t="shared" si="119"/>
        <v>43707</v>
      </c>
      <c r="BZ87" s="3">
        <f t="shared" si="120"/>
        <v>1.2170000000000001</v>
      </c>
      <c r="CA87" s="3">
        <f t="shared" si="121"/>
        <v>0.99299999999999999</v>
      </c>
      <c r="CB87" s="3">
        <f t="shared" si="122"/>
        <v>1.8705882352941174</v>
      </c>
      <c r="CC87" s="3">
        <f t="shared" si="123"/>
        <v>1.466</v>
      </c>
      <c r="CD87" s="3">
        <f t="shared" si="124"/>
        <v>1.0289999999999999</v>
      </c>
      <c r="CE87" s="3">
        <f t="shared" si="125"/>
        <v>1.1798</v>
      </c>
      <c r="CF87" s="3">
        <f t="shared" si="126"/>
        <v>1.3424959216965742</v>
      </c>
      <c r="CG87" s="3">
        <f t="shared" si="127"/>
        <v>1.1917001524179021</v>
      </c>
      <c r="CH87" s="3">
        <f t="shared" si="128"/>
        <v>1.2872727272727271</v>
      </c>
      <c r="CI87" s="3">
        <f t="shared" si="129"/>
        <v>1.2361087795870405</v>
      </c>
      <c r="CJ87" s="3">
        <f t="shared" si="130"/>
        <v>1.3708517971442638</v>
      </c>
      <c r="CK87" s="3">
        <f t="shared" si="131"/>
        <v>1.415</v>
      </c>
      <c r="CL87" s="3">
        <f t="shared" si="132"/>
        <v>1.3493110809237339</v>
      </c>
      <c r="CM87" s="3">
        <f t="shared" si="133"/>
        <v>1.2263999999999999</v>
      </c>
      <c r="CN87" s="3">
        <f t="shared" si="134"/>
        <v>1.2658</v>
      </c>
      <c r="CO87" s="3">
        <f t="shared" si="135"/>
        <v>1.0229999999999999</v>
      </c>
      <c r="CP87" s="3">
        <f t="shared" si="136"/>
        <v>1</v>
      </c>
      <c r="CQ87" s="3">
        <f t="shared" si="137"/>
        <v>1</v>
      </c>
      <c r="CR87" s="3">
        <f t="shared" si="138"/>
        <v>1</v>
      </c>
      <c r="CS87" s="3">
        <f t="shared" si="139"/>
        <v>1</v>
      </c>
      <c r="CT87" s="3">
        <f t="shared" si="140"/>
        <v>1</v>
      </c>
      <c r="CU87" s="3">
        <f t="shared" si="141"/>
        <v>1.2869999999999999</v>
      </c>
      <c r="CV87" s="3">
        <f t="shared" si="142"/>
        <v>1</v>
      </c>
      <c r="CW87" s="3">
        <f t="shared" si="143"/>
        <v>1</v>
      </c>
      <c r="CX87" s="3">
        <f t="shared" si="144"/>
        <v>0.99674492010258398</v>
      </c>
      <c r="CY87" s="81">
        <f t="shared" si="145"/>
        <v>1</v>
      </c>
      <c r="CZ87" s="3">
        <f t="shared" ref="CZ87" si="175">AD87/AD$2</f>
        <v>0.78173638863133599</v>
      </c>
    </row>
    <row r="88" spans="1:104">
      <c r="A88" s="2">
        <v>43714</v>
      </c>
      <c r="B88" s="73">
        <v>1.2889999999999999</v>
      </c>
      <c r="C88" s="73">
        <v>1.0649999999999999</v>
      </c>
      <c r="D88" s="73">
        <v>2.9009999999999998</v>
      </c>
      <c r="E88" s="73">
        <v>1.54</v>
      </c>
      <c r="F88" s="73">
        <v>1.0820000000000001</v>
      </c>
      <c r="G88" s="73">
        <v>1.2446999999999999</v>
      </c>
      <c r="H88" s="73">
        <v>1.7272000000000001</v>
      </c>
      <c r="I88" s="73">
        <v>1.8018000000000001</v>
      </c>
      <c r="J88" s="73">
        <v>1.5029999999999999</v>
      </c>
      <c r="K88" s="73">
        <v>1.4973000000000001</v>
      </c>
      <c r="L88" s="73">
        <v>1.4722</v>
      </c>
      <c r="M88" s="73">
        <v>1.4741</v>
      </c>
      <c r="N88" s="73">
        <v>1.4599</v>
      </c>
      <c r="O88" s="73">
        <v>1.2931999999999999</v>
      </c>
      <c r="P88" s="73">
        <v>1.3401000000000001</v>
      </c>
      <c r="Q88" s="73">
        <v>1.0529999999999999</v>
      </c>
      <c r="R88" s="73">
        <v>1</v>
      </c>
      <c r="S88" s="73">
        <v>1</v>
      </c>
      <c r="T88" s="73">
        <v>1</v>
      </c>
      <c r="U88" s="73">
        <v>1</v>
      </c>
      <c r="V88" s="73">
        <v>1</v>
      </c>
      <c r="W88" s="73">
        <v>1.357</v>
      </c>
      <c r="X88" s="73">
        <v>1</v>
      </c>
      <c r="Y88" s="73">
        <v>1</v>
      </c>
      <c r="Z88" s="73">
        <v>1.06204379562044</v>
      </c>
      <c r="AA88" s="79">
        <v>1</v>
      </c>
      <c r="AB88" s="79">
        <v>1</v>
      </c>
      <c r="AC88" s="79"/>
      <c r="AD88" s="19">
        <v>0.82463411564500644</v>
      </c>
      <c r="AF88" s="11">
        <f t="shared" si="146"/>
        <v>5.9161873459325998E-2</v>
      </c>
      <c r="AG88" s="11">
        <f t="shared" si="147"/>
        <v>7.2507552870090697E-2</v>
      </c>
      <c r="AH88" s="11">
        <f t="shared" si="148"/>
        <v>7.3251942286348459E-2</v>
      </c>
      <c r="AI88" s="11">
        <f t="shared" si="149"/>
        <v>5.0477489768076422E-2</v>
      </c>
      <c r="AJ88" s="11">
        <f t="shared" si="150"/>
        <v>5.1506316812439445E-2</v>
      </c>
      <c r="AK88" s="11">
        <f t="shared" si="151"/>
        <v>5.5009323614171768E-2</v>
      </c>
      <c r="AL88" s="11">
        <f t="shared" si="152"/>
        <v>4.9395467525366055E-2</v>
      </c>
      <c r="AM88" s="11">
        <f t="shared" si="153"/>
        <v>4.7497238532643538E-2</v>
      </c>
      <c r="AN88" s="11">
        <f t="shared" si="154"/>
        <v>6.1440677966101642E-2</v>
      </c>
      <c r="AO88" s="11">
        <f t="shared" si="155"/>
        <v>1.6704013037278642E-2</v>
      </c>
      <c r="AP88" s="11">
        <f t="shared" si="156"/>
        <v>5.7538969901587578E-2</v>
      </c>
      <c r="AQ88" s="11">
        <f t="shared" si="157"/>
        <v>4.1766784452296868E-2</v>
      </c>
      <c r="AR88" s="11">
        <f t="shared" si="158"/>
        <v>4.9834603768157626E-2</v>
      </c>
      <c r="AS88" s="11">
        <f t="shared" si="159"/>
        <v>5.446836268754085E-2</v>
      </c>
      <c r="AT88" s="11">
        <f t="shared" si="160"/>
        <v>5.8698056565018142E-2</v>
      </c>
      <c r="AU88" s="11">
        <f t="shared" si="161"/>
        <v>2.9325513196480912E-2</v>
      </c>
      <c r="AV88" s="11" t="str">
        <f t="shared" si="162"/>
        <v>/</v>
      </c>
      <c r="AW88" s="11" t="str">
        <f t="shared" si="163"/>
        <v>/</v>
      </c>
      <c r="AX88" s="11" t="str">
        <f t="shared" si="164"/>
        <v>/</v>
      </c>
      <c r="AY88" s="11" t="str">
        <f t="shared" si="165"/>
        <v>/</v>
      </c>
      <c r="AZ88" s="11" t="str">
        <f t="shared" si="166"/>
        <v>/</v>
      </c>
      <c r="BA88" s="11">
        <f t="shared" si="167"/>
        <v>5.4390054390054399E-2</v>
      </c>
      <c r="BB88" s="11" t="str">
        <f t="shared" si="168"/>
        <v>/</v>
      </c>
      <c r="BC88" s="11" t="str">
        <f t="shared" si="169"/>
        <v>/</v>
      </c>
      <c r="BD88" s="11">
        <f t="shared" si="170"/>
        <v>6.5512122711531395E-2</v>
      </c>
      <c r="BE88" s="76" t="str">
        <f t="shared" si="171"/>
        <v>/</v>
      </c>
      <c r="BF88" s="11">
        <f t="shared" ref="BF88" si="176">AD88/AD87-1</f>
        <v>5.487492668567695E-2</v>
      </c>
      <c r="BY88" s="2">
        <f t="shared" si="119"/>
        <v>43714</v>
      </c>
      <c r="BZ88" s="3">
        <f t="shared" si="120"/>
        <v>1.2889999999999999</v>
      </c>
      <c r="CA88" s="3">
        <f t="shared" si="121"/>
        <v>1.0649999999999999</v>
      </c>
      <c r="CB88" s="3">
        <f t="shared" si="122"/>
        <v>2.0076124567474047</v>
      </c>
      <c r="CC88" s="3">
        <f t="shared" si="123"/>
        <v>1.54</v>
      </c>
      <c r="CD88" s="3">
        <f t="shared" si="124"/>
        <v>1.0820000000000001</v>
      </c>
      <c r="CE88" s="3">
        <f t="shared" si="125"/>
        <v>1.2446999999999999</v>
      </c>
      <c r="CF88" s="3">
        <f t="shared" si="126"/>
        <v>1.4088091353996739</v>
      </c>
      <c r="CG88" s="3">
        <f t="shared" si="127"/>
        <v>1.2483026188166828</v>
      </c>
      <c r="CH88" s="3">
        <f t="shared" si="128"/>
        <v>1.3663636363636362</v>
      </c>
      <c r="CI88" s="3">
        <f t="shared" si="129"/>
        <v>1.2567567567567568</v>
      </c>
      <c r="CJ88" s="3">
        <f t="shared" si="130"/>
        <v>1.4497291974396846</v>
      </c>
      <c r="CK88" s="3">
        <f t="shared" si="131"/>
        <v>1.4741</v>
      </c>
      <c r="CL88" s="3">
        <f t="shared" si="132"/>
        <v>1.4165534640015525</v>
      </c>
      <c r="CM88" s="3">
        <f t="shared" si="133"/>
        <v>1.2931999999999999</v>
      </c>
      <c r="CN88" s="3">
        <f t="shared" si="134"/>
        <v>1.3401000000000001</v>
      </c>
      <c r="CO88" s="3">
        <f t="shared" si="135"/>
        <v>1.0529999999999999</v>
      </c>
      <c r="CP88" s="3">
        <f t="shared" si="136"/>
        <v>1</v>
      </c>
      <c r="CQ88" s="3">
        <f t="shared" si="137"/>
        <v>1</v>
      </c>
      <c r="CR88" s="3">
        <f t="shared" si="138"/>
        <v>1</v>
      </c>
      <c r="CS88" s="3">
        <f t="shared" si="139"/>
        <v>1</v>
      </c>
      <c r="CT88" s="3">
        <f t="shared" si="140"/>
        <v>1</v>
      </c>
      <c r="CU88" s="3">
        <f t="shared" si="141"/>
        <v>1.357</v>
      </c>
      <c r="CV88" s="3">
        <f t="shared" si="142"/>
        <v>1</v>
      </c>
      <c r="CW88" s="3">
        <f t="shared" si="143"/>
        <v>1</v>
      </c>
      <c r="CX88" s="3">
        <f t="shared" si="144"/>
        <v>1.06204379562044</v>
      </c>
      <c r="CY88" s="81">
        <f t="shared" si="145"/>
        <v>1</v>
      </c>
      <c r="CZ88" s="3">
        <f t="shared" ref="CZ88" si="177">AD88/AD$2</f>
        <v>0.82463411564500644</v>
      </c>
    </row>
    <row r="89" spans="1:104">
      <c r="A89" s="2">
        <v>43720</v>
      </c>
      <c r="B89" s="73">
        <v>1.3210999999999999</v>
      </c>
      <c r="C89" s="73">
        <v>1.081</v>
      </c>
      <c r="D89" s="73">
        <v>2.9820000000000002</v>
      </c>
      <c r="E89" s="73">
        <v>1.5720000000000001</v>
      </c>
      <c r="F89" s="73">
        <v>1.111</v>
      </c>
      <c r="G89" s="73">
        <v>1.2702</v>
      </c>
      <c r="H89" s="73">
        <v>1.7441</v>
      </c>
      <c r="I89" s="73">
        <v>1.8320000000000001</v>
      </c>
      <c r="J89" s="73">
        <v>1.542</v>
      </c>
      <c r="K89" s="73">
        <v>1.4996</v>
      </c>
      <c r="L89" s="73">
        <v>1.5122</v>
      </c>
      <c r="M89" s="73">
        <v>1.522</v>
      </c>
      <c r="N89" s="73">
        <v>1.4922</v>
      </c>
      <c r="O89" s="73">
        <v>1.3243</v>
      </c>
      <c r="P89" s="73">
        <v>1.3695999999999999</v>
      </c>
      <c r="Q89" s="73">
        <v>1.071</v>
      </c>
      <c r="R89" s="73">
        <v>1</v>
      </c>
      <c r="S89" s="73">
        <v>1</v>
      </c>
      <c r="T89" s="73">
        <v>1</v>
      </c>
      <c r="U89" s="73">
        <v>1</v>
      </c>
      <c r="V89" s="73">
        <v>1</v>
      </c>
      <c r="W89" s="73">
        <v>1.379</v>
      </c>
      <c r="X89" s="73">
        <v>1</v>
      </c>
      <c r="Y89" s="73">
        <v>1</v>
      </c>
      <c r="Z89" s="73">
        <v>1.0935095679621201</v>
      </c>
      <c r="AA89" s="79">
        <v>1</v>
      </c>
      <c r="AB89" s="79">
        <v>1</v>
      </c>
      <c r="AC89" s="79"/>
      <c r="AD89" s="19">
        <v>0.83870746764500848</v>
      </c>
      <c r="AF89" s="11">
        <f t="shared" si="146"/>
        <v>2.4903025601241247E-2</v>
      </c>
      <c r="AG89" s="11">
        <f t="shared" si="147"/>
        <v>1.5023474178403662E-2</v>
      </c>
      <c r="AH89" s="11">
        <f t="shared" si="148"/>
        <v>2.792140641158225E-2</v>
      </c>
      <c r="AI89" s="11">
        <f t="shared" si="149"/>
        <v>2.0779220779220786E-2</v>
      </c>
      <c r="AJ89" s="11">
        <f t="shared" si="150"/>
        <v>2.6802218114602594E-2</v>
      </c>
      <c r="AK89" s="11">
        <f t="shared" si="151"/>
        <v>2.0486864304651853E-2</v>
      </c>
      <c r="AL89" s="11">
        <f t="shared" si="152"/>
        <v>9.7846225104214479E-3</v>
      </c>
      <c r="AM89" s="11">
        <f t="shared" si="153"/>
        <v>1.6761016761016823E-2</v>
      </c>
      <c r="AN89" s="11">
        <f t="shared" si="154"/>
        <v>2.5948103792415189E-2</v>
      </c>
      <c r="AO89" s="11">
        <f t="shared" si="155"/>
        <v>1.536098310291889E-3</v>
      </c>
      <c r="AP89" s="11">
        <f t="shared" si="156"/>
        <v>2.7170221437304631E-2</v>
      </c>
      <c r="AQ89" s="11">
        <f t="shared" si="157"/>
        <v>3.2494403364764946E-2</v>
      </c>
      <c r="AR89" s="11">
        <f t="shared" si="158"/>
        <v>2.2124803068703347E-2</v>
      </c>
      <c r="AS89" s="11">
        <f t="shared" si="159"/>
        <v>2.4048871017630757E-2</v>
      </c>
      <c r="AT89" s="11">
        <f t="shared" si="160"/>
        <v>2.2013282590851224E-2</v>
      </c>
      <c r="AU89" s="11">
        <f t="shared" si="161"/>
        <v>1.7094017094017033E-2</v>
      </c>
      <c r="AV89" s="11" t="str">
        <f t="shared" si="162"/>
        <v>/</v>
      </c>
      <c r="AW89" s="11" t="str">
        <f t="shared" si="163"/>
        <v>/</v>
      </c>
      <c r="AX89" s="11" t="str">
        <f t="shared" si="164"/>
        <v>/</v>
      </c>
      <c r="AY89" s="11" t="str">
        <f t="shared" si="165"/>
        <v>/</v>
      </c>
      <c r="AZ89" s="11" t="str">
        <f t="shared" si="166"/>
        <v>/</v>
      </c>
      <c r="BA89" s="11">
        <f t="shared" si="167"/>
        <v>1.621223286661766E-2</v>
      </c>
      <c r="BB89" s="11" t="str">
        <f t="shared" si="168"/>
        <v>/</v>
      </c>
      <c r="BC89" s="11" t="str">
        <f t="shared" si="169"/>
        <v>/</v>
      </c>
      <c r="BD89" s="11">
        <f t="shared" si="170"/>
        <v>2.9627565710035331E-2</v>
      </c>
      <c r="BE89" s="76" t="str">
        <f t="shared" si="171"/>
        <v>/</v>
      </c>
      <c r="BF89" s="11">
        <f t="shared" ref="BF89:BF90" si="178">AD89/AD88-1</f>
        <v>1.7066177269411398E-2</v>
      </c>
      <c r="BY89" s="2">
        <f t="shared" si="119"/>
        <v>43720</v>
      </c>
      <c r="BZ89" s="3">
        <f t="shared" si="120"/>
        <v>1.3210999999999999</v>
      </c>
      <c r="CA89" s="3">
        <f t="shared" si="121"/>
        <v>1.081</v>
      </c>
      <c r="CB89" s="3">
        <f t="shared" si="122"/>
        <v>2.0636678200692042</v>
      </c>
      <c r="CC89" s="3">
        <f t="shared" si="123"/>
        <v>1.5720000000000001</v>
      </c>
      <c r="CD89" s="3">
        <f t="shared" si="124"/>
        <v>1.111</v>
      </c>
      <c r="CE89" s="3">
        <f t="shared" si="125"/>
        <v>1.2702</v>
      </c>
      <c r="CF89" s="3">
        <f t="shared" si="126"/>
        <v>1.4225938009787928</v>
      </c>
      <c r="CG89" s="3">
        <f t="shared" si="127"/>
        <v>1.2692254399334904</v>
      </c>
      <c r="CH89" s="3">
        <f t="shared" si="128"/>
        <v>1.4018181818181816</v>
      </c>
      <c r="CI89" s="3">
        <f t="shared" si="129"/>
        <v>1.2586872586872586</v>
      </c>
      <c r="CJ89" s="3">
        <f t="shared" si="130"/>
        <v>1.4891186607582469</v>
      </c>
      <c r="CK89" s="3">
        <f t="shared" si="131"/>
        <v>1.522</v>
      </c>
      <c r="CL89" s="3">
        <f t="shared" si="132"/>
        <v>1.4478944304288763</v>
      </c>
      <c r="CM89" s="3">
        <f t="shared" si="133"/>
        <v>1.3243</v>
      </c>
      <c r="CN89" s="3">
        <f t="shared" si="134"/>
        <v>1.3695999999999999</v>
      </c>
      <c r="CO89" s="3">
        <f t="shared" si="135"/>
        <v>1.071</v>
      </c>
      <c r="CP89" s="3">
        <f t="shared" si="136"/>
        <v>1</v>
      </c>
      <c r="CQ89" s="3">
        <f t="shared" si="137"/>
        <v>1</v>
      </c>
      <c r="CR89" s="3">
        <f t="shared" si="138"/>
        <v>1</v>
      </c>
      <c r="CS89" s="3">
        <f t="shared" si="139"/>
        <v>1</v>
      </c>
      <c r="CT89" s="3">
        <f t="shared" si="140"/>
        <v>1</v>
      </c>
      <c r="CU89" s="3">
        <f t="shared" si="141"/>
        <v>1.379</v>
      </c>
      <c r="CV89" s="3">
        <f t="shared" si="142"/>
        <v>1</v>
      </c>
      <c r="CW89" s="3">
        <f t="shared" si="143"/>
        <v>1</v>
      </c>
      <c r="CX89" s="3">
        <f t="shared" si="144"/>
        <v>1.0935095679621201</v>
      </c>
      <c r="CY89" s="81">
        <f t="shared" si="145"/>
        <v>1</v>
      </c>
      <c r="CZ89" s="3">
        <f t="shared" ref="CZ89:CZ90" si="179">AD89/AD$2</f>
        <v>0.83870746764500848</v>
      </c>
    </row>
    <row r="90" spans="1:104">
      <c r="A90" s="2">
        <v>43728</v>
      </c>
      <c r="B90" s="73">
        <v>1.2972999999999999</v>
      </c>
      <c r="C90" s="73">
        <v>1.08</v>
      </c>
      <c r="D90" s="73">
        <v>2.99</v>
      </c>
      <c r="E90" s="73">
        <v>1.5680000000000001</v>
      </c>
      <c r="F90" s="73">
        <v>1.105</v>
      </c>
      <c r="G90" s="73">
        <v>1.2587999999999999</v>
      </c>
      <c r="H90" s="73">
        <v>1.7492000000000001</v>
      </c>
      <c r="I90" s="73">
        <v>1.8298000000000001</v>
      </c>
      <c r="J90" s="73">
        <v>1.528</v>
      </c>
      <c r="K90" s="73">
        <v>1.5072000000000001</v>
      </c>
      <c r="L90" s="73">
        <v>1.5129999999999999</v>
      </c>
      <c r="M90" s="73">
        <v>1.4967999999999999</v>
      </c>
      <c r="N90" s="73">
        <v>1.4842</v>
      </c>
      <c r="O90" s="73">
        <v>1.3129999999999999</v>
      </c>
      <c r="P90" s="73">
        <v>1.3636999999999999</v>
      </c>
      <c r="Q90" s="73">
        <v>1.0720000000000001</v>
      </c>
      <c r="R90" s="73">
        <v>1</v>
      </c>
      <c r="S90" s="73">
        <v>1</v>
      </c>
      <c r="T90" s="73">
        <v>1</v>
      </c>
      <c r="U90" s="73">
        <v>1</v>
      </c>
      <c r="V90" s="73">
        <v>1</v>
      </c>
      <c r="W90" s="73">
        <v>1.3680000000000001</v>
      </c>
      <c r="X90" s="73">
        <v>1</v>
      </c>
      <c r="Y90" s="73">
        <v>1</v>
      </c>
      <c r="Z90" s="73">
        <v>1.0888735450779199</v>
      </c>
      <c r="AA90" s="79">
        <v>1</v>
      </c>
      <c r="AB90" s="79">
        <v>1</v>
      </c>
      <c r="AC90" s="79"/>
      <c r="AD90" s="19">
        <v>0.83260746864807678</v>
      </c>
      <c r="AF90" s="11">
        <f t="shared" si="146"/>
        <v>-1.8015290288396102E-2</v>
      </c>
      <c r="AG90" s="11">
        <f t="shared" si="147"/>
        <v>-9.2506938020342488E-4</v>
      </c>
      <c r="AH90" s="11">
        <f t="shared" si="148"/>
        <v>2.6827632461434714E-3</v>
      </c>
      <c r="AI90" s="11">
        <f t="shared" si="149"/>
        <v>-2.5445292620864812E-3</v>
      </c>
      <c r="AJ90" s="11">
        <f t="shared" si="150"/>
        <v>-5.400540054005365E-3</v>
      </c>
      <c r="AK90" s="11">
        <f t="shared" si="151"/>
        <v>-8.9749645725083482E-3</v>
      </c>
      <c r="AL90" s="11">
        <f t="shared" si="152"/>
        <v>2.9241442577834231E-3</v>
      </c>
      <c r="AM90" s="11">
        <f t="shared" si="153"/>
        <v>-1.2008733624454537E-3</v>
      </c>
      <c r="AN90" s="11">
        <f t="shared" si="154"/>
        <v>-9.0791180285343387E-3</v>
      </c>
      <c r="AO90" s="11">
        <f t="shared" si="155"/>
        <v>5.0680181381701495E-3</v>
      </c>
      <c r="AP90" s="11">
        <f t="shared" si="156"/>
        <v>5.2903055151420908E-4</v>
      </c>
      <c r="AQ90" s="11">
        <f t="shared" si="157"/>
        <v>-1.6557161629434991E-2</v>
      </c>
      <c r="AR90" s="11">
        <f t="shared" si="158"/>
        <v>-5.3612116338292992E-3</v>
      </c>
      <c r="AS90" s="11">
        <f t="shared" si="159"/>
        <v>-8.5328097863022201E-3</v>
      </c>
      <c r="AT90" s="11">
        <f t="shared" si="160"/>
        <v>-4.3078271028037518E-3</v>
      </c>
      <c r="AU90" s="11">
        <f t="shared" si="161"/>
        <v>9.3370681605975392E-4</v>
      </c>
      <c r="AV90" s="11" t="str">
        <f t="shared" si="162"/>
        <v>/</v>
      </c>
      <c r="AW90" s="11" t="str">
        <f t="shared" si="163"/>
        <v>/</v>
      </c>
      <c r="AX90" s="11" t="str">
        <f t="shared" si="164"/>
        <v>/</v>
      </c>
      <c r="AY90" s="11" t="str">
        <f t="shared" si="165"/>
        <v>/</v>
      </c>
      <c r="AZ90" s="11" t="str">
        <f t="shared" si="166"/>
        <v>/</v>
      </c>
      <c r="BA90" s="11">
        <f t="shared" si="167"/>
        <v>-7.9767947788251803E-3</v>
      </c>
      <c r="BB90" s="11" t="str">
        <f t="shared" si="168"/>
        <v>/</v>
      </c>
      <c r="BC90" s="11" t="str">
        <f t="shared" si="169"/>
        <v>/</v>
      </c>
      <c r="BD90" s="11">
        <f t="shared" si="170"/>
        <v>-4.2395814540882037E-3</v>
      </c>
      <c r="BE90" s="76" t="str">
        <f t="shared" si="171"/>
        <v>/</v>
      </c>
      <c r="BF90" s="11">
        <f t="shared" si="178"/>
        <v>-7.2730948897591352E-3</v>
      </c>
      <c r="BY90" s="2">
        <f t="shared" si="119"/>
        <v>43728</v>
      </c>
      <c r="BZ90" s="3">
        <f t="shared" si="120"/>
        <v>1.2972999999999999</v>
      </c>
      <c r="CA90" s="3">
        <f t="shared" si="121"/>
        <v>1.08</v>
      </c>
      <c r="CB90" s="3">
        <f t="shared" si="122"/>
        <v>2.0692041522491351</v>
      </c>
      <c r="CC90" s="3">
        <f t="shared" si="123"/>
        <v>1.5680000000000001</v>
      </c>
      <c r="CD90" s="3">
        <f t="shared" si="124"/>
        <v>1.105</v>
      </c>
      <c r="CE90" s="3">
        <f t="shared" si="125"/>
        <v>1.2587999999999999</v>
      </c>
      <c r="CF90" s="3">
        <f t="shared" si="126"/>
        <v>1.4267536704730832</v>
      </c>
      <c r="CG90" s="3">
        <f t="shared" si="127"/>
        <v>1.2677012609117362</v>
      </c>
      <c r="CH90" s="3">
        <f t="shared" si="128"/>
        <v>1.3890909090909089</v>
      </c>
      <c r="CI90" s="3">
        <f t="shared" si="129"/>
        <v>1.2650663085445695</v>
      </c>
      <c r="CJ90" s="3">
        <f t="shared" si="130"/>
        <v>1.4899064500246182</v>
      </c>
      <c r="CK90" s="3">
        <f t="shared" si="131"/>
        <v>1.4967999999999999</v>
      </c>
      <c r="CL90" s="3">
        <f t="shared" si="132"/>
        <v>1.4401319619639046</v>
      </c>
      <c r="CM90" s="3">
        <f t="shared" si="133"/>
        <v>1.3129999999999999</v>
      </c>
      <c r="CN90" s="3">
        <f t="shared" si="134"/>
        <v>1.3636999999999999</v>
      </c>
      <c r="CO90" s="3">
        <f t="shared" si="135"/>
        <v>1.0720000000000001</v>
      </c>
      <c r="CP90" s="3">
        <f t="shared" si="136"/>
        <v>1</v>
      </c>
      <c r="CQ90" s="3">
        <f t="shared" si="137"/>
        <v>1</v>
      </c>
      <c r="CR90" s="3">
        <f t="shared" si="138"/>
        <v>1</v>
      </c>
      <c r="CS90" s="3">
        <f t="shared" si="139"/>
        <v>1</v>
      </c>
      <c r="CT90" s="3">
        <f t="shared" si="140"/>
        <v>1</v>
      </c>
      <c r="CU90" s="3">
        <f t="shared" si="141"/>
        <v>1.3680000000000001</v>
      </c>
      <c r="CV90" s="3">
        <f t="shared" si="142"/>
        <v>1</v>
      </c>
      <c r="CW90" s="3">
        <f t="shared" si="143"/>
        <v>1</v>
      </c>
      <c r="CX90" s="3">
        <f t="shared" si="144"/>
        <v>1.0888735450779199</v>
      </c>
      <c r="CY90" s="81">
        <f t="shared" si="145"/>
        <v>1</v>
      </c>
      <c r="CZ90" s="3">
        <f t="shared" si="179"/>
        <v>0.83260746864807678</v>
      </c>
    </row>
    <row r="91" spans="1:104">
      <c r="A91" s="2">
        <v>43735</v>
      </c>
      <c r="B91" s="73">
        <v>1.2331000000000001</v>
      </c>
      <c r="C91" s="73">
        <v>1.0349999999999999</v>
      </c>
      <c r="D91" s="73">
        <v>2.8319999999999999</v>
      </c>
      <c r="E91" s="73">
        <v>1.5209999999999999</v>
      </c>
      <c r="F91" s="73">
        <v>1.0720000000000001</v>
      </c>
      <c r="G91" s="73">
        <v>1.2102999999999999</v>
      </c>
      <c r="H91" s="73">
        <v>1.7492000000000001</v>
      </c>
      <c r="I91" s="73">
        <v>1.7588999999999999</v>
      </c>
      <c r="J91" s="73">
        <v>1.4670000000000001</v>
      </c>
      <c r="K91" s="73">
        <v>1.49</v>
      </c>
      <c r="L91" s="73">
        <v>1.4654</v>
      </c>
      <c r="M91" s="73">
        <v>1.429</v>
      </c>
      <c r="N91" s="73">
        <v>1.4365000000000001</v>
      </c>
      <c r="O91" s="73">
        <v>1.2699</v>
      </c>
      <c r="P91" s="73">
        <v>1.3067</v>
      </c>
      <c r="Q91" s="73">
        <v>1.0720000000000001</v>
      </c>
      <c r="R91" s="73">
        <v>1</v>
      </c>
      <c r="S91" s="73">
        <v>1</v>
      </c>
      <c r="T91" s="73">
        <v>1</v>
      </c>
      <c r="U91" s="73">
        <v>1</v>
      </c>
      <c r="V91" s="73">
        <v>1</v>
      </c>
      <c r="W91" s="73">
        <v>1.3240000000000001</v>
      </c>
      <c r="X91" s="73">
        <v>1</v>
      </c>
      <c r="Y91" s="73">
        <v>1</v>
      </c>
      <c r="Z91" s="73">
        <v>1.0516867232195699</v>
      </c>
      <c r="AA91" s="79">
        <v>1</v>
      </c>
      <c r="AB91" s="79">
        <v>1</v>
      </c>
      <c r="AC91" s="79"/>
      <c r="AD91" s="19">
        <v>0.8007956459221427</v>
      </c>
      <c r="AF91" s="11">
        <f t="shared" si="146"/>
        <v>-4.9487396901256364E-2</v>
      </c>
      <c r="AG91" s="11">
        <f t="shared" si="147"/>
        <v>-4.1666666666666852E-2</v>
      </c>
      <c r="AH91" s="11">
        <f t="shared" si="148"/>
        <v>-5.284280936454866E-2</v>
      </c>
      <c r="AI91" s="11">
        <f t="shared" si="149"/>
        <v>-2.9974489795918435E-2</v>
      </c>
      <c r="AJ91" s="11">
        <f t="shared" si="150"/>
        <v>-2.9864253393665052E-2</v>
      </c>
      <c r="AK91" s="11">
        <f t="shared" si="151"/>
        <v>-3.8528757546870018E-2</v>
      </c>
      <c r="AL91" s="11" t="str">
        <f t="shared" si="152"/>
        <v>/</v>
      </c>
      <c r="AM91" s="11">
        <f t="shared" si="153"/>
        <v>-3.8747404087878579E-2</v>
      </c>
      <c r="AN91" s="11">
        <f t="shared" si="154"/>
        <v>-3.9921465968586367E-2</v>
      </c>
      <c r="AO91" s="11">
        <f t="shared" si="155"/>
        <v>-1.1411889596602998E-2</v>
      </c>
      <c r="AP91" s="11">
        <f t="shared" si="156"/>
        <v>-3.1460674157303248E-2</v>
      </c>
      <c r="AQ91" s="11">
        <f t="shared" si="157"/>
        <v>-4.5296632816675508E-2</v>
      </c>
      <c r="AR91" s="11">
        <f t="shared" si="158"/>
        <v>-3.2138525805147422E-2</v>
      </c>
      <c r="AS91" s="11">
        <f t="shared" si="159"/>
        <v>-3.2825590251332804E-2</v>
      </c>
      <c r="AT91" s="11">
        <f t="shared" si="160"/>
        <v>-4.1798049424360162E-2</v>
      </c>
      <c r="AU91" s="11" t="str">
        <f t="shared" si="161"/>
        <v>/</v>
      </c>
      <c r="AV91" s="11" t="str">
        <f t="shared" si="162"/>
        <v>/</v>
      </c>
      <c r="AW91" s="11" t="str">
        <f t="shared" si="163"/>
        <v>/</v>
      </c>
      <c r="AX91" s="11" t="str">
        <f t="shared" si="164"/>
        <v>/</v>
      </c>
      <c r="AY91" s="11" t="str">
        <f t="shared" si="165"/>
        <v>/</v>
      </c>
      <c r="AZ91" s="11" t="str">
        <f t="shared" si="166"/>
        <v>/</v>
      </c>
      <c r="BA91" s="11">
        <f t="shared" si="167"/>
        <v>-3.2163742690058506E-2</v>
      </c>
      <c r="BB91" s="11" t="str">
        <f t="shared" si="168"/>
        <v>/</v>
      </c>
      <c r="BC91" s="11" t="str">
        <f t="shared" si="169"/>
        <v>/</v>
      </c>
      <c r="BD91" s="11">
        <f t="shared" si="170"/>
        <v>-3.4151644170663409E-2</v>
      </c>
      <c r="BE91" s="76" t="str">
        <f t="shared" si="171"/>
        <v>/</v>
      </c>
      <c r="BF91" s="11">
        <f t="shared" ref="BF91:BF92" si="180">AD91/AD90-1</f>
        <v>-3.8207467412690432E-2</v>
      </c>
      <c r="BY91" s="2">
        <f t="shared" si="119"/>
        <v>43735</v>
      </c>
      <c r="BZ91" s="3">
        <f t="shared" si="120"/>
        <v>1.2331000000000001</v>
      </c>
      <c r="CA91" s="3">
        <f t="shared" si="121"/>
        <v>1.0349999999999999</v>
      </c>
      <c r="CB91" s="3">
        <f t="shared" si="122"/>
        <v>1.9598615916955016</v>
      </c>
      <c r="CC91" s="3">
        <f t="shared" si="123"/>
        <v>1.5209999999999999</v>
      </c>
      <c r="CD91" s="3">
        <f t="shared" si="124"/>
        <v>1.0720000000000001</v>
      </c>
      <c r="CE91" s="3">
        <f t="shared" si="125"/>
        <v>1.2102999999999999</v>
      </c>
      <c r="CF91" s="3">
        <f t="shared" si="126"/>
        <v>1.4267536704730832</v>
      </c>
      <c r="CG91" s="3">
        <f t="shared" si="127"/>
        <v>1.2185811278924761</v>
      </c>
      <c r="CH91" s="3">
        <f t="shared" si="128"/>
        <v>1.3336363636363635</v>
      </c>
      <c r="CI91" s="3">
        <f t="shared" si="129"/>
        <v>1.2506295114990766</v>
      </c>
      <c r="CJ91" s="3">
        <f t="shared" si="130"/>
        <v>1.4430329886755293</v>
      </c>
      <c r="CK91" s="3">
        <f t="shared" si="131"/>
        <v>1.429</v>
      </c>
      <c r="CL91" s="3">
        <f t="shared" si="132"/>
        <v>1.3938482437415101</v>
      </c>
      <c r="CM91" s="3">
        <f t="shared" si="133"/>
        <v>1.2699</v>
      </c>
      <c r="CN91" s="3">
        <f t="shared" si="134"/>
        <v>1.3067</v>
      </c>
      <c r="CO91" s="3">
        <f t="shared" si="135"/>
        <v>1.0720000000000001</v>
      </c>
      <c r="CP91" s="3">
        <f t="shared" si="136"/>
        <v>1</v>
      </c>
      <c r="CQ91" s="3">
        <f t="shared" si="137"/>
        <v>1</v>
      </c>
      <c r="CR91" s="3">
        <f t="shared" si="138"/>
        <v>1</v>
      </c>
      <c r="CS91" s="3">
        <f t="shared" si="139"/>
        <v>1</v>
      </c>
      <c r="CT91" s="3">
        <f t="shared" si="140"/>
        <v>1</v>
      </c>
      <c r="CU91" s="3">
        <f t="shared" si="141"/>
        <v>1.3240000000000001</v>
      </c>
      <c r="CV91" s="3">
        <f t="shared" si="142"/>
        <v>1</v>
      </c>
      <c r="CW91" s="3">
        <f t="shared" si="143"/>
        <v>1</v>
      </c>
      <c r="CX91" s="3">
        <f t="shared" si="144"/>
        <v>1.0516867232195699</v>
      </c>
      <c r="CY91" s="81">
        <f t="shared" si="145"/>
        <v>1</v>
      </c>
      <c r="CZ91" s="3">
        <f t="shared" ref="CZ91:CZ92" si="181">AD91/AD$2</f>
        <v>0.8007956459221427</v>
      </c>
    </row>
    <row r="92" spans="1:104">
      <c r="A92" s="2">
        <v>43738</v>
      </c>
      <c r="B92" s="73">
        <v>1.2196</v>
      </c>
      <c r="C92" s="73">
        <v>1.0349999999999999</v>
      </c>
      <c r="D92" s="73">
        <v>2.8319999999999999</v>
      </c>
      <c r="E92" s="73">
        <v>1.5209999999999999</v>
      </c>
      <c r="F92" s="73">
        <v>1.0629999999999999</v>
      </c>
      <c r="G92" s="73">
        <v>1.196</v>
      </c>
      <c r="H92" s="73">
        <v>1.6898</v>
      </c>
      <c r="I92" s="73">
        <v>1.7588999999999999</v>
      </c>
      <c r="J92" s="73">
        <v>1.4490000000000001</v>
      </c>
      <c r="K92" s="73">
        <v>1.4782</v>
      </c>
      <c r="L92" s="73">
        <v>1.4477</v>
      </c>
      <c r="M92" s="73">
        <v>1.4171</v>
      </c>
      <c r="N92" s="73">
        <v>1.4365000000000001</v>
      </c>
      <c r="O92" s="73">
        <v>1.2611000000000001</v>
      </c>
      <c r="P92" s="73">
        <v>1.2912999999999999</v>
      </c>
      <c r="Q92" s="73">
        <v>1.0409999999999999</v>
      </c>
      <c r="R92" s="73">
        <v>1</v>
      </c>
      <c r="S92" s="73">
        <v>1</v>
      </c>
      <c r="T92" s="73">
        <v>1</v>
      </c>
      <c r="U92" s="73">
        <v>1</v>
      </c>
      <c r="V92" s="73">
        <v>1</v>
      </c>
      <c r="W92" s="73">
        <v>1.3240000000000001</v>
      </c>
      <c r="X92" s="73">
        <v>1</v>
      </c>
      <c r="Y92" s="73">
        <v>1</v>
      </c>
      <c r="Z92" s="73">
        <v>1.0516867232195699</v>
      </c>
      <c r="AA92" s="79">
        <v>1</v>
      </c>
      <c r="AB92" s="79">
        <v>1</v>
      </c>
      <c r="AC92" s="79"/>
      <c r="AD92" s="19">
        <v>0.79044020571570694</v>
      </c>
      <c r="AF92" s="11">
        <f t="shared" si="146"/>
        <v>-1.0948017192441872E-2</v>
      </c>
      <c r="AG92" s="11" t="str">
        <f t="shared" si="147"/>
        <v>/</v>
      </c>
      <c r="AH92" s="11" t="str">
        <f t="shared" si="148"/>
        <v>/</v>
      </c>
      <c r="AI92" s="11" t="str">
        <f t="shared" si="149"/>
        <v>/</v>
      </c>
      <c r="AJ92" s="11">
        <f t="shared" si="150"/>
        <v>-8.3955223880598506E-3</v>
      </c>
      <c r="AK92" s="11">
        <f t="shared" si="151"/>
        <v>-1.1815252416756183E-2</v>
      </c>
      <c r="AL92" s="11">
        <f t="shared" si="152"/>
        <v>-3.3958380974159708E-2</v>
      </c>
      <c r="AM92" s="11" t="str">
        <f t="shared" si="153"/>
        <v>/</v>
      </c>
      <c r="AN92" s="11">
        <f t="shared" si="154"/>
        <v>-1.2269938650306789E-2</v>
      </c>
      <c r="AO92" s="11">
        <f t="shared" si="155"/>
        <v>-7.9194630872483351E-3</v>
      </c>
      <c r="AP92" s="11">
        <f t="shared" si="156"/>
        <v>-1.2078613347891398E-2</v>
      </c>
      <c r="AQ92" s="11">
        <f t="shared" si="157"/>
        <v>-8.3275017494751635E-3</v>
      </c>
      <c r="AR92" s="11" t="str">
        <f t="shared" si="158"/>
        <v>/</v>
      </c>
      <c r="AS92" s="11">
        <f t="shared" si="159"/>
        <v>-6.9296795023229274E-3</v>
      </c>
      <c r="AT92" s="11">
        <f t="shared" si="160"/>
        <v>-1.178541363740726E-2</v>
      </c>
      <c r="AU92" s="11">
        <f t="shared" si="161"/>
        <v>-2.8917910447761375E-2</v>
      </c>
      <c r="AV92" s="11" t="str">
        <f t="shared" si="162"/>
        <v>/</v>
      </c>
      <c r="AW92" s="11" t="str">
        <f t="shared" si="163"/>
        <v>/</v>
      </c>
      <c r="AX92" s="11" t="str">
        <f t="shared" si="164"/>
        <v>/</v>
      </c>
      <c r="AY92" s="11" t="str">
        <f t="shared" si="165"/>
        <v>/</v>
      </c>
      <c r="AZ92" s="11" t="str">
        <f t="shared" si="166"/>
        <v>/</v>
      </c>
      <c r="BA92" s="11" t="str">
        <f t="shared" si="167"/>
        <v>/</v>
      </c>
      <c r="BB92" s="11" t="str">
        <f t="shared" si="168"/>
        <v>/</v>
      </c>
      <c r="BC92" s="11" t="str">
        <f t="shared" si="169"/>
        <v>/</v>
      </c>
      <c r="BD92" s="11" t="str">
        <f t="shared" si="170"/>
        <v>/</v>
      </c>
      <c r="BE92" s="76" t="str">
        <f t="shared" si="171"/>
        <v>/</v>
      </c>
      <c r="BF92" s="11">
        <f t="shared" si="180"/>
        <v>-1.2931439199461603E-2</v>
      </c>
      <c r="BY92" s="2">
        <f t="shared" si="119"/>
        <v>43738</v>
      </c>
      <c r="BZ92" s="3">
        <f t="shared" si="120"/>
        <v>1.2196</v>
      </c>
      <c r="CA92" s="3">
        <f t="shared" si="121"/>
        <v>1.0349999999999999</v>
      </c>
      <c r="CB92" s="3">
        <f t="shared" si="122"/>
        <v>1.9598615916955016</v>
      </c>
      <c r="CC92" s="3">
        <f t="shared" si="123"/>
        <v>1.5209999999999999</v>
      </c>
      <c r="CD92" s="3">
        <f t="shared" si="124"/>
        <v>1.0629999999999999</v>
      </c>
      <c r="CE92" s="3">
        <f t="shared" si="125"/>
        <v>1.196</v>
      </c>
      <c r="CF92" s="3">
        <f t="shared" si="126"/>
        <v>1.3783034257748776</v>
      </c>
      <c r="CG92" s="3">
        <f t="shared" si="127"/>
        <v>1.2185811278924761</v>
      </c>
      <c r="CH92" s="3">
        <f t="shared" si="128"/>
        <v>1.3172727272727272</v>
      </c>
      <c r="CI92" s="3">
        <f t="shared" si="129"/>
        <v>1.2407251972469364</v>
      </c>
      <c r="CJ92" s="3">
        <f t="shared" si="130"/>
        <v>1.4256031511570655</v>
      </c>
      <c r="CK92" s="3">
        <f t="shared" si="131"/>
        <v>1.4171</v>
      </c>
      <c r="CL92" s="3">
        <f t="shared" si="132"/>
        <v>1.3938482437415101</v>
      </c>
      <c r="CM92" s="3">
        <f t="shared" si="133"/>
        <v>1.2611000000000001</v>
      </c>
      <c r="CN92" s="3">
        <f t="shared" si="134"/>
        <v>1.2912999999999999</v>
      </c>
      <c r="CO92" s="3">
        <f t="shared" si="135"/>
        <v>1.0409999999999999</v>
      </c>
      <c r="CP92" s="3">
        <f t="shared" si="136"/>
        <v>1</v>
      </c>
      <c r="CQ92" s="3">
        <f t="shared" si="137"/>
        <v>1</v>
      </c>
      <c r="CR92" s="3">
        <f t="shared" si="138"/>
        <v>1</v>
      </c>
      <c r="CS92" s="3">
        <f t="shared" si="139"/>
        <v>1</v>
      </c>
      <c r="CT92" s="3">
        <f t="shared" si="140"/>
        <v>1</v>
      </c>
      <c r="CU92" s="3">
        <f t="shared" si="141"/>
        <v>1.3240000000000001</v>
      </c>
      <c r="CV92" s="3">
        <f t="shared" si="142"/>
        <v>1</v>
      </c>
      <c r="CW92" s="3">
        <f t="shared" si="143"/>
        <v>1</v>
      </c>
      <c r="CX92" s="3">
        <f t="shared" si="144"/>
        <v>1.0516867232195699</v>
      </c>
      <c r="CY92" s="81">
        <f t="shared" si="145"/>
        <v>1</v>
      </c>
      <c r="CZ92" s="3">
        <f t="shared" si="181"/>
        <v>0.79044020571570694</v>
      </c>
    </row>
    <row r="93" spans="1:104">
      <c r="A93" s="2">
        <v>43749</v>
      </c>
      <c r="B93" s="73">
        <v>1.2527999999999999</v>
      </c>
      <c r="C93" s="73">
        <v>1.0449999999999999</v>
      </c>
      <c r="D93" s="73">
        <v>2.8130000000000002</v>
      </c>
      <c r="E93" s="73">
        <v>1.542</v>
      </c>
      <c r="F93" s="73">
        <v>1.0920000000000001</v>
      </c>
      <c r="G93" s="73">
        <v>1.2306999999999999</v>
      </c>
      <c r="H93" s="73">
        <v>1.7345999999999999</v>
      </c>
      <c r="I93" s="73">
        <v>1.7806999999999999</v>
      </c>
      <c r="J93" s="73">
        <v>1.488</v>
      </c>
      <c r="K93" s="73">
        <v>1.4911000000000001</v>
      </c>
      <c r="L93" s="73">
        <v>1.4916</v>
      </c>
      <c r="M93" s="73">
        <v>1.4693000000000001</v>
      </c>
      <c r="N93" s="73">
        <v>1.4701</v>
      </c>
      <c r="O93" s="73">
        <v>1.3130999999999999</v>
      </c>
      <c r="P93" s="73">
        <v>1.3343</v>
      </c>
      <c r="Q93" s="73">
        <v>1.0629999999999999</v>
      </c>
      <c r="R93" s="73">
        <v>1</v>
      </c>
      <c r="S93" s="73">
        <v>1</v>
      </c>
      <c r="T93" s="73">
        <v>1</v>
      </c>
      <c r="U93" s="73">
        <v>1</v>
      </c>
      <c r="V93" s="73">
        <v>1</v>
      </c>
      <c r="W93" s="73">
        <v>1.3460000000000001</v>
      </c>
      <c r="X93" s="73">
        <v>1</v>
      </c>
      <c r="Y93" s="73">
        <v>1</v>
      </c>
      <c r="Z93" s="73">
        <v>1.08196883014401</v>
      </c>
      <c r="AA93" s="79">
        <v>1</v>
      </c>
      <c r="AB93" s="79">
        <v>1</v>
      </c>
      <c r="AC93" s="79"/>
      <c r="AD93" s="19">
        <v>0.80877699787485513</v>
      </c>
      <c r="AF93" s="11">
        <f t="shared" si="146"/>
        <v>2.7222040013118898E-2</v>
      </c>
      <c r="AG93" s="11">
        <f t="shared" si="147"/>
        <v>9.6618357487923134E-3</v>
      </c>
      <c r="AH93" s="11">
        <f t="shared" si="148"/>
        <v>-6.7090395480224885E-3</v>
      </c>
      <c r="AI93" s="11">
        <f t="shared" si="149"/>
        <v>1.3806706114398493E-2</v>
      </c>
      <c r="AJ93" s="11">
        <f t="shared" si="150"/>
        <v>2.7281279397930458E-2</v>
      </c>
      <c r="AK93" s="11">
        <f t="shared" si="151"/>
        <v>2.9013377926421446E-2</v>
      </c>
      <c r="AL93" s="11">
        <f t="shared" si="152"/>
        <v>2.6512013256006606E-2</v>
      </c>
      <c r="AM93" s="11">
        <f t="shared" si="153"/>
        <v>1.2394109955085497E-2</v>
      </c>
      <c r="AN93" s="11">
        <f t="shared" si="154"/>
        <v>2.6915113871635477E-2</v>
      </c>
      <c r="AO93" s="11">
        <f t="shared" si="155"/>
        <v>8.7268299282912132E-3</v>
      </c>
      <c r="AP93" s="11">
        <f t="shared" si="156"/>
        <v>3.0323962146853622E-2</v>
      </c>
      <c r="AQ93" s="11">
        <f t="shared" si="157"/>
        <v>3.6835791404981943E-2</v>
      </c>
      <c r="AR93" s="11">
        <f t="shared" si="158"/>
        <v>2.3390184476157261E-2</v>
      </c>
      <c r="AS93" s="11">
        <f t="shared" si="159"/>
        <v>4.1233843469986375E-2</v>
      </c>
      <c r="AT93" s="11">
        <f t="shared" si="160"/>
        <v>3.3299775420119415E-2</v>
      </c>
      <c r="AU93" s="11">
        <f t="shared" si="161"/>
        <v>2.1133525456292102E-2</v>
      </c>
      <c r="AV93" s="11" t="str">
        <f t="shared" si="162"/>
        <v>/</v>
      </c>
      <c r="AW93" s="11" t="str">
        <f t="shared" si="163"/>
        <v>/</v>
      </c>
      <c r="AX93" s="11" t="str">
        <f t="shared" si="164"/>
        <v>/</v>
      </c>
      <c r="AY93" s="11" t="str">
        <f t="shared" si="165"/>
        <v>/</v>
      </c>
      <c r="AZ93" s="11" t="str">
        <f t="shared" si="166"/>
        <v>/</v>
      </c>
      <c r="BA93" s="11">
        <f t="shared" si="167"/>
        <v>1.6616314199395799E-2</v>
      </c>
      <c r="BB93" s="11" t="str">
        <f t="shared" si="168"/>
        <v>/</v>
      </c>
      <c r="BC93" s="11" t="str">
        <f t="shared" si="169"/>
        <v>/</v>
      </c>
      <c r="BD93" s="11">
        <f t="shared" si="170"/>
        <v>2.8793847308194787E-2</v>
      </c>
      <c r="BE93" s="76" t="str">
        <f t="shared" si="171"/>
        <v>/</v>
      </c>
      <c r="BF93" s="11">
        <f t="shared" ref="BF93" si="182">AD93/AD92-1</f>
        <v>2.3198202756583131E-2</v>
      </c>
      <c r="BY93" s="2">
        <f t="shared" si="119"/>
        <v>43749</v>
      </c>
      <c r="BZ93" s="3">
        <f t="shared" si="120"/>
        <v>1.2527999999999999</v>
      </c>
      <c r="CA93" s="3">
        <f t="shared" si="121"/>
        <v>1.0449999999999999</v>
      </c>
      <c r="CB93" s="3">
        <f t="shared" si="122"/>
        <v>1.9467128027681662</v>
      </c>
      <c r="CC93" s="3">
        <f t="shared" si="123"/>
        <v>1.542</v>
      </c>
      <c r="CD93" s="3">
        <f t="shared" si="124"/>
        <v>1.0920000000000001</v>
      </c>
      <c r="CE93" s="3">
        <f t="shared" si="125"/>
        <v>1.2306999999999999</v>
      </c>
      <c r="CF93" s="3">
        <f t="shared" si="126"/>
        <v>1.4148450244698205</v>
      </c>
      <c r="CG93" s="3">
        <f t="shared" si="127"/>
        <v>1.2336843563807676</v>
      </c>
      <c r="CH93" s="3">
        <f t="shared" si="128"/>
        <v>1.3527272727272726</v>
      </c>
      <c r="CI93" s="3">
        <f t="shared" si="129"/>
        <v>1.2515527950310559</v>
      </c>
      <c r="CJ93" s="3">
        <f t="shared" si="130"/>
        <v>1.4688330871491875</v>
      </c>
      <c r="CK93" s="3">
        <f t="shared" si="131"/>
        <v>1.4693000000000001</v>
      </c>
      <c r="CL93" s="3">
        <f t="shared" si="132"/>
        <v>1.4264506112943915</v>
      </c>
      <c r="CM93" s="3">
        <f t="shared" si="133"/>
        <v>1.3130999999999999</v>
      </c>
      <c r="CN93" s="3">
        <f t="shared" si="134"/>
        <v>1.3343</v>
      </c>
      <c r="CO93" s="3">
        <f t="shared" si="135"/>
        <v>1.0629999999999999</v>
      </c>
      <c r="CP93" s="3">
        <f t="shared" si="136"/>
        <v>1</v>
      </c>
      <c r="CQ93" s="3">
        <f t="shared" si="137"/>
        <v>1</v>
      </c>
      <c r="CR93" s="3">
        <f t="shared" si="138"/>
        <v>1</v>
      </c>
      <c r="CS93" s="3">
        <f t="shared" si="139"/>
        <v>1</v>
      </c>
      <c r="CT93" s="3">
        <f t="shared" si="140"/>
        <v>1</v>
      </c>
      <c r="CU93" s="3">
        <f t="shared" si="141"/>
        <v>1.3460000000000001</v>
      </c>
      <c r="CV93" s="3">
        <f t="shared" si="142"/>
        <v>1</v>
      </c>
      <c r="CW93" s="3">
        <f t="shared" si="143"/>
        <v>1</v>
      </c>
      <c r="CX93" s="3">
        <f t="shared" si="144"/>
        <v>1.08196883014401</v>
      </c>
      <c r="CY93" s="81">
        <f t="shared" si="145"/>
        <v>1</v>
      </c>
      <c r="CZ93" s="3">
        <f t="shared" ref="CZ93" si="183">AD93/AD$2</f>
        <v>0.80877699787485513</v>
      </c>
    </row>
    <row r="94" spans="1:104">
      <c r="A94" s="2">
        <v>43756</v>
      </c>
      <c r="B94" s="73">
        <v>1.23</v>
      </c>
      <c r="C94" s="73">
        <v>1.0369999999999999</v>
      </c>
      <c r="D94" s="73">
        <v>2.7330000000000001</v>
      </c>
      <c r="E94" s="73">
        <v>1.52</v>
      </c>
      <c r="F94" s="73">
        <v>1.073</v>
      </c>
      <c r="G94" s="73">
        <v>1.2344999999999999</v>
      </c>
      <c r="H94" s="73">
        <v>1.7181999999999999</v>
      </c>
      <c r="I94" s="73">
        <v>1.7567999999999999</v>
      </c>
      <c r="J94" s="73">
        <v>1.462</v>
      </c>
      <c r="K94" s="73">
        <v>1.4921</v>
      </c>
      <c r="L94" s="73">
        <v>1.47</v>
      </c>
      <c r="M94" s="73">
        <v>1.4523999999999999</v>
      </c>
      <c r="N94" s="73">
        <v>1.4544999999999999</v>
      </c>
      <c r="O94" s="73">
        <v>1.2988</v>
      </c>
      <c r="P94" s="73">
        <v>1.321</v>
      </c>
      <c r="Q94" s="73">
        <v>1.046</v>
      </c>
      <c r="R94" s="73">
        <v>1</v>
      </c>
      <c r="S94" s="73">
        <v>1</v>
      </c>
      <c r="T94" s="73">
        <v>1</v>
      </c>
      <c r="U94" s="73">
        <v>1</v>
      </c>
      <c r="V94" s="73">
        <v>1</v>
      </c>
      <c r="W94" s="73">
        <v>1.329</v>
      </c>
      <c r="X94" s="73">
        <v>1</v>
      </c>
      <c r="Y94" s="73">
        <v>1</v>
      </c>
      <c r="Z94" s="73">
        <v>1.06667981850464</v>
      </c>
      <c r="AA94" s="79">
        <v>1</v>
      </c>
      <c r="AB94" s="79">
        <v>1</v>
      </c>
      <c r="AC94" s="79"/>
      <c r="AD94" s="19">
        <v>0.79378536645595998</v>
      </c>
      <c r="AF94" s="11">
        <f t="shared" si="146"/>
        <v>-1.8199233716475027E-2</v>
      </c>
      <c r="AG94" s="11">
        <f t="shared" si="147"/>
        <v>-7.6555023923444709E-3</v>
      </c>
      <c r="AH94" s="11">
        <f t="shared" si="148"/>
        <v>-2.8439388553146094E-2</v>
      </c>
      <c r="AI94" s="11">
        <f t="shared" si="149"/>
        <v>-1.4267185473411215E-2</v>
      </c>
      <c r="AJ94" s="11">
        <f t="shared" si="150"/>
        <v>-1.7399267399267559E-2</v>
      </c>
      <c r="AK94" s="11">
        <f t="shared" si="151"/>
        <v>3.0876736816445316E-3</v>
      </c>
      <c r="AL94" s="11">
        <f t="shared" si="152"/>
        <v>-9.4546293093508149E-3</v>
      </c>
      <c r="AM94" s="11">
        <f t="shared" si="153"/>
        <v>-1.3421688100185292E-2</v>
      </c>
      <c r="AN94" s="11">
        <f t="shared" si="154"/>
        <v>-1.7473118279569877E-2</v>
      </c>
      <c r="AO94" s="11">
        <f t="shared" si="155"/>
        <v>6.7064583193610083E-4</v>
      </c>
      <c r="AP94" s="11">
        <f t="shared" si="156"/>
        <v>-1.4481094127111849E-2</v>
      </c>
      <c r="AQ94" s="11">
        <f t="shared" si="157"/>
        <v>-1.1502075818417001E-2</v>
      </c>
      <c r="AR94" s="11">
        <f t="shared" si="158"/>
        <v>-1.0611523025644609E-2</v>
      </c>
      <c r="AS94" s="11">
        <f t="shared" si="159"/>
        <v>-1.0890259690808035E-2</v>
      </c>
      <c r="AT94" s="11">
        <f t="shared" si="160"/>
        <v>-9.9677733643109834E-3</v>
      </c>
      <c r="AU94" s="11">
        <f t="shared" si="161"/>
        <v>-1.5992474129821188E-2</v>
      </c>
      <c r="AV94" s="11" t="str">
        <f t="shared" si="162"/>
        <v>/</v>
      </c>
      <c r="AW94" s="11" t="str">
        <f t="shared" si="163"/>
        <v>/</v>
      </c>
      <c r="AX94" s="11" t="str">
        <f t="shared" si="164"/>
        <v>/</v>
      </c>
      <c r="AY94" s="11" t="str">
        <f t="shared" si="165"/>
        <v>/</v>
      </c>
      <c r="AZ94" s="11" t="str">
        <f t="shared" si="166"/>
        <v>/</v>
      </c>
      <c r="BA94" s="11">
        <f t="shared" si="167"/>
        <v>-1.2630014858841077E-2</v>
      </c>
      <c r="BB94" s="11" t="str">
        <f t="shared" si="168"/>
        <v>/</v>
      </c>
      <c r="BC94" s="11" t="str">
        <f t="shared" si="169"/>
        <v>/</v>
      </c>
      <c r="BD94" s="11">
        <f t="shared" si="170"/>
        <v>-1.4130732063080798E-2</v>
      </c>
      <c r="BE94" s="76" t="str">
        <f t="shared" si="171"/>
        <v>/</v>
      </c>
      <c r="BF94" s="11">
        <f t="shared" ref="BF94" si="184">AD94/AD93-1</f>
        <v>-1.8536174320346932E-2</v>
      </c>
      <c r="BY94" s="2">
        <f t="shared" si="119"/>
        <v>43756</v>
      </c>
      <c r="BZ94" s="3">
        <f t="shared" si="120"/>
        <v>1.23</v>
      </c>
      <c r="CA94" s="3">
        <f t="shared" si="121"/>
        <v>1.0369999999999999</v>
      </c>
      <c r="CB94" s="3">
        <f t="shared" si="122"/>
        <v>1.891349480968858</v>
      </c>
      <c r="CC94" s="3">
        <f t="shared" si="123"/>
        <v>1.52</v>
      </c>
      <c r="CD94" s="3">
        <f t="shared" si="124"/>
        <v>1.073</v>
      </c>
      <c r="CE94" s="3">
        <f t="shared" si="125"/>
        <v>1.2344999999999999</v>
      </c>
      <c r="CF94" s="3">
        <f t="shared" si="126"/>
        <v>1.401468189233279</v>
      </c>
      <c r="CG94" s="3">
        <f t="shared" si="127"/>
        <v>1.2171262297353471</v>
      </c>
      <c r="CH94" s="3">
        <f t="shared" si="128"/>
        <v>1.3290909090909089</v>
      </c>
      <c r="CI94" s="3">
        <f t="shared" si="129"/>
        <v>1.2523921436964915</v>
      </c>
      <c r="CJ94" s="3">
        <f t="shared" si="130"/>
        <v>1.4475627769571637</v>
      </c>
      <c r="CK94" s="3">
        <f t="shared" si="131"/>
        <v>1.4523999999999999</v>
      </c>
      <c r="CL94" s="3">
        <f t="shared" si="132"/>
        <v>1.4113137977876964</v>
      </c>
      <c r="CM94" s="3">
        <f t="shared" si="133"/>
        <v>1.2988</v>
      </c>
      <c r="CN94" s="3">
        <f t="shared" si="134"/>
        <v>1.321</v>
      </c>
      <c r="CO94" s="3">
        <f t="shared" si="135"/>
        <v>1.046</v>
      </c>
      <c r="CP94" s="3">
        <f t="shared" si="136"/>
        <v>1</v>
      </c>
      <c r="CQ94" s="3">
        <f t="shared" si="137"/>
        <v>1</v>
      </c>
      <c r="CR94" s="3">
        <f t="shared" si="138"/>
        <v>1</v>
      </c>
      <c r="CS94" s="3">
        <f t="shared" si="139"/>
        <v>1</v>
      </c>
      <c r="CT94" s="3">
        <f t="shared" si="140"/>
        <v>1</v>
      </c>
      <c r="CU94" s="3">
        <f t="shared" si="141"/>
        <v>1.329</v>
      </c>
      <c r="CV94" s="3">
        <f t="shared" si="142"/>
        <v>1</v>
      </c>
      <c r="CW94" s="3">
        <f t="shared" si="143"/>
        <v>1</v>
      </c>
      <c r="CX94" s="3">
        <f t="shared" si="144"/>
        <v>1.06667981850464</v>
      </c>
      <c r="CY94" s="81">
        <f t="shared" si="145"/>
        <v>1</v>
      </c>
      <c r="CZ94" s="3">
        <f t="shared" ref="CZ94" si="185">AD94/AD$2</f>
        <v>0.79378536645595998</v>
      </c>
    </row>
    <row r="95" spans="1:104">
      <c r="A95" s="2">
        <v>43763</v>
      </c>
      <c r="B95" s="73">
        <v>1.2372000000000001</v>
      </c>
      <c r="C95" s="73">
        <v>1.044</v>
      </c>
      <c r="D95" s="73">
        <v>2.714</v>
      </c>
      <c r="E95" s="73">
        <v>1.524</v>
      </c>
      <c r="F95" s="73">
        <v>1.08</v>
      </c>
      <c r="G95" s="73">
        <v>1.2358</v>
      </c>
      <c r="H95" s="73">
        <v>1.7323</v>
      </c>
      <c r="I95" s="73">
        <v>1.7672000000000001</v>
      </c>
      <c r="J95" s="73">
        <v>1.478</v>
      </c>
      <c r="K95" s="73">
        <v>1.4919</v>
      </c>
      <c r="L95" s="73">
        <v>1.4834000000000001</v>
      </c>
      <c r="M95" s="73">
        <v>1.4814000000000001</v>
      </c>
      <c r="N95" s="73">
        <v>1.4763999999999999</v>
      </c>
      <c r="O95" s="73">
        <v>1.3228</v>
      </c>
      <c r="P95" s="73">
        <v>1.3241000000000001</v>
      </c>
      <c r="Q95" s="73">
        <v>1.0629999999999999</v>
      </c>
      <c r="R95" s="73">
        <v>1</v>
      </c>
      <c r="S95" s="73">
        <v>1</v>
      </c>
      <c r="T95" s="73">
        <v>1</v>
      </c>
      <c r="U95" s="73">
        <v>1</v>
      </c>
      <c r="V95" s="73">
        <v>1</v>
      </c>
      <c r="W95" s="73">
        <v>1.331</v>
      </c>
      <c r="X95" s="73">
        <v>1</v>
      </c>
      <c r="Y95" s="73">
        <v>1</v>
      </c>
      <c r="Z95" s="73">
        <v>1.0849279936871199</v>
      </c>
      <c r="AA95" s="79">
        <v>1</v>
      </c>
      <c r="AB95" s="79">
        <v>1</v>
      </c>
      <c r="AC95" s="79"/>
      <c r="AD95" s="19">
        <v>0.7990902698584843</v>
      </c>
      <c r="AF95" s="11">
        <f t="shared" si="146"/>
        <v>5.8536585365853711E-3</v>
      </c>
      <c r="AG95" s="11">
        <f t="shared" si="147"/>
        <v>6.7502410800386325E-3</v>
      </c>
      <c r="AH95" s="11">
        <f t="shared" si="148"/>
        <v>-6.9520673252836396E-3</v>
      </c>
      <c r="AI95" s="11">
        <f t="shared" si="149"/>
        <v>2.6315789473683182E-3</v>
      </c>
      <c r="AJ95" s="11">
        <f t="shared" si="150"/>
        <v>6.5237651444549627E-3</v>
      </c>
      <c r="AK95" s="11">
        <f t="shared" si="151"/>
        <v>1.0530579181855515E-3</v>
      </c>
      <c r="AL95" s="11">
        <f t="shared" si="152"/>
        <v>8.2062623675940305E-3</v>
      </c>
      <c r="AM95" s="11">
        <f t="shared" si="153"/>
        <v>5.9198542805101173E-3</v>
      </c>
      <c r="AN95" s="11">
        <f t="shared" si="154"/>
        <v>1.0943912448700521E-2</v>
      </c>
      <c r="AO95" s="11">
        <f t="shared" si="155"/>
        <v>-1.3403927350708056E-4</v>
      </c>
      <c r="AP95" s="11">
        <f t="shared" si="156"/>
        <v>9.1156462585033626E-3</v>
      </c>
      <c r="AQ95" s="11">
        <f t="shared" si="157"/>
        <v>1.9966951253098442E-2</v>
      </c>
      <c r="AR95" s="11">
        <f t="shared" si="158"/>
        <v>1.5056720522516276E-2</v>
      </c>
      <c r="AS95" s="11">
        <f t="shared" si="159"/>
        <v>1.8478595626732375E-2</v>
      </c>
      <c r="AT95" s="11">
        <f t="shared" si="160"/>
        <v>2.3467070401212986E-3</v>
      </c>
      <c r="AU95" s="11">
        <f t="shared" si="161"/>
        <v>1.6252390057361232E-2</v>
      </c>
      <c r="AV95" s="11" t="str">
        <f t="shared" si="162"/>
        <v>/</v>
      </c>
      <c r="AW95" s="11" t="str">
        <f t="shared" si="163"/>
        <v>/</v>
      </c>
      <c r="AX95" s="11" t="str">
        <f t="shared" si="164"/>
        <v>/</v>
      </c>
      <c r="AY95" s="11" t="str">
        <f t="shared" si="165"/>
        <v>/</v>
      </c>
      <c r="AZ95" s="11" t="str">
        <f t="shared" si="166"/>
        <v>/</v>
      </c>
      <c r="BA95" s="11">
        <f t="shared" si="167"/>
        <v>1.5048908954100604E-3</v>
      </c>
      <c r="BB95" s="11" t="str">
        <f t="shared" si="168"/>
        <v>/</v>
      </c>
      <c r="BC95" s="11" t="str">
        <f t="shared" si="169"/>
        <v>/</v>
      </c>
      <c r="BD95" s="11">
        <f t="shared" si="170"/>
        <v>1.7107453301274278E-2</v>
      </c>
      <c r="BE95" s="76" t="str">
        <f t="shared" si="171"/>
        <v>/</v>
      </c>
      <c r="BF95" s="11">
        <f t="shared" ref="BF95" si="186">AD95/AD94-1</f>
        <v>6.6830450984618484E-3</v>
      </c>
      <c r="BY95" s="2">
        <f t="shared" si="119"/>
        <v>43763</v>
      </c>
      <c r="BZ95" s="3">
        <f t="shared" si="120"/>
        <v>1.2372000000000001</v>
      </c>
      <c r="CA95" s="3">
        <f t="shared" si="121"/>
        <v>1.044</v>
      </c>
      <c r="CB95" s="3">
        <f t="shared" si="122"/>
        <v>1.8782006920415224</v>
      </c>
      <c r="CC95" s="3">
        <f t="shared" si="123"/>
        <v>1.524</v>
      </c>
      <c r="CD95" s="3">
        <f t="shared" si="124"/>
        <v>1.08</v>
      </c>
      <c r="CE95" s="3">
        <f t="shared" si="125"/>
        <v>1.2358</v>
      </c>
      <c r="CF95" s="3">
        <f t="shared" si="126"/>
        <v>1.412969004893964</v>
      </c>
      <c r="CG95" s="3">
        <f t="shared" si="127"/>
        <v>1.2243314396563669</v>
      </c>
      <c r="CH95" s="3">
        <f t="shared" si="128"/>
        <v>1.3436363636363635</v>
      </c>
      <c r="CI95" s="3">
        <f t="shared" si="129"/>
        <v>1.2522242739634044</v>
      </c>
      <c r="CJ95" s="3">
        <f t="shared" si="130"/>
        <v>1.4607582471688823</v>
      </c>
      <c r="CK95" s="3">
        <f t="shared" si="131"/>
        <v>1.4814000000000001</v>
      </c>
      <c r="CL95" s="3">
        <f t="shared" si="132"/>
        <v>1.4325635552105569</v>
      </c>
      <c r="CM95" s="3">
        <f t="shared" si="133"/>
        <v>1.3228</v>
      </c>
      <c r="CN95" s="3">
        <f t="shared" si="134"/>
        <v>1.3241000000000001</v>
      </c>
      <c r="CO95" s="3">
        <f t="shared" si="135"/>
        <v>1.0629999999999999</v>
      </c>
      <c r="CP95" s="3">
        <f t="shared" si="136"/>
        <v>1</v>
      </c>
      <c r="CQ95" s="3">
        <f t="shared" si="137"/>
        <v>1</v>
      </c>
      <c r="CR95" s="3">
        <f t="shared" si="138"/>
        <v>1</v>
      </c>
      <c r="CS95" s="3">
        <f t="shared" si="139"/>
        <v>1</v>
      </c>
      <c r="CT95" s="3">
        <f t="shared" si="140"/>
        <v>1</v>
      </c>
      <c r="CU95" s="3">
        <f t="shared" si="141"/>
        <v>1.331</v>
      </c>
      <c r="CV95" s="3">
        <f t="shared" si="142"/>
        <v>1</v>
      </c>
      <c r="CW95" s="3">
        <f t="shared" si="143"/>
        <v>1</v>
      </c>
      <c r="CX95" s="3">
        <f t="shared" si="144"/>
        <v>1.0849279936871199</v>
      </c>
      <c r="CY95" s="81">
        <f t="shared" si="145"/>
        <v>1</v>
      </c>
      <c r="CZ95" s="3">
        <f t="shared" ref="CZ95" si="187">AD95/AD$2</f>
        <v>0.7990902698584843</v>
      </c>
    </row>
    <row r="96" spans="1:104">
      <c r="A96" s="2">
        <v>43770</v>
      </c>
      <c r="B96" s="73">
        <v>1.2383</v>
      </c>
      <c r="C96" s="73">
        <v>1.0389999999999999</v>
      </c>
      <c r="D96" s="73">
        <v>2.7149999999999999</v>
      </c>
      <c r="E96" s="73">
        <v>1.504</v>
      </c>
      <c r="F96" s="73">
        <v>1.071</v>
      </c>
      <c r="G96" s="73">
        <v>1.2166999999999999</v>
      </c>
      <c r="H96" s="73">
        <v>1.7450000000000001</v>
      </c>
      <c r="I96" s="73">
        <v>1.7518</v>
      </c>
      <c r="J96" s="73">
        <v>1.472</v>
      </c>
      <c r="K96" s="73">
        <v>1.494</v>
      </c>
      <c r="L96" s="73">
        <v>1.4871000000000001</v>
      </c>
      <c r="M96" s="73">
        <v>1.4729000000000001</v>
      </c>
      <c r="N96" s="73">
        <v>1.4655</v>
      </c>
      <c r="O96" s="73">
        <v>1.3149999999999999</v>
      </c>
      <c r="P96" s="73">
        <v>1.3203</v>
      </c>
      <c r="Q96" s="73">
        <v>1.0640000000000001</v>
      </c>
      <c r="R96" s="73">
        <v>1</v>
      </c>
      <c r="S96" s="73">
        <v>1</v>
      </c>
      <c r="T96" s="73">
        <v>1</v>
      </c>
      <c r="U96" s="73">
        <v>1</v>
      </c>
      <c r="V96" s="73">
        <v>1</v>
      </c>
      <c r="W96" s="73">
        <v>1.3340000000000001</v>
      </c>
      <c r="X96" s="73">
        <v>1</v>
      </c>
      <c r="Y96" s="73">
        <v>1</v>
      </c>
      <c r="Z96" s="73">
        <v>1.08246202406786</v>
      </c>
      <c r="AA96" s="79">
        <v>1</v>
      </c>
      <c r="AB96" s="79">
        <v>1</v>
      </c>
      <c r="AC96" s="79"/>
      <c r="AD96" s="19">
        <v>0.79387175511209274</v>
      </c>
      <c r="AF96" s="11">
        <f t="shared" si="146"/>
        <v>8.8910442935641321E-4</v>
      </c>
      <c r="AG96" s="11">
        <f t="shared" si="147"/>
        <v>-4.7892720306514924E-3</v>
      </c>
      <c r="AH96" s="11">
        <f t="shared" si="148"/>
        <v>3.6845983787769931E-4</v>
      </c>
      <c r="AI96" s="11">
        <f t="shared" si="149"/>
        <v>-1.3123359580052507E-2</v>
      </c>
      <c r="AJ96" s="11">
        <f t="shared" si="150"/>
        <v>-8.3333333333334147E-3</v>
      </c>
      <c r="AK96" s="11">
        <f t="shared" si="151"/>
        <v>-1.5455575335814986E-2</v>
      </c>
      <c r="AL96" s="11">
        <f t="shared" si="152"/>
        <v>7.3312936558334041E-3</v>
      </c>
      <c r="AM96" s="11">
        <f t="shared" si="153"/>
        <v>-8.7143503847895154E-3</v>
      </c>
      <c r="AN96" s="11">
        <f t="shared" si="154"/>
        <v>-4.0595399188092518E-3</v>
      </c>
      <c r="AO96" s="11">
        <f t="shared" si="155"/>
        <v>1.4076010456465227E-3</v>
      </c>
      <c r="AP96" s="11">
        <f t="shared" si="156"/>
        <v>2.494269920453096E-3</v>
      </c>
      <c r="AQ96" s="11">
        <f t="shared" si="157"/>
        <v>-5.7378155798568642E-3</v>
      </c>
      <c r="AR96" s="11">
        <f t="shared" si="158"/>
        <v>-7.3828230831752828E-3</v>
      </c>
      <c r="AS96" s="11">
        <f t="shared" si="159"/>
        <v>-5.8965830057453594E-3</v>
      </c>
      <c r="AT96" s="11">
        <f t="shared" si="160"/>
        <v>-2.8698738765954301E-3</v>
      </c>
      <c r="AU96" s="11">
        <f t="shared" si="161"/>
        <v>9.4073377234260569E-4</v>
      </c>
      <c r="AV96" s="11" t="str">
        <f t="shared" si="162"/>
        <v>/</v>
      </c>
      <c r="AW96" s="11" t="str">
        <f t="shared" si="163"/>
        <v>/</v>
      </c>
      <c r="AX96" s="11" t="str">
        <f t="shared" si="164"/>
        <v>/</v>
      </c>
      <c r="AY96" s="11" t="str">
        <f t="shared" si="165"/>
        <v>/</v>
      </c>
      <c r="AZ96" s="11" t="str">
        <f t="shared" si="166"/>
        <v>/</v>
      </c>
      <c r="BA96" s="11">
        <f t="shared" si="167"/>
        <v>2.2539444027047661E-3</v>
      </c>
      <c r="BB96" s="11" t="str">
        <f t="shared" si="168"/>
        <v>/</v>
      </c>
      <c r="BC96" s="11" t="str">
        <f t="shared" si="169"/>
        <v>/</v>
      </c>
      <c r="BD96" s="11">
        <f t="shared" si="170"/>
        <v>-2.2729339030872486E-3</v>
      </c>
      <c r="BE96" s="76" t="str">
        <f t="shared" si="171"/>
        <v>/</v>
      </c>
      <c r="BF96" s="11">
        <f t="shared" ref="BF96" si="188">AD96/AD95-1</f>
        <v>-6.5305697531716778E-3</v>
      </c>
      <c r="BY96" s="2">
        <f t="shared" si="119"/>
        <v>43770</v>
      </c>
      <c r="BZ96" s="3">
        <f t="shared" si="120"/>
        <v>1.2383</v>
      </c>
      <c r="CA96" s="3">
        <f t="shared" si="121"/>
        <v>1.0389999999999999</v>
      </c>
      <c r="CB96" s="3">
        <f t="shared" si="122"/>
        <v>1.8788927335640138</v>
      </c>
      <c r="CC96" s="3">
        <f t="shared" si="123"/>
        <v>1.504</v>
      </c>
      <c r="CD96" s="3">
        <f t="shared" si="124"/>
        <v>1.071</v>
      </c>
      <c r="CE96" s="3">
        <f t="shared" si="125"/>
        <v>1.2166999999999999</v>
      </c>
      <c r="CF96" s="3">
        <f t="shared" si="126"/>
        <v>1.4233278955954325</v>
      </c>
      <c r="CG96" s="3">
        <f t="shared" si="127"/>
        <v>1.2136621865040875</v>
      </c>
      <c r="CH96" s="3">
        <f t="shared" si="128"/>
        <v>1.3381818181818181</v>
      </c>
      <c r="CI96" s="3">
        <f t="shared" si="129"/>
        <v>1.2539869061608191</v>
      </c>
      <c r="CJ96" s="3">
        <f t="shared" si="130"/>
        <v>1.4644017725258494</v>
      </c>
      <c r="CK96" s="3">
        <f t="shared" si="131"/>
        <v>1.4729000000000001</v>
      </c>
      <c r="CL96" s="3">
        <f t="shared" si="132"/>
        <v>1.4219871919270328</v>
      </c>
      <c r="CM96" s="3">
        <f t="shared" si="133"/>
        <v>1.3149999999999999</v>
      </c>
      <c r="CN96" s="3">
        <f t="shared" si="134"/>
        <v>1.3203</v>
      </c>
      <c r="CO96" s="3">
        <f t="shared" si="135"/>
        <v>1.0640000000000001</v>
      </c>
      <c r="CP96" s="3">
        <f t="shared" si="136"/>
        <v>1</v>
      </c>
      <c r="CQ96" s="3">
        <f t="shared" si="137"/>
        <v>1</v>
      </c>
      <c r="CR96" s="3">
        <f t="shared" si="138"/>
        <v>1</v>
      </c>
      <c r="CS96" s="3">
        <f t="shared" si="139"/>
        <v>1</v>
      </c>
      <c r="CT96" s="3">
        <f t="shared" si="140"/>
        <v>1</v>
      </c>
      <c r="CU96" s="3">
        <f t="shared" si="141"/>
        <v>1.3340000000000001</v>
      </c>
      <c r="CV96" s="3">
        <f t="shared" si="142"/>
        <v>1</v>
      </c>
      <c r="CW96" s="3">
        <f t="shared" si="143"/>
        <v>1</v>
      </c>
      <c r="CX96" s="3">
        <f t="shared" si="144"/>
        <v>1.08246202406786</v>
      </c>
      <c r="CY96" s="81">
        <f t="shared" si="145"/>
        <v>1</v>
      </c>
      <c r="CZ96" s="3">
        <f t="shared" ref="CZ96" si="189">AD96/AD$2</f>
        <v>0.79387175511209274</v>
      </c>
    </row>
    <row r="97" spans="1:104">
      <c r="A97" s="2">
        <v>43777</v>
      </c>
      <c r="B97" s="73">
        <v>1.2476</v>
      </c>
      <c r="C97" s="73">
        <v>1.046</v>
      </c>
      <c r="D97" s="73">
        <v>2.734</v>
      </c>
      <c r="E97" s="73">
        <v>1.5189999999999999</v>
      </c>
      <c r="F97" s="73">
        <v>1.073</v>
      </c>
      <c r="G97" s="73">
        <v>1.2218</v>
      </c>
      <c r="H97" s="73">
        <v>1.7502</v>
      </c>
      <c r="I97" s="73">
        <v>1.7563</v>
      </c>
      <c r="J97" s="73">
        <v>1.4710000000000001</v>
      </c>
      <c r="K97" s="73">
        <v>1.5021</v>
      </c>
      <c r="L97" s="73">
        <v>1.5048999999999999</v>
      </c>
      <c r="M97" s="73">
        <v>1.5042</v>
      </c>
      <c r="N97" s="73">
        <v>1.4684999999999999</v>
      </c>
      <c r="O97" s="73">
        <v>1.331</v>
      </c>
      <c r="P97" s="73">
        <v>1.3379000000000001</v>
      </c>
      <c r="Q97" s="73">
        <v>1.0760000000000001</v>
      </c>
      <c r="R97" s="73">
        <v>1</v>
      </c>
      <c r="S97" s="73">
        <v>1</v>
      </c>
      <c r="T97" s="73">
        <v>1</v>
      </c>
      <c r="U97" s="73">
        <v>1</v>
      </c>
      <c r="V97" s="73">
        <v>1</v>
      </c>
      <c r="W97" s="73">
        <v>1.3480000000000001</v>
      </c>
      <c r="X97" s="73">
        <v>1</v>
      </c>
      <c r="Y97" s="73">
        <v>1</v>
      </c>
      <c r="Z97" s="73">
        <v>1.08413888340896</v>
      </c>
      <c r="AA97" s="79">
        <v>1</v>
      </c>
      <c r="AB97" s="79">
        <v>1</v>
      </c>
      <c r="AC97" s="79"/>
      <c r="AD97" s="19">
        <v>0.79802161018632323</v>
      </c>
      <c r="AF97" s="11">
        <f t="shared" si="146"/>
        <v>7.5102963740611983E-3</v>
      </c>
      <c r="AG97" s="11">
        <f t="shared" si="147"/>
        <v>6.7372473532243404E-3</v>
      </c>
      <c r="AH97" s="11">
        <f t="shared" si="148"/>
        <v>6.9981583793738977E-3</v>
      </c>
      <c r="AI97" s="11">
        <f t="shared" si="149"/>
        <v>9.9734042553190072E-3</v>
      </c>
      <c r="AJ97" s="11">
        <f t="shared" si="150"/>
        <v>1.8674136321195078E-3</v>
      </c>
      <c r="AK97" s="11">
        <f t="shared" si="151"/>
        <v>4.1916659817540225E-3</v>
      </c>
      <c r="AL97" s="11">
        <f t="shared" si="152"/>
        <v>2.9799426934096207E-3</v>
      </c>
      <c r="AM97" s="11">
        <f t="shared" si="153"/>
        <v>2.568786391140554E-3</v>
      </c>
      <c r="AN97" s="11">
        <f t="shared" si="154"/>
        <v>-6.7934782608691791E-4</v>
      </c>
      <c r="AO97" s="11">
        <f t="shared" si="155"/>
        <v>5.4216867469878416E-3</v>
      </c>
      <c r="AP97" s="11">
        <f t="shared" si="156"/>
        <v>1.1969605272005746E-2</v>
      </c>
      <c r="AQ97" s="11">
        <f t="shared" si="157"/>
        <v>2.1250594066128059E-2</v>
      </c>
      <c r="AR97" s="11">
        <f t="shared" si="158"/>
        <v>2.0470829068577334E-3</v>
      </c>
      <c r="AS97" s="11">
        <f t="shared" si="159"/>
        <v>1.2167300380228063E-2</v>
      </c>
      <c r="AT97" s="11">
        <f t="shared" si="160"/>
        <v>1.333030371885191E-2</v>
      </c>
      <c r="AU97" s="11">
        <f t="shared" si="161"/>
        <v>1.1278195488721776E-2</v>
      </c>
      <c r="AV97" s="11" t="str">
        <f t="shared" si="162"/>
        <v>/</v>
      </c>
      <c r="AW97" s="11" t="str">
        <f t="shared" si="163"/>
        <v>/</v>
      </c>
      <c r="AX97" s="11" t="str">
        <f t="shared" si="164"/>
        <v>/</v>
      </c>
      <c r="AY97" s="11" t="str">
        <f t="shared" si="165"/>
        <v>/</v>
      </c>
      <c r="AZ97" s="11" t="str">
        <f t="shared" si="166"/>
        <v>/</v>
      </c>
      <c r="BA97" s="11">
        <f t="shared" si="167"/>
        <v>1.0494752623688264E-2</v>
      </c>
      <c r="BB97" s="11" t="str">
        <f t="shared" si="168"/>
        <v>/</v>
      </c>
      <c r="BC97" s="11" t="str">
        <f t="shared" si="169"/>
        <v>/</v>
      </c>
      <c r="BD97" s="11">
        <f t="shared" si="170"/>
        <v>1.5491160925891201E-3</v>
      </c>
      <c r="BE97" s="76" t="str">
        <f t="shared" si="171"/>
        <v>/</v>
      </c>
      <c r="BF97" s="11">
        <f t="shared" ref="BF97" si="190">AD97/AD96-1</f>
        <v>5.227362036132055E-3</v>
      </c>
      <c r="BY97" s="2">
        <f t="shared" si="119"/>
        <v>43777</v>
      </c>
      <c r="BZ97" s="3">
        <f t="shared" si="120"/>
        <v>1.2476</v>
      </c>
      <c r="CA97" s="3">
        <f t="shared" si="121"/>
        <v>1.046</v>
      </c>
      <c r="CB97" s="3">
        <f t="shared" si="122"/>
        <v>1.8920415224913494</v>
      </c>
      <c r="CC97" s="3">
        <f t="shared" si="123"/>
        <v>1.5189999999999999</v>
      </c>
      <c r="CD97" s="3">
        <f t="shared" si="124"/>
        <v>1.073</v>
      </c>
      <c r="CE97" s="3">
        <f t="shared" si="125"/>
        <v>1.2218</v>
      </c>
      <c r="CF97" s="3">
        <f t="shared" si="126"/>
        <v>1.4275693311582383</v>
      </c>
      <c r="CG97" s="3">
        <f t="shared" si="127"/>
        <v>1.2167798254122211</v>
      </c>
      <c r="CH97" s="3">
        <f t="shared" si="128"/>
        <v>1.3372727272727272</v>
      </c>
      <c r="CI97" s="3">
        <f t="shared" si="129"/>
        <v>1.2607856303508478</v>
      </c>
      <c r="CJ97" s="3">
        <f t="shared" si="130"/>
        <v>1.4819300837026093</v>
      </c>
      <c r="CK97" s="3">
        <f t="shared" si="131"/>
        <v>1.5042</v>
      </c>
      <c r="CL97" s="3">
        <f t="shared" si="132"/>
        <v>1.4248981176013973</v>
      </c>
      <c r="CM97" s="3">
        <f t="shared" si="133"/>
        <v>1.331</v>
      </c>
      <c r="CN97" s="3">
        <f t="shared" si="134"/>
        <v>1.3379000000000001</v>
      </c>
      <c r="CO97" s="3">
        <f t="shared" si="135"/>
        <v>1.0760000000000001</v>
      </c>
      <c r="CP97" s="3">
        <f t="shared" si="136"/>
        <v>1</v>
      </c>
      <c r="CQ97" s="3">
        <f t="shared" si="137"/>
        <v>1</v>
      </c>
      <c r="CR97" s="3">
        <f t="shared" si="138"/>
        <v>1</v>
      </c>
      <c r="CS97" s="3">
        <f t="shared" si="139"/>
        <v>1</v>
      </c>
      <c r="CT97" s="3">
        <f t="shared" si="140"/>
        <v>1</v>
      </c>
      <c r="CU97" s="3">
        <f t="shared" si="141"/>
        <v>1.3480000000000001</v>
      </c>
      <c r="CV97" s="3">
        <f t="shared" si="142"/>
        <v>1</v>
      </c>
      <c r="CW97" s="3">
        <f t="shared" si="143"/>
        <v>1</v>
      </c>
      <c r="CX97" s="3">
        <f t="shared" si="144"/>
        <v>1.08413888340896</v>
      </c>
      <c r="CY97" s="81">
        <f t="shared" si="145"/>
        <v>1</v>
      </c>
      <c r="CZ97" s="3">
        <f t="shared" ref="CZ97" si="191">AD97/AD$2</f>
        <v>0.79802161018632323</v>
      </c>
    </row>
    <row r="98" spans="1:104">
      <c r="A98" s="2">
        <v>43784</v>
      </c>
      <c r="B98" s="73">
        <v>1.2185999999999999</v>
      </c>
      <c r="C98" s="73">
        <v>1.0289999999999999</v>
      </c>
      <c r="D98" s="73">
        <v>2.6880000000000002</v>
      </c>
      <c r="E98" s="73">
        <v>1.496</v>
      </c>
      <c r="F98" s="73">
        <v>1.0469999999999999</v>
      </c>
      <c r="G98" s="73">
        <v>1.1887000000000001</v>
      </c>
      <c r="H98" s="73">
        <v>1.7208000000000001</v>
      </c>
      <c r="I98" s="73">
        <v>1.7297</v>
      </c>
      <c r="J98" s="73">
        <v>1.4279999999999999</v>
      </c>
      <c r="K98" s="73">
        <v>1.5011000000000001</v>
      </c>
      <c r="L98" s="73">
        <v>1.4855</v>
      </c>
      <c r="M98" s="73">
        <v>1.4556</v>
      </c>
      <c r="N98" s="73">
        <v>1.4348000000000001</v>
      </c>
      <c r="O98" s="73">
        <v>1.2895000000000001</v>
      </c>
      <c r="P98" s="73">
        <v>1.3010999999999999</v>
      </c>
      <c r="Q98" s="73">
        <v>1.056</v>
      </c>
      <c r="R98" s="73">
        <v>1</v>
      </c>
      <c r="S98" s="73">
        <v>1</v>
      </c>
      <c r="T98" s="73">
        <v>1</v>
      </c>
      <c r="U98" s="73">
        <v>1</v>
      </c>
      <c r="V98" s="73">
        <v>1</v>
      </c>
      <c r="W98" s="73">
        <v>1.33</v>
      </c>
      <c r="X98" s="73">
        <v>1</v>
      </c>
      <c r="Y98" s="73">
        <v>1</v>
      </c>
      <c r="Z98" s="73">
        <v>1.0556322746103799</v>
      </c>
      <c r="AA98" s="79">
        <v>1</v>
      </c>
      <c r="AB98" s="79">
        <v>1</v>
      </c>
      <c r="AC98" s="79"/>
      <c r="AD98" s="19">
        <v>0.77884812789462976</v>
      </c>
      <c r="AF98" s="11">
        <f t="shared" si="146"/>
        <v>-2.3244629689002982E-2</v>
      </c>
      <c r="AG98" s="11">
        <f t="shared" si="147"/>
        <v>-1.6252390057361454E-2</v>
      </c>
      <c r="AH98" s="11">
        <f t="shared" si="148"/>
        <v>-1.6825164594001407E-2</v>
      </c>
      <c r="AI98" s="11">
        <f t="shared" si="149"/>
        <v>-1.5141540487162541E-2</v>
      </c>
      <c r="AJ98" s="11">
        <f t="shared" si="150"/>
        <v>-2.4231127679403608E-2</v>
      </c>
      <c r="AK98" s="11">
        <f t="shared" si="151"/>
        <v>-2.7091176952037888E-2</v>
      </c>
      <c r="AL98" s="11">
        <f t="shared" si="152"/>
        <v>-1.6798080219403433E-2</v>
      </c>
      <c r="AM98" s="11">
        <f t="shared" si="153"/>
        <v>-1.5145476285372661E-2</v>
      </c>
      <c r="AN98" s="11">
        <f t="shared" si="154"/>
        <v>-2.9231815091774416E-2</v>
      </c>
      <c r="AO98" s="11">
        <f t="shared" si="155"/>
        <v>-6.6573463817309886E-4</v>
      </c>
      <c r="AP98" s="11">
        <f t="shared" si="156"/>
        <v>-1.2891222008106773E-2</v>
      </c>
      <c r="AQ98" s="11">
        <f t="shared" si="157"/>
        <v>-3.2309533306741134E-2</v>
      </c>
      <c r="AR98" s="11">
        <f t="shared" si="158"/>
        <v>-2.2948586993530751E-2</v>
      </c>
      <c r="AS98" s="11">
        <f t="shared" si="159"/>
        <v>-3.1179564237415414E-2</v>
      </c>
      <c r="AT98" s="11">
        <f t="shared" si="160"/>
        <v>-2.7505792660139194E-2</v>
      </c>
      <c r="AU98" s="11">
        <f t="shared" si="161"/>
        <v>-1.8587360594795599E-2</v>
      </c>
      <c r="AV98" s="11" t="str">
        <f t="shared" si="162"/>
        <v>/</v>
      </c>
      <c r="AW98" s="11" t="str">
        <f t="shared" si="163"/>
        <v>/</v>
      </c>
      <c r="AX98" s="11" t="str">
        <f t="shared" si="164"/>
        <v>/</v>
      </c>
      <c r="AY98" s="11" t="str">
        <f t="shared" si="165"/>
        <v>/</v>
      </c>
      <c r="AZ98" s="11" t="str">
        <f t="shared" si="166"/>
        <v>/</v>
      </c>
      <c r="BA98" s="11">
        <f t="shared" si="167"/>
        <v>-1.3353115727002929E-2</v>
      </c>
      <c r="BB98" s="11" t="str">
        <f t="shared" si="168"/>
        <v>/</v>
      </c>
      <c r="BC98" s="11" t="str">
        <f t="shared" si="169"/>
        <v>/</v>
      </c>
      <c r="BD98" s="11">
        <f t="shared" si="170"/>
        <v>-2.6294240742426034E-2</v>
      </c>
      <c r="BE98" s="76" t="str">
        <f t="shared" si="171"/>
        <v>/</v>
      </c>
      <c r="BF98" s="11">
        <f t="shared" ref="BF98" si="192">AD98/AD97-1</f>
        <v>-2.402626952322362E-2</v>
      </c>
      <c r="BY98" s="2">
        <f t="shared" ref="BY98:BY129" si="193">A98</f>
        <v>43784</v>
      </c>
      <c r="BZ98" s="3">
        <f t="shared" ref="BZ98:BZ129" si="194">B98/B$2</f>
        <v>1.2185999999999999</v>
      </c>
      <c r="CA98" s="3">
        <f t="shared" ref="CA98:CA129" si="195">C98/C$2</f>
        <v>1.0289999999999999</v>
      </c>
      <c r="CB98" s="3">
        <f t="shared" ref="CB98:CB129" si="196">D98/D$2</f>
        <v>1.8602076124567475</v>
      </c>
      <c r="CC98" s="3">
        <f t="shared" ref="CC98:CC129" si="197">E98/E$2</f>
        <v>1.496</v>
      </c>
      <c r="CD98" s="3">
        <f t="shared" ref="CD98:CD129" si="198">F98/F$2</f>
        <v>1.0469999999999999</v>
      </c>
      <c r="CE98" s="3">
        <f t="shared" ref="CE98:CE129" si="199">G98/G$2</f>
        <v>1.1887000000000001</v>
      </c>
      <c r="CF98" s="3">
        <f t="shared" ref="CF98:CF129" si="200">H98/H$2</f>
        <v>1.4035889070146821</v>
      </c>
      <c r="CG98" s="3">
        <f t="shared" ref="CG98:CG129" si="201">I98/I$2</f>
        <v>1.1983511154219204</v>
      </c>
      <c r="CH98" s="3">
        <f t="shared" ref="CH98:CH129" si="202">J98/J$2</f>
        <v>1.2981818181818181</v>
      </c>
      <c r="CI98" s="3">
        <f t="shared" ref="CI98:CI129" si="203">K98/K$2</f>
        <v>1.2599462816854121</v>
      </c>
      <c r="CJ98" s="3">
        <f t="shared" ref="CJ98:CJ129" si="204">L98/L$2</f>
        <v>1.4628261939931069</v>
      </c>
      <c r="CK98" s="3">
        <f t="shared" ref="CK98:CK129" si="205">M98/M$2</f>
        <v>1.4556</v>
      </c>
      <c r="CL98" s="3">
        <f t="shared" ref="CL98:CL129" si="206">N98/N$2</f>
        <v>1.3921987191927034</v>
      </c>
      <c r="CM98" s="3">
        <f t="shared" ref="CM98:CM129" si="207">O98/O$2</f>
        <v>1.2895000000000001</v>
      </c>
      <c r="CN98" s="3">
        <f t="shared" ref="CN98:CN129" si="208">P98/P$2</f>
        <v>1.3010999999999999</v>
      </c>
      <c r="CO98" s="3">
        <f t="shared" ref="CO98:CO129" si="209">Q98/Q$2</f>
        <v>1.056</v>
      </c>
      <c r="CP98" s="3">
        <f t="shared" ref="CP98:CP129" si="210">R98/R$2</f>
        <v>1</v>
      </c>
      <c r="CQ98" s="3">
        <f t="shared" ref="CQ98:CQ129" si="211">S98/S$2</f>
        <v>1</v>
      </c>
      <c r="CR98" s="3">
        <f t="shared" ref="CR98:CR129" si="212">T98/T$2</f>
        <v>1</v>
      </c>
      <c r="CS98" s="3">
        <f t="shared" ref="CS98:CS129" si="213">U98/U$2</f>
        <v>1</v>
      </c>
      <c r="CT98" s="3">
        <f t="shared" ref="CT98:CT129" si="214">V98/V$2</f>
        <v>1</v>
      </c>
      <c r="CU98" s="3">
        <f t="shared" ref="CU98:CU129" si="215">W98/W$2</f>
        <v>1.33</v>
      </c>
      <c r="CV98" s="3">
        <f t="shared" ref="CV98:CV129" si="216">X98/X$2</f>
        <v>1</v>
      </c>
      <c r="CW98" s="3">
        <f t="shared" ref="CW98:CW129" si="217">Y98/Y$2</f>
        <v>1</v>
      </c>
      <c r="CX98" s="3">
        <f t="shared" ref="CX98:CX129" si="218">Z98/Z$2</f>
        <v>1.0556322746103799</v>
      </c>
      <c r="CY98" s="81">
        <f t="shared" ref="CY98:CY129" si="219">AA98/AA$2</f>
        <v>1</v>
      </c>
      <c r="CZ98" s="3">
        <f t="shared" ref="CZ98" si="220">AD98/AD$2</f>
        <v>0.77884812789462976</v>
      </c>
    </row>
    <row r="99" spans="1:104">
      <c r="A99" s="2">
        <v>43791</v>
      </c>
      <c r="B99" s="73">
        <v>1.2176</v>
      </c>
      <c r="C99" s="73">
        <v>1.034</v>
      </c>
      <c r="D99" s="73">
        <v>2.6709999999999998</v>
      </c>
      <c r="E99" s="73">
        <v>1.502</v>
      </c>
      <c r="F99" s="73">
        <v>1.0509999999999999</v>
      </c>
      <c r="G99" s="73">
        <v>1.19</v>
      </c>
      <c r="H99" s="73">
        <v>1.7208000000000001</v>
      </c>
      <c r="I99" s="73">
        <v>1.7394000000000001</v>
      </c>
      <c r="J99" s="73">
        <v>1.44</v>
      </c>
      <c r="K99" s="73">
        <v>1.4853000000000001</v>
      </c>
      <c r="L99" s="73">
        <v>1.4899</v>
      </c>
      <c r="M99" s="73">
        <v>1.472</v>
      </c>
      <c r="N99" s="73">
        <v>1.4430000000000001</v>
      </c>
      <c r="O99" s="73">
        <v>1.2931999999999999</v>
      </c>
      <c r="P99" s="73">
        <v>1.3035000000000001</v>
      </c>
      <c r="Q99" s="73">
        <v>1.0549999999999999</v>
      </c>
      <c r="R99" s="73">
        <v>1</v>
      </c>
      <c r="S99" s="73">
        <v>1</v>
      </c>
      <c r="T99" s="73">
        <v>1</v>
      </c>
      <c r="U99" s="73">
        <v>1</v>
      </c>
      <c r="V99" s="73">
        <v>1</v>
      </c>
      <c r="W99" s="73">
        <v>1.337</v>
      </c>
      <c r="X99" s="73">
        <v>1</v>
      </c>
      <c r="Y99" s="73">
        <v>1</v>
      </c>
      <c r="Z99" s="73">
        <v>1.0617478792661299</v>
      </c>
      <c r="AA99" s="79">
        <v>1</v>
      </c>
      <c r="AB99" s="79">
        <v>1</v>
      </c>
      <c r="AC99" s="79"/>
      <c r="AD99" s="19">
        <v>0.78454977919939373</v>
      </c>
      <c r="AF99" s="11">
        <f t="shared" ref="AF99:AF130" si="221">IF(B99=B98,"/",B99/B98-1)</f>
        <v>-8.2061381913667297E-4</v>
      </c>
      <c r="AG99" s="11">
        <f t="shared" ref="AG99:AG130" si="222">IF(C99=C98,"/",C99/C98-1)</f>
        <v>4.859086491739717E-3</v>
      </c>
      <c r="AH99" s="11">
        <f t="shared" ref="AH99:AH130" si="223">IF(D99=D98,"/",D99/D98-1)</f>
        <v>-6.3244047619048782E-3</v>
      </c>
      <c r="AI99" s="11">
        <f t="shared" ref="AI99:AI130" si="224">IF(E99=E98,"/",E99/E98-1)</f>
        <v>4.0106951871656804E-3</v>
      </c>
      <c r="AJ99" s="11">
        <f t="shared" ref="AJ99:AJ130" si="225">IF(F99=F98,"/",F99/F98-1)</f>
        <v>3.8204393505252288E-3</v>
      </c>
      <c r="AK99" s="11">
        <f t="shared" ref="AK99:AK130" si="226">IF(G99=G98,"/",G99/G98-1)</f>
        <v>1.0936316984939687E-3</v>
      </c>
      <c r="AL99" s="11" t="str">
        <f t="shared" ref="AL99:AL130" si="227">IF(H99=H98,"/",H99/H98-1)</f>
        <v>/</v>
      </c>
      <c r="AM99" s="11">
        <f t="shared" ref="AM99:AM130" si="228">IF(I99=I98,"/",I99/I98-1)</f>
        <v>5.6079088859339876E-3</v>
      </c>
      <c r="AN99" s="11">
        <f t="shared" ref="AN99:AN130" si="229">IF(J99=J98,"/",J99/J98-1)</f>
        <v>8.4033613445377853E-3</v>
      </c>
      <c r="AO99" s="11">
        <f t="shared" ref="AO99:AO130" si="230">IF(K99=K98,"/",K99/K98-1)</f>
        <v>-1.0525614549330542E-2</v>
      </c>
      <c r="AP99" s="11">
        <f t="shared" ref="AP99:AP130" si="231">IF(L99=L98,"/",L99/L98-1)</f>
        <v>2.9619656681252327E-3</v>
      </c>
      <c r="AQ99" s="11">
        <f t="shared" ref="AQ99:AQ130" si="232">IF(M99=M98,"/",M99/M98-1)</f>
        <v>1.1266831547128264E-2</v>
      </c>
      <c r="AR99" s="11">
        <f t="shared" ref="AR99:AR130" si="233">IF(N99=N98,"/",N99/N98-1)</f>
        <v>5.7150822414273605E-3</v>
      </c>
      <c r="AS99" s="11">
        <f t="shared" ref="AS99:AS130" si="234">IF(O99=O98,"/",O99/O98-1)</f>
        <v>2.8693291973631574E-3</v>
      </c>
      <c r="AT99" s="11">
        <f t="shared" ref="AT99:AT130" si="235">IF(P99=P98,"/",P99/P98-1)</f>
        <v>1.8445930366615126E-3</v>
      </c>
      <c r="AU99" s="11">
        <f t="shared" ref="AU99:AU130" si="236">IF(Q99=Q98,"/",Q99/Q98-1)</f>
        <v>-9.4696969696983491E-4</v>
      </c>
      <c r="AV99" s="11" t="str">
        <f t="shared" ref="AV99:AV130" si="237">IF(R99=R98,"/",R99/R98-1)</f>
        <v>/</v>
      </c>
      <c r="AW99" s="11" t="str">
        <f t="shared" ref="AW99:AW130" si="238">IF(S99=S98,"/",S99/S98-1)</f>
        <v>/</v>
      </c>
      <c r="AX99" s="11" t="str">
        <f t="shared" ref="AX99:AX130" si="239">IF(T99=T98,"/",T99/T98-1)</f>
        <v>/</v>
      </c>
      <c r="AY99" s="11" t="str">
        <f t="shared" ref="AY99:AY130" si="240">IF(U99=U98,"/",U99/U98-1)</f>
        <v>/</v>
      </c>
      <c r="AZ99" s="11" t="str">
        <f t="shared" ref="AZ99:AZ130" si="241">IF(V99=V98,"/",V99/V98-1)</f>
        <v>/</v>
      </c>
      <c r="BA99" s="11">
        <f t="shared" ref="BA99:BA130" si="242">IF(W99=W98,"/",W99/W98-1)</f>
        <v>5.2631578947368585E-3</v>
      </c>
      <c r="BB99" s="11" t="str">
        <f t="shared" ref="BB99:BB130" si="243">IF(X99=X98,"/",X99/X98-1)</f>
        <v>/</v>
      </c>
      <c r="BC99" s="11" t="str">
        <f t="shared" ref="BC99:BC130" si="244">IF(Y99=Y98,"/",Y99/Y98-1)</f>
        <v>/</v>
      </c>
      <c r="BD99" s="11">
        <f t="shared" ref="BD99:BD130" si="245">IF(Z99=Z98,"/",Z99/Z98-1)</f>
        <v>5.7933096617448498E-3</v>
      </c>
      <c r="BE99" s="76" t="str">
        <f t="shared" ref="BE99:BE130" si="246">IF(AA99=AA98,"/",AA99/AA98-1)</f>
        <v>/</v>
      </c>
      <c r="BF99" s="11">
        <f t="shared" ref="BF99" si="247">AD99/AD98-1</f>
        <v>7.3206201575866103E-3</v>
      </c>
      <c r="BY99" s="2">
        <f t="shared" si="193"/>
        <v>43791</v>
      </c>
      <c r="BZ99" s="3">
        <f t="shared" si="194"/>
        <v>1.2176</v>
      </c>
      <c r="CA99" s="3">
        <f t="shared" si="195"/>
        <v>1.034</v>
      </c>
      <c r="CB99" s="3">
        <f t="shared" si="196"/>
        <v>1.8484429065743944</v>
      </c>
      <c r="CC99" s="3">
        <f t="shared" si="197"/>
        <v>1.502</v>
      </c>
      <c r="CD99" s="3">
        <f t="shared" si="198"/>
        <v>1.0509999999999999</v>
      </c>
      <c r="CE99" s="3">
        <f t="shared" si="199"/>
        <v>1.19</v>
      </c>
      <c r="CF99" s="3">
        <f t="shared" si="200"/>
        <v>1.4035889070146821</v>
      </c>
      <c r="CG99" s="3">
        <f t="shared" si="201"/>
        <v>1.205071359290564</v>
      </c>
      <c r="CH99" s="3">
        <f t="shared" si="202"/>
        <v>1.3090909090909089</v>
      </c>
      <c r="CI99" s="3">
        <f t="shared" si="203"/>
        <v>1.2466845727715294</v>
      </c>
      <c r="CJ99" s="3">
        <f t="shared" si="204"/>
        <v>1.4671590349581487</v>
      </c>
      <c r="CK99" s="3">
        <f t="shared" si="205"/>
        <v>1.472</v>
      </c>
      <c r="CL99" s="3">
        <f t="shared" si="206"/>
        <v>1.4001552493692995</v>
      </c>
      <c r="CM99" s="3">
        <f t="shared" si="207"/>
        <v>1.2931999999999999</v>
      </c>
      <c r="CN99" s="3">
        <f t="shared" si="208"/>
        <v>1.3035000000000001</v>
      </c>
      <c r="CO99" s="3">
        <f t="shared" si="209"/>
        <v>1.0549999999999999</v>
      </c>
      <c r="CP99" s="3">
        <f t="shared" si="210"/>
        <v>1</v>
      </c>
      <c r="CQ99" s="3">
        <f t="shared" si="211"/>
        <v>1</v>
      </c>
      <c r="CR99" s="3">
        <f t="shared" si="212"/>
        <v>1</v>
      </c>
      <c r="CS99" s="3">
        <f t="shared" si="213"/>
        <v>1</v>
      </c>
      <c r="CT99" s="3">
        <f t="shared" si="214"/>
        <v>1</v>
      </c>
      <c r="CU99" s="3">
        <f t="shared" si="215"/>
        <v>1.337</v>
      </c>
      <c r="CV99" s="3">
        <f t="shared" si="216"/>
        <v>1</v>
      </c>
      <c r="CW99" s="3">
        <f t="shared" si="217"/>
        <v>1</v>
      </c>
      <c r="CX99" s="3">
        <f t="shared" si="218"/>
        <v>1.0617478792661299</v>
      </c>
      <c r="CY99" s="81">
        <f t="shared" si="219"/>
        <v>1</v>
      </c>
      <c r="CZ99" s="3">
        <f t="shared" ref="CZ99" si="248">AD99/AD$2</f>
        <v>0.78454977919939373</v>
      </c>
    </row>
    <row r="100" spans="1:104">
      <c r="A100" s="2">
        <v>43798</v>
      </c>
      <c r="B100" s="73">
        <v>1.2</v>
      </c>
      <c r="C100" s="73">
        <v>1.0269999999999999</v>
      </c>
      <c r="D100" s="73">
        <v>2.6469999999999998</v>
      </c>
      <c r="E100" s="73">
        <v>1.4850000000000001</v>
      </c>
      <c r="F100" s="73">
        <v>1.04</v>
      </c>
      <c r="G100" s="73">
        <v>1.1734</v>
      </c>
      <c r="H100" s="73">
        <v>1.6912</v>
      </c>
      <c r="I100" s="73">
        <v>1.7137</v>
      </c>
      <c r="J100" s="73">
        <v>1.4319999999999999</v>
      </c>
      <c r="K100" s="73">
        <v>1.4706999999999999</v>
      </c>
      <c r="L100" s="73">
        <v>1.4791000000000001</v>
      </c>
      <c r="M100" s="73">
        <v>1.4776</v>
      </c>
      <c r="N100" s="73">
        <v>1.4337</v>
      </c>
      <c r="O100" s="73">
        <v>1.2909999999999999</v>
      </c>
      <c r="P100" s="73">
        <v>1.2843</v>
      </c>
      <c r="Q100" s="73">
        <v>1.05</v>
      </c>
      <c r="R100" s="73">
        <v>1</v>
      </c>
      <c r="S100" s="73">
        <v>1</v>
      </c>
      <c r="T100" s="73">
        <v>1</v>
      </c>
      <c r="U100" s="73">
        <v>1</v>
      </c>
      <c r="V100" s="73">
        <v>1</v>
      </c>
      <c r="W100" s="73">
        <v>1.3240000000000001</v>
      </c>
      <c r="X100" s="73">
        <v>1</v>
      </c>
      <c r="Y100" s="73">
        <v>1</v>
      </c>
      <c r="Z100" s="73">
        <v>1.0519826395738801</v>
      </c>
      <c r="AA100" s="79">
        <v>1</v>
      </c>
      <c r="AB100" s="79">
        <v>1</v>
      </c>
      <c r="AC100" s="79"/>
      <c r="AD100" s="19">
        <v>0.78308757120484984</v>
      </c>
      <c r="AF100" s="11">
        <f t="shared" si="221"/>
        <v>-1.4454664914586135E-2</v>
      </c>
      <c r="AG100" s="11">
        <f t="shared" si="222"/>
        <v>-6.7698259187621845E-3</v>
      </c>
      <c r="AH100" s="11">
        <f t="shared" si="223"/>
        <v>-8.9853987270684943E-3</v>
      </c>
      <c r="AI100" s="11">
        <f t="shared" si="224"/>
        <v>-1.131824234354184E-2</v>
      </c>
      <c r="AJ100" s="11">
        <f t="shared" si="225"/>
        <v>-1.0466222645099776E-2</v>
      </c>
      <c r="AK100" s="11">
        <f t="shared" si="226"/>
        <v>-1.3949579831932679E-2</v>
      </c>
      <c r="AL100" s="11">
        <f t="shared" si="227"/>
        <v>-1.7201301720130235E-2</v>
      </c>
      <c r="AM100" s="11">
        <f t="shared" si="228"/>
        <v>-1.477520984247449E-2</v>
      </c>
      <c r="AN100" s="11">
        <f t="shared" si="229"/>
        <v>-5.5555555555555358E-3</v>
      </c>
      <c r="AO100" s="11">
        <f t="shared" si="230"/>
        <v>-9.8296640409345493E-3</v>
      </c>
      <c r="AP100" s="11">
        <f t="shared" si="231"/>
        <v>-7.2488086448754263E-3</v>
      </c>
      <c r="AQ100" s="11">
        <f t="shared" si="232"/>
        <v>3.8043478260869623E-3</v>
      </c>
      <c r="AR100" s="11">
        <f t="shared" si="233"/>
        <v>-6.444906444906473E-3</v>
      </c>
      <c r="AS100" s="11">
        <f t="shared" si="234"/>
        <v>-1.701206309928871E-3</v>
      </c>
      <c r="AT100" s="11">
        <f t="shared" si="235"/>
        <v>-1.4729574223245168E-2</v>
      </c>
      <c r="AU100" s="11">
        <f t="shared" si="236"/>
        <v>-4.7393364928909332E-3</v>
      </c>
      <c r="AV100" s="11" t="str">
        <f t="shared" si="237"/>
        <v>/</v>
      </c>
      <c r="AW100" s="11" t="str">
        <f t="shared" si="238"/>
        <v>/</v>
      </c>
      <c r="AX100" s="11" t="str">
        <f t="shared" si="239"/>
        <v>/</v>
      </c>
      <c r="AY100" s="11" t="str">
        <f t="shared" si="240"/>
        <v>/</v>
      </c>
      <c r="AZ100" s="11" t="str">
        <f t="shared" si="241"/>
        <v>/</v>
      </c>
      <c r="BA100" s="11">
        <f t="shared" si="242"/>
        <v>-9.7232610321614787E-3</v>
      </c>
      <c r="BB100" s="11" t="str">
        <f t="shared" si="243"/>
        <v>/</v>
      </c>
      <c r="BC100" s="11" t="str">
        <f t="shared" si="244"/>
        <v>/</v>
      </c>
      <c r="BD100" s="11">
        <f t="shared" si="245"/>
        <v>-9.197324414718433E-3</v>
      </c>
      <c r="BE100" s="76" t="str">
        <f t="shared" si="246"/>
        <v>/</v>
      </c>
      <c r="BF100" s="11">
        <f t="shared" ref="BF100" si="249">AD100/AD99-1</f>
        <v>-1.8637542617576663E-3</v>
      </c>
      <c r="BY100" s="2">
        <f t="shared" si="193"/>
        <v>43798</v>
      </c>
      <c r="BZ100" s="3">
        <f t="shared" si="194"/>
        <v>1.2</v>
      </c>
      <c r="CA100" s="3">
        <f t="shared" si="195"/>
        <v>1.0269999999999999</v>
      </c>
      <c r="CB100" s="3">
        <f t="shared" si="196"/>
        <v>1.8318339100346019</v>
      </c>
      <c r="CC100" s="3">
        <f t="shared" si="197"/>
        <v>1.4850000000000001</v>
      </c>
      <c r="CD100" s="3">
        <f t="shared" si="198"/>
        <v>1.04</v>
      </c>
      <c r="CE100" s="3">
        <f t="shared" si="199"/>
        <v>1.1734</v>
      </c>
      <c r="CF100" s="3">
        <f t="shared" si="200"/>
        <v>1.3794453507340947</v>
      </c>
      <c r="CG100" s="3">
        <f t="shared" si="201"/>
        <v>1.18726617708189</v>
      </c>
      <c r="CH100" s="3">
        <f t="shared" si="202"/>
        <v>1.3018181818181818</v>
      </c>
      <c r="CI100" s="3">
        <f t="shared" si="203"/>
        <v>1.2344300822561691</v>
      </c>
      <c r="CJ100" s="3">
        <f t="shared" si="204"/>
        <v>1.4565238798621369</v>
      </c>
      <c r="CK100" s="3">
        <f t="shared" si="205"/>
        <v>1.4776</v>
      </c>
      <c r="CL100" s="3">
        <f t="shared" si="206"/>
        <v>1.3911313797787697</v>
      </c>
      <c r="CM100" s="3">
        <f t="shared" si="207"/>
        <v>1.2909999999999999</v>
      </c>
      <c r="CN100" s="3">
        <f t="shared" si="208"/>
        <v>1.2843</v>
      </c>
      <c r="CO100" s="3">
        <f t="shared" si="209"/>
        <v>1.05</v>
      </c>
      <c r="CP100" s="3">
        <f t="shared" si="210"/>
        <v>1</v>
      </c>
      <c r="CQ100" s="3">
        <f t="shared" si="211"/>
        <v>1</v>
      </c>
      <c r="CR100" s="3">
        <f t="shared" si="212"/>
        <v>1</v>
      </c>
      <c r="CS100" s="3">
        <f t="shared" si="213"/>
        <v>1</v>
      </c>
      <c r="CT100" s="3">
        <f t="shared" si="214"/>
        <v>1</v>
      </c>
      <c r="CU100" s="3">
        <f t="shared" si="215"/>
        <v>1.3240000000000001</v>
      </c>
      <c r="CV100" s="3">
        <f t="shared" si="216"/>
        <v>1</v>
      </c>
      <c r="CW100" s="3">
        <f t="shared" si="217"/>
        <v>1</v>
      </c>
      <c r="CX100" s="3">
        <f t="shared" si="218"/>
        <v>1.0519826395738801</v>
      </c>
      <c r="CY100" s="81">
        <f t="shared" si="219"/>
        <v>1</v>
      </c>
      <c r="CZ100" s="3">
        <f t="shared" ref="CZ100" si="250">AD100/AD$2</f>
        <v>0.78308757120484984</v>
      </c>
    </row>
    <row r="101" spans="1:104">
      <c r="A101" s="2">
        <v>43805</v>
      </c>
      <c r="B101" s="73">
        <v>1.226</v>
      </c>
      <c r="C101" s="73">
        <v>1.0549999999999999</v>
      </c>
      <c r="D101" s="73">
        <v>2.7280000000000002</v>
      </c>
      <c r="E101" s="73">
        <v>1.522</v>
      </c>
      <c r="F101" s="73">
        <v>1.069</v>
      </c>
      <c r="G101" s="73">
        <v>1.2116</v>
      </c>
      <c r="H101" s="73">
        <v>1.7164999999999999</v>
      </c>
      <c r="I101" s="73">
        <v>1.7433000000000001</v>
      </c>
      <c r="J101" s="73">
        <v>1.466</v>
      </c>
      <c r="K101" s="73">
        <v>1.5015000000000001</v>
      </c>
      <c r="L101" s="73">
        <v>1.5326</v>
      </c>
      <c r="M101" s="73">
        <v>1.5069999999999999</v>
      </c>
      <c r="N101" s="73">
        <v>1.4666999999999999</v>
      </c>
      <c r="O101" s="73">
        <v>1.3173999999999999</v>
      </c>
      <c r="P101" s="73">
        <v>1.3154999999999999</v>
      </c>
      <c r="Q101" s="73">
        <v>1.075</v>
      </c>
      <c r="R101" s="73">
        <v>1</v>
      </c>
      <c r="S101" s="73">
        <v>1</v>
      </c>
      <c r="T101" s="73">
        <v>1</v>
      </c>
      <c r="U101" s="73">
        <v>1</v>
      </c>
      <c r="V101" s="73">
        <v>1</v>
      </c>
      <c r="W101" s="73">
        <v>1.3480000000000001</v>
      </c>
      <c r="X101" s="73">
        <v>1</v>
      </c>
      <c r="Y101" s="73">
        <v>1</v>
      </c>
      <c r="Z101" s="73">
        <v>1.08305385677648</v>
      </c>
      <c r="AA101" s="79">
        <v>1</v>
      </c>
      <c r="AB101" s="79">
        <v>1</v>
      </c>
      <c r="AC101" s="79"/>
      <c r="AD101" s="19">
        <v>0.80157634340719452</v>
      </c>
      <c r="AF101" s="11">
        <f t="shared" si="221"/>
        <v>2.1666666666666723E-2</v>
      </c>
      <c r="AG101" s="11">
        <f t="shared" si="222"/>
        <v>2.7263875365141299E-2</v>
      </c>
      <c r="AH101" s="11">
        <f t="shared" si="223"/>
        <v>3.0600680015111514E-2</v>
      </c>
      <c r="AI101" s="11">
        <f t="shared" si="224"/>
        <v>2.491582491582478E-2</v>
      </c>
      <c r="AJ101" s="11">
        <f t="shared" si="225"/>
        <v>2.7884615384615286E-2</v>
      </c>
      <c r="AK101" s="11">
        <f t="shared" si="226"/>
        <v>3.2554968467700673E-2</v>
      </c>
      <c r="AL101" s="11">
        <f t="shared" si="227"/>
        <v>1.4959791863765393E-2</v>
      </c>
      <c r="AM101" s="11">
        <f t="shared" si="228"/>
        <v>1.7272568127443488E-2</v>
      </c>
      <c r="AN101" s="11">
        <f t="shared" si="229"/>
        <v>2.3743016759776525E-2</v>
      </c>
      <c r="AO101" s="11">
        <f t="shared" si="230"/>
        <v>2.0942408376963373E-2</v>
      </c>
      <c r="AP101" s="11">
        <f t="shared" si="231"/>
        <v>3.6170644310729472E-2</v>
      </c>
      <c r="AQ101" s="11">
        <f t="shared" si="232"/>
        <v>1.9897130481862479E-2</v>
      </c>
      <c r="AR101" s="11">
        <f t="shared" si="233"/>
        <v>2.3017367650135956E-2</v>
      </c>
      <c r="AS101" s="11">
        <f t="shared" si="234"/>
        <v>2.0449264136328305E-2</v>
      </c>
      <c r="AT101" s="11">
        <f t="shared" si="235"/>
        <v>2.429338939500103E-2</v>
      </c>
      <c r="AU101" s="11">
        <f t="shared" si="236"/>
        <v>2.3809523809523725E-2</v>
      </c>
      <c r="AV101" s="11" t="str">
        <f t="shared" si="237"/>
        <v>/</v>
      </c>
      <c r="AW101" s="11" t="str">
        <f t="shared" si="238"/>
        <v>/</v>
      </c>
      <c r="AX101" s="11" t="str">
        <f t="shared" si="239"/>
        <v>/</v>
      </c>
      <c r="AY101" s="11" t="str">
        <f t="shared" si="240"/>
        <v>/</v>
      </c>
      <c r="AZ101" s="11" t="str">
        <f t="shared" si="241"/>
        <v>/</v>
      </c>
      <c r="BA101" s="11">
        <f t="shared" si="242"/>
        <v>1.812688821752273E-2</v>
      </c>
      <c r="BB101" s="11" t="str">
        <f t="shared" si="243"/>
        <v>/</v>
      </c>
      <c r="BC101" s="11" t="str">
        <f t="shared" si="244"/>
        <v>/</v>
      </c>
      <c r="BD101" s="11">
        <f t="shared" si="245"/>
        <v>2.953586497889904E-2</v>
      </c>
      <c r="BE101" s="76" t="str">
        <f t="shared" si="246"/>
        <v>/</v>
      </c>
      <c r="BF101" s="11">
        <f t="shared" ref="BF101" si="251">AD101/AD100-1</f>
        <v>2.3610095322925462E-2</v>
      </c>
      <c r="BY101" s="2">
        <f t="shared" si="193"/>
        <v>43805</v>
      </c>
      <c r="BZ101" s="3">
        <f t="shared" si="194"/>
        <v>1.226</v>
      </c>
      <c r="CA101" s="3">
        <f t="shared" si="195"/>
        <v>1.0549999999999999</v>
      </c>
      <c r="CB101" s="3">
        <f t="shared" si="196"/>
        <v>1.8878892733564014</v>
      </c>
      <c r="CC101" s="3">
        <f t="shared" si="197"/>
        <v>1.522</v>
      </c>
      <c r="CD101" s="3">
        <f t="shared" si="198"/>
        <v>1.069</v>
      </c>
      <c r="CE101" s="3">
        <f t="shared" si="199"/>
        <v>1.2116</v>
      </c>
      <c r="CF101" s="3">
        <f t="shared" si="200"/>
        <v>1.4000815660685155</v>
      </c>
      <c r="CG101" s="3">
        <f t="shared" si="201"/>
        <v>1.2077733130109465</v>
      </c>
      <c r="CH101" s="3">
        <f t="shared" si="202"/>
        <v>1.3327272727272725</v>
      </c>
      <c r="CI101" s="3">
        <f t="shared" si="203"/>
        <v>1.2602820211515864</v>
      </c>
      <c r="CJ101" s="3">
        <f t="shared" si="204"/>
        <v>1.5092072870507138</v>
      </c>
      <c r="CK101" s="3">
        <f t="shared" si="205"/>
        <v>1.5069999999999999</v>
      </c>
      <c r="CL101" s="3">
        <f t="shared" si="206"/>
        <v>1.4231515621967785</v>
      </c>
      <c r="CM101" s="3">
        <f t="shared" si="207"/>
        <v>1.3173999999999999</v>
      </c>
      <c r="CN101" s="3">
        <f t="shared" si="208"/>
        <v>1.3154999999999999</v>
      </c>
      <c r="CO101" s="3">
        <f t="shared" si="209"/>
        <v>1.075</v>
      </c>
      <c r="CP101" s="3">
        <f t="shared" si="210"/>
        <v>1</v>
      </c>
      <c r="CQ101" s="3">
        <f t="shared" si="211"/>
        <v>1</v>
      </c>
      <c r="CR101" s="3">
        <f t="shared" si="212"/>
        <v>1</v>
      </c>
      <c r="CS101" s="3">
        <f t="shared" si="213"/>
        <v>1</v>
      </c>
      <c r="CT101" s="3">
        <f t="shared" si="214"/>
        <v>1</v>
      </c>
      <c r="CU101" s="3">
        <f t="shared" si="215"/>
        <v>1.3480000000000001</v>
      </c>
      <c r="CV101" s="3">
        <f t="shared" si="216"/>
        <v>1</v>
      </c>
      <c r="CW101" s="3">
        <f t="shared" si="217"/>
        <v>1</v>
      </c>
      <c r="CX101" s="3">
        <f t="shared" si="218"/>
        <v>1.08305385677648</v>
      </c>
      <c r="CY101" s="81">
        <f t="shared" si="219"/>
        <v>1</v>
      </c>
      <c r="CZ101" s="3">
        <f t="shared" ref="CZ101" si="252">AD101/AD$2</f>
        <v>0.80157634340719452</v>
      </c>
    </row>
    <row r="102" spans="1:104">
      <c r="A102" s="2">
        <v>43812</v>
      </c>
      <c r="B102" s="73">
        <v>1.246</v>
      </c>
      <c r="C102" s="73">
        <v>1.073</v>
      </c>
      <c r="D102" s="73">
        <v>2.8130000000000002</v>
      </c>
      <c r="E102" s="73">
        <v>1.55</v>
      </c>
      <c r="F102" s="73">
        <v>1.0840000000000001</v>
      </c>
      <c r="G102" s="73">
        <v>1.2383999999999999</v>
      </c>
      <c r="H102" s="73">
        <v>1.7369000000000001</v>
      </c>
      <c r="I102" s="73">
        <v>1.7654000000000001</v>
      </c>
      <c r="J102" s="73">
        <v>1.4790000000000001</v>
      </c>
      <c r="K102" s="73">
        <v>1.5025999999999999</v>
      </c>
      <c r="L102" s="73">
        <v>1.5615000000000001</v>
      </c>
      <c r="M102" s="73">
        <v>1.5294000000000001</v>
      </c>
      <c r="N102" s="73">
        <v>1.4883</v>
      </c>
      <c r="O102" s="73">
        <v>1.3387</v>
      </c>
      <c r="P102" s="73">
        <v>1.3355999999999999</v>
      </c>
      <c r="Q102" s="73">
        <v>1.093</v>
      </c>
      <c r="R102" s="73">
        <v>1</v>
      </c>
      <c r="S102" s="73">
        <v>1</v>
      </c>
      <c r="T102" s="73">
        <v>1</v>
      </c>
      <c r="U102" s="73">
        <v>1</v>
      </c>
      <c r="V102" s="73">
        <v>1</v>
      </c>
      <c r="W102" s="73">
        <v>1.367</v>
      </c>
      <c r="X102" s="73">
        <v>1</v>
      </c>
      <c r="Y102" s="73">
        <v>1</v>
      </c>
      <c r="Z102" s="73">
        <v>1.1012033931742</v>
      </c>
      <c r="AA102" s="79">
        <v>1</v>
      </c>
      <c r="AB102" s="79">
        <v>1</v>
      </c>
      <c r="AC102" s="79"/>
      <c r="AD102" s="19">
        <v>0.8116838161747304</v>
      </c>
      <c r="AF102" s="11">
        <f t="shared" si="221"/>
        <v>1.6313213703099461E-2</v>
      </c>
      <c r="AG102" s="11">
        <f t="shared" si="222"/>
        <v>1.7061611374407537E-2</v>
      </c>
      <c r="AH102" s="11">
        <f t="shared" si="223"/>
        <v>3.115835777126108E-2</v>
      </c>
      <c r="AI102" s="11">
        <f t="shared" si="224"/>
        <v>1.8396846254927768E-2</v>
      </c>
      <c r="AJ102" s="11">
        <f t="shared" si="225"/>
        <v>1.4031805425631649E-2</v>
      </c>
      <c r="AK102" s="11">
        <f t="shared" si="226"/>
        <v>2.2119511389897539E-2</v>
      </c>
      <c r="AL102" s="11">
        <f t="shared" si="227"/>
        <v>1.1884648995048153E-2</v>
      </c>
      <c r="AM102" s="11">
        <f t="shared" si="228"/>
        <v>1.2677106636838076E-2</v>
      </c>
      <c r="AN102" s="11">
        <f t="shared" si="229"/>
        <v>8.867667121418954E-3</v>
      </c>
      <c r="AO102" s="11">
        <f t="shared" si="230"/>
        <v>7.3260073260073E-4</v>
      </c>
      <c r="AP102" s="11">
        <f t="shared" si="231"/>
        <v>1.8856844577841647E-2</v>
      </c>
      <c r="AQ102" s="11">
        <f t="shared" si="232"/>
        <v>1.4863968148639772E-2</v>
      </c>
      <c r="AR102" s="11">
        <f t="shared" si="233"/>
        <v>1.4726938024135938E-2</v>
      </c>
      <c r="AS102" s="11">
        <f t="shared" si="234"/>
        <v>1.6168210110824477E-2</v>
      </c>
      <c r="AT102" s="11">
        <f t="shared" si="235"/>
        <v>1.5279361459521024E-2</v>
      </c>
      <c r="AU102" s="11">
        <f t="shared" si="236"/>
        <v>1.6744186046511622E-2</v>
      </c>
      <c r="AV102" s="11" t="str">
        <f t="shared" si="237"/>
        <v>/</v>
      </c>
      <c r="AW102" s="11" t="str">
        <f t="shared" si="238"/>
        <v>/</v>
      </c>
      <c r="AX102" s="11" t="str">
        <f t="shared" si="239"/>
        <v>/</v>
      </c>
      <c r="AY102" s="11" t="str">
        <f t="shared" si="240"/>
        <v>/</v>
      </c>
      <c r="AZ102" s="11" t="str">
        <f t="shared" si="241"/>
        <v>/</v>
      </c>
      <c r="BA102" s="11">
        <f t="shared" si="242"/>
        <v>1.4094955489614147E-2</v>
      </c>
      <c r="BB102" s="11" t="str">
        <f t="shared" si="243"/>
        <v>/</v>
      </c>
      <c r="BC102" s="11" t="str">
        <f t="shared" si="244"/>
        <v>/</v>
      </c>
      <c r="BD102" s="11">
        <f t="shared" si="245"/>
        <v>1.6757741347913191E-2</v>
      </c>
      <c r="BE102" s="76" t="str">
        <f t="shared" si="246"/>
        <v>/</v>
      </c>
      <c r="BF102" s="11">
        <f t="shared" ref="BF102" si="253">AD102/AD101-1</f>
        <v>1.2609494841842261E-2</v>
      </c>
      <c r="BY102" s="2">
        <f t="shared" si="193"/>
        <v>43812</v>
      </c>
      <c r="BZ102" s="3">
        <f t="shared" si="194"/>
        <v>1.246</v>
      </c>
      <c r="CA102" s="3">
        <f t="shared" si="195"/>
        <v>1.073</v>
      </c>
      <c r="CB102" s="3">
        <f t="shared" si="196"/>
        <v>1.9467128027681662</v>
      </c>
      <c r="CC102" s="3">
        <f t="shared" si="197"/>
        <v>1.55</v>
      </c>
      <c r="CD102" s="3">
        <f t="shared" si="198"/>
        <v>1.0840000000000001</v>
      </c>
      <c r="CE102" s="3">
        <f t="shared" si="199"/>
        <v>1.2383999999999999</v>
      </c>
      <c r="CF102" s="3">
        <f t="shared" si="200"/>
        <v>1.416721044045677</v>
      </c>
      <c r="CG102" s="3">
        <f t="shared" si="201"/>
        <v>1.2230843840931136</v>
      </c>
      <c r="CH102" s="3">
        <f t="shared" si="202"/>
        <v>1.3445454545454545</v>
      </c>
      <c r="CI102" s="3">
        <f t="shared" si="203"/>
        <v>1.2612053046835654</v>
      </c>
      <c r="CJ102" s="3">
        <f t="shared" si="204"/>
        <v>1.5376661742983753</v>
      </c>
      <c r="CK102" s="3">
        <f t="shared" si="205"/>
        <v>1.5294000000000001</v>
      </c>
      <c r="CL102" s="3">
        <f t="shared" si="206"/>
        <v>1.4441102270522026</v>
      </c>
      <c r="CM102" s="3">
        <f t="shared" si="207"/>
        <v>1.3387</v>
      </c>
      <c r="CN102" s="3">
        <f t="shared" si="208"/>
        <v>1.3355999999999999</v>
      </c>
      <c r="CO102" s="3">
        <f t="shared" si="209"/>
        <v>1.093</v>
      </c>
      <c r="CP102" s="3">
        <f t="shared" si="210"/>
        <v>1</v>
      </c>
      <c r="CQ102" s="3">
        <f t="shared" si="211"/>
        <v>1</v>
      </c>
      <c r="CR102" s="3">
        <f t="shared" si="212"/>
        <v>1</v>
      </c>
      <c r="CS102" s="3">
        <f t="shared" si="213"/>
        <v>1</v>
      </c>
      <c r="CT102" s="3">
        <f t="shared" si="214"/>
        <v>1</v>
      </c>
      <c r="CU102" s="3">
        <f t="shared" si="215"/>
        <v>1.367</v>
      </c>
      <c r="CV102" s="3">
        <f t="shared" si="216"/>
        <v>1</v>
      </c>
      <c r="CW102" s="3">
        <f t="shared" si="217"/>
        <v>1</v>
      </c>
      <c r="CX102" s="3">
        <f t="shared" si="218"/>
        <v>1.1012033931742</v>
      </c>
      <c r="CY102" s="81">
        <f t="shared" si="219"/>
        <v>1</v>
      </c>
      <c r="CZ102" s="3">
        <f t="shared" ref="CZ102" si="254">AD102/AD$2</f>
        <v>0.8116838161747304</v>
      </c>
    </row>
    <row r="103" spans="1:104">
      <c r="A103" s="2">
        <v>43819</v>
      </c>
      <c r="B103" s="73">
        <v>1.2769999999999999</v>
      </c>
      <c r="C103" s="73">
        <v>1.115</v>
      </c>
      <c r="D103" s="73">
        <v>2.8969999999999998</v>
      </c>
      <c r="E103" s="73">
        <v>1.5820000000000001</v>
      </c>
      <c r="F103" s="73">
        <v>1.105</v>
      </c>
      <c r="G103" s="73">
        <v>1.2664</v>
      </c>
      <c r="H103" s="73">
        <v>1.7565</v>
      </c>
      <c r="I103" s="73">
        <v>1.8230999999999999</v>
      </c>
      <c r="J103" s="73">
        <v>1.526</v>
      </c>
      <c r="K103" s="73">
        <v>1.4813000000000001</v>
      </c>
      <c r="L103" s="73">
        <v>1.5988</v>
      </c>
      <c r="M103" s="73">
        <v>1.5769</v>
      </c>
      <c r="N103" s="73">
        <v>1.5288999999999999</v>
      </c>
      <c r="O103" s="73">
        <v>1.3673</v>
      </c>
      <c r="P103" s="73">
        <v>1.3565</v>
      </c>
      <c r="Q103" s="73">
        <v>1.1120000000000001</v>
      </c>
      <c r="R103" s="73">
        <v>1</v>
      </c>
      <c r="S103" s="73">
        <v>1</v>
      </c>
      <c r="T103" s="73">
        <v>1</v>
      </c>
      <c r="U103" s="73">
        <v>1</v>
      </c>
      <c r="V103" s="73">
        <v>1</v>
      </c>
      <c r="W103" s="73">
        <v>1.3919999999999999</v>
      </c>
      <c r="X103" s="73">
        <v>1</v>
      </c>
      <c r="Y103" s="73">
        <v>1</v>
      </c>
      <c r="Z103" s="73">
        <v>1.1116591043598301</v>
      </c>
      <c r="AA103" s="79">
        <v>1</v>
      </c>
      <c r="AB103" s="79">
        <v>1</v>
      </c>
      <c r="AC103" s="79"/>
      <c r="AD103" s="19">
        <v>0.82943988458987472</v>
      </c>
      <c r="AF103" s="11">
        <f t="shared" si="221"/>
        <v>2.4879614767255198E-2</v>
      </c>
      <c r="AG103" s="11">
        <f t="shared" si="222"/>
        <v>3.9142590866728888E-2</v>
      </c>
      <c r="AH103" s="11">
        <f t="shared" si="223"/>
        <v>2.986135798080336E-2</v>
      </c>
      <c r="AI103" s="11">
        <f t="shared" si="224"/>
        <v>2.0645161290322678E-2</v>
      </c>
      <c r="AJ103" s="11">
        <f t="shared" si="225"/>
        <v>1.9372693726937174E-2</v>
      </c>
      <c r="AK103" s="11">
        <f t="shared" si="226"/>
        <v>2.2609819121446995E-2</v>
      </c>
      <c r="AL103" s="11">
        <f t="shared" si="227"/>
        <v>1.1284472335770568E-2</v>
      </c>
      <c r="AM103" s="11">
        <f t="shared" si="228"/>
        <v>3.2683811034326382E-2</v>
      </c>
      <c r="AN103" s="11">
        <f t="shared" si="229"/>
        <v>3.177822853279233E-2</v>
      </c>
      <c r="AO103" s="11">
        <f t="shared" si="230"/>
        <v>-1.4175429255956273E-2</v>
      </c>
      <c r="AP103" s="11">
        <f t="shared" si="231"/>
        <v>2.3887287864233109E-2</v>
      </c>
      <c r="AQ103" s="11">
        <f t="shared" si="232"/>
        <v>3.1057931214855339E-2</v>
      </c>
      <c r="AR103" s="11">
        <f t="shared" si="233"/>
        <v>2.7279446348182468E-2</v>
      </c>
      <c r="AS103" s="11">
        <f t="shared" si="234"/>
        <v>2.1364009860312283E-2</v>
      </c>
      <c r="AT103" s="11">
        <f t="shared" si="235"/>
        <v>1.56483977238695E-2</v>
      </c>
      <c r="AU103" s="11">
        <f t="shared" si="236"/>
        <v>1.7383348581884839E-2</v>
      </c>
      <c r="AV103" s="11" t="str">
        <f t="shared" si="237"/>
        <v>/</v>
      </c>
      <c r="AW103" s="11" t="str">
        <f t="shared" si="238"/>
        <v>/</v>
      </c>
      <c r="AX103" s="11" t="str">
        <f t="shared" si="239"/>
        <v>/</v>
      </c>
      <c r="AY103" s="11" t="str">
        <f t="shared" si="240"/>
        <v>/</v>
      </c>
      <c r="AZ103" s="11" t="str">
        <f t="shared" si="241"/>
        <v>/</v>
      </c>
      <c r="BA103" s="11">
        <f t="shared" si="242"/>
        <v>1.8288222384784225E-2</v>
      </c>
      <c r="BB103" s="11" t="str">
        <f t="shared" si="243"/>
        <v>/</v>
      </c>
      <c r="BC103" s="11" t="str">
        <f t="shared" si="244"/>
        <v>/</v>
      </c>
      <c r="BD103" s="11">
        <f t="shared" si="245"/>
        <v>9.4948047294802773E-3</v>
      </c>
      <c r="BE103" s="76" t="str">
        <f t="shared" si="246"/>
        <v>/</v>
      </c>
      <c r="BF103" s="11">
        <f t="shared" ref="BF103" si="255">AD103/AD102-1</f>
        <v>2.1875597444857675E-2</v>
      </c>
      <c r="BY103" s="2">
        <f t="shared" si="193"/>
        <v>43819</v>
      </c>
      <c r="BZ103" s="3">
        <f t="shared" si="194"/>
        <v>1.2769999999999999</v>
      </c>
      <c r="CA103" s="3">
        <f t="shared" si="195"/>
        <v>1.115</v>
      </c>
      <c r="CB103" s="3">
        <f t="shared" si="196"/>
        <v>2.0048442906574393</v>
      </c>
      <c r="CC103" s="3">
        <f t="shared" si="197"/>
        <v>1.5820000000000001</v>
      </c>
      <c r="CD103" s="3">
        <f t="shared" si="198"/>
        <v>1.105</v>
      </c>
      <c r="CE103" s="3">
        <f t="shared" si="199"/>
        <v>1.2664</v>
      </c>
      <c r="CF103" s="3">
        <f t="shared" si="200"/>
        <v>1.4327079934747144</v>
      </c>
      <c r="CG103" s="3">
        <f t="shared" si="201"/>
        <v>1.2630594429818485</v>
      </c>
      <c r="CH103" s="3">
        <f t="shared" si="202"/>
        <v>1.3872727272727272</v>
      </c>
      <c r="CI103" s="3">
        <f t="shared" si="203"/>
        <v>1.2433271781097868</v>
      </c>
      <c r="CJ103" s="3">
        <f t="shared" si="204"/>
        <v>1.5743968488429345</v>
      </c>
      <c r="CK103" s="3">
        <f t="shared" si="205"/>
        <v>1.5769</v>
      </c>
      <c r="CL103" s="3">
        <f t="shared" si="206"/>
        <v>1.4835047545119349</v>
      </c>
      <c r="CM103" s="3">
        <f t="shared" si="207"/>
        <v>1.3673</v>
      </c>
      <c r="CN103" s="3">
        <f t="shared" si="208"/>
        <v>1.3565</v>
      </c>
      <c r="CO103" s="3">
        <f t="shared" si="209"/>
        <v>1.1120000000000001</v>
      </c>
      <c r="CP103" s="3">
        <f t="shared" si="210"/>
        <v>1</v>
      </c>
      <c r="CQ103" s="3">
        <f t="shared" si="211"/>
        <v>1</v>
      </c>
      <c r="CR103" s="3">
        <f t="shared" si="212"/>
        <v>1</v>
      </c>
      <c r="CS103" s="3">
        <f t="shared" si="213"/>
        <v>1</v>
      </c>
      <c r="CT103" s="3">
        <f t="shared" si="214"/>
        <v>1</v>
      </c>
      <c r="CU103" s="3">
        <f t="shared" si="215"/>
        <v>1.3919999999999999</v>
      </c>
      <c r="CV103" s="3">
        <f t="shared" si="216"/>
        <v>1</v>
      </c>
      <c r="CW103" s="3">
        <f t="shared" si="217"/>
        <v>1</v>
      </c>
      <c r="CX103" s="3">
        <f t="shared" si="218"/>
        <v>1.1116591043598301</v>
      </c>
      <c r="CY103" s="81">
        <f t="shared" si="219"/>
        <v>1</v>
      </c>
      <c r="CZ103" s="3">
        <f t="shared" ref="CZ103" si="256">AD103/AD$2</f>
        <v>0.82943988458987472</v>
      </c>
    </row>
    <row r="104" spans="1:104">
      <c r="A104" s="2">
        <v>43826</v>
      </c>
      <c r="B104" s="73">
        <v>1.288</v>
      </c>
      <c r="C104" s="73">
        <v>1.125</v>
      </c>
      <c r="D104" s="73">
        <v>2.9220000000000002</v>
      </c>
      <c r="E104" s="73">
        <v>1.589</v>
      </c>
      <c r="F104" s="73">
        <v>1.1140000000000001</v>
      </c>
      <c r="G104" s="73">
        <v>1.2650999999999999</v>
      </c>
      <c r="H104" s="73">
        <v>1.7736000000000001</v>
      </c>
      <c r="I104" s="73">
        <v>1.8327</v>
      </c>
      <c r="J104" s="73">
        <v>1.5389999999999999</v>
      </c>
      <c r="K104" s="73">
        <v>1.4830000000000001</v>
      </c>
      <c r="L104" s="73">
        <v>1.6012999999999999</v>
      </c>
      <c r="M104" s="73">
        <v>1.5727</v>
      </c>
      <c r="N104" s="73">
        <v>1.5325</v>
      </c>
      <c r="O104" s="73">
        <v>1.3613</v>
      </c>
      <c r="P104" s="73">
        <v>1.3635999999999999</v>
      </c>
      <c r="Q104" s="73">
        <v>1.1080000000000001</v>
      </c>
      <c r="R104" s="73">
        <v>1</v>
      </c>
      <c r="S104" s="73">
        <v>1</v>
      </c>
      <c r="T104" s="73">
        <v>1</v>
      </c>
      <c r="U104" s="73">
        <v>1</v>
      </c>
      <c r="V104" s="73">
        <v>1</v>
      </c>
      <c r="W104" s="73">
        <v>1.395</v>
      </c>
      <c r="X104" s="73">
        <v>1</v>
      </c>
      <c r="Y104" s="73">
        <v>1</v>
      </c>
      <c r="Z104" s="73">
        <v>1.11481554547248</v>
      </c>
      <c r="AA104" s="79">
        <v>1</v>
      </c>
      <c r="AB104" s="79">
        <v>1</v>
      </c>
      <c r="AC104" s="79"/>
      <c r="AD104" s="19">
        <v>0.82856159991919132</v>
      </c>
      <c r="AF104" s="11">
        <f t="shared" si="221"/>
        <v>8.6139389193422566E-3</v>
      </c>
      <c r="AG104" s="11">
        <f t="shared" si="222"/>
        <v>8.9686098654708779E-3</v>
      </c>
      <c r="AH104" s="11">
        <f t="shared" si="223"/>
        <v>8.629616845012178E-3</v>
      </c>
      <c r="AI104" s="11">
        <f t="shared" si="224"/>
        <v>4.4247787610618428E-3</v>
      </c>
      <c r="AJ104" s="11">
        <f t="shared" si="225"/>
        <v>8.1447963800906908E-3</v>
      </c>
      <c r="AK104" s="11">
        <f t="shared" si="226"/>
        <v>-1.026531901452965E-3</v>
      </c>
      <c r="AL104" s="11">
        <f t="shared" si="227"/>
        <v>9.7352690008540854E-3</v>
      </c>
      <c r="AM104" s="11">
        <f t="shared" si="228"/>
        <v>5.2657561296691746E-3</v>
      </c>
      <c r="AN104" s="11">
        <f t="shared" si="229"/>
        <v>8.5190039318479016E-3</v>
      </c>
      <c r="AO104" s="11">
        <f t="shared" si="230"/>
        <v>1.1476405859718319E-3</v>
      </c>
      <c r="AP104" s="11">
        <f t="shared" si="231"/>
        <v>1.5636727545658147E-3</v>
      </c>
      <c r="AQ104" s="11">
        <f t="shared" si="232"/>
        <v>-2.6634536115162089E-3</v>
      </c>
      <c r="AR104" s="11">
        <f t="shared" si="233"/>
        <v>2.3546340506246377E-3</v>
      </c>
      <c r="AS104" s="11">
        <f t="shared" si="234"/>
        <v>-4.3882103415490148E-3</v>
      </c>
      <c r="AT104" s="11">
        <f t="shared" si="235"/>
        <v>5.2340582381127376E-3</v>
      </c>
      <c r="AU104" s="11">
        <f t="shared" si="236"/>
        <v>-3.597122302158251E-3</v>
      </c>
      <c r="AV104" s="11" t="str">
        <f t="shared" si="237"/>
        <v>/</v>
      </c>
      <c r="AW104" s="11" t="str">
        <f t="shared" si="238"/>
        <v>/</v>
      </c>
      <c r="AX104" s="11" t="str">
        <f t="shared" si="239"/>
        <v>/</v>
      </c>
      <c r="AY104" s="11" t="str">
        <f t="shared" si="240"/>
        <v>/</v>
      </c>
      <c r="AZ104" s="11" t="str">
        <f t="shared" si="241"/>
        <v>/</v>
      </c>
      <c r="BA104" s="11">
        <f t="shared" si="242"/>
        <v>2.1551724137931494E-3</v>
      </c>
      <c r="BB104" s="11" t="str">
        <f t="shared" si="243"/>
        <v>/</v>
      </c>
      <c r="BC104" s="11" t="str">
        <f t="shared" si="244"/>
        <v>/</v>
      </c>
      <c r="BD104" s="11">
        <f t="shared" si="245"/>
        <v>2.8393966282205252E-3</v>
      </c>
      <c r="BE104" s="76" t="str">
        <f t="shared" si="246"/>
        <v>/</v>
      </c>
      <c r="BF104" s="11">
        <f t="shared" ref="BF104" si="257">AD104/AD103-1</f>
        <v>-1.0588888803166885E-3</v>
      </c>
      <c r="BY104" s="2">
        <f t="shared" si="193"/>
        <v>43826</v>
      </c>
      <c r="BZ104" s="3">
        <f t="shared" si="194"/>
        <v>1.288</v>
      </c>
      <c r="CA104" s="3">
        <f t="shared" si="195"/>
        <v>1.125</v>
      </c>
      <c r="CB104" s="3">
        <f t="shared" si="196"/>
        <v>2.0221453287197231</v>
      </c>
      <c r="CC104" s="3">
        <f t="shared" si="197"/>
        <v>1.589</v>
      </c>
      <c r="CD104" s="3">
        <f t="shared" si="198"/>
        <v>1.1140000000000001</v>
      </c>
      <c r="CE104" s="3">
        <f t="shared" si="199"/>
        <v>1.2650999999999999</v>
      </c>
      <c r="CF104" s="3">
        <f t="shared" si="200"/>
        <v>1.4466557911908646</v>
      </c>
      <c r="CG104" s="3">
        <f t="shared" si="201"/>
        <v>1.2697104059858666</v>
      </c>
      <c r="CH104" s="3">
        <f t="shared" si="202"/>
        <v>1.3990909090909089</v>
      </c>
      <c r="CI104" s="3">
        <f t="shared" si="203"/>
        <v>1.2447540708410274</v>
      </c>
      <c r="CJ104" s="3">
        <f t="shared" si="204"/>
        <v>1.5768586903003445</v>
      </c>
      <c r="CK104" s="3">
        <f t="shared" si="205"/>
        <v>1.5727</v>
      </c>
      <c r="CL104" s="3">
        <f t="shared" si="206"/>
        <v>1.4869978653211722</v>
      </c>
      <c r="CM104" s="3">
        <f t="shared" si="207"/>
        <v>1.3613</v>
      </c>
      <c r="CN104" s="3">
        <f t="shared" si="208"/>
        <v>1.3635999999999999</v>
      </c>
      <c r="CO104" s="3">
        <f t="shared" si="209"/>
        <v>1.1080000000000001</v>
      </c>
      <c r="CP104" s="3">
        <f t="shared" si="210"/>
        <v>1</v>
      </c>
      <c r="CQ104" s="3">
        <f t="shared" si="211"/>
        <v>1</v>
      </c>
      <c r="CR104" s="3">
        <f t="shared" si="212"/>
        <v>1</v>
      </c>
      <c r="CS104" s="3">
        <f t="shared" si="213"/>
        <v>1</v>
      </c>
      <c r="CT104" s="3">
        <f t="shared" si="214"/>
        <v>1</v>
      </c>
      <c r="CU104" s="3">
        <f t="shared" si="215"/>
        <v>1.395</v>
      </c>
      <c r="CV104" s="3">
        <f t="shared" si="216"/>
        <v>1</v>
      </c>
      <c r="CW104" s="3">
        <f t="shared" si="217"/>
        <v>1</v>
      </c>
      <c r="CX104" s="3">
        <f t="shared" si="218"/>
        <v>1.11481554547248</v>
      </c>
      <c r="CY104" s="81">
        <f t="shared" si="219"/>
        <v>1</v>
      </c>
      <c r="CZ104" s="3">
        <f t="shared" ref="CZ104" si="258">AD104/AD$2</f>
        <v>0.82856159991919132</v>
      </c>
    </row>
    <row r="105" spans="1:104">
      <c r="A105" s="2">
        <v>43833</v>
      </c>
      <c r="B105" s="73">
        <v>1.34</v>
      </c>
      <c r="C105" s="73">
        <v>1.1639999999999999</v>
      </c>
      <c r="D105" s="73">
        <v>3.052</v>
      </c>
      <c r="E105" s="73">
        <v>1.651</v>
      </c>
      <c r="F105" s="73">
        <v>1.153</v>
      </c>
      <c r="G105" s="73">
        <v>1.3161</v>
      </c>
      <c r="H105" s="73">
        <v>1.821</v>
      </c>
      <c r="I105" s="73">
        <v>1.8969</v>
      </c>
      <c r="J105" s="73">
        <v>1.59</v>
      </c>
      <c r="K105" s="73">
        <v>1.4992000000000001</v>
      </c>
      <c r="L105" s="73">
        <v>1.6635</v>
      </c>
      <c r="M105" s="73">
        <v>1.6254999999999999</v>
      </c>
      <c r="N105" s="73">
        <v>1.5844</v>
      </c>
      <c r="O105" s="73">
        <v>1.4134</v>
      </c>
      <c r="P105" s="73">
        <v>1.413</v>
      </c>
      <c r="Q105" s="73">
        <v>1.143</v>
      </c>
      <c r="R105" s="73">
        <v>1</v>
      </c>
      <c r="S105" s="73">
        <v>1</v>
      </c>
      <c r="T105" s="73">
        <v>1</v>
      </c>
      <c r="U105" s="73">
        <v>1</v>
      </c>
      <c r="V105" s="73">
        <v>1</v>
      </c>
      <c r="W105" s="73">
        <v>1.454</v>
      </c>
      <c r="X105" s="73">
        <v>1</v>
      </c>
      <c r="Y105" s="73">
        <v>1</v>
      </c>
      <c r="Z105" s="73">
        <v>1.1693627934503901</v>
      </c>
      <c r="AA105" s="79">
        <v>1</v>
      </c>
      <c r="AB105" s="79">
        <v>1</v>
      </c>
      <c r="AC105" s="79"/>
      <c r="AD105" s="19">
        <v>0.86078936802650574</v>
      </c>
      <c r="AF105" s="11">
        <f t="shared" si="221"/>
        <v>4.0372670807453437E-2</v>
      </c>
      <c r="AG105" s="11">
        <f t="shared" si="222"/>
        <v>3.4666666666666623E-2</v>
      </c>
      <c r="AH105" s="11">
        <f t="shared" si="223"/>
        <v>4.4490075290896547E-2</v>
      </c>
      <c r="AI105" s="11">
        <f t="shared" si="224"/>
        <v>3.901825047199492E-2</v>
      </c>
      <c r="AJ105" s="11">
        <f t="shared" si="225"/>
        <v>3.5008976660682256E-2</v>
      </c>
      <c r="AK105" s="11">
        <f t="shared" si="226"/>
        <v>4.0313018733697081E-2</v>
      </c>
      <c r="AL105" s="11">
        <f t="shared" si="227"/>
        <v>2.6725304465493815E-2</v>
      </c>
      <c r="AM105" s="11">
        <f t="shared" si="228"/>
        <v>3.503028318873791E-2</v>
      </c>
      <c r="AN105" s="11">
        <f t="shared" si="229"/>
        <v>3.3138401559454245E-2</v>
      </c>
      <c r="AO105" s="11">
        <f t="shared" si="230"/>
        <v>1.0923803101820617E-2</v>
      </c>
      <c r="AP105" s="11">
        <f t="shared" si="231"/>
        <v>3.8843439705239513E-2</v>
      </c>
      <c r="AQ105" s="11">
        <f t="shared" si="232"/>
        <v>3.3572836523176663E-2</v>
      </c>
      <c r="AR105" s="11">
        <f t="shared" si="233"/>
        <v>3.3866231647634581E-2</v>
      </c>
      <c r="AS105" s="11">
        <f t="shared" si="234"/>
        <v>3.8272239770807293E-2</v>
      </c>
      <c r="AT105" s="11">
        <f t="shared" si="235"/>
        <v>3.6227632736873128E-2</v>
      </c>
      <c r="AU105" s="11">
        <f t="shared" si="236"/>
        <v>3.1588447653429608E-2</v>
      </c>
      <c r="AV105" s="11" t="str">
        <f t="shared" si="237"/>
        <v>/</v>
      </c>
      <c r="AW105" s="11" t="str">
        <f t="shared" si="238"/>
        <v>/</v>
      </c>
      <c r="AX105" s="11" t="str">
        <f t="shared" si="239"/>
        <v>/</v>
      </c>
      <c r="AY105" s="11" t="str">
        <f t="shared" si="240"/>
        <v>/</v>
      </c>
      <c r="AZ105" s="11" t="str">
        <f t="shared" si="241"/>
        <v>/</v>
      </c>
      <c r="BA105" s="11">
        <f t="shared" si="242"/>
        <v>4.2293906810035864E-2</v>
      </c>
      <c r="BB105" s="11" t="str">
        <f t="shared" si="243"/>
        <v>/</v>
      </c>
      <c r="BC105" s="11" t="str">
        <f t="shared" si="244"/>
        <v>/</v>
      </c>
      <c r="BD105" s="11">
        <f t="shared" si="245"/>
        <v>4.8929393027787427E-2</v>
      </c>
      <c r="BE105" s="76" t="str">
        <f t="shared" si="246"/>
        <v>/</v>
      </c>
      <c r="BF105" s="11">
        <f t="shared" ref="BF105" si="259">AD105/AD104-1</f>
        <v>3.8896043589828011E-2</v>
      </c>
      <c r="BY105" s="2">
        <f t="shared" si="193"/>
        <v>43833</v>
      </c>
      <c r="BZ105" s="3">
        <f t="shared" si="194"/>
        <v>1.34</v>
      </c>
      <c r="CA105" s="3">
        <f t="shared" si="195"/>
        <v>1.1639999999999999</v>
      </c>
      <c r="CB105" s="3">
        <f t="shared" si="196"/>
        <v>2.1121107266435986</v>
      </c>
      <c r="CC105" s="3">
        <f t="shared" si="197"/>
        <v>1.651</v>
      </c>
      <c r="CD105" s="3">
        <f t="shared" si="198"/>
        <v>1.153</v>
      </c>
      <c r="CE105" s="3">
        <f t="shared" si="199"/>
        <v>1.3161</v>
      </c>
      <c r="CF105" s="3">
        <f t="shared" si="200"/>
        <v>1.4853181076672104</v>
      </c>
      <c r="CG105" s="3">
        <f t="shared" si="201"/>
        <v>1.314188721075239</v>
      </c>
      <c r="CH105" s="3">
        <f t="shared" si="202"/>
        <v>1.4454545454545453</v>
      </c>
      <c r="CI105" s="3">
        <f t="shared" si="203"/>
        <v>1.2583515192210846</v>
      </c>
      <c r="CJ105" s="3">
        <f t="shared" si="204"/>
        <v>1.6381093057607088</v>
      </c>
      <c r="CK105" s="3">
        <f t="shared" si="205"/>
        <v>1.6254999999999999</v>
      </c>
      <c r="CL105" s="3">
        <f t="shared" si="206"/>
        <v>1.5373568794876771</v>
      </c>
      <c r="CM105" s="3">
        <f t="shared" si="207"/>
        <v>1.4134</v>
      </c>
      <c r="CN105" s="3">
        <f t="shared" si="208"/>
        <v>1.413</v>
      </c>
      <c r="CO105" s="3">
        <f t="shared" si="209"/>
        <v>1.143</v>
      </c>
      <c r="CP105" s="3">
        <f t="shared" si="210"/>
        <v>1</v>
      </c>
      <c r="CQ105" s="3">
        <f t="shared" si="211"/>
        <v>1</v>
      </c>
      <c r="CR105" s="3">
        <f t="shared" si="212"/>
        <v>1</v>
      </c>
      <c r="CS105" s="3">
        <f t="shared" si="213"/>
        <v>1</v>
      </c>
      <c r="CT105" s="3">
        <f t="shared" si="214"/>
        <v>1</v>
      </c>
      <c r="CU105" s="3">
        <f t="shared" si="215"/>
        <v>1.454</v>
      </c>
      <c r="CV105" s="3">
        <f t="shared" si="216"/>
        <v>1</v>
      </c>
      <c r="CW105" s="3">
        <f t="shared" si="217"/>
        <v>1</v>
      </c>
      <c r="CX105" s="3">
        <f t="shared" si="218"/>
        <v>1.1693627934503901</v>
      </c>
      <c r="CY105" s="81">
        <f t="shared" si="219"/>
        <v>1</v>
      </c>
      <c r="CZ105" s="3">
        <f t="shared" ref="CZ105" si="260">AD105/AD$2</f>
        <v>0.86078936802650574</v>
      </c>
    </row>
    <row r="106" spans="1:104">
      <c r="A106" s="2">
        <v>43840</v>
      </c>
      <c r="B106" s="73">
        <v>1.359</v>
      </c>
      <c r="C106" s="73">
        <v>1.196</v>
      </c>
      <c r="D106" s="73">
        <v>3.11</v>
      </c>
      <c r="E106" s="73">
        <v>1.698</v>
      </c>
      <c r="F106" s="73">
        <v>1.19</v>
      </c>
      <c r="G106" s="73">
        <v>1.3415999999999999</v>
      </c>
      <c r="H106" s="73">
        <v>1.8584000000000001</v>
      </c>
      <c r="I106" s="73">
        <v>1.9282999999999999</v>
      </c>
      <c r="J106" s="73">
        <v>1.621</v>
      </c>
      <c r="K106" s="73">
        <v>1.5253000000000001</v>
      </c>
      <c r="L106" s="73">
        <v>1.7222999999999999</v>
      </c>
      <c r="M106" s="73">
        <v>1.6509</v>
      </c>
      <c r="N106" s="73">
        <v>1.621</v>
      </c>
      <c r="O106" s="73">
        <v>1.4440999999999999</v>
      </c>
      <c r="P106" s="73">
        <v>1.4563999999999999</v>
      </c>
      <c r="Q106" s="73">
        <v>1.175</v>
      </c>
      <c r="R106" s="73">
        <v>1</v>
      </c>
      <c r="S106" s="73">
        <v>1</v>
      </c>
      <c r="T106" s="73">
        <v>1</v>
      </c>
      <c r="U106" s="73">
        <v>1</v>
      </c>
      <c r="V106" s="73">
        <v>1</v>
      </c>
      <c r="W106" s="73">
        <v>1.488</v>
      </c>
      <c r="X106" s="73">
        <v>1</v>
      </c>
      <c r="Y106" s="73">
        <v>1</v>
      </c>
      <c r="Z106" s="73">
        <v>1.2045768396133401</v>
      </c>
      <c r="AA106" s="79">
        <v>1</v>
      </c>
      <c r="AB106" s="79">
        <v>1</v>
      </c>
      <c r="AC106" s="79"/>
      <c r="AD106" s="19">
        <v>0.87672167592329109</v>
      </c>
      <c r="AF106" s="11">
        <f t="shared" si="221"/>
        <v>1.4179104477611837E-2</v>
      </c>
      <c r="AG106" s="11">
        <f t="shared" si="222"/>
        <v>2.7491408934708028E-2</v>
      </c>
      <c r="AH106" s="11">
        <f t="shared" si="223"/>
        <v>1.9003931847968447E-2</v>
      </c>
      <c r="AI106" s="11">
        <f t="shared" si="224"/>
        <v>2.8467595396729273E-2</v>
      </c>
      <c r="AJ106" s="11">
        <f t="shared" si="225"/>
        <v>3.2090199479618331E-2</v>
      </c>
      <c r="AK106" s="11">
        <f t="shared" si="226"/>
        <v>1.9375427399133782E-2</v>
      </c>
      <c r="AL106" s="11">
        <f t="shared" si="227"/>
        <v>2.0538165842943545E-2</v>
      </c>
      <c r="AM106" s="11">
        <f t="shared" si="228"/>
        <v>1.6553323844166634E-2</v>
      </c>
      <c r="AN106" s="11">
        <f t="shared" si="229"/>
        <v>1.9496855345911834E-2</v>
      </c>
      <c r="AO106" s="11">
        <f t="shared" si="230"/>
        <v>1.7409284951974469E-2</v>
      </c>
      <c r="AP106" s="11">
        <f t="shared" si="231"/>
        <v>3.5347159603246192E-2</v>
      </c>
      <c r="AQ106" s="11">
        <f t="shared" si="232"/>
        <v>1.5625961242694553E-2</v>
      </c>
      <c r="AR106" s="11">
        <f t="shared" si="233"/>
        <v>2.3100227215349545E-2</v>
      </c>
      <c r="AS106" s="11">
        <f t="shared" si="234"/>
        <v>2.172067355313434E-2</v>
      </c>
      <c r="AT106" s="11">
        <f t="shared" si="235"/>
        <v>3.0714791224345284E-2</v>
      </c>
      <c r="AU106" s="11">
        <f t="shared" si="236"/>
        <v>2.7996500437445393E-2</v>
      </c>
      <c r="AV106" s="11" t="str">
        <f t="shared" si="237"/>
        <v>/</v>
      </c>
      <c r="AW106" s="11" t="str">
        <f t="shared" si="238"/>
        <v>/</v>
      </c>
      <c r="AX106" s="11" t="str">
        <f t="shared" si="239"/>
        <v>/</v>
      </c>
      <c r="AY106" s="11" t="str">
        <f t="shared" si="240"/>
        <v>/</v>
      </c>
      <c r="AZ106" s="11" t="str">
        <f t="shared" si="241"/>
        <v>/</v>
      </c>
      <c r="BA106" s="11">
        <f t="shared" si="242"/>
        <v>2.3383768913342484E-2</v>
      </c>
      <c r="BB106" s="11" t="str">
        <f t="shared" si="243"/>
        <v>/</v>
      </c>
      <c r="BC106" s="11" t="str">
        <f t="shared" si="244"/>
        <v>/</v>
      </c>
      <c r="BD106" s="11">
        <f t="shared" si="245"/>
        <v>3.0113876001685913E-2</v>
      </c>
      <c r="BE106" s="76" t="str">
        <f t="shared" si="246"/>
        <v>/</v>
      </c>
      <c r="BF106" s="11">
        <f t="shared" ref="BF106" si="261">AD106/AD105-1</f>
        <v>1.8508950608105978E-2</v>
      </c>
      <c r="BY106" s="2">
        <f t="shared" si="193"/>
        <v>43840</v>
      </c>
      <c r="BZ106" s="3">
        <f t="shared" si="194"/>
        <v>1.359</v>
      </c>
      <c r="CA106" s="3">
        <f t="shared" si="195"/>
        <v>1.196</v>
      </c>
      <c r="CB106" s="3">
        <f t="shared" si="196"/>
        <v>2.1522491349480966</v>
      </c>
      <c r="CC106" s="3">
        <f t="shared" si="197"/>
        <v>1.698</v>
      </c>
      <c r="CD106" s="3">
        <f t="shared" si="198"/>
        <v>1.19</v>
      </c>
      <c r="CE106" s="3">
        <f t="shared" si="199"/>
        <v>1.3415999999999999</v>
      </c>
      <c r="CF106" s="3">
        <f t="shared" si="200"/>
        <v>1.5158238172920067</v>
      </c>
      <c r="CG106" s="3">
        <f t="shared" si="201"/>
        <v>1.3359429125675488</v>
      </c>
      <c r="CH106" s="3">
        <f t="shared" si="202"/>
        <v>1.4736363636363634</v>
      </c>
      <c r="CI106" s="3">
        <f t="shared" si="203"/>
        <v>1.2802585193889542</v>
      </c>
      <c r="CJ106" s="3">
        <f t="shared" si="204"/>
        <v>1.6960118168389955</v>
      </c>
      <c r="CK106" s="3">
        <f t="shared" si="205"/>
        <v>1.6509</v>
      </c>
      <c r="CL106" s="3">
        <f t="shared" si="206"/>
        <v>1.5728701727149235</v>
      </c>
      <c r="CM106" s="3">
        <f t="shared" si="207"/>
        <v>1.4440999999999999</v>
      </c>
      <c r="CN106" s="3">
        <f t="shared" si="208"/>
        <v>1.4563999999999999</v>
      </c>
      <c r="CO106" s="3">
        <f t="shared" si="209"/>
        <v>1.175</v>
      </c>
      <c r="CP106" s="3">
        <f t="shared" si="210"/>
        <v>1</v>
      </c>
      <c r="CQ106" s="3">
        <f t="shared" si="211"/>
        <v>1</v>
      </c>
      <c r="CR106" s="3">
        <f t="shared" si="212"/>
        <v>1</v>
      </c>
      <c r="CS106" s="3">
        <f t="shared" si="213"/>
        <v>1</v>
      </c>
      <c r="CT106" s="3">
        <f t="shared" si="214"/>
        <v>1</v>
      </c>
      <c r="CU106" s="3">
        <f t="shared" si="215"/>
        <v>1.488</v>
      </c>
      <c r="CV106" s="3">
        <f t="shared" si="216"/>
        <v>1</v>
      </c>
      <c r="CW106" s="3">
        <f t="shared" si="217"/>
        <v>1</v>
      </c>
      <c r="CX106" s="3">
        <f t="shared" si="218"/>
        <v>1.2045768396133401</v>
      </c>
      <c r="CY106" s="81">
        <f t="shared" si="219"/>
        <v>1</v>
      </c>
      <c r="CZ106" s="3">
        <f t="shared" ref="CZ106" si="262">AD106/AD$2</f>
        <v>0.87672167592329109</v>
      </c>
    </row>
    <row r="107" spans="1:104">
      <c r="A107" s="2">
        <v>43847</v>
      </c>
      <c r="B107" s="73">
        <v>1.367</v>
      </c>
      <c r="C107" s="73">
        <v>1.2030000000000001</v>
      </c>
      <c r="D107" s="73">
        <v>3.153</v>
      </c>
      <c r="E107" s="73">
        <v>1.7070000000000001</v>
      </c>
      <c r="F107" s="73">
        <v>1.194</v>
      </c>
      <c r="G107" s="73">
        <v>1.3453999999999999</v>
      </c>
      <c r="H107" s="73">
        <v>1.8654999999999999</v>
      </c>
      <c r="I107" s="73">
        <v>1.94</v>
      </c>
      <c r="J107" s="73">
        <v>1.617</v>
      </c>
      <c r="K107" s="73">
        <v>1.5297000000000001</v>
      </c>
      <c r="L107" s="73">
        <v>1.7438</v>
      </c>
      <c r="M107" s="73">
        <v>1.6665000000000001</v>
      </c>
      <c r="N107" s="73">
        <v>1.6364000000000001</v>
      </c>
      <c r="O107" s="73">
        <v>1.4505999999999999</v>
      </c>
      <c r="P107" s="73">
        <v>1.4712000000000001</v>
      </c>
      <c r="Q107" s="73">
        <v>1.1870000000000001</v>
      </c>
      <c r="R107" s="73">
        <v>1</v>
      </c>
      <c r="S107" s="73">
        <v>1</v>
      </c>
      <c r="T107" s="73">
        <v>1</v>
      </c>
      <c r="U107" s="73">
        <v>1</v>
      </c>
      <c r="V107" s="73">
        <v>1</v>
      </c>
      <c r="W107" s="73">
        <v>1.4930000000000001</v>
      </c>
      <c r="X107" s="73">
        <v>1</v>
      </c>
      <c r="Y107" s="73">
        <v>1</v>
      </c>
      <c r="Z107" s="73">
        <v>1.2261787334780001</v>
      </c>
      <c r="AA107" s="79">
        <v>1</v>
      </c>
      <c r="AB107" s="79">
        <v>1</v>
      </c>
      <c r="AC107" s="79"/>
      <c r="AD107" s="19">
        <v>0.88150824738901878</v>
      </c>
      <c r="AF107" s="11">
        <f t="shared" si="221"/>
        <v>5.8866813833702292E-3</v>
      </c>
      <c r="AG107" s="11">
        <f t="shared" si="222"/>
        <v>5.8528428093647111E-3</v>
      </c>
      <c r="AH107" s="11">
        <f t="shared" si="223"/>
        <v>1.3826366559485548E-2</v>
      </c>
      <c r="AI107" s="11">
        <f t="shared" si="224"/>
        <v>5.300353356890497E-3</v>
      </c>
      <c r="AJ107" s="11">
        <f t="shared" si="225"/>
        <v>3.3613445378151141E-3</v>
      </c>
      <c r="AK107" s="11">
        <f t="shared" si="226"/>
        <v>2.8324388789504606E-3</v>
      </c>
      <c r="AL107" s="11">
        <f t="shared" si="227"/>
        <v>3.8204907447265679E-3</v>
      </c>
      <c r="AM107" s="11">
        <f t="shared" si="228"/>
        <v>6.0675206140123894E-3</v>
      </c>
      <c r="AN107" s="11">
        <f t="shared" si="229"/>
        <v>-2.467612584824197E-3</v>
      </c>
      <c r="AO107" s="11">
        <f t="shared" si="230"/>
        <v>2.8846784239164869E-3</v>
      </c>
      <c r="AP107" s="11">
        <f t="shared" si="231"/>
        <v>1.2483307205481076E-2</v>
      </c>
      <c r="AQ107" s="11">
        <f t="shared" si="232"/>
        <v>9.4493912411413028E-3</v>
      </c>
      <c r="AR107" s="11">
        <f t="shared" si="233"/>
        <v>9.5003084515732361E-3</v>
      </c>
      <c r="AS107" s="11">
        <f t="shared" si="234"/>
        <v>4.5010733328716412E-3</v>
      </c>
      <c r="AT107" s="11">
        <f t="shared" si="235"/>
        <v>1.016204339467186E-2</v>
      </c>
      <c r="AU107" s="11">
        <f t="shared" si="236"/>
        <v>1.0212765957446912E-2</v>
      </c>
      <c r="AV107" s="11" t="str">
        <f t="shared" si="237"/>
        <v>/</v>
      </c>
      <c r="AW107" s="11" t="str">
        <f t="shared" si="238"/>
        <v>/</v>
      </c>
      <c r="AX107" s="11" t="str">
        <f t="shared" si="239"/>
        <v>/</v>
      </c>
      <c r="AY107" s="11" t="str">
        <f t="shared" si="240"/>
        <v>/</v>
      </c>
      <c r="AZ107" s="11" t="str">
        <f t="shared" si="241"/>
        <v>/</v>
      </c>
      <c r="BA107" s="11">
        <f t="shared" si="242"/>
        <v>3.3602150537634934E-3</v>
      </c>
      <c r="BB107" s="11" t="str">
        <f t="shared" si="243"/>
        <v>/</v>
      </c>
      <c r="BC107" s="11" t="str">
        <f t="shared" si="244"/>
        <v>/</v>
      </c>
      <c r="BD107" s="11">
        <f t="shared" si="245"/>
        <v>1.7933180478211908E-2</v>
      </c>
      <c r="BE107" s="76" t="str">
        <f t="shared" si="246"/>
        <v>/</v>
      </c>
      <c r="BF107" s="11">
        <f t="shared" ref="BF107:BF108" si="263">AD107/AD106-1</f>
        <v>5.4596248697591498E-3</v>
      </c>
      <c r="BY107" s="2">
        <f t="shared" si="193"/>
        <v>43847</v>
      </c>
      <c r="BZ107" s="3">
        <f t="shared" si="194"/>
        <v>1.367</v>
      </c>
      <c r="CA107" s="3">
        <f t="shared" si="195"/>
        <v>1.2030000000000001</v>
      </c>
      <c r="CB107" s="3">
        <f t="shared" si="196"/>
        <v>2.1820069204152248</v>
      </c>
      <c r="CC107" s="3">
        <f t="shared" si="197"/>
        <v>1.7070000000000001</v>
      </c>
      <c r="CD107" s="3">
        <f t="shared" si="198"/>
        <v>1.194</v>
      </c>
      <c r="CE107" s="3">
        <f t="shared" si="199"/>
        <v>1.3453999999999999</v>
      </c>
      <c r="CF107" s="3">
        <f t="shared" si="200"/>
        <v>1.5216150081566069</v>
      </c>
      <c r="CG107" s="3">
        <f t="shared" si="201"/>
        <v>1.3440487737286961</v>
      </c>
      <c r="CH107" s="3">
        <f t="shared" si="202"/>
        <v>1.47</v>
      </c>
      <c r="CI107" s="3">
        <f t="shared" si="203"/>
        <v>1.2839516535168709</v>
      </c>
      <c r="CJ107" s="3">
        <f t="shared" si="204"/>
        <v>1.7171836533727227</v>
      </c>
      <c r="CK107" s="3">
        <f t="shared" si="205"/>
        <v>1.6665000000000001</v>
      </c>
      <c r="CL107" s="3">
        <f t="shared" si="206"/>
        <v>1.5878129245099943</v>
      </c>
      <c r="CM107" s="3">
        <f t="shared" si="207"/>
        <v>1.4505999999999999</v>
      </c>
      <c r="CN107" s="3">
        <f t="shared" si="208"/>
        <v>1.4712000000000001</v>
      </c>
      <c r="CO107" s="3">
        <f t="shared" si="209"/>
        <v>1.1870000000000001</v>
      </c>
      <c r="CP107" s="3">
        <f t="shared" si="210"/>
        <v>1</v>
      </c>
      <c r="CQ107" s="3">
        <f t="shared" si="211"/>
        <v>1</v>
      </c>
      <c r="CR107" s="3">
        <f t="shared" si="212"/>
        <v>1</v>
      </c>
      <c r="CS107" s="3">
        <f t="shared" si="213"/>
        <v>1</v>
      </c>
      <c r="CT107" s="3">
        <f t="shared" si="214"/>
        <v>1</v>
      </c>
      <c r="CU107" s="3">
        <f t="shared" si="215"/>
        <v>1.4930000000000001</v>
      </c>
      <c r="CV107" s="3">
        <f t="shared" si="216"/>
        <v>1</v>
      </c>
      <c r="CW107" s="3">
        <f t="shared" si="217"/>
        <v>1</v>
      </c>
      <c r="CX107" s="3">
        <f t="shared" si="218"/>
        <v>1.2261787334780001</v>
      </c>
      <c r="CY107" s="81">
        <f t="shared" si="219"/>
        <v>1</v>
      </c>
      <c r="CZ107" s="3">
        <f t="shared" ref="CZ107:CZ108" si="264">AD107/AD$2</f>
        <v>0.88150824738901878</v>
      </c>
    </row>
    <row r="108" spans="1:104">
      <c r="A108" s="2">
        <v>43853</v>
      </c>
      <c r="B108" s="73">
        <v>1.3169999999999999</v>
      </c>
      <c r="C108" s="73">
        <v>1.1890000000000001</v>
      </c>
      <c r="D108" s="73">
        <v>3.0739999999999998</v>
      </c>
      <c r="E108" s="73">
        <v>1.6259999999999999</v>
      </c>
      <c r="F108" s="73">
        <v>1.143</v>
      </c>
      <c r="G108" s="73">
        <v>1.2983</v>
      </c>
      <c r="H108" s="73">
        <v>1.8086</v>
      </c>
      <c r="I108" s="73">
        <v>1.8620000000000001</v>
      </c>
      <c r="J108" s="73">
        <v>1.556</v>
      </c>
      <c r="K108" s="73">
        <v>1.5226999999999999</v>
      </c>
      <c r="L108" s="73">
        <v>1.6993</v>
      </c>
      <c r="M108" s="73">
        <v>1.6045</v>
      </c>
      <c r="N108" s="73">
        <v>1.5728</v>
      </c>
      <c r="O108" s="73">
        <v>1.4061999999999999</v>
      </c>
      <c r="P108" s="73">
        <v>1.4328000000000001</v>
      </c>
      <c r="Q108" s="73">
        <v>1.1559999999999999</v>
      </c>
      <c r="R108" s="73">
        <v>1</v>
      </c>
      <c r="S108" s="73">
        <v>1</v>
      </c>
      <c r="T108" s="73">
        <v>1</v>
      </c>
      <c r="U108" s="73">
        <v>1</v>
      </c>
      <c r="V108" s="73">
        <v>1</v>
      </c>
      <c r="W108" s="73">
        <v>1.4410000000000001</v>
      </c>
      <c r="X108" s="73">
        <v>1</v>
      </c>
      <c r="Y108" s="73">
        <v>1</v>
      </c>
      <c r="Z108" s="73">
        <v>1.20507003353719</v>
      </c>
      <c r="AA108" s="79">
        <v>1</v>
      </c>
      <c r="AB108" s="79">
        <v>1</v>
      </c>
      <c r="AC108" s="79"/>
      <c r="AD108" s="19">
        <v>0.86032542894727404</v>
      </c>
      <c r="AF108" s="11">
        <f t="shared" si="221"/>
        <v>-3.657644476956845E-2</v>
      </c>
      <c r="AG108" s="11">
        <f t="shared" si="222"/>
        <v>-1.1637572734829571E-2</v>
      </c>
      <c r="AH108" s="11">
        <f t="shared" si="223"/>
        <v>-2.5055502695845333E-2</v>
      </c>
      <c r="AI108" s="11">
        <f t="shared" si="224"/>
        <v>-4.7451669595782175E-2</v>
      </c>
      <c r="AJ108" s="11">
        <f t="shared" si="225"/>
        <v>-4.2713567839195887E-2</v>
      </c>
      <c r="AK108" s="11">
        <f t="shared" si="226"/>
        <v>-3.500817600713535E-2</v>
      </c>
      <c r="AL108" s="11">
        <f t="shared" si="227"/>
        <v>-3.0501206110962187E-2</v>
      </c>
      <c r="AM108" s="11">
        <f t="shared" si="228"/>
        <v>-4.0206185567010277E-2</v>
      </c>
      <c r="AN108" s="11">
        <f t="shared" si="229"/>
        <v>-3.772418058132343E-2</v>
      </c>
      <c r="AO108" s="11">
        <f t="shared" si="230"/>
        <v>-4.5760606654899894E-3</v>
      </c>
      <c r="AP108" s="11">
        <f t="shared" si="231"/>
        <v>-2.5518981534579654E-2</v>
      </c>
      <c r="AQ108" s="11">
        <f t="shared" si="232"/>
        <v>-3.720372037203723E-2</v>
      </c>
      <c r="AR108" s="11">
        <f t="shared" si="233"/>
        <v>-3.8865802982156028E-2</v>
      </c>
      <c r="AS108" s="11">
        <f t="shared" si="234"/>
        <v>-3.0608024265820988E-2</v>
      </c>
      <c r="AT108" s="11">
        <f t="shared" si="235"/>
        <v>-2.6101141924959159E-2</v>
      </c>
      <c r="AU108" s="11">
        <f t="shared" si="236"/>
        <v>-2.611625947767493E-2</v>
      </c>
      <c r="AV108" s="11" t="str">
        <f t="shared" si="237"/>
        <v>/</v>
      </c>
      <c r="AW108" s="11" t="str">
        <f t="shared" si="238"/>
        <v>/</v>
      </c>
      <c r="AX108" s="11" t="str">
        <f t="shared" si="239"/>
        <v>/</v>
      </c>
      <c r="AY108" s="11" t="str">
        <f t="shared" si="240"/>
        <v>/</v>
      </c>
      <c r="AZ108" s="11" t="str">
        <f t="shared" si="241"/>
        <v>/</v>
      </c>
      <c r="BA108" s="11">
        <f t="shared" si="242"/>
        <v>-3.4829202947086468E-2</v>
      </c>
      <c r="BB108" s="11" t="str">
        <f t="shared" si="243"/>
        <v>/</v>
      </c>
      <c r="BC108" s="11" t="str">
        <f t="shared" si="244"/>
        <v>/</v>
      </c>
      <c r="BD108" s="11">
        <f t="shared" si="245"/>
        <v>-1.7215026948751766E-2</v>
      </c>
      <c r="BE108" s="76" t="str">
        <f t="shared" si="246"/>
        <v>/</v>
      </c>
      <c r="BF108" s="11">
        <f t="shared" si="263"/>
        <v>-2.4030198814914305E-2</v>
      </c>
      <c r="BY108" s="2">
        <f t="shared" si="193"/>
        <v>43853</v>
      </c>
      <c r="BZ108" s="3">
        <f t="shared" si="194"/>
        <v>1.3169999999999999</v>
      </c>
      <c r="CA108" s="3">
        <f t="shared" si="195"/>
        <v>1.1890000000000001</v>
      </c>
      <c r="CB108" s="3">
        <f t="shared" si="196"/>
        <v>2.127335640138408</v>
      </c>
      <c r="CC108" s="3">
        <f t="shared" si="197"/>
        <v>1.6259999999999999</v>
      </c>
      <c r="CD108" s="3">
        <f t="shared" si="198"/>
        <v>1.143</v>
      </c>
      <c r="CE108" s="3">
        <f t="shared" si="199"/>
        <v>1.2983</v>
      </c>
      <c r="CF108" s="3">
        <f t="shared" si="200"/>
        <v>1.4752039151712888</v>
      </c>
      <c r="CG108" s="3">
        <f t="shared" si="201"/>
        <v>1.2900096993210475</v>
      </c>
      <c r="CH108" s="3">
        <f t="shared" si="202"/>
        <v>1.4145454545454546</v>
      </c>
      <c r="CI108" s="3">
        <f t="shared" si="203"/>
        <v>1.2780762128588214</v>
      </c>
      <c r="CJ108" s="3">
        <f t="shared" si="204"/>
        <v>1.6733628754308221</v>
      </c>
      <c r="CK108" s="3">
        <f t="shared" si="205"/>
        <v>1.6045</v>
      </c>
      <c r="CL108" s="3">
        <f t="shared" si="206"/>
        <v>1.526101300213468</v>
      </c>
      <c r="CM108" s="3">
        <f t="shared" si="207"/>
        <v>1.4061999999999999</v>
      </c>
      <c r="CN108" s="3">
        <f t="shared" si="208"/>
        <v>1.4328000000000001</v>
      </c>
      <c r="CO108" s="3">
        <f t="shared" si="209"/>
        <v>1.1559999999999999</v>
      </c>
      <c r="CP108" s="3">
        <f t="shared" si="210"/>
        <v>1</v>
      </c>
      <c r="CQ108" s="3">
        <f t="shared" si="211"/>
        <v>1</v>
      </c>
      <c r="CR108" s="3">
        <f t="shared" si="212"/>
        <v>1</v>
      </c>
      <c r="CS108" s="3">
        <f t="shared" si="213"/>
        <v>1</v>
      </c>
      <c r="CT108" s="3">
        <f t="shared" si="214"/>
        <v>1</v>
      </c>
      <c r="CU108" s="3">
        <f t="shared" si="215"/>
        <v>1.4410000000000001</v>
      </c>
      <c r="CV108" s="3">
        <f t="shared" si="216"/>
        <v>1</v>
      </c>
      <c r="CW108" s="3">
        <f t="shared" si="217"/>
        <v>1</v>
      </c>
      <c r="CX108" s="3">
        <f t="shared" si="218"/>
        <v>1.20507003353719</v>
      </c>
      <c r="CY108" s="81">
        <f t="shared" si="219"/>
        <v>1</v>
      </c>
      <c r="CZ108" s="3">
        <f t="shared" si="264"/>
        <v>0.86032542894727404</v>
      </c>
    </row>
    <row r="109" spans="1:104">
      <c r="A109" s="2">
        <v>43868</v>
      </c>
      <c r="B109" s="73">
        <v>1.27</v>
      </c>
      <c r="C109" s="73">
        <v>1.206</v>
      </c>
      <c r="D109" s="73">
        <v>3.0659999999999998</v>
      </c>
      <c r="E109" s="73">
        <v>1.589</v>
      </c>
      <c r="F109" s="73">
        <v>1.1060000000000001</v>
      </c>
      <c r="G109" s="73">
        <v>1.2650999999999999</v>
      </c>
      <c r="H109" s="73">
        <v>1.8098000000000001</v>
      </c>
      <c r="I109" s="73">
        <v>1.8484</v>
      </c>
      <c r="J109" s="73">
        <v>1.5089999999999999</v>
      </c>
      <c r="K109" s="73">
        <v>1.5223</v>
      </c>
      <c r="L109" s="73">
        <v>1.6839999999999999</v>
      </c>
      <c r="M109" s="73">
        <v>1.5176000000000001</v>
      </c>
      <c r="N109" s="73">
        <v>1.5235000000000001</v>
      </c>
      <c r="O109" s="73">
        <v>1.3798999999999999</v>
      </c>
      <c r="P109" s="73">
        <v>1.4228000000000001</v>
      </c>
      <c r="Q109" s="73">
        <v>1.139</v>
      </c>
      <c r="R109" s="73">
        <v>1</v>
      </c>
      <c r="S109" s="73">
        <v>1</v>
      </c>
      <c r="T109" s="73">
        <v>1</v>
      </c>
      <c r="U109" s="73">
        <v>1</v>
      </c>
      <c r="V109" s="73">
        <v>1</v>
      </c>
      <c r="W109" s="73">
        <v>1.409</v>
      </c>
      <c r="X109" s="73">
        <v>1</v>
      </c>
      <c r="Y109" s="73">
        <v>1</v>
      </c>
      <c r="Z109" s="73">
        <v>1.1933320181495399</v>
      </c>
      <c r="AA109" s="79">
        <v>1</v>
      </c>
      <c r="AB109" s="79">
        <v>1</v>
      </c>
      <c r="AC109" s="79"/>
      <c r="AD109" s="19">
        <v>0.85221449401036242</v>
      </c>
      <c r="AF109" s="11">
        <f t="shared" si="221"/>
        <v>-3.5687167805618758E-2</v>
      </c>
      <c r="AG109" s="11">
        <f t="shared" si="222"/>
        <v>1.4297729184188368E-2</v>
      </c>
      <c r="AH109" s="11">
        <f t="shared" si="223"/>
        <v>-2.6024723487313439E-3</v>
      </c>
      <c r="AI109" s="11">
        <f t="shared" si="224"/>
        <v>-2.2755227552275437E-2</v>
      </c>
      <c r="AJ109" s="11">
        <f t="shared" si="225"/>
        <v>-3.2370953630796118E-2</v>
      </c>
      <c r="AK109" s="11">
        <f t="shared" si="226"/>
        <v>-2.5571901717630796E-2</v>
      </c>
      <c r="AL109" s="11">
        <f t="shared" si="227"/>
        <v>6.6349662722542391E-4</v>
      </c>
      <c r="AM109" s="11">
        <f t="shared" si="228"/>
        <v>-7.3039742212674952E-3</v>
      </c>
      <c r="AN109" s="11">
        <f t="shared" si="229"/>
        <v>-3.0205655526992392E-2</v>
      </c>
      <c r="AO109" s="11">
        <f t="shared" si="230"/>
        <v>-2.6269127208244925E-4</v>
      </c>
      <c r="AP109" s="11">
        <f t="shared" si="231"/>
        <v>-9.0037074089331925E-3</v>
      </c>
      <c r="AQ109" s="11">
        <f t="shared" si="232"/>
        <v>-5.416017450919286E-2</v>
      </c>
      <c r="AR109" s="11">
        <f t="shared" si="233"/>
        <v>-3.1345371312309189E-2</v>
      </c>
      <c r="AS109" s="11">
        <f t="shared" si="234"/>
        <v>-1.8702887213767561E-2</v>
      </c>
      <c r="AT109" s="11">
        <f t="shared" si="235"/>
        <v>-6.9793411501953839E-3</v>
      </c>
      <c r="AU109" s="11">
        <f t="shared" si="236"/>
        <v>-1.4705882352941124E-2</v>
      </c>
      <c r="AV109" s="11" t="str">
        <f t="shared" si="237"/>
        <v>/</v>
      </c>
      <c r="AW109" s="11" t="str">
        <f t="shared" si="238"/>
        <v>/</v>
      </c>
      <c r="AX109" s="11" t="str">
        <f t="shared" si="239"/>
        <v>/</v>
      </c>
      <c r="AY109" s="11" t="str">
        <f t="shared" si="240"/>
        <v>/</v>
      </c>
      <c r="AZ109" s="11" t="str">
        <f t="shared" si="241"/>
        <v>/</v>
      </c>
      <c r="BA109" s="11">
        <f t="shared" si="242"/>
        <v>-2.2206800832755058E-2</v>
      </c>
      <c r="BB109" s="11" t="str">
        <f t="shared" si="243"/>
        <v>/</v>
      </c>
      <c r="BC109" s="11" t="str">
        <f t="shared" si="244"/>
        <v>/</v>
      </c>
      <c r="BD109" s="11">
        <f t="shared" si="245"/>
        <v>-9.7405254972575683E-3</v>
      </c>
      <c r="BE109" s="76" t="str">
        <f t="shared" si="246"/>
        <v>/</v>
      </c>
      <c r="BF109" s="11">
        <f t="shared" ref="BF109" si="265">AD109/AD108-1</f>
        <v>-9.4277521784245089E-3</v>
      </c>
      <c r="BY109" s="2">
        <f t="shared" si="193"/>
        <v>43868</v>
      </c>
      <c r="BZ109" s="3">
        <f t="shared" si="194"/>
        <v>1.27</v>
      </c>
      <c r="CA109" s="3">
        <f t="shared" si="195"/>
        <v>1.206</v>
      </c>
      <c r="CB109" s="3">
        <f t="shared" si="196"/>
        <v>2.1217993079584772</v>
      </c>
      <c r="CC109" s="3">
        <f t="shared" si="197"/>
        <v>1.589</v>
      </c>
      <c r="CD109" s="3">
        <f t="shared" si="198"/>
        <v>1.1060000000000001</v>
      </c>
      <c r="CE109" s="3">
        <f t="shared" si="199"/>
        <v>1.2650999999999999</v>
      </c>
      <c r="CF109" s="3">
        <f t="shared" si="200"/>
        <v>1.4761827079934748</v>
      </c>
      <c r="CG109" s="3">
        <f t="shared" si="201"/>
        <v>1.2805875017320216</v>
      </c>
      <c r="CH109" s="3">
        <f t="shared" si="202"/>
        <v>1.3718181818181816</v>
      </c>
      <c r="CI109" s="3">
        <f t="shared" si="203"/>
        <v>1.2777404733926472</v>
      </c>
      <c r="CJ109" s="3">
        <f t="shared" si="204"/>
        <v>1.658296405711472</v>
      </c>
      <c r="CK109" s="3">
        <f t="shared" si="205"/>
        <v>1.5176000000000001</v>
      </c>
      <c r="CL109" s="3">
        <f t="shared" si="206"/>
        <v>1.478265088298079</v>
      </c>
      <c r="CM109" s="3">
        <f t="shared" si="207"/>
        <v>1.3798999999999999</v>
      </c>
      <c r="CN109" s="3">
        <f t="shared" si="208"/>
        <v>1.4228000000000001</v>
      </c>
      <c r="CO109" s="3">
        <f t="shared" si="209"/>
        <v>1.139</v>
      </c>
      <c r="CP109" s="3">
        <f t="shared" si="210"/>
        <v>1</v>
      </c>
      <c r="CQ109" s="3">
        <f t="shared" si="211"/>
        <v>1</v>
      </c>
      <c r="CR109" s="3">
        <f t="shared" si="212"/>
        <v>1</v>
      </c>
      <c r="CS109" s="3">
        <f t="shared" si="213"/>
        <v>1</v>
      </c>
      <c r="CT109" s="3">
        <f t="shared" si="214"/>
        <v>1</v>
      </c>
      <c r="CU109" s="3">
        <f t="shared" si="215"/>
        <v>1.409</v>
      </c>
      <c r="CV109" s="3">
        <f t="shared" si="216"/>
        <v>1</v>
      </c>
      <c r="CW109" s="3">
        <f t="shared" si="217"/>
        <v>1</v>
      </c>
      <c r="CX109" s="3">
        <f t="shared" si="218"/>
        <v>1.1933320181495399</v>
      </c>
      <c r="CY109" s="81">
        <f t="shared" si="219"/>
        <v>1</v>
      </c>
      <c r="CZ109" s="3">
        <f t="shared" ref="CZ109" si="266">AD109/AD$2</f>
        <v>0.85221449401036242</v>
      </c>
    </row>
    <row r="110" spans="1:104">
      <c r="A110" s="2">
        <v>43875</v>
      </c>
      <c r="B110" s="73">
        <v>1.3089999999999999</v>
      </c>
      <c r="C110" s="73">
        <v>1.2270000000000001</v>
      </c>
      <c r="D110" s="73">
        <v>3.1269999999999998</v>
      </c>
      <c r="E110" s="73">
        <v>1.6339999999999999</v>
      </c>
      <c r="F110" s="73">
        <v>1.1240000000000001</v>
      </c>
      <c r="G110" s="73">
        <v>1.2983</v>
      </c>
      <c r="H110" s="73">
        <v>1.8501000000000001</v>
      </c>
      <c r="I110" s="73">
        <v>1.8845000000000001</v>
      </c>
      <c r="J110" s="73">
        <v>1.546</v>
      </c>
      <c r="K110" s="73">
        <v>1.5477000000000001</v>
      </c>
      <c r="L110" s="73">
        <v>1.74</v>
      </c>
      <c r="M110" s="73">
        <v>1.5739000000000001</v>
      </c>
      <c r="N110" s="73">
        <v>1.5851999999999999</v>
      </c>
      <c r="O110" s="73">
        <v>1.4268000000000001</v>
      </c>
      <c r="P110" s="73">
        <v>1.4078999999999999</v>
      </c>
      <c r="Q110" s="73">
        <v>1.171</v>
      </c>
      <c r="R110" s="73">
        <v>1</v>
      </c>
      <c r="S110" s="73">
        <v>1</v>
      </c>
      <c r="T110" s="73">
        <v>1</v>
      </c>
      <c r="U110" s="73">
        <v>1</v>
      </c>
      <c r="V110" s="73">
        <v>1</v>
      </c>
      <c r="W110" s="73">
        <v>1.458</v>
      </c>
      <c r="X110" s="73">
        <v>1</v>
      </c>
      <c r="Y110" s="73">
        <v>1</v>
      </c>
      <c r="Z110" s="73">
        <v>1.2212467942395</v>
      </c>
      <c r="AA110" s="79">
        <v>1</v>
      </c>
      <c r="AB110" s="79">
        <v>1</v>
      </c>
      <c r="AC110" s="79"/>
      <c r="AD110" s="19">
        <v>0.86721412437889955</v>
      </c>
      <c r="AF110" s="11">
        <f t="shared" si="221"/>
        <v>3.0708661417322869E-2</v>
      </c>
      <c r="AG110" s="11">
        <f t="shared" si="222"/>
        <v>1.7412935323383172E-2</v>
      </c>
      <c r="AH110" s="11">
        <f t="shared" si="223"/>
        <v>1.9895629484670607E-2</v>
      </c>
      <c r="AI110" s="11">
        <f t="shared" si="224"/>
        <v>2.8319697923222087E-2</v>
      </c>
      <c r="AJ110" s="11">
        <f t="shared" si="225"/>
        <v>1.6274864376130127E-2</v>
      </c>
      <c r="AK110" s="11">
        <f t="shared" si="226"/>
        <v>2.62429847442891E-2</v>
      </c>
      <c r="AL110" s="11">
        <f t="shared" si="227"/>
        <v>2.2267653884407101E-2</v>
      </c>
      <c r="AM110" s="11">
        <f t="shared" si="228"/>
        <v>1.9530404674312996E-2</v>
      </c>
      <c r="AN110" s="11">
        <f t="shared" si="229"/>
        <v>2.4519549370444205E-2</v>
      </c>
      <c r="AO110" s="11">
        <f t="shared" si="230"/>
        <v>1.6685278854365215E-2</v>
      </c>
      <c r="AP110" s="11">
        <f t="shared" si="231"/>
        <v>3.325415676959631E-2</v>
      </c>
      <c r="AQ110" s="11">
        <f t="shared" si="232"/>
        <v>3.7098049551924195E-2</v>
      </c>
      <c r="AR110" s="11">
        <f t="shared" si="233"/>
        <v>4.0498851329176189E-2</v>
      </c>
      <c r="AS110" s="11">
        <f t="shared" si="234"/>
        <v>3.3987970142764112E-2</v>
      </c>
      <c r="AT110" s="11">
        <f t="shared" si="235"/>
        <v>-1.0472308124824359E-2</v>
      </c>
      <c r="AU110" s="11">
        <f t="shared" si="236"/>
        <v>2.8094820017559252E-2</v>
      </c>
      <c r="AV110" s="11" t="str">
        <f t="shared" si="237"/>
        <v>/</v>
      </c>
      <c r="AW110" s="11" t="str">
        <f t="shared" si="238"/>
        <v>/</v>
      </c>
      <c r="AX110" s="11" t="str">
        <f t="shared" si="239"/>
        <v>/</v>
      </c>
      <c r="AY110" s="11" t="str">
        <f t="shared" si="240"/>
        <v>/</v>
      </c>
      <c r="AZ110" s="11" t="str">
        <f t="shared" si="241"/>
        <v>/</v>
      </c>
      <c r="BA110" s="11">
        <f t="shared" si="242"/>
        <v>3.4776437189496079E-2</v>
      </c>
      <c r="BB110" s="11" t="str">
        <f t="shared" si="243"/>
        <v>/</v>
      </c>
      <c r="BC110" s="11" t="str">
        <f t="shared" si="244"/>
        <v>/</v>
      </c>
      <c r="BD110" s="11">
        <f t="shared" si="245"/>
        <v>2.3392296247314759E-2</v>
      </c>
      <c r="BE110" s="76" t="str">
        <f t="shared" si="246"/>
        <v>/</v>
      </c>
      <c r="BF110" s="11">
        <f t="shared" ref="BF110" si="267">AD110/AD109-1</f>
        <v>1.7600768907310771E-2</v>
      </c>
      <c r="BY110" s="2">
        <f t="shared" si="193"/>
        <v>43875</v>
      </c>
      <c r="BZ110" s="3">
        <f t="shared" si="194"/>
        <v>1.3089999999999999</v>
      </c>
      <c r="CA110" s="3">
        <f t="shared" si="195"/>
        <v>1.2270000000000001</v>
      </c>
      <c r="CB110" s="3">
        <f t="shared" si="196"/>
        <v>2.1640138408304495</v>
      </c>
      <c r="CC110" s="3">
        <f t="shared" si="197"/>
        <v>1.6339999999999999</v>
      </c>
      <c r="CD110" s="3">
        <f t="shared" si="198"/>
        <v>1.1240000000000001</v>
      </c>
      <c r="CE110" s="3">
        <f t="shared" si="199"/>
        <v>1.2983</v>
      </c>
      <c r="CF110" s="3">
        <f t="shared" si="200"/>
        <v>1.5090538336052204</v>
      </c>
      <c r="CG110" s="3">
        <f t="shared" si="201"/>
        <v>1.3055978938617154</v>
      </c>
      <c r="CH110" s="3">
        <f t="shared" si="202"/>
        <v>1.4054545454545453</v>
      </c>
      <c r="CI110" s="3">
        <f t="shared" si="203"/>
        <v>1.2990599294947121</v>
      </c>
      <c r="CJ110" s="3">
        <f t="shared" si="204"/>
        <v>1.7134416543574593</v>
      </c>
      <c r="CK110" s="3">
        <f t="shared" si="205"/>
        <v>1.5739000000000001</v>
      </c>
      <c r="CL110" s="3">
        <f t="shared" si="206"/>
        <v>1.5381331263341742</v>
      </c>
      <c r="CM110" s="3">
        <f t="shared" si="207"/>
        <v>1.4268000000000001</v>
      </c>
      <c r="CN110" s="3">
        <f t="shared" si="208"/>
        <v>1.4078999999999999</v>
      </c>
      <c r="CO110" s="3">
        <f t="shared" si="209"/>
        <v>1.171</v>
      </c>
      <c r="CP110" s="3">
        <f t="shared" si="210"/>
        <v>1</v>
      </c>
      <c r="CQ110" s="3">
        <f t="shared" si="211"/>
        <v>1</v>
      </c>
      <c r="CR110" s="3">
        <f t="shared" si="212"/>
        <v>1</v>
      </c>
      <c r="CS110" s="3">
        <f t="shared" si="213"/>
        <v>1</v>
      </c>
      <c r="CT110" s="3">
        <f t="shared" si="214"/>
        <v>1</v>
      </c>
      <c r="CU110" s="3">
        <f t="shared" si="215"/>
        <v>1.458</v>
      </c>
      <c r="CV110" s="3">
        <f t="shared" si="216"/>
        <v>1</v>
      </c>
      <c r="CW110" s="3">
        <f t="shared" si="217"/>
        <v>1</v>
      </c>
      <c r="CX110" s="3">
        <f t="shared" si="218"/>
        <v>1.2212467942395</v>
      </c>
      <c r="CY110" s="81">
        <f t="shared" si="219"/>
        <v>1</v>
      </c>
      <c r="CZ110" s="3">
        <f t="shared" ref="CZ110" si="268">AD110/AD$2</f>
        <v>0.86721412437889955</v>
      </c>
    </row>
    <row r="111" spans="1:104">
      <c r="A111" s="2">
        <v>43882</v>
      </c>
      <c r="B111" s="73">
        <v>1.3939999999999999</v>
      </c>
      <c r="C111" s="73">
        <v>1.349</v>
      </c>
      <c r="D111" s="73">
        <v>3.431</v>
      </c>
      <c r="E111" s="73">
        <v>1.796</v>
      </c>
      <c r="F111" s="73">
        <v>1.208</v>
      </c>
      <c r="G111" s="73">
        <v>1.4269000000000001</v>
      </c>
      <c r="H111" s="73">
        <v>2.0145</v>
      </c>
      <c r="I111" s="73">
        <v>2.0375999999999999</v>
      </c>
      <c r="J111" s="73">
        <v>1.6679999999999999</v>
      </c>
      <c r="K111" s="73">
        <v>1.5931999999999999</v>
      </c>
      <c r="L111" s="73">
        <v>1.9078999999999999</v>
      </c>
      <c r="M111" s="73">
        <v>1.6989000000000001</v>
      </c>
      <c r="N111" s="73">
        <v>1.7126999999999999</v>
      </c>
      <c r="O111" s="73">
        <v>1.5351999999999999</v>
      </c>
      <c r="P111" s="73">
        <v>1.5047999999999999</v>
      </c>
      <c r="Q111" s="73">
        <v>1.266</v>
      </c>
      <c r="R111" s="73">
        <v>1</v>
      </c>
      <c r="S111" s="73">
        <v>1</v>
      </c>
      <c r="T111" s="73">
        <v>1</v>
      </c>
      <c r="U111" s="73">
        <v>1.0294000000000001</v>
      </c>
      <c r="V111" s="73">
        <v>1</v>
      </c>
      <c r="W111" s="73">
        <v>1.5860000000000001</v>
      </c>
      <c r="X111" s="73">
        <v>1</v>
      </c>
      <c r="Y111" s="73">
        <v>1</v>
      </c>
      <c r="Z111" s="73">
        <v>1.32333793647662</v>
      </c>
      <c r="AA111" s="79">
        <v>1</v>
      </c>
      <c r="AB111" s="79">
        <v>1</v>
      </c>
      <c r="AC111" s="79"/>
      <c r="AD111" s="19">
        <v>0.92532329394762503</v>
      </c>
      <c r="AF111" s="11">
        <f t="shared" si="221"/>
        <v>6.4935064935064846E-2</v>
      </c>
      <c r="AG111" s="11">
        <f t="shared" si="222"/>
        <v>9.9429502852485641E-2</v>
      </c>
      <c r="AH111" s="11">
        <f t="shared" si="223"/>
        <v>9.7217780620403094E-2</v>
      </c>
      <c r="AI111" s="11">
        <f t="shared" si="224"/>
        <v>9.9143206854345189E-2</v>
      </c>
      <c r="AJ111" s="11">
        <f t="shared" si="225"/>
        <v>7.4733096085409123E-2</v>
      </c>
      <c r="AK111" s="11">
        <f t="shared" si="226"/>
        <v>9.9052607255642133E-2</v>
      </c>
      <c r="AL111" s="11">
        <f t="shared" si="227"/>
        <v>8.8860061618290853E-2</v>
      </c>
      <c r="AM111" s="11">
        <f t="shared" si="228"/>
        <v>8.1241708676041302E-2</v>
      </c>
      <c r="AN111" s="11">
        <f t="shared" si="229"/>
        <v>7.8913324708926202E-2</v>
      </c>
      <c r="AO111" s="11">
        <f t="shared" si="230"/>
        <v>2.9398462234283107E-2</v>
      </c>
      <c r="AP111" s="11">
        <f t="shared" si="231"/>
        <v>9.649425287356328E-2</v>
      </c>
      <c r="AQ111" s="11">
        <f t="shared" si="232"/>
        <v>7.9420547684096787E-2</v>
      </c>
      <c r="AR111" s="11">
        <f t="shared" si="233"/>
        <v>8.0431491294473911E-2</v>
      </c>
      <c r="AS111" s="11">
        <f t="shared" si="234"/>
        <v>7.5974208017942191E-2</v>
      </c>
      <c r="AT111" s="11">
        <f t="shared" si="235"/>
        <v>6.8825910931174183E-2</v>
      </c>
      <c r="AU111" s="11">
        <f t="shared" si="236"/>
        <v>8.1127241673783157E-2</v>
      </c>
      <c r="AV111" s="11" t="str">
        <f t="shared" si="237"/>
        <v>/</v>
      </c>
      <c r="AW111" s="11" t="str">
        <f t="shared" si="238"/>
        <v>/</v>
      </c>
      <c r="AX111" s="11" t="str">
        <f t="shared" si="239"/>
        <v>/</v>
      </c>
      <c r="AY111" s="11">
        <f t="shared" si="240"/>
        <v>2.9400000000000093E-2</v>
      </c>
      <c r="AZ111" s="11" t="str">
        <f t="shared" si="241"/>
        <v>/</v>
      </c>
      <c r="BA111" s="11">
        <f t="shared" si="242"/>
        <v>8.7791495198902725E-2</v>
      </c>
      <c r="BB111" s="11" t="str">
        <f t="shared" si="243"/>
        <v>/</v>
      </c>
      <c r="BC111" s="11" t="str">
        <f t="shared" si="244"/>
        <v>/</v>
      </c>
      <c r="BD111" s="11">
        <f t="shared" si="245"/>
        <v>8.3595832323715147E-2</v>
      </c>
      <c r="BE111" s="76" t="str">
        <f t="shared" si="246"/>
        <v>/</v>
      </c>
      <c r="BF111" s="11">
        <f t="shared" ref="BF111" si="269">AD111/AD110-1</f>
        <v>6.7006714876032936E-2</v>
      </c>
      <c r="BY111" s="2">
        <f t="shared" si="193"/>
        <v>43882</v>
      </c>
      <c r="BZ111" s="3">
        <f t="shared" si="194"/>
        <v>1.3939999999999999</v>
      </c>
      <c r="CA111" s="3">
        <f t="shared" si="195"/>
        <v>1.349</v>
      </c>
      <c r="CB111" s="3">
        <f t="shared" si="196"/>
        <v>2.3743944636678198</v>
      </c>
      <c r="CC111" s="3">
        <f t="shared" si="197"/>
        <v>1.796</v>
      </c>
      <c r="CD111" s="3">
        <f t="shared" si="198"/>
        <v>1.208</v>
      </c>
      <c r="CE111" s="3">
        <f t="shared" si="199"/>
        <v>1.4269000000000001</v>
      </c>
      <c r="CF111" s="3">
        <f t="shared" si="200"/>
        <v>1.6431484502446982</v>
      </c>
      <c r="CG111" s="3">
        <f t="shared" si="201"/>
        <v>1.4116668976028819</v>
      </c>
      <c r="CH111" s="3">
        <f t="shared" si="202"/>
        <v>1.5163636363636361</v>
      </c>
      <c r="CI111" s="3">
        <f t="shared" si="203"/>
        <v>1.3372502937720327</v>
      </c>
      <c r="CJ111" s="3">
        <f t="shared" si="204"/>
        <v>1.8787789266371244</v>
      </c>
      <c r="CK111" s="3">
        <f t="shared" si="205"/>
        <v>1.6989000000000001</v>
      </c>
      <c r="CL111" s="3">
        <f t="shared" si="206"/>
        <v>1.6618474674946633</v>
      </c>
      <c r="CM111" s="3">
        <f t="shared" si="207"/>
        <v>1.5351999999999999</v>
      </c>
      <c r="CN111" s="3">
        <f t="shared" si="208"/>
        <v>1.5047999999999999</v>
      </c>
      <c r="CO111" s="3">
        <f t="shared" si="209"/>
        <v>1.266</v>
      </c>
      <c r="CP111" s="3">
        <f t="shared" si="210"/>
        <v>1</v>
      </c>
      <c r="CQ111" s="3">
        <f t="shared" si="211"/>
        <v>1</v>
      </c>
      <c r="CR111" s="3">
        <f t="shared" si="212"/>
        <v>1</v>
      </c>
      <c r="CS111" s="3">
        <f t="shared" si="213"/>
        <v>1.0294000000000001</v>
      </c>
      <c r="CT111" s="3">
        <f t="shared" si="214"/>
        <v>1</v>
      </c>
      <c r="CU111" s="3">
        <f t="shared" si="215"/>
        <v>1.5860000000000001</v>
      </c>
      <c r="CV111" s="3">
        <f t="shared" si="216"/>
        <v>1</v>
      </c>
      <c r="CW111" s="3">
        <f t="shared" si="217"/>
        <v>1</v>
      </c>
      <c r="CX111" s="3">
        <f t="shared" si="218"/>
        <v>1.32333793647662</v>
      </c>
      <c r="CY111" s="81">
        <f t="shared" si="219"/>
        <v>1</v>
      </c>
      <c r="CZ111" s="3">
        <f t="shared" ref="CZ111" si="270">AD111/AD$2</f>
        <v>0.92532329394762503</v>
      </c>
    </row>
    <row r="112" spans="1:104">
      <c r="A112" s="2">
        <v>43889</v>
      </c>
      <c r="B112" s="73">
        <v>1.321</v>
      </c>
      <c r="C112" s="73">
        <v>1.272</v>
      </c>
      <c r="D112" s="73">
        <v>3.2309999999999999</v>
      </c>
      <c r="E112" s="73">
        <v>1.6870000000000001</v>
      </c>
      <c r="F112" s="73">
        <v>1.147</v>
      </c>
      <c r="G112" s="73">
        <v>1.3517999999999999</v>
      </c>
      <c r="H112" s="73">
        <v>1.9</v>
      </c>
      <c r="I112" s="73">
        <v>1.9194</v>
      </c>
      <c r="J112" s="73">
        <v>1.579</v>
      </c>
      <c r="K112" s="73">
        <v>1.5705</v>
      </c>
      <c r="L112" s="73">
        <v>1.8048999999999999</v>
      </c>
      <c r="M112" s="73">
        <v>1.6052999999999999</v>
      </c>
      <c r="N112" s="73">
        <v>1.6109</v>
      </c>
      <c r="O112" s="73">
        <v>1.4651000000000001</v>
      </c>
      <c r="P112" s="73">
        <v>1.4336</v>
      </c>
      <c r="Q112" s="73">
        <v>1.214</v>
      </c>
      <c r="R112" s="73">
        <v>1</v>
      </c>
      <c r="S112" s="73">
        <v>1</v>
      </c>
      <c r="T112" s="73">
        <v>1</v>
      </c>
      <c r="U112" s="73">
        <v>0.99809999999999999</v>
      </c>
      <c r="V112" s="73">
        <v>1</v>
      </c>
      <c r="W112" s="73">
        <v>1.49</v>
      </c>
      <c r="X112" s="73">
        <v>1</v>
      </c>
      <c r="Y112" s="73">
        <v>1</v>
      </c>
      <c r="Z112" s="73">
        <v>1.24876701519037</v>
      </c>
      <c r="AA112" s="79">
        <v>1</v>
      </c>
      <c r="AB112" s="79">
        <v>1</v>
      </c>
      <c r="AC112" s="79"/>
      <c r="AD112" s="19">
        <v>0.87209188387054515</v>
      </c>
      <c r="AF112" s="11">
        <f t="shared" si="221"/>
        <v>-5.2367288378766141E-2</v>
      </c>
      <c r="AG112" s="11">
        <f t="shared" si="222"/>
        <v>-5.7079318013343205E-2</v>
      </c>
      <c r="AH112" s="11">
        <f t="shared" si="223"/>
        <v>-5.8292043136112026E-2</v>
      </c>
      <c r="AI112" s="11">
        <f t="shared" si="224"/>
        <v>-6.0690423162583551E-2</v>
      </c>
      <c r="AJ112" s="11">
        <f t="shared" si="225"/>
        <v>-5.0496688741721862E-2</v>
      </c>
      <c r="AK112" s="11">
        <f t="shared" si="226"/>
        <v>-5.2631578947368585E-2</v>
      </c>
      <c r="AL112" s="11">
        <f t="shared" si="227"/>
        <v>-5.68379250434351E-2</v>
      </c>
      <c r="AM112" s="11">
        <f t="shared" si="228"/>
        <v>-5.8009422850412218E-2</v>
      </c>
      <c r="AN112" s="11">
        <f t="shared" si="229"/>
        <v>-5.3357314148681056E-2</v>
      </c>
      <c r="AO112" s="11">
        <f t="shared" si="230"/>
        <v>-1.4248054230479479E-2</v>
      </c>
      <c r="AP112" s="11">
        <f t="shared" si="231"/>
        <v>-5.3986057969495294E-2</v>
      </c>
      <c r="AQ112" s="11">
        <f t="shared" si="232"/>
        <v>-5.5094472894225754E-2</v>
      </c>
      <c r="AR112" s="11">
        <f t="shared" si="233"/>
        <v>-5.9438313773573781E-2</v>
      </c>
      <c r="AS112" s="11">
        <f t="shared" si="234"/>
        <v>-4.566180302240741E-2</v>
      </c>
      <c r="AT112" s="11">
        <f t="shared" si="235"/>
        <v>-4.7315257841573533E-2</v>
      </c>
      <c r="AU112" s="11">
        <f t="shared" si="236"/>
        <v>-4.1074249605055346E-2</v>
      </c>
      <c r="AV112" s="11" t="str">
        <f t="shared" si="237"/>
        <v>/</v>
      </c>
      <c r="AW112" s="11" t="str">
        <f t="shared" si="238"/>
        <v>/</v>
      </c>
      <c r="AX112" s="11" t="str">
        <f t="shared" si="239"/>
        <v>/</v>
      </c>
      <c r="AY112" s="11">
        <f t="shared" si="240"/>
        <v>-3.040606178356331E-2</v>
      </c>
      <c r="AZ112" s="11" t="str">
        <f t="shared" si="241"/>
        <v>/</v>
      </c>
      <c r="BA112" s="11">
        <f t="shared" si="242"/>
        <v>-6.0529634300126145E-2</v>
      </c>
      <c r="BB112" s="11" t="str">
        <f t="shared" si="243"/>
        <v>/</v>
      </c>
      <c r="BC112" s="11" t="str">
        <f t="shared" si="244"/>
        <v>/</v>
      </c>
      <c r="BD112" s="11">
        <f t="shared" si="245"/>
        <v>-5.6350626118068292E-2</v>
      </c>
      <c r="BE112" s="76" t="str">
        <f t="shared" si="246"/>
        <v>/</v>
      </c>
      <c r="BF112" s="11">
        <f t="shared" ref="BF112" si="271">AD112/AD111-1</f>
        <v>-5.7527364138844295E-2</v>
      </c>
      <c r="BY112" s="2">
        <f t="shared" si="193"/>
        <v>43889</v>
      </c>
      <c r="BZ112" s="3">
        <f t="shared" si="194"/>
        <v>1.321</v>
      </c>
      <c r="CA112" s="3">
        <f t="shared" si="195"/>
        <v>1.272</v>
      </c>
      <c r="CB112" s="3">
        <f t="shared" si="196"/>
        <v>2.23598615916955</v>
      </c>
      <c r="CC112" s="3">
        <f t="shared" si="197"/>
        <v>1.6870000000000001</v>
      </c>
      <c r="CD112" s="3">
        <f t="shared" si="198"/>
        <v>1.147</v>
      </c>
      <c r="CE112" s="3">
        <f t="shared" si="199"/>
        <v>1.3517999999999999</v>
      </c>
      <c r="CF112" s="3">
        <f t="shared" si="200"/>
        <v>1.5497553017944534</v>
      </c>
      <c r="CG112" s="3">
        <f t="shared" si="201"/>
        <v>1.3297769156159069</v>
      </c>
      <c r="CH112" s="3">
        <f t="shared" si="202"/>
        <v>1.4354545454545453</v>
      </c>
      <c r="CI112" s="3">
        <f t="shared" si="203"/>
        <v>1.3181970790666442</v>
      </c>
      <c r="CJ112" s="3">
        <f t="shared" si="204"/>
        <v>1.7773510585918264</v>
      </c>
      <c r="CK112" s="3">
        <f t="shared" si="205"/>
        <v>1.6052999999999999</v>
      </c>
      <c r="CL112" s="3">
        <f t="shared" si="206"/>
        <v>1.5630700562778965</v>
      </c>
      <c r="CM112" s="3">
        <f t="shared" si="207"/>
        <v>1.4651000000000001</v>
      </c>
      <c r="CN112" s="3">
        <f t="shared" si="208"/>
        <v>1.4336</v>
      </c>
      <c r="CO112" s="3">
        <f t="shared" si="209"/>
        <v>1.214</v>
      </c>
      <c r="CP112" s="3">
        <f t="shared" si="210"/>
        <v>1</v>
      </c>
      <c r="CQ112" s="3">
        <f t="shared" si="211"/>
        <v>1</v>
      </c>
      <c r="CR112" s="3">
        <f t="shared" si="212"/>
        <v>1</v>
      </c>
      <c r="CS112" s="3">
        <f t="shared" si="213"/>
        <v>0.99809999999999999</v>
      </c>
      <c r="CT112" s="3">
        <f t="shared" si="214"/>
        <v>1</v>
      </c>
      <c r="CU112" s="3">
        <f t="shared" si="215"/>
        <v>1.49</v>
      </c>
      <c r="CV112" s="3">
        <f t="shared" si="216"/>
        <v>1</v>
      </c>
      <c r="CW112" s="3">
        <f t="shared" si="217"/>
        <v>1</v>
      </c>
      <c r="CX112" s="3">
        <f t="shared" si="218"/>
        <v>1.24876701519037</v>
      </c>
      <c r="CY112" s="81">
        <f t="shared" si="219"/>
        <v>1</v>
      </c>
      <c r="CZ112" s="3">
        <f t="shared" ref="CZ112" si="272">AD112/AD$2</f>
        <v>0.87209188387054515</v>
      </c>
    </row>
    <row r="113" spans="1:104">
      <c r="A113" s="2">
        <v>43896</v>
      </c>
      <c r="B113" s="73">
        <v>1.409</v>
      </c>
      <c r="C113" s="73">
        <v>1.373</v>
      </c>
      <c r="D113" s="73">
        <v>3.4630000000000001</v>
      </c>
      <c r="E113" s="73">
        <v>1.82</v>
      </c>
      <c r="F113" s="73">
        <v>1.256</v>
      </c>
      <c r="G113" s="73">
        <v>1.4537</v>
      </c>
      <c r="H113" s="73">
        <v>2.0651000000000002</v>
      </c>
      <c r="I113" s="73">
        <v>2.0533999999999999</v>
      </c>
      <c r="J113" s="73">
        <v>1.694</v>
      </c>
      <c r="K113" s="73">
        <v>1.6454</v>
      </c>
      <c r="L113" s="73">
        <v>1.9355</v>
      </c>
      <c r="M113" s="73">
        <v>1.7162999999999999</v>
      </c>
      <c r="N113" s="73">
        <v>1.7282999999999999</v>
      </c>
      <c r="O113" s="73">
        <v>1.5606</v>
      </c>
      <c r="P113" s="73">
        <v>1.5281</v>
      </c>
      <c r="Q113" s="73">
        <v>1.2889999999999999</v>
      </c>
      <c r="R113" s="73">
        <v>1</v>
      </c>
      <c r="S113" s="73">
        <v>1</v>
      </c>
      <c r="T113" s="73">
        <v>1</v>
      </c>
      <c r="U113" s="73">
        <v>1.0667</v>
      </c>
      <c r="V113" s="73">
        <v>1</v>
      </c>
      <c r="W113" s="73">
        <v>1.5980000000000001</v>
      </c>
      <c r="X113" s="73">
        <v>1</v>
      </c>
      <c r="Y113" s="73">
        <v>1</v>
      </c>
      <c r="Z113" s="73">
        <v>1.3352732294338101</v>
      </c>
      <c r="AA113" s="79">
        <v>1</v>
      </c>
      <c r="AB113" s="79">
        <v>1</v>
      </c>
      <c r="AC113" s="79"/>
      <c r="AD113" s="19">
        <v>0.92209651766207268</v>
      </c>
      <c r="AF113" s="11">
        <f t="shared" si="221"/>
        <v>6.6616199848599678E-2</v>
      </c>
      <c r="AG113" s="11">
        <f t="shared" si="222"/>
        <v>7.9402515723270506E-2</v>
      </c>
      <c r="AH113" s="11">
        <f t="shared" si="223"/>
        <v>7.1804394924172232E-2</v>
      </c>
      <c r="AI113" s="11">
        <f t="shared" si="224"/>
        <v>7.8838174273858863E-2</v>
      </c>
      <c r="AJ113" s="11">
        <f t="shared" si="225"/>
        <v>9.5030514385353149E-2</v>
      </c>
      <c r="AK113" s="11">
        <f t="shared" si="226"/>
        <v>7.5380973516792515E-2</v>
      </c>
      <c r="AL113" s="11">
        <f t="shared" si="227"/>
        <v>8.6894736842105358E-2</v>
      </c>
      <c r="AM113" s="11">
        <f t="shared" si="228"/>
        <v>6.9813483380222863E-2</v>
      </c>
      <c r="AN113" s="11">
        <f t="shared" si="229"/>
        <v>7.2830905636478871E-2</v>
      </c>
      <c r="AO113" s="11">
        <f t="shared" si="230"/>
        <v>4.7691817892390853E-2</v>
      </c>
      <c r="AP113" s="11">
        <f t="shared" si="231"/>
        <v>7.2358579422682645E-2</v>
      </c>
      <c r="AQ113" s="11">
        <f t="shared" si="232"/>
        <v>6.9145954027284517E-2</v>
      </c>
      <c r="AR113" s="11">
        <f t="shared" si="233"/>
        <v>7.2878515115773812E-2</v>
      </c>
      <c r="AS113" s="11">
        <f t="shared" si="234"/>
        <v>6.5183263941027914E-2</v>
      </c>
      <c r="AT113" s="11">
        <f t="shared" si="235"/>
        <v>6.591796875E-2</v>
      </c>
      <c r="AU113" s="11">
        <f t="shared" si="236"/>
        <v>6.1779242174629267E-2</v>
      </c>
      <c r="AV113" s="11" t="str">
        <f t="shared" si="237"/>
        <v>/</v>
      </c>
      <c r="AW113" s="11" t="str">
        <f t="shared" si="238"/>
        <v>/</v>
      </c>
      <c r="AX113" s="11" t="str">
        <f t="shared" si="239"/>
        <v>/</v>
      </c>
      <c r="AY113" s="11">
        <f t="shared" si="240"/>
        <v>6.8730588117423164E-2</v>
      </c>
      <c r="AZ113" s="11" t="str">
        <f t="shared" si="241"/>
        <v>/</v>
      </c>
      <c r="BA113" s="11">
        <f t="shared" si="242"/>
        <v>7.2483221476510096E-2</v>
      </c>
      <c r="BB113" s="11" t="str">
        <f t="shared" si="243"/>
        <v>/</v>
      </c>
      <c r="BC113" s="11" t="str">
        <f t="shared" si="244"/>
        <v>/</v>
      </c>
      <c r="BD113" s="11">
        <f t="shared" si="245"/>
        <v>6.9273301737756476E-2</v>
      </c>
      <c r="BE113" s="76" t="str">
        <f t="shared" si="246"/>
        <v>/</v>
      </c>
      <c r="BF113" s="11">
        <f t="shared" ref="BF113" si="273">AD113/AD112-1</f>
        <v>5.7338721660377567E-2</v>
      </c>
      <c r="BY113" s="2">
        <f t="shared" si="193"/>
        <v>43896</v>
      </c>
      <c r="BZ113" s="3">
        <f t="shared" si="194"/>
        <v>1.409</v>
      </c>
      <c r="CA113" s="3">
        <f t="shared" si="195"/>
        <v>1.373</v>
      </c>
      <c r="CB113" s="3">
        <f t="shared" si="196"/>
        <v>2.3965397923875433</v>
      </c>
      <c r="CC113" s="3">
        <f t="shared" si="197"/>
        <v>1.82</v>
      </c>
      <c r="CD113" s="3">
        <f t="shared" si="198"/>
        <v>1.256</v>
      </c>
      <c r="CE113" s="3">
        <f t="shared" si="199"/>
        <v>1.4537</v>
      </c>
      <c r="CF113" s="3">
        <f t="shared" si="200"/>
        <v>1.6844208809135401</v>
      </c>
      <c r="CG113" s="3">
        <f t="shared" si="201"/>
        <v>1.4226132742136621</v>
      </c>
      <c r="CH113" s="3">
        <f t="shared" si="202"/>
        <v>1.5399999999999998</v>
      </c>
      <c r="CI113" s="3">
        <f t="shared" si="203"/>
        <v>1.3810642941077724</v>
      </c>
      <c r="CJ113" s="3">
        <f t="shared" si="204"/>
        <v>1.9059576563269325</v>
      </c>
      <c r="CK113" s="3">
        <f t="shared" si="205"/>
        <v>1.7162999999999999</v>
      </c>
      <c r="CL113" s="3">
        <f t="shared" si="206"/>
        <v>1.6769842810013584</v>
      </c>
      <c r="CM113" s="3">
        <f t="shared" si="207"/>
        <v>1.5606</v>
      </c>
      <c r="CN113" s="3">
        <f t="shared" si="208"/>
        <v>1.5281</v>
      </c>
      <c r="CO113" s="3">
        <f t="shared" si="209"/>
        <v>1.2889999999999999</v>
      </c>
      <c r="CP113" s="3">
        <f t="shared" si="210"/>
        <v>1</v>
      </c>
      <c r="CQ113" s="3">
        <f t="shared" si="211"/>
        <v>1</v>
      </c>
      <c r="CR113" s="3">
        <f t="shared" si="212"/>
        <v>1</v>
      </c>
      <c r="CS113" s="3">
        <f t="shared" si="213"/>
        <v>1.0667</v>
      </c>
      <c r="CT113" s="3">
        <f t="shared" si="214"/>
        <v>1</v>
      </c>
      <c r="CU113" s="3">
        <f t="shared" si="215"/>
        <v>1.5980000000000001</v>
      </c>
      <c r="CV113" s="3">
        <f t="shared" si="216"/>
        <v>1</v>
      </c>
      <c r="CW113" s="3">
        <f t="shared" si="217"/>
        <v>1</v>
      </c>
      <c r="CX113" s="3">
        <f t="shared" si="218"/>
        <v>1.3352732294338101</v>
      </c>
      <c r="CY113" s="81">
        <f t="shared" si="219"/>
        <v>1</v>
      </c>
      <c r="CZ113" s="3">
        <f t="shared" ref="CZ113" si="274">AD113/AD$2</f>
        <v>0.92209651766207268</v>
      </c>
    </row>
    <row r="114" spans="1:104">
      <c r="A114" s="2">
        <v>43903</v>
      </c>
      <c r="B114" s="73">
        <v>1.35</v>
      </c>
      <c r="C114" s="73">
        <v>1.31</v>
      </c>
      <c r="D114" s="73">
        <v>3.3180000000000001</v>
      </c>
      <c r="E114" s="73">
        <v>1.7150000000000001</v>
      </c>
      <c r="F114" s="73">
        <v>1.2010000000000001</v>
      </c>
      <c r="G114" s="73">
        <v>1.3874</v>
      </c>
      <c r="H114" s="73">
        <v>1.9675</v>
      </c>
      <c r="I114" s="73">
        <v>1.9491000000000001</v>
      </c>
      <c r="J114" s="73">
        <v>1.5960000000000001</v>
      </c>
      <c r="K114" s="73">
        <v>1.6322000000000001</v>
      </c>
      <c r="L114" s="73">
        <v>1.8379000000000001</v>
      </c>
      <c r="M114" s="73">
        <v>1.5903</v>
      </c>
      <c r="N114" s="73">
        <v>1.619</v>
      </c>
      <c r="O114" s="73">
        <v>1.4729000000000001</v>
      </c>
      <c r="P114" s="73">
        <v>1.4588000000000001</v>
      </c>
      <c r="Q114" s="73">
        <v>1.2110000000000001</v>
      </c>
      <c r="R114" s="73">
        <v>1</v>
      </c>
      <c r="S114" s="73">
        <v>1</v>
      </c>
      <c r="T114" s="73">
        <v>1.288</v>
      </c>
      <c r="U114" s="73">
        <v>1.0181</v>
      </c>
      <c r="V114" s="73">
        <v>1</v>
      </c>
      <c r="W114" s="73">
        <v>1.4950000000000001</v>
      </c>
      <c r="X114" s="73">
        <v>1</v>
      </c>
      <c r="Y114" s="73">
        <v>1</v>
      </c>
      <c r="Z114" s="73">
        <v>1.26326691655159</v>
      </c>
      <c r="AA114" s="79">
        <v>1</v>
      </c>
      <c r="AB114" s="79">
        <v>1</v>
      </c>
      <c r="AC114" s="79"/>
      <c r="AD114" s="19">
        <v>0.87303735971822061</v>
      </c>
      <c r="AF114" s="11">
        <f t="shared" si="221"/>
        <v>-4.1873669268985059E-2</v>
      </c>
      <c r="AG114" s="11">
        <f t="shared" si="222"/>
        <v>-4.5884923525127408E-2</v>
      </c>
      <c r="AH114" s="11">
        <f t="shared" si="223"/>
        <v>-4.187120993358362E-2</v>
      </c>
      <c r="AI114" s="11">
        <f t="shared" si="224"/>
        <v>-5.7692307692307709E-2</v>
      </c>
      <c r="AJ114" s="11">
        <f t="shared" si="225"/>
        <v>-4.3789808917197415E-2</v>
      </c>
      <c r="AK114" s="11">
        <f t="shared" si="226"/>
        <v>-4.560775951021534E-2</v>
      </c>
      <c r="AL114" s="11">
        <f t="shared" si="227"/>
        <v>-4.7261633819185578E-2</v>
      </c>
      <c r="AM114" s="11">
        <f t="shared" si="228"/>
        <v>-5.0793805395928593E-2</v>
      </c>
      <c r="AN114" s="11">
        <f t="shared" si="229"/>
        <v>-5.7851239669421406E-2</v>
      </c>
      <c r="AO114" s="11">
        <f t="shared" si="230"/>
        <v>-8.0223653822777408E-3</v>
      </c>
      <c r="AP114" s="11">
        <f t="shared" si="231"/>
        <v>-5.0426246447946244E-2</v>
      </c>
      <c r="AQ114" s="11">
        <f t="shared" si="232"/>
        <v>-7.3413738856843103E-2</v>
      </c>
      <c r="AR114" s="11">
        <f t="shared" si="233"/>
        <v>-6.3241335416305056E-2</v>
      </c>
      <c r="AS114" s="11">
        <f t="shared" si="234"/>
        <v>-5.6196334743047527E-2</v>
      </c>
      <c r="AT114" s="11">
        <f t="shared" si="235"/>
        <v>-4.5350435180943616E-2</v>
      </c>
      <c r="AU114" s="11">
        <f t="shared" si="236"/>
        <v>-6.0512024825445931E-2</v>
      </c>
      <c r="AV114" s="11" t="str">
        <f t="shared" si="237"/>
        <v>/</v>
      </c>
      <c r="AW114" s="11" t="str">
        <f t="shared" si="238"/>
        <v>/</v>
      </c>
      <c r="AX114" s="11">
        <f t="shared" si="239"/>
        <v>0.28800000000000003</v>
      </c>
      <c r="AY114" s="11">
        <f t="shared" si="240"/>
        <v>-4.5561076216368179E-2</v>
      </c>
      <c r="AZ114" s="11" t="str">
        <f t="shared" si="241"/>
        <v>/</v>
      </c>
      <c r="BA114" s="11">
        <f t="shared" si="242"/>
        <v>-6.4455569461827289E-2</v>
      </c>
      <c r="BB114" s="11" t="str">
        <f t="shared" si="243"/>
        <v>/</v>
      </c>
      <c r="BC114" s="11" t="str">
        <f t="shared" si="244"/>
        <v>/</v>
      </c>
      <c r="BD114" s="11">
        <f t="shared" si="245"/>
        <v>-5.3926276132078677E-2</v>
      </c>
      <c r="BE114" s="76" t="str">
        <f t="shared" si="246"/>
        <v>/</v>
      </c>
      <c r="BF114" s="11">
        <f t="shared" ref="BF114" si="275">AD114/AD113-1</f>
        <v>-5.3203929311260167E-2</v>
      </c>
      <c r="BY114" s="2">
        <f t="shared" si="193"/>
        <v>43903</v>
      </c>
      <c r="BZ114" s="3">
        <f t="shared" si="194"/>
        <v>1.35</v>
      </c>
      <c r="CA114" s="3">
        <f t="shared" si="195"/>
        <v>1.31</v>
      </c>
      <c r="CB114" s="3">
        <f t="shared" si="196"/>
        <v>2.2961937716262977</v>
      </c>
      <c r="CC114" s="3">
        <f t="shared" si="197"/>
        <v>1.7150000000000001</v>
      </c>
      <c r="CD114" s="3">
        <f t="shared" si="198"/>
        <v>1.2010000000000001</v>
      </c>
      <c r="CE114" s="3">
        <f t="shared" si="199"/>
        <v>1.3874</v>
      </c>
      <c r="CF114" s="3">
        <f t="shared" si="200"/>
        <v>1.6048123980424145</v>
      </c>
      <c r="CG114" s="3">
        <f t="shared" si="201"/>
        <v>1.3503533324095884</v>
      </c>
      <c r="CH114" s="3">
        <f t="shared" si="202"/>
        <v>1.4509090909090909</v>
      </c>
      <c r="CI114" s="3">
        <f t="shared" si="203"/>
        <v>1.3699848917240223</v>
      </c>
      <c r="CJ114" s="3">
        <f t="shared" si="204"/>
        <v>1.8098473658296406</v>
      </c>
      <c r="CK114" s="3">
        <f t="shared" si="205"/>
        <v>1.5903</v>
      </c>
      <c r="CL114" s="3">
        <f t="shared" si="206"/>
        <v>1.5709295555986804</v>
      </c>
      <c r="CM114" s="3">
        <f t="shared" si="207"/>
        <v>1.4729000000000001</v>
      </c>
      <c r="CN114" s="3">
        <f t="shared" si="208"/>
        <v>1.4588000000000001</v>
      </c>
      <c r="CO114" s="3">
        <f t="shared" si="209"/>
        <v>1.2110000000000001</v>
      </c>
      <c r="CP114" s="3">
        <f t="shared" si="210"/>
        <v>1</v>
      </c>
      <c r="CQ114" s="3">
        <f t="shared" si="211"/>
        <v>1</v>
      </c>
      <c r="CR114" s="3">
        <f t="shared" si="212"/>
        <v>1.288</v>
      </c>
      <c r="CS114" s="3">
        <f t="shared" si="213"/>
        <v>1.0181</v>
      </c>
      <c r="CT114" s="3">
        <f t="shared" si="214"/>
        <v>1</v>
      </c>
      <c r="CU114" s="3">
        <f t="shared" si="215"/>
        <v>1.4950000000000001</v>
      </c>
      <c r="CV114" s="3">
        <f t="shared" si="216"/>
        <v>1</v>
      </c>
      <c r="CW114" s="3">
        <f t="shared" si="217"/>
        <v>1</v>
      </c>
      <c r="CX114" s="3">
        <f t="shared" si="218"/>
        <v>1.26326691655159</v>
      </c>
      <c r="CY114" s="81">
        <f t="shared" si="219"/>
        <v>1</v>
      </c>
      <c r="CZ114" s="3">
        <f t="shared" ref="CZ114" si="276">AD114/AD$2</f>
        <v>0.87303735971822061</v>
      </c>
    </row>
    <row r="115" spans="1:104">
      <c r="A115" s="2">
        <v>43910</v>
      </c>
      <c r="B115" s="73">
        <v>1.304</v>
      </c>
      <c r="C115" s="73">
        <v>1.2629999999999999</v>
      </c>
      <c r="D115" s="73">
        <v>3.1419999999999999</v>
      </c>
      <c r="E115" s="73">
        <v>1.639</v>
      </c>
      <c r="F115" s="73">
        <v>1.1599999999999999</v>
      </c>
      <c r="G115" s="73">
        <v>1.3339000000000001</v>
      </c>
      <c r="H115" s="73">
        <v>1.8815999999999999</v>
      </c>
      <c r="I115" s="73">
        <v>1.8788</v>
      </c>
      <c r="J115" s="73">
        <v>1.532</v>
      </c>
      <c r="K115" s="73">
        <v>1.6113</v>
      </c>
      <c r="L115" s="73">
        <v>1.7701</v>
      </c>
      <c r="M115" s="73">
        <v>1.5203</v>
      </c>
      <c r="N115" s="73">
        <v>1.5528999999999999</v>
      </c>
      <c r="O115" s="73">
        <v>1.417</v>
      </c>
      <c r="P115" s="73">
        <v>1.3900999999999999</v>
      </c>
      <c r="Q115" s="73">
        <v>1.179</v>
      </c>
      <c r="R115" s="73">
        <v>1</v>
      </c>
      <c r="S115" s="73">
        <v>1</v>
      </c>
      <c r="T115" s="73">
        <v>1.226</v>
      </c>
      <c r="U115" s="73">
        <v>0.98829999999999996</v>
      </c>
      <c r="V115" s="73">
        <v>1</v>
      </c>
      <c r="W115" s="73">
        <v>1.425</v>
      </c>
      <c r="X115" s="73">
        <v>1</v>
      </c>
      <c r="Y115" s="73">
        <v>1</v>
      </c>
      <c r="Z115" s="73">
        <v>1.2206549615308699</v>
      </c>
      <c r="AA115" s="79">
        <v>1</v>
      </c>
      <c r="AB115" s="79">
        <v>1</v>
      </c>
      <c r="AC115" s="79"/>
      <c r="AD115" s="19">
        <v>0.83497515774208653</v>
      </c>
      <c r="AF115" s="11">
        <f t="shared" si="221"/>
        <v>-3.4074074074074145E-2</v>
      </c>
      <c r="AG115" s="11">
        <f t="shared" si="222"/>
        <v>-3.5877862595419918E-2</v>
      </c>
      <c r="AH115" s="11">
        <f t="shared" si="223"/>
        <v>-5.3044002411091085E-2</v>
      </c>
      <c r="AI115" s="11">
        <f t="shared" si="224"/>
        <v>-4.4314868804664731E-2</v>
      </c>
      <c r="AJ115" s="11">
        <f t="shared" si="225"/>
        <v>-3.41382181515405E-2</v>
      </c>
      <c r="AK115" s="11">
        <f t="shared" si="226"/>
        <v>-3.8561337754072333E-2</v>
      </c>
      <c r="AL115" s="11">
        <f t="shared" si="227"/>
        <v>-4.3659466327827245E-2</v>
      </c>
      <c r="AM115" s="11">
        <f t="shared" si="228"/>
        <v>-3.6067928787645642E-2</v>
      </c>
      <c r="AN115" s="11">
        <f t="shared" si="229"/>
        <v>-4.0100250626566414E-2</v>
      </c>
      <c r="AO115" s="11">
        <f t="shared" si="230"/>
        <v>-1.2804803332924997E-2</v>
      </c>
      <c r="AP115" s="11">
        <f t="shared" si="231"/>
        <v>-3.6889928722999121E-2</v>
      </c>
      <c r="AQ115" s="11">
        <f t="shared" si="232"/>
        <v>-4.4016852166257947E-2</v>
      </c>
      <c r="AR115" s="11">
        <f t="shared" si="233"/>
        <v>-4.0827671402100085E-2</v>
      </c>
      <c r="AS115" s="11">
        <f t="shared" si="234"/>
        <v>-3.7952338923212703E-2</v>
      </c>
      <c r="AT115" s="11">
        <f t="shared" si="235"/>
        <v>-4.7093501508088997E-2</v>
      </c>
      <c r="AU115" s="11">
        <f t="shared" si="236"/>
        <v>-2.6424442609413679E-2</v>
      </c>
      <c r="AV115" s="11" t="str">
        <f t="shared" si="237"/>
        <v>/</v>
      </c>
      <c r="AW115" s="11" t="str">
        <f t="shared" si="238"/>
        <v>/</v>
      </c>
      <c r="AX115" s="11">
        <f t="shared" si="239"/>
        <v>-4.8136645962732927E-2</v>
      </c>
      <c r="AY115" s="11">
        <f t="shared" si="240"/>
        <v>-2.9270209213240417E-2</v>
      </c>
      <c r="AZ115" s="11" t="str">
        <f t="shared" si="241"/>
        <v>/</v>
      </c>
      <c r="BA115" s="11">
        <f t="shared" si="242"/>
        <v>-4.6822742474916468E-2</v>
      </c>
      <c r="BB115" s="11" t="str">
        <f t="shared" si="243"/>
        <v>/</v>
      </c>
      <c r="BC115" s="11" t="str">
        <f t="shared" si="244"/>
        <v>/</v>
      </c>
      <c r="BD115" s="11">
        <f t="shared" si="245"/>
        <v>-3.3731553056926544E-2</v>
      </c>
      <c r="BE115" s="76" t="str">
        <f t="shared" si="246"/>
        <v>/</v>
      </c>
      <c r="BF115" s="11">
        <f t="shared" ref="BF115" si="277">AD115/AD114-1</f>
        <v>-4.3597449241369213E-2</v>
      </c>
      <c r="BY115" s="2">
        <f t="shared" si="193"/>
        <v>43910</v>
      </c>
      <c r="BZ115" s="3">
        <f t="shared" si="194"/>
        <v>1.304</v>
      </c>
      <c r="CA115" s="3">
        <f t="shared" si="195"/>
        <v>1.2629999999999999</v>
      </c>
      <c r="CB115" s="3">
        <f t="shared" si="196"/>
        <v>2.1743944636678201</v>
      </c>
      <c r="CC115" s="3">
        <f t="shared" si="197"/>
        <v>1.639</v>
      </c>
      <c r="CD115" s="3">
        <f t="shared" si="198"/>
        <v>1.1599999999999999</v>
      </c>
      <c r="CE115" s="3">
        <f t="shared" si="199"/>
        <v>1.3339000000000001</v>
      </c>
      <c r="CF115" s="3">
        <f t="shared" si="200"/>
        <v>1.534747145187602</v>
      </c>
      <c r="CG115" s="3">
        <f t="shared" si="201"/>
        <v>1.3016488845780796</v>
      </c>
      <c r="CH115" s="3">
        <f t="shared" si="202"/>
        <v>1.3927272727272726</v>
      </c>
      <c r="CI115" s="3">
        <f t="shared" si="203"/>
        <v>1.3524425046164177</v>
      </c>
      <c r="CJ115" s="3">
        <f t="shared" si="204"/>
        <v>1.7430822255046774</v>
      </c>
      <c r="CK115" s="3">
        <f t="shared" si="205"/>
        <v>1.5203</v>
      </c>
      <c r="CL115" s="3">
        <f t="shared" si="206"/>
        <v>1.5067921599068503</v>
      </c>
      <c r="CM115" s="3">
        <f t="shared" si="207"/>
        <v>1.417</v>
      </c>
      <c r="CN115" s="3">
        <f t="shared" si="208"/>
        <v>1.3900999999999999</v>
      </c>
      <c r="CO115" s="3">
        <f t="shared" si="209"/>
        <v>1.179</v>
      </c>
      <c r="CP115" s="3">
        <f t="shared" si="210"/>
        <v>1</v>
      </c>
      <c r="CQ115" s="3">
        <f t="shared" si="211"/>
        <v>1</v>
      </c>
      <c r="CR115" s="3">
        <f t="shared" si="212"/>
        <v>1.226</v>
      </c>
      <c r="CS115" s="3">
        <f t="shared" si="213"/>
        <v>0.98829999999999996</v>
      </c>
      <c r="CT115" s="3">
        <f t="shared" si="214"/>
        <v>1</v>
      </c>
      <c r="CU115" s="3">
        <f t="shared" si="215"/>
        <v>1.425</v>
      </c>
      <c r="CV115" s="3">
        <f t="shared" si="216"/>
        <v>1</v>
      </c>
      <c r="CW115" s="3">
        <f t="shared" si="217"/>
        <v>1</v>
      </c>
      <c r="CX115" s="3">
        <f t="shared" si="218"/>
        <v>1.2206549615308699</v>
      </c>
      <c r="CY115" s="81">
        <f t="shared" si="219"/>
        <v>1</v>
      </c>
      <c r="CZ115" s="3">
        <f t="shared" ref="CZ115" si="278">AD115/AD$2</f>
        <v>0.83497515774208653</v>
      </c>
    </row>
    <row r="116" spans="1:104">
      <c r="A116" s="2">
        <v>43917</v>
      </c>
      <c r="B116" s="73">
        <v>1.304</v>
      </c>
      <c r="C116" s="73">
        <v>1.2270000000000001</v>
      </c>
      <c r="D116" s="73">
        <v>3.0369999999999999</v>
      </c>
      <c r="E116" s="73">
        <v>1.625</v>
      </c>
      <c r="F116" s="73">
        <v>1.1439999999999999</v>
      </c>
      <c r="G116" s="73">
        <v>1.3199000000000001</v>
      </c>
      <c r="H116" s="73">
        <v>1.8158000000000001</v>
      </c>
      <c r="I116" s="73">
        <v>1.8582000000000001</v>
      </c>
      <c r="J116" s="73">
        <v>1.5189999999999999</v>
      </c>
      <c r="K116" s="73">
        <v>1.5873999999999999</v>
      </c>
      <c r="L116" s="73">
        <v>1.7523</v>
      </c>
      <c r="M116" s="73">
        <v>1.4953000000000001</v>
      </c>
      <c r="N116" s="73">
        <v>1.5550999999999999</v>
      </c>
      <c r="O116" s="73">
        <v>1.3938999999999999</v>
      </c>
      <c r="P116" s="73">
        <v>1.3728</v>
      </c>
      <c r="Q116" s="73">
        <v>1.165</v>
      </c>
      <c r="R116" s="73">
        <v>1</v>
      </c>
      <c r="S116" s="73">
        <v>1</v>
      </c>
      <c r="T116" s="73">
        <v>1.2110000000000001</v>
      </c>
      <c r="U116" s="73">
        <v>0.99509999999999998</v>
      </c>
      <c r="V116" s="73">
        <v>1</v>
      </c>
      <c r="W116" s="73">
        <v>1.407</v>
      </c>
      <c r="X116" s="73">
        <v>1</v>
      </c>
      <c r="Y116" s="73">
        <v>1</v>
      </c>
      <c r="Z116" s="73">
        <v>1.2040836456894899</v>
      </c>
      <c r="AA116" s="79">
        <v>1</v>
      </c>
      <c r="AB116" s="79">
        <v>1</v>
      </c>
      <c r="AC116" s="79"/>
      <c r="AD116" s="19">
        <v>0.82186647906890054</v>
      </c>
      <c r="AF116" s="11" t="str">
        <f t="shared" si="221"/>
        <v>/</v>
      </c>
      <c r="AG116" s="11">
        <f t="shared" si="222"/>
        <v>-2.8503562945368044E-2</v>
      </c>
      <c r="AH116" s="11">
        <f t="shared" si="223"/>
        <v>-3.3418204964990483E-2</v>
      </c>
      <c r="AI116" s="11">
        <f t="shared" si="224"/>
        <v>-8.5417937766930629E-3</v>
      </c>
      <c r="AJ116" s="11">
        <f t="shared" si="225"/>
        <v>-1.379310344827589E-2</v>
      </c>
      <c r="AK116" s="11">
        <f t="shared" si="226"/>
        <v>-1.0495539395756759E-2</v>
      </c>
      <c r="AL116" s="11">
        <f t="shared" si="227"/>
        <v>-3.4970238095238027E-2</v>
      </c>
      <c r="AM116" s="11">
        <f t="shared" si="228"/>
        <v>-1.0964445390674871E-2</v>
      </c>
      <c r="AN116" s="11">
        <f t="shared" si="229"/>
        <v>-8.4856396866841433E-3</v>
      </c>
      <c r="AO116" s="11">
        <f t="shared" si="230"/>
        <v>-1.4832743747284827E-2</v>
      </c>
      <c r="AP116" s="11">
        <f t="shared" si="231"/>
        <v>-1.0055929043556899E-2</v>
      </c>
      <c r="AQ116" s="11">
        <f t="shared" si="232"/>
        <v>-1.6444122870486022E-2</v>
      </c>
      <c r="AR116" s="11">
        <f t="shared" si="233"/>
        <v>1.4167042307939859E-3</v>
      </c>
      <c r="AS116" s="11">
        <f t="shared" si="234"/>
        <v>-1.6302046577276075E-2</v>
      </c>
      <c r="AT116" s="11">
        <f t="shared" si="235"/>
        <v>-1.2445147831091186E-2</v>
      </c>
      <c r="AU116" s="11">
        <f t="shared" si="236"/>
        <v>-1.187446988973706E-2</v>
      </c>
      <c r="AV116" s="11" t="str">
        <f t="shared" si="237"/>
        <v>/</v>
      </c>
      <c r="AW116" s="11" t="str">
        <f t="shared" si="238"/>
        <v>/</v>
      </c>
      <c r="AX116" s="11">
        <f t="shared" si="239"/>
        <v>-1.2234910277324595E-2</v>
      </c>
      <c r="AY116" s="11">
        <f t="shared" si="240"/>
        <v>6.8805018719013677E-3</v>
      </c>
      <c r="AZ116" s="11" t="str">
        <f t="shared" si="241"/>
        <v>/</v>
      </c>
      <c r="BA116" s="11">
        <f t="shared" si="242"/>
        <v>-1.2631578947368438E-2</v>
      </c>
      <c r="BB116" s="11" t="str">
        <f t="shared" si="243"/>
        <v>/</v>
      </c>
      <c r="BC116" s="11" t="str">
        <f t="shared" si="244"/>
        <v>/</v>
      </c>
      <c r="BD116" s="11">
        <f t="shared" si="245"/>
        <v>-1.3575757575750469E-2</v>
      </c>
      <c r="BE116" s="76" t="str">
        <f t="shared" si="246"/>
        <v>/</v>
      </c>
      <c r="BF116" s="11">
        <f t="shared" ref="BF116" si="279">AD116/AD115-1</f>
        <v>-1.5699483453656349E-2</v>
      </c>
      <c r="BY116" s="2">
        <f t="shared" si="193"/>
        <v>43917</v>
      </c>
      <c r="BZ116" s="3">
        <f t="shared" si="194"/>
        <v>1.304</v>
      </c>
      <c r="CA116" s="3">
        <f t="shared" si="195"/>
        <v>1.2270000000000001</v>
      </c>
      <c r="CB116" s="3">
        <f t="shared" si="196"/>
        <v>2.1017301038062284</v>
      </c>
      <c r="CC116" s="3">
        <f t="shared" si="197"/>
        <v>1.625</v>
      </c>
      <c r="CD116" s="3">
        <f t="shared" si="198"/>
        <v>1.1439999999999999</v>
      </c>
      <c r="CE116" s="3">
        <f t="shared" si="199"/>
        <v>1.3199000000000001</v>
      </c>
      <c r="CF116" s="3">
        <f t="shared" si="200"/>
        <v>1.4810766721044046</v>
      </c>
      <c r="CG116" s="3">
        <f t="shared" si="201"/>
        <v>1.2873770264652904</v>
      </c>
      <c r="CH116" s="3">
        <f t="shared" si="202"/>
        <v>1.3809090909090906</v>
      </c>
      <c r="CI116" s="3">
        <f t="shared" si="203"/>
        <v>1.3323820715125063</v>
      </c>
      <c r="CJ116" s="3">
        <f t="shared" si="204"/>
        <v>1.725553914327917</v>
      </c>
      <c r="CK116" s="3">
        <f t="shared" si="205"/>
        <v>1.4953000000000001</v>
      </c>
      <c r="CL116" s="3">
        <f t="shared" si="206"/>
        <v>1.5089268387347177</v>
      </c>
      <c r="CM116" s="3">
        <f t="shared" si="207"/>
        <v>1.3938999999999999</v>
      </c>
      <c r="CN116" s="3">
        <f t="shared" si="208"/>
        <v>1.3728</v>
      </c>
      <c r="CO116" s="3">
        <f t="shared" si="209"/>
        <v>1.165</v>
      </c>
      <c r="CP116" s="3">
        <f t="shared" si="210"/>
        <v>1</v>
      </c>
      <c r="CQ116" s="3">
        <f t="shared" si="211"/>
        <v>1</v>
      </c>
      <c r="CR116" s="3">
        <f t="shared" si="212"/>
        <v>1.2110000000000001</v>
      </c>
      <c r="CS116" s="3">
        <f t="shared" si="213"/>
        <v>0.99509999999999998</v>
      </c>
      <c r="CT116" s="3">
        <f t="shared" si="214"/>
        <v>1</v>
      </c>
      <c r="CU116" s="3">
        <f t="shared" si="215"/>
        <v>1.407</v>
      </c>
      <c r="CV116" s="3">
        <f t="shared" si="216"/>
        <v>1</v>
      </c>
      <c r="CW116" s="3">
        <f t="shared" si="217"/>
        <v>1</v>
      </c>
      <c r="CX116" s="3">
        <f t="shared" si="218"/>
        <v>1.2040836456894899</v>
      </c>
      <c r="CY116" s="81">
        <f t="shared" si="219"/>
        <v>1</v>
      </c>
      <c r="CZ116" s="3">
        <f t="shared" ref="CZ116" si="280">AD116/AD$2</f>
        <v>0.82186647906890054</v>
      </c>
    </row>
    <row r="117" spans="1:104">
      <c r="A117" s="2">
        <v>43924</v>
      </c>
      <c r="B117" s="73">
        <v>1.3129999999999999</v>
      </c>
      <c r="C117" s="73">
        <v>1.236</v>
      </c>
      <c r="D117" s="73">
        <v>3.0489999999999999</v>
      </c>
      <c r="E117" s="73">
        <v>1.6319999999999999</v>
      </c>
      <c r="F117" s="73">
        <v>1.135</v>
      </c>
      <c r="G117" s="73">
        <v>1.3071999999999999</v>
      </c>
      <c r="H117" s="73">
        <v>1.8547</v>
      </c>
      <c r="I117" s="73">
        <v>1.8755999999999999</v>
      </c>
      <c r="J117" s="73">
        <v>1.52</v>
      </c>
      <c r="K117" s="73">
        <v>1.5914999999999999</v>
      </c>
      <c r="L117" s="73">
        <v>1.7583</v>
      </c>
      <c r="M117" s="73">
        <v>1.4961</v>
      </c>
      <c r="N117" s="73">
        <v>1.5653999999999999</v>
      </c>
      <c r="O117" s="73">
        <v>1.4018999999999999</v>
      </c>
      <c r="P117" s="73">
        <v>1.3798999999999999</v>
      </c>
      <c r="Q117" s="73">
        <v>1.1850000000000001</v>
      </c>
      <c r="R117" s="73">
        <v>1</v>
      </c>
      <c r="S117" s="73">
        <v>1</v>
      </c>
      <c r="T117" s="73">
        <v>1.2170000000000001</v>
      </c>
      <c r="U117" s="73">
        <v>1.0071000000000001</v>
      </c>
      <c r="V117" s="73">
        <v>1</v>
      </c>
      <c r="W117" s="73">
        <v>1.4059999999999999</v>
      </c>
      <c r="X117" s="73">
        <v>1</v>
      </c>
      <c r="Y117" s="73">
        <v>1</v>
      </c>
      <c r="Z117" s="73">
        <v>1.2060564213848901</v>
      </c>
      <c r="AA117" s="79">
        <v>1</v>
      </c>
      <c r="AB117" s="79">
        <v>1</v>
      </c>
      <c r="AC117" s="79"/>
      <c r="AD117" s="19">
        <v>0.81701911558589413</v>
      </c>
      <c r="AF117" s="11">
        <f t="shared" si="221"/>
        <v>6.9018404907974507E-3</v>
      </c>
      <c r="AG117" s="11">
        <f t="shared" si="222"/>
        <v>7.3349633251833524E-3</v>
      </c>
      <c r="AH117" s="11">
        <f t="shared" si="223"/>
        <v>3.9512676983866069E-3</v>
      </c>
      <c r="AI117" s="11">
        <f t="shared" si="224"/>
        <v>4.3076923076923457E-3</v>
      </c>
      <c r="AJ117" s="11">
        <f t="shared" si="225"/>
        <v>-7.8671328671328089E-3</v>
      </c>
      <c r="AK117" s="11">
        <f t="shared" si="226"/>
        <v>-9.6219410561407814E-3</v>
      </c>
      <c r="AL117" s="11">
        <f t="shared" si="227"/>
        <v>2.1423064214120435E-2</v>
      </c>
      <c r="AM117" s="11">
        <f t="shared" si="228"/>
        <v>9.3639005489183358E-3</v>
      </c>
      <c r="AN117" s="11">
        <f t="shared" si="229"/>
        <v>6.5832784726804761E-4</v>
      </c>
      <c r="AO117" s="11">
        <f t="shared" si="230"/>
        <v>2.5828398639284877E-3</v>
      </c>
      <c r="AP117" s="11">
        <f t="shared" si="231"/>
        <v>3.4240712206814461E-3</v>
      </c>
      <c r="AQ117" s="11">
        <f t="shared" si="232"/>
        <v>5.3500969705067014E-4</v>
      </c>
      <c r="AR117" s="11">
        <f t="shared" si="233"/>
        <v>6.6233682721368314E-3</v>
      </c>
      <c r="AS117" s="11">
        <f t="shared" si="234"/>
        <v>5.7392926321830906E-3</v>
      </c>
      <c r="AT117" s="11">
        <f t="shared" si="235"/>
        <v>5.1719114219113127E-3</v>
      </c>
      <c r="AU117" s="11">
        <f t="shared" si="236"/>
        <v>1.7167381974249052E-2</v>
      </c>
      <c r="AV117" s="11" t="str">
        <f t="shared" si="237"/>
        <v>/</v>
      </c>
      <c r="AW117" s="11" t="str">
        <f t="shared" si="238"/>
        <v>/</v>
      </c>
      <c r="AX117" s="11">
        <f t="shared" si="239"/>
        <v>4.9545829892649884E-3</v>
      </c>
      <c r="AY117" s="11">
        <f t="shared" si="240"/>
        <v>1.205908953874002E-2</v>
      </c>
      <c r="AZ117" s="11" t="str">
        <f t="shared" si="241"/>
        <v>/</v>
      </c>
      <c r="BA117" s="11">
        <f t="shared" si="242"/>
        <v>-7.1073205401572803E-4</v>
      </c>
      <c r="BB117" s="11" t="str">
        <f t="shared" si="243"/>
        <v>/</v>
      </c>
      <c r="BC117" s="11" t="str">
        <f t="shared" si="244"/>
        <v>/</v>
      </c>
      <c r="BD117" s="11">
        <f t="shared" si="245"/>
        <v>1.6384041943120486E-3</v>
      </c>
      <c r="BE117" s="76" t="str">
        <f t="shared" si="246"/>
        <v>/</v>
      </c>
      <c r="BF117" s="11">
        <f t="shared" ref="BF117" si="281">AD117/AD116-1</f>
        <v>-5.8979939034599083E-3</v>
      </c>
      <c r="BY117" s="2">
        <f t="shared" si="193"/>
        <v>43924</v>
      </c>
      <c r="BZ117" s="3">
        <f t="shared" si="194"/>
        <v>1.3129999999999999</v>
      </c>
      <c r="CA117" s="3">
        <f t="shared" si="195"/>
        <v>1.236</v>
      </c>
      <c r="CB117" s="3">
        <f t="shared" si="196"/>
        <v>2.1100346020761243</v>
      </c>
      <c r="CC117" s="3">
        <f t="shared" si="197"/>
        <v>1.6319999999999999</v>
      </c>
      <c r="CD117" s="3">
        <f t="shared" si="198"/>
        <v>1.135</v>
      </c>
      <c r="CE117" s="3">
        <f t="shared" si="199"/>
        <v>1.3071999999999999</v>
      </c>
      <c r="CF117" s="3">
        <f t="shared" si="200"/>
        <v>1.5128058727569331</v>
      </c>
      <c r="CG117" s="3">
        <f t="shared" si="201"/>
        <v>1.2994318969100733</v>
      </c>
      <c r="CH117" s="3">
        <f t="shared" si="202"/>
        <v>1.3818181818181816</v>
      </c>
      <c r="CI117" s="3">
        <f t="shared" si="203"/>
        <v>1.3358234010407923</v>
      </c>
      <c r="CJ117" s="3">
        <f t="shared" si="204"/>
        <v>1.7314623338257016</v>
      </c>
      <c r="CK117" s="3">
        <f t="shared" si="205"/>
        <v>1.4961</v>
      </c>
      <c r="CL117" s="3">
        <f t="shared" si="206"/>
        <v>1.5189210168833689</v>
      </c>
      <c r="CM117" s="3">
        <f t="shared" si="207"/>
        <v>1.4018999999999999</v>
      </c>
      <c r="CN117" s="3">
        <f t="shared" si="208"/>
        <v>1.3798999999999999</v>
      </c>
      <c r="CO117" s="3">
        <f t="shared" si="209"/>
        <v>1.1850000000000001</v>
      </c>
      <c r="CP117" s="3">
        <f t="shared" si="210"/>
        <v>1</v>
      </c>
      <c r="CQ117" s="3">
        <f t="shared" si="211"/>
        <v>1</v>
      </c>
      <c r="CR117" s="3">
        <f t="shared" si="212"/>
        <v>1.2170000000000001</v>
      </c>
      <c r="CS117" s="3">
        <f t="shared" si="213"/>
        <v>1.0071000000000001</v>
      </c>
      <c r="CT117" s="3">
        <f t="shared" si="214"/>
        <v>1</v>
      </c>
      <c r="CU117" s="3">
        <f t="shared" si="215"/>
        <v>1.4059999999999999</v>
      </c>
      <c r="CV117" s="3">
        <f t="shared" si="216"/>
        <v>1</v>
      </c>
      <c r="CW117" s="3">
        <f t="shared" si="217"/>
        <v>1</v>
      </c>
      <c r="CX117" s="3">
        <f t="shared" si="218"/>
        <v>1.2060564213848901</v>
      </c>
      <c r="CY117" s="81">
        <f t="shared" si="219"/>
        <v>1</v>
      </c>
      <c r="CZ117" s="3">
        <f t="shared" ref="CZ117" si="282">AD117/AD$2</f>
        <v>0.81701911558589413</v>
      </c>
    </row>
    <row r="118" spans="1:104">
      <c r="A118" s="2">
        <v>43931</v>
      </c>
      <c r="B118" s="73">
        <v>1.3460000000000001</v>
      </c>
      <c r="C118" s="73">
        <v>1.2669999999999999</v>
      </c>
      <c r="D118" s="73">
        <v>3.1080000000000001</v>
      </c>
      <c r="E118" s="73">
        <v>1.675</v>
      </c>
      <c r="F118" s="73">
        <v>1.1679999999999999</v>
      </c>
      <c r="G118" s="73">
        <v>1.339</v>
      </c>
      <c r="H118" s="73">
        <v>1.8992</v>
      </c>
      <c r="I118" s="73">
        <v>1.9158999999999999</v>
      </c>
      <c r="J118" s="73">
        <v>1.5609999999999999</v>
      </c>
      <c r="K118" s="73">
        <v>1.5987</v>
      </c>
      <c r="L118" s="73">
        <v>1.7977000000000001</v>
      </c>
      <c r="M118" s="73">
        <v>1.5450999999999999</v>
      </c>
      <c r="N118" s="73">
        <v>1.6075999999999999</v>
      </c>
      <c r="O118" s="73">
        <v>1.4254</v>
      </c>
      <c r="P118" s="73">
        <v>1.4127000000000001</v>
      </c>
      <c r="Q118" s="73">
        <v>1.204</v>
      </c>
      <c r="R118" s="73">
        <v>1</v>
      </c>
      <c r="S118" s="73">
        <v>1</v>
      </c>
      <c r="T118" s="73">
        <v>1.238</v>
      </c>
      <c r="U118" s="73">
        <v>1.0257000000000001</v>
      </c>
      <c r="V118" s="73">
        <v>1</v>
      </c>
      <c r="W118" s="73">
        <v>1.4450000000000001</v>
      </c>
      <c r="X118" s="73">
        <v>1</v>
      </c>
      <c r="Y118" s="73">
        <v>1</v>
      </c>
      <c r="Z118" s="73">
        <v>1.2277569540343301</v>
      </c>
      <c r="AA118" s="79">
        <v>1</v>
      </c>
      <c r="AB118" s="79">
        <v>1</v>
      </c>
      <c r="AC118" s="79"/>
      <c r="AD118" s="19">
        <v>0.83325218398921597</v>
      </c>
      <c r="AF118" s="11">
        <f t="shared" si="221"/>
        <v>2.5133282559025139E-2</v>
      </c>
      <c r="AG118" s="11">
        <f t="shared" si="222"/>
        <v>2.5080906148867266E-2</v>
      </c>
      <c r="AH118" s="11">
        <f t="shared" si="223"/>
        <v>1.9350606756313615E-2</v>
      </c>
      <c r="AI118" s="11">
        <f t="shared" si="224"/>
        <v>2.6348039215686292E-2</v>
      </c>
      <c r="AJ118" s="11">
        <f t="shared" si="225"/>
        <v>2.9074889867841236E-2</v>
      </c>
      <c r="AK118" s="11">
        <f t="shared" si="226"/>
        <v>2.4326805385556982E-2</v>
      </c>
      <c r="AL118" s="11">
        <f t="shared" si="227"/>
        <v>2.3993098614331076E-2</v>
      </c>
      <c r="AM118" s="11">
        <f t="shared" si="228"/>
        <v>2.1486457666879843E-2</v>
      </c>
      <c r="AN118" s="11">
        <f t="shared" si="229"/>
        <v>2.6973684210526372E-2</v>
      </c>
      <c r="AO118" s="11">
        <f t="shared" si="230"/>
        <v>4.5240339302545785E-3</v>
      </c>
      <c r="AP118" s="11">
        <f t="shared" si="231"/>
        <v>2.240800773474394E-2</v>
      </c>
      <c r="AQ118" s="11">
        <f t="shared" si="232"/>
        <v>3.2751821402312586E-2</v>
      </c>
      <c r="AR118" s="11">
        <f t="shared" si="233"/>
        <v>2.6957966015076051E-2</v>
      </c>
      <c r="AS118" s="11">
        <f t="shared" si="234"/>
        <v>1.6762964548113324E-2</v>
      </c>
      <c r="AT118" s="11">
        <f t="shared" si="235"/>
        <v>2.3769838394086751E-2</v>
      </c>
      <c r="AU118" s="11">
        <f t="shared" si="236"/>
        <v>1.6033755274261541E-2</v>
      </c>
      <c r="AV118" s="11" t="str">
        <f t="shared" si="237"/>
        <v>/</v>
      </c>
      <c r="AW118" s="11" t="str">
        <f t="shared" si="238"/>
        <v>/</v>
      </c>
      <c r="AX118" s="11">
        <f t="shared" si="239"/>
        <v>1.7255546425636759E-2</v>
      </c>
      <c r="AY118" s="11">
        <f t="shared" si="240"/>
        <v>1.8468871015787869E-2</v>
      </c>
      <c r="AZ118" s="11" t="str">
        <f t="shared" si="241"/>
        <v>/</v>
      </c>
      <c r="BA118" s="11">
        <f t="shared" si="242"/>
        <v>2.7738264580369876E-2</v>
      </c>
      <c r="BB118" s="11" t="str">
        <f t="shared" si="243"/>
        <v>/</v>
      </c>
      <c r="BC118" s="11" t="str">
        <f t="shared" si="244"/>
        <v>/</v>
      </c>
      <c r="BD118" s="11">
        <f t="shared" si="245"/>
        <v>1.7992966385869114E-2</v>
      </c>
      <c r="BE118" s="76" t="str">
        <f t="shared" si="246"/>
        <v>/</v>
      </c>
      <c r="BF118" s="11">
        <f t="shared" ref="BF118" si="283">AD118/AD117-1</f>
        <v>1.9868651900122103E-2</v>
      </c>
      <c r="BY118" s="2">
        <f t="shared" si="193"/>
        <v>43931</v>
      </c>
      <c r="BZ118" s="3">
        <f t="shared" si="194"/>
        <v>1.3460000000000001</v>
      </c>
      <c r="CA118" s="3">
        <f t="shared" si="195"/>
        <v>1.2669999999999999</v>
      </c>
      <c r="CB118" s="3">
        <f t="shared" si="196"/>
        <v>2.1508650519031143</v>
      </c>
      <c r="CC118" s="3">
        <f t="shared" si="197"/>
        <v>1.675</v>
      </c>
      <c r="CD118" s="3">
        <f t="shared" si="198"/>
        <v>1.1679999999999999</v>
      </c>
      <c r="CE118" s="3">
        <f t="shared" si="199"/>
        <v>1.339</v>
      </c>
      <c r="CF118" s="3">
        <f t="shared" si="200"/>
        <v>1.5491027732463296</v>
      </c>
      <c r="CG118" s="3">
        <f t="shared" si="201"/>
        <v>1.3273520853540253</v>
      </c>
      <c r="CH118" s="3">
        <f t="shared" si="202"/>
        <v>1.419090909090909</v>
      </c>
      <c r="CI118" s="3">
        <f t="shared" si="203"/>
        <v>1.3418667114319287</v>
      </c>
      <c r="CJ118" s="3">
        <f t="shared" si="204"/>
        <v>1.7702609551944855</v>
      </c>
      <c r="CK118" s="3">
        <f t="shared" si="205"/>
        <v>1.5450999999999999</v>
      </c>
      <c r="CL118" s="3">
        <f t="shared" si="206"/>
        <v>1.5598680380360954</v>
      </c>
      <c r="CM118" s="3">
        <f t="shared" si="207"/>
        <v>1.4254</v>
      </c>
      <c r="CN118" s="3">
        <f t="shared" si="208"/>
        <v>1.4127000000000001</v>
      </c>
      <c r="CO118" s="3">
        <f t="shared" si="209"/>
        <v>1.204</v>
      </c>
      <c r="CP118" s="3">
        <f t="shared" si="210"/>
        <v>1</v>
      </c>
      <c r="CQ118" s="3">
        <f t="shared" si="211"/>
        <v>1</v>
      </c>
      <c r="CR118" s="3">
        <f t="shared" si="212"/>
        <v>1.238</v>
      </c>
      <c r="CS118" s="3">
        <f t="shared" si="213"/>
        <v>1.0257000000000001</v>
      </c>
      <c r="CT118" s="3">
        <f t="shared" si="214"/>
        <v>1</v>
      </c>
      <c r="CU118" s="3">
        <f t="shared" si="215"/>
        <v>1.4450000000000001</v>
      </c>
      <c r="CV118" s="3">
        <f t="shared" si="216"/>
        <v>1</v>
      </c>
      <c r="CW118" s="3">
        <f t="shared" si="217"/>
        <v>1</v>
      </c>
      <c r="CX118" s="3">
        <f t="shared" si="218"/>
        <v>1.2277569540343301</v>
      </c>
      <c r="CY118" s="81">
        <f t="shared" si="219"/>
        <v>1</v>
      </c>
      <c r="CZ118" s="3">
        <f t="shared" ref="CZ118" si="284">AD118/AD$2</f>
        <v>0.83325218398921597</v>
      </c>
    </row>
    <row r="119" spans="1:104">
      <c r="A119" s="2">
        <v>43938</v>
      </c>
      <c r="B119" s="73">
        <v>1.369</v>
      </c>
      <c r="C119" s="73">
        <v>1.3009999999999999</v>
      </c>
      <c r="D119" s="73">
        <v>3.22</v>
      </c>
      <c r="E119" s="73">
        <v>1.7270000000000001</v>
      </c>
      <c r="F119" s="73">
        <v>1.1890000000000001</v>
      </c>
      <c r="G119" s="73">
        <v>1.3517999999999999</v>
      </c>
      <c r="H119" s="73">
        <v>1.9414</v>
      </c>
      <c r="I119" s="73">
        <v>1.9637</v>
      </c>
      <c r="J119" s="73">
        <v>1.6060000000000001</v>
      </c>
      <c r="K119" s="73">
        <v>1.6085</v>
      </c>
      <c r="L119" s="73">
        <v>1.8372999999999999</v>
      </c>
      <c r="M119" s="73">
        <v>1.5959000000000001</v>
      </c>
      <c r="N119" s="73">
        <v>1.6376999999999999</v>
      </c>
      <c r="O119" s="73">
        <v>1.4500999999999999</v>
      </c>
      <c r="P119" s="73">
        <v>1.4402999999999999</v>
      </c>
      <c r="Q119" s="73">
        <v>1.2430000000000001</v>
      </c>
      <c r="R119" s="73">
        <v>1</v>
      </c>
      <c r="S119" s="73">
        <v>1.012</v>
      </c>
      <c r="T119" s="73">
        <v>1.274</v>
      </c>
      <c r="U119" s="73">
        <v>1.0442</v>
      </c>
      <c r="V119" s="73">
        <v>1</v>
      </c>
      <c r="W119" s="73">
        <v>1.502</v>
      </c>
      <c r="X119" s="73">
        <v>1</v>
      </c>
      <c r="Y119" s="73">
        <v>1</v>
      </c>
      <c r="Z119" s="73">
        <v>1.2598145590846299</v>
      </c>
      <c r="AA119" s="79">
        <v>1</v>
      </c>
      <c r="AB119" s="79">
        <v>1</v>
      </c>
      <c r="AC119" s="79"/>
      <c r="AD119" s="19">
        <v>0.85084027446187982</v>
      </c>
      <c r="AF119" s="11">
        <f t="shared" si="221"/>
        <v>1.7087667161961306E-2</v>
      </c>
      <c r="AG119" s="11">
        <f t="shared" si="222"/>
        <v>2.6835043409629167E-2</v>
      </c>
      <c r="AH119" s="11">
        <f t="shared" si="223"/>
        <v>3.6036036036036112E-2</v>
      </c>
      <c r="AI119" s="11">
        <f t="shared" si="224"/>
        <v>3.1044776119403039E-2</v>
      </c>
      <c r="AJ119" s="11">
        <f t="shared" si="225"/>
        <v>1.7979452054794676E-2</v>
      </c>
      <c r="AK119" s="11">
        <f t="shared" si="226"/>
        <v>9.5593726661686862E-3</v>
      </c>
      <c r="AL119" s="11">
        <f t="shared" si="227"/>
        <v>2.2219882055602325E-2</v>
      </c>
      <c r="AM119" s="11">
        <f t="shared" si="228"/>
        <v>2.4949110078814174E-2</v>
      </c>
      <c r="AN119" s="11">
        <f t="shared" si="229"/>
        <v>2.882767456758506E-2</v>
      </c>
      <c r="AO119" s="11">
        <f t="shared" si="230"/>
        <v>6.1299806092449671E-3</v>
      </c>
      <c r="AP119" s="11">
        <f t="shared" si="231"/>
        <v>2.2028147076820215E-2</v>
      </c>
      <c r="AQ119" s="11">
        <f t="shared" si="232"/>
        <v>3.2878130865316324E-2</v>
      </c>
      <c r="AR119" s="11">
        <f t="shared" si="233"/>
        <v>1.8723563075391914E-2</v>
      </c>
      <c r="AS119" s="11">
        <f t="shared" si="234"/>
        <v>1.7328469201627561E-2</v>
      </c>
      <c r="AT119" s="11">
        <f t="shared" si="235"/>
        <v>1.9537056699936217E-2</v>
      </c>
      <c r="AU119" s="11">
        <f t="shared" si="236"/>
        <v>3.2392026578073274E-2</v>
      </c>
      <c r="AV119" s="11" t="str">
        <f t="shared" si="237"/>
        <v>/</v>
      </c>
      <c r="AW119" s="11">
        <f t="shared" si="238"/>
        <v>1.2000000000000011E-2</v>
      </c>
      <c r="AX119" s="11">
        <f t="shared" si="239"/>
        <v>2.9079159935379684E-2</v>
      </c>
      <c r="AY119" s="11">
        <f t="shared" si="240"/>
        <v>1.8036462903383121E-2</v>
      </c>
      <c r="AZ119" s="11" t="str">
        <f t="shared" si="241"/>
        <v>/</v>
      </c>
      <c r="BA119" s="11">
        <f t="shared" si="242"/>
        <v>3.9446366782006859E-2</v>
      </c>
      <c r="BB119" s="11" t="str">
        <f t="shared" si="243"/>
        <v>/</v>
      </c>
      <c r="BC119" s="11" t="str">
        <f t="shared" si="244"/>
        <v>/</v>
      </c>
      <c r="BD119" s="11">
        <f t="shared" si="245"/>
        <v>2.6110709407884514E-2</v>
      </c>
      <c r="BE119" s="76" t="str">
        <f t="shared" si="246"/>
        <v>/</v>
      </c>
      <c r="BF119" s="11">
        <f t="shared" ref="BF119" si="285">AD119/AD118-1</f>
        <v>2.1107764024644204E-2</v>
      </c>
      <c r="BY119" s="2">
        <f t="shared" si="193"/>
        <v>43938</v>
      </c>
      <c r="BZ119" s="3">
        <f t="shared" si="194"/>
        <v>1.369</v>
      </c>
      <c r="CA119" s="3">
        <f t="shared" si="195"/>
        <v>1.3009999999999999</v>
      </c>
      <c r="CB119" s="3">
        <f t="shared" si="196"/>
        <v>2.2283737024221453</v>
      </c>
      <c r="CC119" s="3">
        <f t="shared" si="197"/>
        <v>1.7270000000000001</v>
      </c>
      <c r="CD119" s="3">
        <f t="shared" si="198"/>
        <v>1.1890000000000001</v>
      </c>
      <c r="CE119" s="3">
        <f t="shared" si="199"/>
        <v>1.3517999999999999</v>
      </c>
      <c r="CF119" s="3">
        <f t="shared" si="200"/>
        <v>1.5835236541598696</v>
      </c>
      <c r="CG119" s="3">
        <f t="shared" si="201"/>
        <v>1.3604683386448664</v>
      </c>
      <c r="CH119" s="3">
        <f t="shared" si="202"/>
        <v>1.46</v>
      </c>
      <c r="CI119" s="3">
        <f t="shared" si="203"/>
        <v>1.350092328353198</v>
      </c>
      <c r="CJ119" s="3">
        <f t="shared" si="204"/>
        <v>1.8092565238798619</v>
      </c>
      <c r="CK119" s="3">
        <f t="shared" si="205"/>
        <v>1.5959000000000001</v>
      </c>
      <c r="CL119" s="3">
        <f t="shared" si="206"/>
        <v>1.5890743256355522</v>
      </c>
      <c r="CM119" s="3">
        <f t="shared" si="207"/>
        <v>1.4500999999999999</v>
      </c>
      <c r="CN119" s="3">
        <f t="shared" si="208"/>
        <v>1.4402999999999999</v>
      </c>
      <c r="CO119" s="3">
        <f t="shared" si="209"/>
        <v>1.2430000000000001</v>
      </c>
      <c r="CP119" s="3">
        <f t="shared" si="210"/>
        <v>1</v>
      </c>
      <c r="CQ119" s="3">
        <f t="shared" si="211"/>
        <v>1.012</v>
      </c>
      <c r="CR119" s="3">
        <f t="shared" si="212"/>
        <v>1.274</v>
      </c>
      <c r="CS119" s="3">
        <f t="shared" si="213"/>
        <v>1.0442</v>
      </c>
      <c r="CT119" s="3">
        <f t="shared" si="214"/>
        <v>1</v>
      </c>
      <c r="CU119" s="3">
        <f t="shared" si="215"/>
        <v>1.502</v>
      </c>
      <c r="CV119" s="3">
        <f t="shared" si="216"/>
        <v>1</v>
      </c>
      <c r="CW119" s="3">
        <f t="shared" si="217"/>
        <v>1</v>
      </c>
      <c r="CX119" s="3">
        <f t="shared" si="218"/>
        <v>1.2598145590846299</v>
      </c>
      <c r="CY119" s="81">
        <f t="shared" si="219"/>
        <v>1</v>
      </c>
      <c r="CZ119" s="3">
        <f t="shared" ref="CZ119" si="286">AD119/AD$2</f>
        <v>0.85084027446187982</v>
      </c>
    </row>
    <row r="120" spans="1:104">
      <c r="A120" s="2">
        <v>43945</v>
      </c>
      <c r="B120" s="73">
        <v>1.3660000000000001</v>
      </c>
      <c r="C120" s="73">
        <v>1.296</v>
      </c>
      <c r="D120" s="73">
        <v>3.194</v>
      </c>
      <c r="E120" s="73">
        <v>1.7010000000000001</v>
      </c>
      <c r="F120" s="73">
        <v>1.171</v>
      </c>
      <c r="G120" s="73">
        <v>1.3517999999999999</v>
      </c>
      <c r="H120" s="73">
        <v>1.9316</v>
      </c>
      <c r="I120" s="73">
        <v>1.9523999999999999</v>
      </c>
      <c r="J120" s="73">
        <v>1.591</v>
      </c>
      <c r="K120" s="73">
        <v>1.6065</v>
      </c>
      <c r="L120" s="73">
        <v>1.8408</v>
      </c>
      <c r="M120" s="73">
        <v>1.593</v>
      </c>
      <c r="N120" s="73">
        <v>1.6445000000000001</v>
      </c>
      <c r="O120" s="73">
        <v>1.4531000000000001</v>
      </c>
      <c r="P120" s="73">
        <v>1.4321999999999999</v>
      </c>
      <c r="Q120" s="73">
        <v>1.2350000000000001</v>
      </c>
      <c r="R120" s="73">
        <v>1</v>
      </c>
      <c r="S120" s="73">
        <v>1.022</v>
      </c>
      <c r="T120" s="73">
        <v>1.2629999999999999</v>
      </c>
      <c r="U120" s="73">
        <v>1.0411999999999999</v>
      </c>
      <c r="V120" s="73">
        <v>1</v>
      </c>
      <c r="W120" s="73">
        <v>1.49</v>
      </c>
      <c r="X120" s="73">
        <v>1</v>
      </c>
      <c r="Y120" s="73">
        <v>1</v>
      </c>
      <c r="Z120" s="73">
        <v>1.24945748668376</v>
      </c>
      <c r="AA120" s="79">
        <v>1</v>
      </c>
      <c r="AB120" s="79">
        <v>1</v>
      </c>
      <c r="AC120" s="79"/>
      <c r="AD120" s="19">
        <v>0.8436572176834316</v>
      </c>
      <c r="AF120" s="11">
        <f t="shared" si="221"/>
        <v>-2.1913805697588717E-3</v>
      </c>
      <c r="AG120" s="11">
        <f t="shared" si="222"/>
        <v>-3.8431975403534491E-3</v>
      </c>
      <c r="AH120" s="11">
        <f t="shared" si="223"/>
        <v>-8.0745341614907318E-3</v>
      </c>
      <c r="AI120" s="11">
        <f t="shared" si="224"/>
        <v>-1.5055008685581961E-2</v>
      </c>
      <c r="AJ120" s="11">
        <f t="shared" si="225"/>
        <v>-1.5138772077375906E-2</v>
      </c>
      <c r="AK120" s="11" t="str">
        <f t="shared" si="226"/>
        <v>/</v>
      </c>
      <c r="AL120" s="11">
        <f t="shared" si="227"/>
        <v>-5.0479035747399426E-3</v>
      </c>
      <c r="AM120" s="11">
        <f t="shared" si="228"/>
        <v>-5.754443143046295E-3</v>
      </c>
      <c r="AN120" s="11">
        <f t="shared" si="229"/>
        <v>-9.3399750933997883E-3</v>
      </c>
      <c r="AO120" s="11">
        <f t="shared" si="230"/>
        <v>-1.2433944668945873E-3</v>
      </c>
      <c r="AP120" s="11">
        <f t="shared" si="231"/>
        <v>1.9049692483537051E-3</v>
      </c>
      <c r="AQ120" s="11">
        <f t="shared" si="232"/>
        <v>-1.8171564634376081E-3</v>
      </c>
      <c r="AR120" s="11">
        <f t="shared" si="233"/>
        <v>4.1521646211151175E-3</v>
      </c>
      <c r="AS120" s="11">
        <f t="shared" si="234"/>
        <v>2.0688228398042519E-3</v>
      </c>
      <c r="AT120" s="11">
        <f t="shared" si="235"/>
        <v>-5.6238283690898117E-3</v>
      </c>
      <c r="AU120" s="11">
        <f t="shared" si="236"/>
        <v>-6.4360418342719328E-3</v>
      </c>
      <c r="AV120" s="11" t="str">
        <f t="shared" si="237"/>
        <v>/</v>
      </c>
      <c r="AW120" s="11">
        <f t="shared" si="238"/>
        <v>9.8814229249011287E-3</v>
      </c>
      <c r="AX120" s="11">
        <f t="shared" si="239"/>
        <v>-8.6342229199373177E-3</v>
      </c>
      <c r="AY120" s="11">
        <f t="shared" si="240"/>
        <v>-2.8730128327907334E-3</v>
      </c>
      <c r="AZ120" s="11" t="str">
        <f t="shared" si="241"/>
        <v>/</v>
      </c>
      <c r="BA120" s="11">
        <f t="shared" si="242"/>
        <v>-7.9893475366178413E-3</v>
      </c>
      <c r="BB120" s="11" t="str">
        <f t="shared" si="243"/>
        <v>/</v>
      </c>
      <c r="BC120" s="11" t="str">
        <f t="shared" si="244"/>
        <v>/</v>
      </c>
      <c r="BD120" s="11">
        <f t="shared" si="245"/>
        <v>-8.2211086752286278E-3</v>
      </c>
      <c r="BE120" s="76" t="str">
        <f t="shared" si="246"/>
        <v>/</v>
      </c>
      <c r="BF120" s="11">
        <f t="shared" ref="BF120" si="287">AD120/AD119-1</f>
        <v>-8.4423093194444521E-3</v>
      </c>
      <c r="BY120" s="2">
        <f t="shared" si="193"/>
        <v>43945</v>
      </c>
      <c r="BZ120" s="3">
        <f t="shared" si="194"/>
        <v>1.3660000000000001</v>
      </c>
      <c r="CA120" s="3">
        <f t="shared" si="195"/>
        <v>1.296</v>
      </c>
      <c r="CB120" s="3">
        <f t="shared" si="196"/>
        <v>2.2103806228373699</v>
      </c>
      <c r="CC120" s="3">
        <f t="shared" si="197"/>
        <v>1.7010000000000001</v>
      </c>
      <c r="CD120" s="3">
        <f t="shared" si="198"/>
        <v>1.171</v>
      </c>
      <c r="CE120" s="3">
        <f t="shared" si="199"/>
        <v>1.3517999999999999</v>
      </c>
      <c r="CF120" s="3">
        <f t="shared" si="200"/>
        <v>1.5755301794453507</v>
      </c>
      <c r="CG120" s="3">
        <f t="shared" si="201"/>
        <v>1.3526396009422197</v>
      </c>
      <c r="CH120" s="3">
        <f t="shared" si="202"/>
        <v>1.4463636363636363</v>
      </c>
      <c r="CI120" s="3">
        <f t="shared" si="203"/>
        <v>1.3484136310223267</v>
      </c>
      <c r="CJ120" s="3">
        <f t="shared" si="204"/>
        <v>1.8127031019202362</v>
      </c>
      <c r="CK120" s="3">
        <f t="shared" si="205"/>
        <v>1.593</v>
      </c>
      <c r="CL120" s="3">
        <f t="shared" si="206"/>
        <v>1.5956724238307782</v>
      </c>
      <c r="CM120" s="3">
        <f t="shared" si="207"/>
        <v>1.4531000000000001</v>
      </c>
      <c r="CN120" s="3">
        <f t="shared" si="208"/>
        <v>1.4321999999999999</v>
      </c>
      <c r="CO120" s="3">
        <f t="shared" si="209"/>
        <v>1.2350000000000001</v>
      </c>
      <c r="CP120" s="3">
        <f t="shared" si="210"/>
        <v>1</v>
      </c>
      <c r="CQ120" s="3">
        <f t="shared" si="211"/>
        <v>1.022</v>
      </c>
      <c r="CR120" s="3">
        <f t="shared" si="212"/>
        <v>1.2629999999999999</v>
      </c>
      <c r="CS120" s="3">
        <f t="shared" si="213"/>
        <v>1.0411999999999999</v>
      </c>
      <c r="CT120" s="3">
        <f t="shared" si="214"/>
        <v>1</v>
      </c>
      <c r="CU120" s="3">
        <f t="shared" si="215"/>
        <v>1.49</v>
      </c>
      <c r="CV120" s="3">
        <f t="shared" si="216"/>
        <v>1</v>
      </c>
      <c r="CW120" s="3">
        <f t="shared" si="217"/>
        <v>1</v>
      </c>
      <c r="CX120" s="3">
        <f t="shared" si="218"/>
        <v>1.24945748668376</v>
      </c>
      <c r="CY120" s="81">
        <f t="shared" si="219"/>
        <v>1</v>
      </c>
      <c r="CZ120" s="3">
        <f t="shared" ref="CZ120" si="288">AD120/AD$2</f>
        <v>0.8436572176834316</v>
      </c>
    </row>
    <row r="121" spans="1:104">
      <c r="A121" s="2">
        <v>43951</v>
      </c>
      <c r="B121" s="73">
        <v>1.385</v>
      </c>
      <c r="C121" s="73">
        <v>1.2969999999999999</v>
      </c>
      <c r="D121" s="73">
        <v>3.2549999999999999</v>
      </c>
      <c r="E121" s="73">
        <v>1.718</v>
      </c>
      <c r="F121" s="73">
        <v>1.1850000000000001</v>
      </c>
      <c r="G121" s="73">
        <v>1.3517999999999999</v>
      </c>
      <c r="H121" s="73">
        <v>1.9813000000000001</v>
      </c>
      <c r="I121" s="73">
        <v>1.9922</v>
      </c>
      <c r="J121" s="73">
        <v>1.6240000000000001</v>
      </c>
      <c r="K121" s="73">
        <v>1.6108</v>
      </c>
      <c r="L121" s="73">
        <v>1.863</v>
      </c>
      <c r="M121" s="73">
        <v>1.6178999999999999</v>
      </c>
      <c r="N121" s="73">
        <v>1.6698999999999999</v>
      </c>
      <c r="O121" s="73">
        <v>1.4873000000000001</v>
      </c>
      <c r="P121" s="73">
        <v>1.4215</v>
      </c>
      <c r="Q121" s="73">
        <v>1.2729999999999999</v>
      </c>
      <c r="R121" s="73">
        <v>1</v>
      </c>
      <c r="S121" s="73">
        <v>1.004</v>
      </c>
      <c r="T121" s="73">
        <v>1.276</v>
      </c>
      <c r="U121" s="73">
        <v>1.0649999999999999</v>
      </c>
      <c r="V121" s="73">
        <v>1</v>
      </c>
      <c r="W121" s="73">
        <v>1.5349999999999999</v>
      </c>
      <c r="X121" s="73">
        <v>1</v>
      </c>
      <c r="Y121" s="73">
        <v>1</v>
      </c>
      <c r="Z121" s="73">
        <v>1.2713000000000001</v>
      </c>
      <c r="AA121" s="79">
        <v>1</v>
      </c>
      <c r="AB121" s="79">
        <v>1</v>
      </c>
      <c r="AC121" s="79"/>
      <c r="AD121" s="19">
        <v>0.85650513059829081</v>
      </c>
      <c r="AF121" s="11">
        <f t="shared" si="221"/>
        <v>1.3909224011712906E-2</v>
      </c>
      <c r="AG121" s="11">
        <f t="shared" si="222"/>
        <v>7.7160493827155285E-4</v>
      </c>
      <c r="AH121" s="11">
        <f t="shared" si="223"/>
        <v>1.9098309329993679E-2</v>
      </c>
      <c r="AI121" s="11">
        <f t="shared" si="224"/>
        <v>9.9941211052321233E-3</v>
      </c>
      <c r="AJ121" s="11">
        <f t="shared" si="225"/>
        <v>1.1955593509820783E-2</v>
      </c>
      <c r="AK121" s="11" t="str">
        <f t="shared" si="226"/>
        <v>/</v>
      </c>
      <c r="AL121" s="11">
        <f t="shared" si="227"/>
        <v>2.5729964796024074E-2</v>
      </c>
      <c r="AM121" s="11">
        <f t="shared" si="228"/>
        <v>2.038516697398074E-2</v>
      </c>
      <c r="AN121" s="11">
        <f t="shared" si="229"/>
        <v>2.0741671904462633E-2</v>
      </c>
      <c r="AO121" s="11">
        <f t="shared" si="230"/>
        <v>2.6766262060380352E-3</v>
      </c>
      <c r="AP121" s="11">
        <f t="shared" si="231"/>
        <v>1.205997392438074E-2</v>
      </c>
      <c r="AQ121" s="11">
        <f t="shared" si="232"/>
        <v>1.5630885122410509E-2</v>
      </c>
      <c r="AR121" s="11">
        <f t="shared" si="233"/>
        <v>1.5445424141076192E-2</v>
      </c>
      <c r="AS121" s="11">
        <f t="shared" si="234"/>
        <v>2.3535888789484538E-2</v>
      </c>
      <c r="AT121" s="11">
        <f t="shared" si="235"/>
        <v>-7.4710236000558039E-3</v>
      </c>
      <c r="AU121" s="11">
        <f t="shared" si="236"/>
        <v>3.076923076923066E-2</v>
      </c>
      <c r="AV121" s="11" t="str">
        <f t="shared" si="237"/>
        <v>/</v>
      </c>
      <c r="AW121" s="11">
        <f t="shared" si="238"/>
        <v>-1.7612524461839585E-2</v>
      </c>
      <c r="AX121" s="11">
        <f t="shared" si="239"/>
        <v>1.0292953285827577E-2</v>
      </c>
      <c r="AY121" s="11">
        <f t="shared" si="240"/>
        <v>2.2858240491740345E-2</v>
      </c>
      <c r="AZ121" s="11" t="str">
        <f t="shared" si="241"/>
        <v>/</v>
      </c>
      <c r="BA121" s="11">
        <f t="shared" si="242"/>
        <v>3.0201342281879207E-2</v>
      </c>
      <c r="BB121" s="11" t="str">
        <f t="shared" si="243"/>
        <v>/</v>
      </c>
      <c r="BC121" s="11" t="str">
        <f t="shared" si="244"/>
        <v>/</v>
      </c>
      <c r="BD121" s="11">
        <f t="shared" si="245"/>
        <v>1.7481597852691433E-2</v>
      </c>
      <c r="BE121" s="76" t="str">
        <f t="shared" si="246"/>
        <v>/</v>
      </c>
      <c r="BF121" s="11">
        <f t="shared" ref="BF121:BF122" si="289">AD121/AD120-1</f>
        <v>1.5228830673834404E-2</v>
      </c>
      <c r="BY121" s="2">
        <f t="shared" si="193"/>
        <v>43951</v>
      </c>
      <c r="BZ121" s="3">
        <f t="shared" si="194"/>
        <v>1.385</v>
      </c>
      <c r="CA121" s="3">
        <f t="shared" si="195"/>
        <v>1.2969999999999999</v>
      </c>
      <c r="CB121" s="3">
        <f t="shared" si="196"/>
        <v>2.2525951557093422</v>
      </c>
      <c r="CC121" s="3">
        <f t="shared" si="197"/>
        <v>1.718</v>
      </c>
      <c r="CD121" s="3">
        <f t="shared" si="198"/>
        <v>1.1850000000000001</v>
      </c>
      <c r="CE121" s="3">
        <f t="shared" si="199"/>
        <v>1.3517999999999999</v>
      </c>
      <c r="CF121" s="3">
        <f t="shared" si="200"/>
        <v>1.6160685154975531</v>
      </c>
      <c r="CG121" s="3">
        <f t="shared" si="201"/>
        <v>1.3802133850630456</v>
      </c>
      <c r="CH121" s="3">
        <f t="shared" si="202"/>
        <v>1.4763636363636363</v>
      </c>
      <c r="CI121" s="3">
        <f t="shared" si="203"/>
        <v>1.3520228302836999</v>
      </c>
      <c r="CJ121" s="3">
        <f t="shared" si="204"/>
        <v>1.8345642540620384</v>
      </c>
      <c r="CK121" s="3">
        <f t="shared" si="205"/>
        <v>1.6178999999999999</v>
      </c>
      <c r="CL121" s="3">
        <f t="shared" si="206"/>
        <v>1.6203182612070639</v>
      </c>
      <c r="CM121" s="3">
        <f t="shared" si="207"/>
        <v>1.4873000000000001</v>
      </c>
      <c r="CN121" s="3">
        <f t="shared" si="208"/>
        <v>1.4215</v>
      </c>
      <c r="CO121" s="3">
        <f t="shared" si="209"/>
        <v>1.2729999999999999</v>
      </c>
      <c r="CP121" s="3">
        <f t="shared" si="210"/>
        <v>1</v>
      </c>
      <c r="CQ121" s="3">
        <f t="shared" si="211"/>
        <v>1.004</v>
      </c>
      <c r="CR121" s="3">
        <f t="shared" si="212"/>
        <v>1.276</v>
      </c>
      <c r="CS121" s="3">
        <f t="shared" si="213"/>
        <v>1.0649999999999999</v>
      </c>
      <c r="CT121" s="3">
        <f t="shared" si="214"/>
        <v>1</v>
      </c>
      <c r="CU121" s="3">
        <f t="shared" si="215"/>
        <v>1.5349999999999999</v>
      </c>
      <c r="CV121" s="3">
        <f t="shared" si="216"/>
        <v>1</v>
      </c>
      <c r="CW121" s="3">
        <f t="shared" si="217"/>
        <v>1</v>
      </c>
      <c r="CX121" s="3">
        <f t="shared" si="218"/>
        <v>1.2713000000000001</v>
      </c>
      <c r="CY121" s="81">
        <f t="shared" si="219"/>
        <v>1</v>
      </c>
      <c r="CZ121" s="3">
        <f t="shared" ref="CZ121:CZ122" si="290">AD121/AD$2</f>
        <v>0.85650513059829081</v>
      </c>
    </row>
    <row r="122" spans="1:104">
      <c r="A122" s="2">
        <v>43959</v>
      </c>
      <c r="B122" s="73">
        <v>1.4219999999999999</v>
      </c>
      <c r="C122" s="73">
        <v>1.3360000000000001</v>
      </c>
      <c r="D122" s="73">
        <v>3.4020000000000001</v>
      </c>
      <c r="E122" s="73">
        <v>1.7969999999999999</v>
      </c>
      <c r="F122" s="73">
        <v>1.216</v>
      </c>
      <c r="G122" s="73">
        <v>1.3925000000000001</v>
      </c>
      <c r="H122" s="73">
        <v>2.0674999999999999</v>
      </c>
      <c r="I122" s="73">
        <v>2.0691999999999999</v>
      </c>
      <c r="J122" s="73">
        <v>1.6759999999999999</v>
      </c>
      <c r="K122" s="73">
        <v>1.6261000000000001</v>
      </c>
      <c r="L122" s="73">
        <v>1.9246000000000001</v>
      </c>
      <c r="M122" s="73">
        <v>1.6638999999999999</v>
      </c>
      <c r="N122" s="73">
        <v>1.7271000000000001</v>
      </c>
      <c r="O122" s="73">
        <v>1.5377000000000001</v>
      </c>
      <c r="P122" s="73">
        <v>1.4556</v>
      </c>
      <c r="Q122" s="73">
        <v>1.3049999999999999</v>
      </c>
      <c r="R122" s="73">
        <v>1</v>
      </c>
      <c r="S122" s="73">
        <v>1.034</v>
      </c>
      <c r="T122" s="73">
        <v>1.3160000000000001</v>
      </c>
      <c r="U122" s="73">
        <v>1.0992</v>
      </c>
      <c r="V122" s="73">
        <v>1</v>
      </c>
      <c r="W122" s="73">
        <v>1.591</v>
      </c>
      <c r="X122" s="73">
        <v>1</v>
      </c>
      <c r="Y122" s="73">
        <v>1</v>
      </c>
      <c r="Z122" s="73">
        <v>1.3083448411915599</v>
      </c>
      <c r="AA122" s="79">
        <v>1</v>
      </c>
      <c r="AB122" s="79">
        <v>1</v>
      </c>
      <c r="AC122" s="79"/>
      <c r="AD122" s="19">
        <v>0.88111629885656451</v>
      </c>
      <c r="AF122" s="11">
        <f t="shared" si="221"/>
        <v>2.6714801444043257E-2</v>
      </c>
      <c r="AG122" s="11">
        <f t="shared" si="222"/>
        <v>3.0069390902081938E-2</v>
      </c>
      <c r="AH122" s="11">
        <f t="shared" si="223"/>
        <v>4.5161290322580649E-2</v>
      </c>
      <c r="AI122" s="11">
        <f t="shared" si="224"/>
        <v>4.5983701979045444E-2</v>
      </c>
      <c r="AJ122" s="11">
        <f t="shared" si="225"/>
        <v>2.6160337552742607E-2</v>
      </c>
      <c r="AK122" s="11">
        <f t="shared" si="226"/>
        <v>3.0108004142624711E-2</v>
      </c>
      <c r="AL122" s="11">
        <f t="shared" si="227"/>
        <v>4.3506788472215119E-2</v>
      </c>
      <c r="AM122" s="11">
        <f t="shared" si="228"/>
        <v>3.8650737877722996E-2</v>
      </c>
      <c r="AN122" s="11">
        <f t="shared" si="229"/>
        <v>3.2019704433497331E-2</v>
      </c>
      <c r="AO122" s="11">
        <f t="shared" si="230"/>
        <v>9.4983858952073508E-3</v>
      </c>
      <c r="AP122" s="11">
        <f t="shared" si="231"/>
        <v>3.3064949006978095E-2</v>
      </c>
      <c r="AQ122" s="11">
        <f t="shared" si="232"/>
        <v>2.8431917918289251E-2</v>
      </c>
      <c r="AR122" s="11">
        <f t="shared" si="233"/>
        <v>3.4253548116653709E-2</v>
      </c>
      <c r="AS122" s="11">
        <f t="shared" si="234"/>
        <v>3.3886909164257295E-2</v>
      </c>
      <c r="AT122" s="11">
        <f t="shared" si="235"/>
        <v>2.3988744284206831E-2</v>
      </c>
      <c r="AU122" s="11">
        <f t="shared" si="236"/>
        <v>2.5137470542026641E-2</v>
      </c>
      <c r="AV122" s="11" t="str">
        <f t="shared" si="237"/>
        <v>/</v>
      </c>
      <c r="AW122" s="11">
        <f t="shared" si="238"/>
        <v>2.9880478087649376E-2</v>
      </c>
      <c r="AX122" s="11">
        <f t="shared" si="239"/>
        <v>3.1347962382445083E-2</v>
      </c>
      <c r="AY122" s="11">
        <f t="shared" si="240"/>
        <v>3.2112676056337941E-2</v>
      </c>
      <c r="AZ122" s="11" t="str">
        <f t="shared" si="241"/>
        <v>/</v>
      </c>
      <c r="BA122" s="11">
        <f t="shared" si="242"/>
        <v>3.6482084690553807E-2</v>
      </c>
      <c r="BB122" s="11" t="str">
        <f t="shared" si="243"/>
        <v>/</v>
      </c>
      <c r="BC122" s="11" t="str">
        <f t="shared" si="244"/>
        <v>/</v>
      </c>
      <c r="BD122" s="11">
        <f t="shared" si="245"/>
        <v>2.9139338623110023E-2</v>
      </c>
      <c r="BE122" s="76" t="str">
        <f t="shared" si="246"/>
        <v>/</v>
      </c>
      <c r="BF122" s="11">
        <f t="shared" si="289"/>
        <v>2.8734408445495463E-2</v>
      </c>
      <c r="BY122" s="2">
        <f t="shared" si="193"/>
        <v>43959</v>
      </c>
      <c r="BZ122" s="3">
        <f t="shared" si="194"/>
        <v>1.4219999999999999</v>
      </c>
      <c r="CA122" s="3">
        <f t="shared" si="195"/>
        <v>1.3360000000000001</v>
      </c>
      <c r="CB122" s="3">
        <f t="shared" si="196"/>
        <v>2.354325259515571</v>
      </c>
      <c r="CC122" s="3">
        <f t="shared" si="197"/>
        <v>1.7969999999999999</v>
      </c>
      <c r="CD122" s="3">
        <f t="shared" si="198"/>
        <v>1.216</v>
      </c>
      <c r="CE122" s="3">
        <f t="shared" si="199"/>
        <v>1.3925000000000001</v>
      </c>
      <c r="CF122" s="3">
        <f t="shared" si="200"/>
        <v>1.6863784665579118</v>
      </c>
      <c r="CG122" s="3">
        <f t="shared" si="201"/>
        <v>1.4335596508244421</v>
      </c>
      <c r="CH122" s="3">
        <f t="shared" si="202"/>
        <v>1.5236363636363635</v>
      </c>
      <c r="CI122" s="3">
        <f t="shared" si="203"/>
        <v>1.3648648648648649</v>
      </c>
      <c r="CJ122" s="3">
        <f t="shared" si="204"/>
        <v>1.8952240275726242</v>
      </c>
      <c r="CK122" s="3">
        <f t="shared" si="205"/>
        <v>1.6638999999999999</v>
      </c>
      <c r="CL122" s="3">
        <f t="shared" si="206"/>
        <v>1.6758199107316127</v>
      </c>
      <c r="CM122" s="3">
        <f t="shared" si="207"/>
        <v>1.5377000000000001</v>
      </c>
      <c r="CN122" s="3">
        <f t="shared" si="208"/>
        <v>1.4556</v>
      </c>
      <c r="CO122" s="3">
        <f t="shared" si="209"/>
        <v>1.3049999999999999</v>
      </c>
      <c r="CP122" s="3">
        <f t="shared" si="210"/>
        <v>1</v>
      </c>
      <c r="CQ122" s="3">
        <f t="shared" si="211"/>
        <v>1.034</v>
      </c>
      <c r="CR122" s="3">
        <f t="shared" si="212"/>
        <v>1.3160000000000001</v>
      </c>
      <c r="CS122" s="3">
        <f t="shared" si="213"/>
        <v>1.0992</v>
      </c>
      <c r="CT122" s="3">
        <f t="shared" si="214"/>
        <v>1</v>
      </c>
      <c r="CU122" s="3">
        <f t="shared" si="215"/>
        <v>1.591</v>
      </c>
      <c r="CV122" s="3">
        <f t="shared" si="216"/>
        <v>1</v>
      </c>
      <c r="CW122" s="3">
        <f t="shared" si="217"/>
        <v>1</v>
      </c>
      <c r="CX122" s="3">
        <f t="shared" si="218"/>
        <v>1.3083448411915599</v>
      </c>
      <c r="CY122" s="81">
        <f t="shared" si="219"/>
        <v>1</v>
      </c>
      <c r="CZ122" s="3">
        <f t="shared" si="290"/>
        <v>0.88111629885656451</v>
      </c>
    </row>
    <row r="123" spans="1:104">
      <c r="A123" s="2">
        <v>43966</v>
      </c>
      <c r="B123" s="73">
        <v>1.423</v>
      </c>
      <c r="C123" s="73">
        <v>1.351</v>
      </c>
      <c r="D123" s="73">
        <v>3.4</v>
      </c>
      <c r="E123" s="73">
        <v>1.8029999999999999</v>
      </c>
      <c r="F123" s="73">
        <v>1.218</v>
      </c>
      <c r="G123" s="73">
        <v>1.3989</v>
      </c>
      <c r="H123" s="73">
        <v>2.0716000000000001</v>
      </c>
      <c r="I123" s="73">
        <v>2.0674000000000001</v>
      </c>
      <c r="J123" s="73">
        <v>1.679</v>
      </c>
      <c r="K123" s="73">
        <v>1.6354</v>
      </c>
      <c r="L123" s="73">
        <v>1.9408000000000001</v>
      </c>
      <c r="M123" s="73">
        <v>1.6614</v>
      </c>
      <c r="N123" s="73">
        <v>1.7464</v>
      </c>
      <c r="O123" s="73">
        <v>1.542</v>
      </c>
      <c r="P123" s="73">
        <v>1.4703999999999999</v>
      </c>
      <c r="Q123" s="73">
        <v>1.3120000000000001</v>
      </c>
      <c r="R123" s="73">
        <v>1</v>
      </c>
      <c r="S123" s="73">
        <v>1.0309999999999999</v>
      </c>
      <c r="T123" s="73">
        <v>1.323</v>
      </c>
      <c r="U123" s="73">
        <v>1.1021000000000001</v>
      </c>
      <c r="V123" s="73">
        <v>1</v>
      </c>
      <c r="W123" s="73">
        <v>1.591</v>
      </c>
      <c r="X123" s="73">
        <v>0.999</v>
      </c>
      <c r="Y123" s="73">
        <v>1</v>
      </c>
      <c r="Z123" s="73">
        <v>1.3140658907082301</v>
      </c>
      <c r="AA123" s="79">
        <v>1</v>
      </c>
      <c r="AB123" s="79">
        <v>1</v>
      </c>
      <c r="AC123" s="79"/>
      <c r="AD123" s="19">
        <v>0.88115309402491737</v>
      </c>
      <c r="AF123" s="11">
        <f t="shared" si="221"/>
        <v>7.0323488045009874E-4</v>
      </c>
      <c r="AG123" s="11">
        <f t="shared" si="222"/>
        <v>1.1227544910179521E-2</v>
      </c>
      <c r="AH123" s="11">
        <f t="shared" si="223"/>
        <v>-5.8788947677845815E-4</v>
      </c>
      <c r="AI123" s="11">
        <f t="shared" si="224"/>
        <v>3.3388981636059967E-3</v>
      </c>
      <c r="AJ123" s="11">
        <f t="shared" si="225"/>
        <v>1.6447368421053099E-3</v>
      </c>
      <c r="AK123" s="11">
        <f t="shared" si="226"/>
        <v>4.5960502692998784E-3</v>
      </c>
      <c r="AL123" s="11">
        <f t="shared" si="227"/>
        <v>1.9830713422008817E-3</v>
      </c>
      <c r="AM123" s="11">
        <f t="shared" si="228"/>
        <v>-8.6990141117326836E-4</v>
      </c>
      <c r="AN123" s="11">
        <f t="shared" si="229"/>
        <v>1.7899761336517273E-3</v>
      </c>
      <c r="AO123" s="11">
        <f t="shared" si="230"/>
        <v>5.7192054609187526E-3</v>
      </c>
      <c r="AP123" s="11">
        <f t="shared" si="231"/>
        <v>8.4173334718902204E-3</v>
      </c>
      <c r="AQ123" s="11">
        <f t="shared" si="232"/>
        <v>-1.5024941402728142E-3</v>
      </c>
      <c r="AR123" s="11">
        <f t="shared" si="233"/>
        <v>1.1174801690695402E-2</v>
      </c>
      <c r="AS123" s="11">
        <f t="shared" si="234"/>
        <v>2.7963842101839109E-3</v>
      </c>
      <c r="AT123" s="11">
        <f t="shared" si="235"/>
        <v>1.0167628469359702E-2</v>
      </c>
      <c r="AU123" s="11">
        <f t="shared" si="236"/>
        <v>5.363984674329636E-3</v>
      </c>
      <c r="AV123" s="11" t="str">
        <f t="shared" si="237"/>
        <v>/</v>
      </c>
      <c r="AW123" s="11">
        <f t="shared" si="238"/>
        <v>-2.9013539651838727E-3</v>
      </c>
      <c r="AX123" s="11">
        <f t="shared" si="239"/>
        <v>5.3191489361701372E-3</v>
      </c>
      <c r="AY123" s="11">
        <f t="shared" si="240"/>
        <v>2.6382823871908823E-3</v>
      </c>
      <c r="AZ123" s="11" t="str">
        <f t="shared" si="241"/>
        <v>/</v>
      </c>
      <c r="BA123" s="11" t="str">
        <f t="shared" si="242"/>
        <v>/</v>
      </c>
      <c r="BB123" s="11">
        <f t="shared" si="243"/>
        <v>-1.0000000000000009E-3</v>
      </c>
      <c r="BC123" s="11" t="str">
        <f t="shared" si="244"/>
        <v>/</v>
      </c>
      <c r="BD123" s="11">
        <f t="shared" si="245"/>
        <v>4.3727382388420999E-3</v>
      </c>
      <c r="BE123" s="76" t="str">
        <f t="shared" si="246"/>
        <v>/</v>
      </c>
      <c r="BF123" s="11">
        <f t="shared" ref="BF123" si="291">AD123/AD122-1</f>
        <v>4.1759718212741603E-5</v>
      </c>
      <c r="BY123" s="2">
        <f t="shared" si="193"/>
        <v>43966</v>
      </c>
      <c r="BZ123" s="3">
        <f t="shared" si="194"/>
        <v>1.423</v>
      </c>
      <c r="CA123" s="3">
        <f t="shared" si="195"/>
        <v>1.351</v>
      </c>
      <c r="CB123" s="3">
        <f t="shared" si="196"/>
        <v>2.3529411764705879</v>
      </c>
      <c r="CC123" s="3">
        <f t="shared" si="197"/>
        <v>1.8029999999999999</v>
      </c>
      <c r="CD123" s="3">
        <f t="shared" si="198"/>
        <v>1.218</v>
      </c>
      <c r="CE123" s="3">
        <f t="shared" si="199"/>
        <v>1.3989</v>
      </c>
      <c r="CF123" s="3">
        <f t="shared" si="200"/>
        <v>1.6897226753670473</v>
      </c>
      <c r="CG123" s="3">
        <f t="shared" si="201"/>
        <v>1.432312595261189</v>
      </c>
      <c r="CH123" s="3">
        <f t="shared" si="202"/>
        <v>1.5263636363636364</v>
      </c>
      <c r="CI123" s="3">
        <f t="shared" si="203"/>
        <v>1.3726708074534162</v>
      </c>
      <c r="CJ123" s="3">
        <f t="shared" si="204"/>
        <v>1.9111767602166421</v>
      </c>
      <c r="CK123" s="3">
        <f t="shared" si="205"/>
        <v>1.6614</v>
      </c>
      <c r="CL123" s="3">
        <f t="shared" si="206"/>
        <v>1.6945468659033573</v>
      </c>
      <c r="CM123" s="3">
        <f t="shared" si="207"/>
        <v>1.542</v>
      </c>
      <c r="CN123" s="3">
        <f t="shared" si="208"/>
        <v>1.4703999999999999</v>
      </c>
      <c r="CO123" s="3">
        <f t="shared" si="209"/>
        <v>1.3120000000000001</v>
      </c>
      <c r="CP123" s="3">
        <f t="shared" si="210"/>
        <v>1</v>
      </c>
      <c r="CQ123" s="3">
        <f t="shared" si="211"/>
        <v>1.0309999999999999</v>
      </c>
      <c r="CR123" s="3">
        <f t="shared" si="212"/>
        <v>1.323</v>
      </c>
      <c r="CS123" s="3">
        <f t="shared" si="213"/>
        <v>1.1021000000000001</v>
      </c>
      <c r="CT123" s="3">
        <f t="shared" si="214"/>
        <v>1</v>
      </c>
      <c r="CU123" s="3">
        <f t="shared" si="215"/>
        <v>1.591</v>
      </c>
      <c r="CV123" s="3">
        <f t="shared" si="216"/>
        <v>0.999</v>
      </c>
      <c r="CW123" s="3">
        <f t="shared" si="217"/>
        <v>1</v>
      </c>
      <c r="CX123" s="3">
        <f t="shared" si="218"/>
        <v>1.3140658907082301</v>
      </c>
      <c r="CY123" s="81">
        <f t="shared" si="219"/>
        <v>1</v>
      </c>
      <c r="CZ123" s="3">
        <f t="shared" ref="CZ123" si="292">AD123/AD$2</f>
        <v>0.88115309402491737</v>
      </c>
    </row>
    <row r="124" spans="1:104">
      <c r="A124" s="2">
        <v>43973</v>
      </c>
      <c r="B124" s="73">
        <v>1.3919999999999999</v>
      </c>
      <c r="C124" s="73">
        <v>1.2989999999999999</v>
      </c>
      <c r="D124" s="73">
        <v>3.2519999999999998</v>
      </c>
      <c r="E124" s="73">
        <v>1.7310000000000001</v>
      </c>
      <c r="F124" s="73">
        <v>1.1839999999999999</v>
      </c>
      <c r="G124" s="73">
        <v>1.3632</v>
      </c>
      <c r="H124" s="73">
        <v>2.0068000000000001</v>
      </c>
      <c r="I124" s="73">
        <v>2.0030999999999999</v>
      </c>
      <c r="J124" s="73">
        <v>1.625</v>
      </c>
      <c r="K124" s="73">
        <v>1.617</v>
      </c>
      <c r="L124" s="73">
        <v>1.8786</v>
      </c>
      <c r="M124" s="73">
        <v>1.6281000000000001</v>
      </c>
      <c r="N124" s="73">
        <v>1.7003999999999999</v>
      </c>
      <c r="O124" s="73">
        <v>1.5063</v>
      </c>
      <c r="P124" s="73">
        <v>1.4328000000000001</v>
      </c>
      <c r="Q124" s="73">
        <v>1.2729999999999999</v>
      </c>
      <c r="R124" s="73">
        <v>0.97660000000000002</v>
      </c>
      <c r="S124" s="73">
        <v>1.004</v>
      </c>
      <c r="T124" s="73">
        <v>1.286</v>
      </c>
      <c r="U124" s="73">
        <v>1.0682</v>
      </c>
      <c r="V124" s="73">
        <v>1</v>
      </c>
      <c r="W124" s="73">
        <v>1.534</v>
      </c>
      <c r="X124" s="73">
        <v>0.97699999999999998</v>
      </c>
      <c r="Y124" s="73">
        <v>1</v>
      </c>
      <c r="Z124" s="73">
        <v>1.27135529690274</v>
      </c>
      <c r="AA124" s="79">
        <v>1</v>
      </c>
      <c r="AB124" s="79">
        <v>1</v>
      </c>
      <c r="AC124" s="79"/>
      <c r="AD124" s="19">
        <v>0.8524048690118402</v>
      </c>
      <c r="AF124" s="11">
        <f t="shared" si="221"/>
        <v>-2.1784961349262222E-2</v>
      </c>
      <c r="AG124" s="11">
        <f t="shared" si="222"/>
        <v>-3.8490007401924542E-2</v>
      </c>
      <c r="AH124" s="11">
        <f t="shared" si="223"/>
        <v>-4.3529411764705928E-2</v>
      </c>
      <c r="AI124" s="11">
        <f t="shared" si="224"/>
        <v>-3.9933444259567352E-2</v>
      </c>
      <c r="AJ124" s="11">
        <f t="shared" si="225"/>
        <v>-2.791461412151075E-2</v>
      </c>
      <c r="AK124" s="11">
        <f t="shared" si="226"/>
        <v>-2.5520051469011373E-2</v>
      </c>
      <c r="AL124" s="11">
        <f t="shared" si="227"/>
        <v>-3.1280169916972356E-2</v>
      </c>
      <c r="AM124" s="11">
        <f t="shared" si="228"/>
        <v>-3.1101867079423529E-2</v>
      </c>
      <c r="AN124" s="11">
        <f t="shared" si="229"/>
        <v>-3.2162001191185285E-2</v>
      </c>
      <c r="AO124" s="11">
        <f t="shared" si="230"/>
        <v>-1.1251070074599467E-2</v>
      </c>
      <c r="AP124" s="11">
        <f t="shared" si="231"/>
        <v>-3.204863973619132E-2</v>
      </c>
      <c r="AQ124" s="11">
        <f t="shared" si="232"/>
        <v>-2.004333694474536E-2</v>
      </c>
      <c r="AR124" s="11">
        <f t="shared" si="233"/>
        <v>-2.6339899221255125E-2</v>
      </c>
      <c r="AS124" s="11">
        <f t="shared" si="234"/>
        <v>-2.3151750972762675E-2</v>
      </c>
      <c r="AT124" s="11">
        <f t="shared" si="235"/>
        <v>-2.5571273122959592E-2</v>
      </c>
      <c r="AU124" s="11">
        <f t="shared" si="236"/>
        <v>-2.9725609756097726E-2</v>
      </c>
      <c r="AV124" s="11">
        <f t="shared" si="237"/>
        <v>-2.3399999999999976E-2</v>
      </c>
      <c r="AW124" s="11">
        <f t="shared" si="238"/>
        <v>-2.6188166828321924E-2</v>
      </c>
      <c r="AX124" s="11">
        <f t="shared" si="239"/>
        <v>-2.7966742252456434E-2</v>
      </c>
      <c r="AY124" s="11">
        <f t="shared" si="240"/>
        <v>-3.0759459214227403E-2</v>
      </c>
      <c r="AZ124" s="11" t="str">
        <f t="shared" si="241"/>
        <v>/</v>
      </c>
      <c r="BA124" s="11">
        <f t="shared" si="242"/>
        <v>-3.5826524198617204E-2</v>
      </c>
      <c r="BB124" s="11">
        <f t="shared" si="243"/>
        <v>-2.2022022022022081E-2</v>
      </c>
      <c r="BC124" s="11" t="str">
        <f t="shared" si="244"/>
        <v>/</v>
      </c>
      <c r="BD124" s="11">
        <f t="shared" si="245"/>
        <v>-3.2502627233152559E-2</v>
      </c>
      <c r="BE124" s="76" t="str">
        <f t="shared" si="246"/>
        <v>/</v>
      </c>
      <c r="BF124" s="11">
        <f t="shared" ref="BF124" si="293">AD124/AD123-1</f>
        <v>-3.2625686964068312E-2</v>
      </c>
      <c r="BY124" s="2">
        <f t="shared" si="193"/>
        <v>43973</v>
      </c>
      <c r="BZ124" s="3">
        <f t="shared" si="194"/>
        <v>1.3919999999999999</v>
      </c>
      <c r="CA124" s="3">
        <f t="shared" si="195"/>
        <v>1.2989999999999999</v>
      </c>
      <c r="CB124" s="3">
        <f t="shared" si="196"/>
        <v>2.2505190311418684</v>
      </c>
      <c r="CC124" s="3">
        <f t="shared" si="197"/>
        <v>1.7310000000000001</v>
      </c>
      <c r="CD124" s="3">
        <f t="shared" si="198"/>
        <v>1.1839999999999999</v>
      </c>
      <c r="CE124" s="3">
        <f t="shared" si="199"/>
        <v>1.3632</v>
      </c>
      <c r="CF124" s="3">
        <f t="shared" si="200"/>
        <v>1.636867862969005</v>
      </c>
      <c r="CG124" s="3">
        <f t="shared" si="201"/>
        <v>1.3877649993071912</v>
      </c>
      <c r="CH124" s="3">
        <f t="shared" si="202"/>
        <v>1.4772727272727271</v>
      </c>
      <c r="CI124" s="3">
        <f t="shared" si="203"/>
        <v>1.3572267920094008</v>
      </c>
      <c r="CJ124" s="3">
        <f t="shared" si="204"/>
        <v>1.8499261447562776</v>
      </c>
      <c r="CK124" s="3">
        <f t="shared" si="205"/>
        <v>1.6281000000000001</v>
      </c>
      <c r="CL124" s="3">
        <f t="shared" si="206"/>
        <v>1.649912672229769</v>
      </c>
      <c r="CM124" s="3">
        <f t="shared" si="207"/>
        <v>1.5063</v>
      </c>
      <c r="CN124" s="3">
        <f t="shared" si="208"/>
        <v>1.4328000000000001</v>
      </c>
      <c r="CO124" s="3">
        <f t="shared" si="209"/>
        <v>1.2729999999999999</v>
      </c>
      <c r="CP124" s="3">
        <f t="shared" si="210"/>
        <v>0.97660000000000002</v>
      </c>
      <c r="CQ124" s="3">
        <f t="shared" si="211"/>
        <v>1.004</v>
      </c>
      <c r="CR124" s="3">
        <f t="shared" si="212"/>
        <v>1.286</v>
      </c>
      <c r="CS124" s="3">
        <f t="shared" si="213"/>
        <v>1.0682</v>
      </c>
      <c r="CT124" s="3">
        <f t="shared" si="214"/>
        <v>1</v>
      </c>
      <c r="CU124" s="3">
        <f t="shared" si="215"/>
        <v>1.534</v>
      </c>
      <c r="CV124" s="3">
        <f t="shared" si="216"/>
        <v>0.97699999999999998</v>
      </c>
      <c r="CW124" s="3">
        <f t="shared" si="217"/>
        <v>1</v>
      </c>
      <c r="CX124" s="3">
        <f t="shared" si="218"/>
        <v>1.27135529690274</v>
      </c>
      <c r="CY124" s="81">
        <f t="shared" si="219"/>
        <v>1</v>
      </c>
      <c r="CZ124" s="3">
        <f t="shared" ref="CZ124" si="294">AD124/AD$2</f>
        <v>0.8524048690118402</v>
      </c>
    </row>
    <row r="125" spans="1:104">
      <c r="A125" s="2">
        <v>43980</v>
      </c>
      <c r="B125" s="73">
        <v>1.4330000000000001</v>
      </c>
      <c r="C125" s="73">
        <v>1.329</v>
      </c>
      <c r="D125" s="73">
        <v>3.3039999999999998</v>
      </c>
      <c r="E125" s="73">
        <v>1.792</v>
      </c>
      <c r="F125" s="73">
        <v>1.216</v>
      </c>
      <c r="G125" s="73">
        <v>1.3989</v>
      </c>
      <c r="H125" s="73">
        <v>2.0607000000000002</v>
      </c>
      <c r="I125" s="73">
        <v>2.0392999999999999</v>
      </c>
      <c r="J125" s="73">
        <v>1.6639999999999999</v>
      </c>
      <c r="K125" s="73">
        <v>1.6233</v>
      </c>
      <c r="L125" s="73">
        <v>1.9297</v>
      </c>
      <c r="M125" s="73">
        <v>1.6516</v>
      </c>
      <c r="N125" s="73">
        <v>1.7465999999999999</v>
      </c>
      <c r="O125" s="73">
        <v>1.5409999999999999</v>
      </c>
      <c r="P125" s="73">
        <v>1.4531000000000001</v>
      </c>
      <c r="Q125" s="73">
        <v>1.298</v>
      </c>
      <c r="R125" s="73">
        <v>1.0175000000000001</v>
      </c>
      <c r="S125" s="73">
        <v>1.0429999999999999</v>
      </c>
      <c r="T125" s="73">
        <v>1.3260000000000001</v>
      </c>
      <c r="U125" s="73">
        <v>1.0896999999999999</v>
      </c>
      <c r="V125" s="73">
        <v>1</v>
      </c>
      <c r="W125" s="73">
        <v>1.5740000000000001</v>
      </c>
      <c r="X125" s="73">
        <v>1.0169999999999999</v>
      </c>
      <c r="Y125" s="73">
        <v>1</v>
      </c>
      <c r="Z125" s="73">
        <v>1.29670546458868</v>
      </c>
      <c r="AA125" s="79">
        <v>1</v>
      </c>
      <c r="AB125" s="79">
        <v>1</v>
      </c>
      <c r="AC125" s="79"/>
      <c r="AD125" s="19">
        <v>0.86490082814245495</v>
      </c>
      <c r="AF125" s="11">
        <f t="shared" si="221"/>
        <v>2.9454022988505857E-2</v>
      </c>
      <c r="AG125" s="11">
        <f t="shared" si="222"/>
        <v>2.3094688221709125E-2</v>
      </c>
      <c r="AH125" s="11">
        <f t="shared" si="223"/>
        <v>1.5990159901599021E-2</v>
      </c>
      <c r="AI125" s="11">
        <f t="shared" si="224"/>
        <v>3.5239745811669554E-2</v>
      </c>
      <c r="AJ125" s="11">
        <f t="shared" si="225"/>
        <v>2.7027027027026973E-2</v>
      </c>
      <c r="AK125" s="11">
        <f t="shared" si="226"/>
        <v>2.6188380281690238E-2</v>
      </c>
      <c r="AL125" s="11">
        <f t="shared" si="227"/>
        <v>2.6858680486346431E-2</v>
      </c>
      <c r="AM125" s="11">
        <f t="shared" si="228"/>
        <v>1.8071988417952101E-2</v>
      </c>
      <c r="AN125" s="11">
        <f t="shared" si="229"/>
        <v>2.4000000000000021E-2</v>
      </c>
      <c r="AO125" s="11">
        <f t="shared" si="230"/>
        <v>3.8961038961038419E-3</v>
      </c>
      <c r="AP125" s="11">
        <f t="shared" si="231"/>
        <v>2.7201107207494912E-2</v>
      </c>
      <c r="AQ125" s="11">
        <f t="shared" si="232"/>
        <v>1.44340028253791E-2</v>
      </c>
      <c r="AR125" s="11">
        <f t="shared" si="233"/>
        <v>2.717007762879331E-2</v>
      </c>
      <c r="AS125" s="11">
        <f t="shared" si="234"/>
        <v>2.303657969859918E-2</v>
      </c>
      <c r="AT125" s="11">
        <f t="shared" si="235"/>
        <v>1.4168062534896775E-2</v>
      </c>
      <c r="AU125" s="11">
        <f t="shared" si="236"/>
        <v>1.9638648860958563E-2</v>
      </c>
      <c r="AV125" s="11">
        <f t="shared" si="237"/>
        <v>4.1879991808314587E-2</v>
      </c>
      <c r="AW125" s="11">
        <f t="shared" si="238"/>
        <v>3.8844621513944189E-2</v>
      </c>
      <c r="AX125" s="11">
        <f t="shared" si="239"/>
        <v>3.1104199066874116E-2</v>
      </c>
      <c r="AY125" s="11">
        <f t="shared" si="240"/>
        <v>2.0127316981838561E-2</v>
      </c>
      <c r="AZ125" s="11" t="str">
        <f t="shared" si="241"/>
        <v>/</v>
      </c>
      <c r="BA125" s="11">
        <f t="shared" si="242"/>
        <v>2.6075619295958363E-2</v>
      </c>
      <c r="BB125" s="11">
        <f t="shared" si="243"/>
        <v>4.0941658137154446E-2</v>
      </c>
      <c r="BC125" s="11" t="str">
        <f t="shared" si="244"/>
        <v>/</v>
      </c>
      <c r="BD125" s="11">
        <f t="shared" si="245"/>
        <v>1.9939483280321246E-2</v>
      </c>
      <c r="BE125" s="76" t="str">
        <f t="shared" si="246"/>
        <v>/</v>
      </c>
      <c r="BF125" s="11">
        <f t="shared" ref="BF125" si="295">AD125/AD124-1</f>
        <v>1.465965245494294E-2</v>
      </c>
      <c r="BY125" s="2">
        <f t="shared" si="193"/>
        <v>43980</v>
      </c>
      <c r="BZ125" s="3">
        <f t="shared" si="194"/>
        <v>1.4330000000000001</v>
      </c>
      <c r="CA125" s="3">
        <f t="shared" si="195"/>
        <v>1.329</v>
      </c>
      <c r="CB125" s="3">
        <f t="shared" si="196"/>
        <v>2.2865051903114186</v>
      </c>
      <c r="CC125" s="3">
        <f t="shared" si="197"/>
        <v>1.792</v>
      </c>
      <c r="CD125" s="3">
        <f t="shared" si="198"/>
        <v>1.216</v>
      </c>
      <c r="CE125" s="3">
        <f t="shared" si="199"/>
        <v>1.3989</v>
      </c>
      <c r="CF125" s="3">
        <f t="shared" si="200"/>
        <v>1.6808319738988582</v>
      </c>
      <c r="CG125" s="3">
        <f t="shared" si="201"/>
        <v>1.4128446723015102</v>
      </c>
      <c r="CH125" s="3">
        <f t="shared" si="202"/>
        <v>1.5127272727272725</v>
      </c>
      <c r="CI125" s="3">
        <f t="shared" si="203"/>
        <v>1.362514688601645</v>
      </c>
      <c r="CJ125" s="3">
        <f t="shared" si="204"/>
        <v>1.9002461841457408</v>
      </c>
      <c r="CK125" s="3">
        <f t="shared" si="205"/>
        <v>1.6516</v>
      </c>
      <c r="CL125" s="3">
        <f t="shared" si="206"/>
        <v>1.6947409276149816</v>
      </c>
      <c r="CM125" s="3">
        <f t="shared" si="207"/>
        <v>1.5409999999999999</v>
      </c>
      <c r="CN125" s="3">
        <f t="shared" si="208"/>
        <v>1.4531000000000001</v>
      </c>
      <c r="CO125" s="3">
        <f t="shared" si="209"/>
        <v>1.298</v>
      </c>
      <c r="CP125" s="3">
        <f t="shared" si="210"/>
        <v>1.0175000000000001</v>
      </c>
      <c r="CQ125" s="3">
        <f t="shared" si="211"/>
        <v>1.0429999999999999</v>
      </c>
      <c r="CR125" s="3">
        <f t="shared" si="212"/>
        <v>1.3260000000000001</v>
      </c>
      <c r="CS125" s="3">
        <f t="shared" si="213"/>
        <v>1.0896999999999999</v>
      </c>
      <c r="CT125" s="3">
        <f t="shared" si="214"/>
        <v>1</v>
      </c>
      <c r="CU125" s="3">
        <f t="shared" si="215"/>
        <v>1.5740000000000001</v>
      </c>
      <c r="CV125" s="3">
        <f t="shared" si="216"/>
        <v>1.0169999999999999</v>
      </c>
      <c r="CW125" s="3">
        <f t="shared" si="217"/>
        <v>1</v>
      </c>
      <c r="CX125" s="3">
        <f t="shared" si="218"/>
        <v>1.29670546458868</v>
      </c>
      <c r="CY125" s="81">
        <f t="shared" si="219"/>
        <v>1</v>
      </c>
      <c r="CZ125" s="3">
        <f t="shared" ref="CZ125" si="296">AD125/AD$2</f>
        <v>0.86490082814245495</v>
      </c>
    </row>
    <row r="126" spans="1:104">
      <c r="A126" s="2">
        <v>43987</v>
      </c>
      <c r="B126" s="73">
        <v>1.4770000000000001</v>
      </c>
      <c r="C126" s="73">
        <v>1.393</v>
      </c>
      <c r="D126" s="73">
        <v>3.4529999999999998</v>
      </c>
      <c r="E126" s="73">
        <v>1.859</v>
      </c>
      <c r="F126" s="73">
        <v>1.26</v>
      </c>
      <c r="G126" s="73">
        <v>1.4537</v>
      </c>
      <c r="H126" s="73">
        <v>2.1402000000000001</v>
      </c>
      <c r="I126" s="73">
        <v>2.1032999999999999</v>
      </c>
      <c r="J126" s="73">
        <v>1.7310000000000001</v>
      </c>
      <c r="K126" s="73">
        <v>1.6496</v>
      </c>
      <c r="L126" s="73">
        <v>2.0045999999999999</v>
      </c>
      <c r="M126" s="73">
        <v>1.7088000000000001</v>
      </c>
      <c r="N126" s="73">
        <v>1.8022</v>
      </c>
      <c r="O126" s="73">
        <v>1.5878000000000001</v>
      </c>
      <c r="P126" s="73">
        <v>1.4878</v>
      </c>
      <c r="Q126" s="73">
        <v>1.3520000000000001</v>
      </c>
      <c r="R126" s="73">
        <v>1.0640000000000001</v>
      </c>
      <c r="S126" s="73">
        <v>1.071</v>
      </c>
      <c r="T126" s="73">
        <v>1.379</v>
      </c>
      <c r="U126" s="73">
        <v>1.1292</v>
      </c>
      <c r="V126" s="73">
        <v>1</v>
      </c>
      <c r="W126" s="73">
        <v>1.637</v>
      </c>
      <c r="X126" s="73">
        <v>1.0169999999999999</v>
      </c>
      <c r="Y126" s="73">
        <v>1</v>
      </c>
      <c r="Z126" s="73">
        <v>1.3337936476622601</v>
      </c>
      <c r="AA126" s="79">
        <v>1</v>
      </c>
      <c r="AB126" s="79">
        <v>1</v>
      </c>
      <c r="AC126" s="79"/>
      <c r="AD126" s="19">
        <v>0.89354986617997212</v>
      </c>
      <c r="AF126" s="11">
        <f t="shared" si="221"/>
        <v>3.070481507327294E-2</v>
      </c>
      <c r="AG126" s="11">
        <f t="shared" si="222"/>
        <v>4.8156508653122598E-2</v>
      </c>
      <c r="AH126" s="11">
        <f t="shared" si="223"/>
        <v>4.5096852300242185E-2</v>
      </c>
      <c r="AI126" s="11">
        <f t="shared" si="224"/>
        <v>3.7388392857142794E-2</v>
      </c>
      <c r="AJ126" s="11">
        <f t="shared" si="225"/>
        <v>3.618421052631593E-2</v>
      </c>
      <c r="AK126" s="11">
        <f t="shared" si="226"/>
        <v>3.9173636428622371E-2</v>
      </c>
      <c r="AL126" s="11">
        <f t="shared" si="227"/>
        <v>3.8579123598777132E-2</v>
      </c>
      <c r="AM126" s="11">
        <f t="shared" si="228"/>
        <v>3.1383317805129263E-2</v>
      </c>
      <c r="AN126" s="11">
        <f t="shared" si="229"/>
        <v>4.0264423076923128E-2</v>
      </c>
      <c r="AO126" s="11">
        <f t="shared" si="230"/>
        <v>1.6201564713854477E-2</v>
      </c>
      <c r="AP126" s="11">
        <f t="shared" si="231"/>
        <v>3.8814323469969381E-2</v>
      </c>
      <c r="AQ126" s="11">
        <f t="shared" si="232"/>
        <v>3.4633083070961579E-2</v>
      </c>
      <c r="AR126" s="11">
        <f t="shared" si="233"/>
        <v>3.1833276079239692E-2</v>
      </c>
      <c r="AS126" s="11">
        <f t="shared" si="234"/>
        <v>3.0369889682024809E-2</v>
      </c>
      <c r="AT126" s="11">
        <f t="shared" si="235"/>
        <v>2.387998073085118E-2</v>
      </c>
      <c r="AU126" s="11">
        <f t="shared" si="236"/>
        <v>4.1602465331278982E-2</v>
      </c>
      <c r="AV126" s="11">
        <f t="shared" si="237"/>
        <v>4.5700245700245778E-2</v>
      </c>
      <c r="AW126" s="11">
        <f t="shared" si="238"/>
        <v>2.6845637583892579E-2</v>
      </c>
      <c r="AX126" s="11">
        <f t="shared" si="239"/>
        <v>3.9969834087481004E-2</v>
      </c>
      <c r="AY126" s="11">
        <f t="shared" si="240"/>
        <v>3.6248508763879972E-2</v>
      </c>
      <c r="AZ126" s="11" t="str">
        <f t="shared" si="241"/>
        <v>/</v>
      </c>
      <c r="BA126" s="11">
        <f t="shared" si="242"/>
        <v>4.0025412960609907E-2</v>
      </c>
      <c r="BB126" s="11" t="str">
        <f t="shared" si="243"/>
        <v>/</v>
      </c>
      <c r="BC126" s="11" t="str">
        <f t="shared" si="244"/>
        <v>/</v>
      </c>
      <c r="BD126" s="11">
        <f t="shared" si="245"/>
        <v>2.8601856077890897E-2</v>
      </c>
      <c r="BE126" s="76" t="str">
        <f t="shared" si="246"/>
        <v>/</v>
      </c>
      <c r="BF126" s="11">
        <f t="shared" ref="BF126" si="297">AD126/AD125-1</f>
        <v>3.3124072847804609E-2</v>
      </c>
      <c r="BY126" s="2">
        <f t="shared" si="193"/>
        <v>43987</v>
      </c>
      <c r="BZ126" s="3">
        <f t="shared" si="194"/>
        <v>1.4770000000000001</v>
      </c>
      <c r="CA126" s="3">
        <f t="shared" si="195"/>
        <v>1.393</v>
      </c>
      <c r="CB126" s="3">
        <f t="shared" si="196"/>
        <v>2.3896193771626297</v>
      </c>
      <c r="CC126" s="3">
        <f t="shared" si="197"/>
        <v>1.859</v>
      </c>
      <c r="CD126" s="3">
        <f t="shared" si="198"/>
        <v>1.26</v>
      </c>
      <c r="CE126" s="3">
        <f t="shared" si="199"/>
        <v>1.4537</v>
      </c>
      <c r="CF126" s="3">
        <f t="shared" si="200"/>
        <v>1.7456769983686788</v>
      </c>
      <c r="CG126" s="3">
        <f t="shared" si="201"/>
        <v>1.4571844256616322</v>
      </c>
      <c r="CH126" s="3">
        <f t="shared" si="202"/>
        <v>1.5736363636363635</v>
      </c>
      <c r="CI126" s="3">
        <f t="shared" si="203"/>
        <v>1.384589558502602</v>
      </c>
      <c r="CJ126" s="3">
        <f t="shared" si="204"/>
        <v>1.9740029542097488</v>
      </c>
      <c r="CK126" s="3">
        <f t="shared" si="205"/>
        <v>1.7088000000000001</v>
      </c>
      <c r="CL126" s="3">
        <f t="shared" si="206"/>
        <v>1.748690083446536</v>
      </c>
      <c r="CM126" s="3">
        <f t="shared" si="207"/>
        <v>1.5878000000000001</v>
      </c>
      <c r="CN126" s="3">
        <f t="shared" si="208"/>
        <v>1.4878</v>
      </c>
      <c r="CO126" s="3">
        <f t="shared" si="209"/>
        <v>1.3520000000000001</v>
      </c>
      <c r="CP126" s="3">
        <f t="shared" si="210"/>
        <v>1.0640000000000001</v>
      </c>
      <c r="CQ126" s="3">
        <f t="shared" si="211"/>
        <v>1.071</v>
      </c>
      <c r="CR126" s="3">
        <f t="shared" si="212"/>
        <v>1.379</v>
      </c>
      <c r="CS126" s="3">
        <f t="shared" si="213"/>
        <v>1.1292</v>
      </c>
      <c r="CT126" s="3">
        <f t="shared" si="214"/>
        <v>1</v>
      </c>
      <c r="CU126" s="3">
        <f t="shared" si="215"/>
        <v>1.637</v>
      </c>
      <c r="CV126" s="3">
        <f t="shared" si="216"/>
        <v>1.0169999999999999</v>
      </c>
      <c r="CW126" s="3">
        <f t="shared" si="217"/>
        <v>1</v>
      </c>
      <c r="CX126" s="3">
        <f t="shared" si="218"/>
        <v>1.3337936476622601</v>
      </c>
      <c r="CY126" s="81">
        <f t="shared" si="219"/>
        <v>1</v>
      </c>
      <c r="CZ126" s="3">
        <f t="shared" ref="CZ126" si="298">AD126/AD$2</f>
        <v>0.89354986617997212</v>
      </c>
    </row>
    <row r="127" spans="1:104">
      <c r="A127" s="2">
        <v>43994</v>
      </c>
      <c r="B127" s="73">
        <v>1.494</v>
      </c>
      <c r="C127" s="73">
        <v>1.42</v>
      </c>
      <c r="D127" s="73">
        <v>3.4769999999999999</v>
      </c>
      <c r="E127" s="73">
        <v>1.877</v>
      </c>
      <c r="F127" s="73">
        <v>1.2706</v>
      </c>
      <c r="G127" s="73">
        <v>1.4690000000000001</v>
      </c>
      <c r="H127" s="73">
        <v>2.1680999999999999</v>
      </c>
      <c r="I127" s="73">
        <v>2.1065999999999998</v>
      </c>
      <c r="J127" s="73">
        <v>1.746</v>
      </c>
      <c r="K127" s="73">
        <v>1.6513</v>
      </c>
      <c r="L127" s="73">
        <v>2.0286</v>
      </c>
      <c r="M127" s="73">
        <v>1.732</v>
      </c>
      <c r="N127" s="73">
        <v>1.8358000000000001</v>
      </c>
      <c r="O127" s="73">
        <v>1.6048</v>
      </c>
      <c r="P127" s="73">
        <v>1.4901</v>
      </c>
      <c r="Q127" s="73">
        <v>1.3680000000000001</v>
      </c>
      <c r="R127" s="73">
        <v>1.0788</v>
      </c>
      <c r="S127" s="73">
        <v>1.1091</v>
      </c>
      <c r="T127" s="73">
        <v>1.4</v>
      </c>
      <c r="U127" s="73">
        <v>1.1411</v>
      </c>
      <c r="V127" s="73">
        <v>1</v>
      </c>
      <c r="W127" s="73">
        <v>1.6459999999999999</v>
      </c>
      <c r="X127" s="73">
        <v>1.0660000000000001</v>
      </c>
      <c r="Y127" s="73">
        <v>1</v>
      </c>
      <c r="Z127" s="73">
        <v>1.34760307753008</v>
      </c>
      <c r="AA127" s="79">
        <v>1</v>
      </c>
      <c r="AB127" s="79">
        <v>1</v>
      </c>
      <c r="AC127" s="79"/>
      <c r="AD127" s="19">
        <v>0.89452093866650173</v>
      </c>
      <c r="AF127" s="11">
        <f t="shared" si="221"/>
        <v>1.1509817197020933E-2</v>
      </c>
      <c r="AG127" s="11">
        <f t="shared" si="222"/>
        <v>1.9382627422828369E-2</v>
      </c>
      <c r="AH127" s="11">
        <f t="shared" si="223"/>
        <v>6.9504778453519656E-3</v>
      </c>
      <c r="AI127" s="11">
        <f t="shared" si="224"/>
        <v>9.6826250672403802E-3</v>
      </c>
      <c r="AJ127" s="11">
        <f t="shared" si="225"/>
        <v>8.4126984126984272E-3</v>
      </c>
      <c r="AK127" s="11">
        <f t="shared" si="226"/>
        <v>1.0524867579280617E-2</v>
      </c>
      <c r="AL127" s="11">
        <f t="shared" si="227"/>
        <v>1.3036164844407061E-2</v>
      </c>
      <c r="AM127" s="11">
        <f t="shared" si="228"/>
        <v>1.5689630580515423E-3</v>
      </c>
      <c r="AN127" s="11">
        <f t="shared" si="229"/>
        <v>8.6655112651645716E-3</v>
      </c>
      <c r="AO127" s="11">
        <f t="shared" si="230"/>
        <v>1.0305528612997161E-3</v>
      </c>
      <c r="AP127" s="11">
        <f t="shared" si="231"/>
        <v>1.1972463334330996E-2</v>
      </c>
      <c r="AQ127" s="11">
        <f t="shared" si="232"/>
        <v>1.3576779026217123E-2</v>
      </c>
      <c r="AR127" s="11">
        <f t="shared" si="233"/>
        <v>1.8643879702585853E-2</v>
      </c>
      <c r="AS127" s="11">
        <f t="shared" si="234"/>
        <v>1.070663811563155E-2</v>
      </c>
      <c r="AT127" s="11">
        <f t="shared" si="235"/>
        <v>1.5459067078908983E-3</v>
      </c>
      <c r="AU127" s="11">
        <f t="shared" si="236"/>
        <v>1.1834319526627279E-2</v>
      </c>
      <c r="AV127" s="11">
        <f t="shared" si="237"/>
        <v>1.3909774436090094E-2</v>
      </c>
      <c r="AW127" s="11">
        <f t="shared" si="238"/>
        <v>3.5574229691876846E-2</v>
      </c>
      <c r="AX127" s="11">
        <f t="shared" si="239"/>
        <v>1.5228426395939021E-2</v>
      </c>
      <c r="AY127" s="11">
        <f t="shared" si="240"/>
        <v>1.0538434289762755E-2</v>
      </c>
      <c r="AZ127" s="11" t="str">
        <f t="shared" si="241"/>
        <v>/</v>
      </c>
      <c r="BA127" s="11">
        <f t="shared" si="242"/>
        <v>5.4978619425778419E-3</v>
      </c>
      <c r="BB127" s="11">
        <f t="shared" si="243"/>
        <v>4.8180924287119176E-2</v>
      </c>
      <c r="BC127" s="11" t="str">
        <f t="shared" si="244"/>
        <v>/</v>
      </c>
      <c r="BD127" s="11">
        <f t="shared" si="245"/>
        <v>1.0353498003250916E-2</v>
      </c>
      <c r="BE127" s="76" t="str">
        <f t="shared" si="246"/>
        <v>/</v>
      </c>
      <c r="BF127" s="11">
        <f t="shared" ref="BF127" si="299">AD127/AD126-1</f>
        <v>1.0867580235685015E-3</v>
      </c>
      <c r="BY127" s="2">
        <f t="shared" si="193"/>
        <v>43994</v>
      </c>
      <c r="BZ127" s="3">
        <f t="shared" si="194"/>
        <v>1.494</v>
      </c>
      <c r="CA127" s="3">
        <f t="shared" si="195"/>
        <v>1.42</v>
      </c>
      <c r="CB127" s="3">
        <f t="shared" si="196"/>
        <v>2.4062283737024219</v>
      </c>
      <c r="CC127" s="3">
        <f t="shared" si="197"/>
        <v>1.877</v>
      </c>
      <c r="CD127" s="3">
        <f t="shared" si="198"/>
        <v>1.2706</v>
      </c>
      <c r="CE127" s="3">
        <f t="shared" si="199"/>
        <v>1.4690000000000001</v>
      </c>
      <c r="CF127" s="3">
        <f t="shared" si="200"/>
        <v>1.7684339314845023</v>
      </c>
      <c r="CG127" s="3">
        <f t="shared" si="201"/>
        <v>1.4594706941942635</v>
      </c>
      <c r="CH127" s="3">
        <f t="shared" si="202"/>
        <v>1.5872727272727272</v>
      </c>
      <c r="CI127" s="3">
        <f t="shared" si="203"/>
        <v>1.3860164512338424</v>
      </c>
      <c r="CJ127" s="3">
        <f t="shared" si="204"/>
        <v>1.9976366322008861</v>
      </c>
      <c r="CK127" s="3">
        <f t="shared" si="205"/>
        <v>1.732</v>
      </c>
      <c r="CL127" s="3">
        <f t="shared" si="206"/>
        <v>1.7812924509994179</v>
      </c>
      <c r="CM127" s="3">
        <f t="shared" si="207"/>
        <v>1.6048</v>
      </c>
      <c r="CN127" s="3">
        <f t="shared" si="208"/>
        <v>1.4901</v>
      </c>
      <c r="CO127" s="3">
        <f t="shared" si="209"/>
        <v>1.3680000000000001</v>
      </c>
      <c r="CP127" s="3">
        <f t="shared" si="210"/>
        <v>1.0788</v>
      </c>
      <c r="CQ127" s="3">
        <f t="shared" si="211"/>
        <v>1.1091</v>
      </c>
      <c r="CR127" s="3">
        <f t="shared" si="212"/>
        <v>1.4</v>
      </c>
      <c r="CS127" s="3">
        <f t="shared" si="213"/>
        <v>1.1411</v>
      </c>
      <c r="CT127" s="3">
        <f t="shared" si="214"/>
        <v>1</v>
      </c>
      <c r="CU127" s="3">
        <f t="shared" si="215"/>
        <v>1.6459999999999999</v>
      </c>
      <c r="CV127" s="3">
        <f t="shared" si="216"/>
        <v>1.0660000000000001</v>
      </c>
      <c r="CW127" s="3">
        <f t="shared" si="217"/>
        <v>1</v>
      </c>
      <c r="CX127" s="3">
        <f t="shared" si="218"/>
        <v>1.34760307753008</v>
      </c>
      <c r="CY127" s="81">
        <f t="shared" si="219"/>
        <v>1</v>
      </c>
      <c r="CZ127" s="3">
        <f t="shared" ref="CZ127" si="300">AD127/AD$2</f>
        <v>0.89452093866650173</v>
      </c>
    </row>
    <row r="128" spans="1:104">
      <c r="A128" s="2">
        <v>44001</v>
      </c>
      <c r="B128" s="73">
        <v>1.5369999999999999</v>
      </c>
      <c r="C128" s="73">
        <v>1.47</v>
      </c>
      <c r="D128" s="73">
        <v>3.5939999999999999</v>
      </c>
      <c r="E128" s="73">
        <v>1.952</v>
      </c>
      <c r="F128" s="73">
        <v>1.3146</v>
      </c>
      <c r="G128" s="73">
        <v>1.5186999999999999</v>
      </c>
      <c r="H128" s="73">
        <v>2.2501000000000002</v>
      </c>
      <c r="I128" s="73">
        <v>2.1756000000000002</v>
      </c>
      <c r="J128" s="73">
        <v>1.8280000000000001</v>
      </c>
      <c r="K128" s="73">
        <v>1.6734</v>
      </c>
      <c r="L128" s="73">
        <v>2.1019000000000001</v>
      </c>
      <c r="M128" s="73">
        <v>1.8052999999999999</v>
      </c>
      <c r="N128" s="73">
        <v>1.9043000000000001</v>
      </c>
      <c r="O128" s="73">
        <v>1.6584000000000001</v>
      </c>
      <c r="P128" s="73">
        <v>1.5501</v>
      </c>
      <c r="Q128" s="73">
        <v>1.413</v>
      </c>
      <c r="R128" s="73">
        <v>1.1246</v>
      </c>
      <c r="S128" s="73">
        <v>1.1259999999999999</v>
      </c>
      <c r="T128" s="73">
        <v>1.4430000000000001</v>
      </c>
      <c r="U128" s="73">
        <v>1.1725000000000001</v>
      </c>
      <c r="V128" s="73">
        <v>1</v>
      </c>
      <c r="W128" s="73">
        <v>1.718</v>
      </c>
      <c r="X128" s="73">
        <v>1.0820000000000001</v>
      </c>
      <c r="Y128" s="73">
        <v>1</v>
      </c>
      <c r="Z128" s="73">
        <v>1.39613335963701</v>
      </c>
      <c r="AA128" s="79">
        <v>1</v>
      </c>
      <c r="AB128" s="79">
        <v>1</v>
      </c>
      <c r="AC128" s="79"/>
      <c r="AD128" s="19">
        <v>0.92582242840528117</v>
      </c>
      <c r="AF128" s="11">
        <f t="shared" si="221"/>
        <v>2.878179384203472E-2</v>
      </c>
      <c r="AG128" s="11">
        <f t="shared" si="222"/>
        <v>3.5211267605633756E-2</v>
      </c>
      <c r="AH128" s="11">
        <f t="shared" si="223"/>
        <v>3.3649698015530527E-2</v>
      </c>
      <c r="AI128" s="11">
        <f t="shared" si="224"/>
        <v>3.9957378795951071E-2</v>
      </c>
      <c r="AJ128" s="11">
        <f t="shared" si="225"/>
        <v>3.4629308987879748E-2</v>
      </c>
      <c r="AK128" s="11">
        <f t="shared" si="226"/>
        <v>3.3832539142273577E-2</v>
      </c>
      <c r="AL128" s="11">
        <f t="shared" si="227"/>
        <v>3.782113371154483E-2</v>
      </c>
      <c r="AM128" s="11">
        <f t="shared" si="228"/>
        <v>3.2754201082312973E-2</v>
      </c>
      <c r="AN128" s="11">
        <f t="shared" si="229"/>
        <v>4.6964490263459391E-2</v>
      </c>
      <c r="AO128" s="11">
        <f t="shared" si="230"/>
        <v>1.3383394900987167E-2</v>
      </c>
      <c r="AP128" s="11">
        <f t="shared" si="231"/>
        <v>3.6133293897269159E-2</v>
      </c>
      <c r="AQ128" s="11">
        <f t="shared" si="232"/>
        <v>4.23210161662817E-2</v>
      </c>
      <c r="AR128" s="11">
        <f t="shared" si="233"/>
        <v>3.7313432835820892E-2</v>
      </c>
      <c r="AS128" s="11">
        <f t="shared" si="234"/>
        <v>3.3399800598205465E-2</v>
      </c>
      <c r="AT128" s="11">
        <f t="shared" si="235"/>
        <v>4.0265753976243213E-2</v>
      </c>
      <c r="AU128" s="11">
        <f t="shared" si="236"/>
        <v>3.289473684210531E-2</v>
      </c>
      <c r="AV128" s="11">
        <f t="shared" si="237"/>
        <v>4.245457916203188E-2</v>
      </c>
      <c r="AW128" s="11">
        <f t="shared" si="238"/>
        <v>1.5237580019835884E-2</v>
      </c>
      <c r="AX128" s="11">
        <f t="shared" si="239"/>
        <v>3.0714285714285916E-2</v>
      </c>
      <c r="AY128" s="11">
        <f t="shared" si="240"/>
        <v>2.7517307860836171E-2</v>
      </c>
      <c r="AZ128" s="11" t="str">
        <f t="shared" si="241"/>
        <v>/</v>
      </c>
      <c r="BA128" s="11">
        <f t="shared" si="242"/>
        <v>4.3742405832320808E-2</v>
      </c>
      <c r="BB128" s="11">
        <f t="shared" si="243"/>
        <v>1.5009380863039379E-2</v>
      </c>
      <c r="BC128" s="11" t="str">
        <f t="shared" si="244"/>
        <v>/</v>
      </c>
      <c r="BD128" s="11">
        <f t="shared" si="245"/>
        <v>3.6012296881866357E-2</v>
      </c>
      <c r="BE128" s="76" t="str">
        <f t="shared" si="246"/>
        <v>/</v>
      </c>
      <c r="BF128" s="11">
        <f t="shared" ref="BF128:BF129" si="301">AD128/AD127-1</f>
        <v>3.4992461758851512E-2</v>
      </c>
      <c r="BY128" s="2">
        <f t="shared" si="193"/>
        <v>44001</v>
      </c>
      <c r="BZ128" s="3">
        <f t="shared" si="194"/>
        <v>1.5369999999999999</v>
      </c>
      <c r="CA128" s="3">
        <f t="shared" si="195"/>
        <v>1.47</v>
      </c>
      <c r="CB128" s="3">
        <f t="shared" si="196"/>
        <v>2.4871972318339099</v>
      </c>
      <c r="CC128" s="3">
        <f t="shared" si="197"/>
        <v>1.952</v>
      </c>
      <c r="CD128" s="3">
        <f t="shared" si="198"/>
        <v>1.3146</v>
      </c>
      <c r="CE128" s="3">
        <f t="shared" si="199"/>
        <v>1.5186999999999999</v>
      </c>
      <c r="CF128" s="3">
        <f t="shared" si="200"/>
        <v>1.8353181076672107</v>
      </c>
      <c r="CG128" s="3">
        <f t="shared" si="201"/>
        <v>1.507274490785645</v>
      </c>
      <c r="CH128" s="3">
        <f t="shared" si="202"/>
        <v>1.6618181818181816</v>
      </c>
      <c r="CI128" s="3">
        <f t="shared" si="203"/>
        <v>1.4045660567399698</v>
      </c>
      <c r="CJ128" s="3">
        <f t="shared" si="204"/>
        <v>2.0698178237321514</v>
      </c>
      <c r="CK128" s="3">
        <f t="shared" si="205"/>
        <v>1.8052999999999999</v>
      </c>
      <c r="CL128" s="3">
        <f t="shared" si="206"/>
        <v>1.8477585872307396</v>
      </c>
      <c r="CM128" s="3">
        <f t="shared" si="207"/>
        <v>1.6584000000000001</v>
      </c>
      <c r="CN128" s="3">
        <f t="shared" si="208"/>
        <v>1.5501</v>
      </c>
      <c r="CO128" s="3">
        <f t="shared" si="209"/>
        <v>1.413</v>
      </c>
      <c r="CP128" s="3">
        <f t="shared" si="210"/>
        <v>1.1246</v>
      </c>
      <c r="CQ128" s="3">
        <f t="shared" si="211"/>
        <v>1.1259999999999999</v>
      </c>
      <c r="CR128" s="3">
        <f t="shared" si="212"/>
        <v>1.4430000000000001</v>
      </c>
      <c r="CS128" s="3">
        <f t="shared" si="213"/>
        <v>1.1725000000000001</v>
      </c>
      <c r="CT128" s="3">
        <f t="shared" si="214"/>
        <v>1</v>
      </c>
      <c r="CU128" s="3">
        <f t="shared" si="215"/>
        <v>1.718</v>
      </c>
      <c r="CV128" s="3">
        <f t="shared" si="216"/>
        <v>1.0820000000000001</v>
      </c>
      <c r="CW128" s="3">
        <f t="shared" si="217"/>
        <v>1</v>
      </c>
      <c r="CX128" s="3">
        <f t="shared" si="218"/>
        <v>1.39613335963701</v>
      </c>
      <c r="CY128" s="81">
        <f t="shared" si="219"/>
        <v>1</v>
      </c>
      <c r="CZ128" s="3">
        <f t="shared" ref="CZ128:CZ130" si="302">AD128/AD$2</f>
        <v>0.92582242840528117</v>
      </c>
    </row>
    <row r="129" spans="1:104">
      <c r="A129" s="2">
        <v>44006</v>
      </c>
      <c r="B129" s="73">
        <v>1.5469999999999999</v>
      </c>
      <c r="C129" s="73">
        <v>1.4870000000000001</v>
      </c>
      <c r="D129" s="73">
        <v>3.6190000000000002</v>
      </c>
      <c r="E129" s="73">
        <v>1.98</v>
      </c>
      <c r="F129" s="73">
        <v>1.3265</v>
      </c>
      <c r="G129" s="73">
        <v>1.5288999999999999</v>
      </c>
      <c r="H129" s="73">
        <v>2.2953000000000001</v>
      </c>
      <c r="I129" s="73">
        <v>2.1884000000000001</v>
      </c>
      <c r="J129" s="73">
        <v>1.85</v>
      </c>
      <c r="K129" s="73">
        <v>1.7024999999999999</v>
      </c>
      <c r="L129" s="73">
        <v>2.1246</v>
      </c>
      <c r="M129" s="73">
        <v>1.8362000000000001</v>
      </c>
      <c r="N129" s="73">
        <v>1.9280999999999999</v>
      </c>
      <c r="O129" s="73">
        <v>1.6646000000000001</v>
      </c>
      <c r="P129" s="73">
        <v>1.5572999999999999</v>
      </c>
      <c r="Q129" s="73">
        <v>1.42</v>
      </c>
      <c r="R129" s="73">
        <v>1.1308</v>
      </c>
      <c r="S129" s="73">
        <v>1.133</v>
      </c>
      <c r="T129" s="73">
        <v>1.4630000000000001</v>
      </c>
      <c r="U129" s="73">
        <v>1.1827000000000001</v>
      </c>
      <c r="V129" s="73">
        <v>1</v>
      </c>
      <c r="W129" s="73">
        <v>1.734</v>
      </c>
      <c r="X129" s="73">
        <v>1.099</v>
      </c>
      <c r="Y129" s="73">
        <v>1</v>
      </c>
      <c r="Z129" s="73">
        <v>1.4156638390214999</v>
      </c>
      <c r="AA129" s="79">
        <v>1</v>
      </c>
      <c r="AB129" s="79">
        <v>1</v>
      </c>
      <c r="AC129" s="79"/>
      <c r="AD129" s="19">
        <v>0.92612638849167439</v>
      </c>
      <c r="AF129" s="11">
        <f t="shared" si="221"/>
        <v>6.5061808718283043E-3</v>
      </c>
      <c r="AG129" s="11">
        <f t="shared" si="222"/>
        <v>1.1564625850340127E-2</v>
      </c>
      <c r="AH129" s="11">
        <f t="shared" si="223"/>
        <v>6.9560378408459744E-3</v>
      </c>
      <c r="AI129" s="11">
        <f t="shared" si="224"/>
        <v>1.4344262295082011E-2</v>
      </c>
      <c r="AJ129" s="11">
        <f t="shared" si="225"/>
        <v>9.0521831735890235E-3</v>
      </c>
      <c r="AK129" s="11">
        <f t="shared" si="226"/>
        <v>6.7162704945018525E-3</v>
      </c>
      <c r="AL129" s="11">
        <f t="shared" si="227"/>
        <v>2.0087996089062754E-2</v>
      </c>
      <c r="AM129" s="11">
        <f t="shared" si="228"/>
        <v>5.8834344548630568E-3</v>
      </c>
      <c r="AN129" s="11">
        <f t="shared" si="229"/>
        <v>1.2035010940919078E-2</v>
      </c>
      <c r="AO129" s="11">
        <f t="shared" si="230"/>
        <v>1.7389745428468828E-2</v>
      </c>
      <c r="AP129" s="11">
        <f t="shared" si="231"/>
        <v>1.079975260478605E-2</v>
      </c>
      <c r="AQ129" s="11">
        <f t="shared" si="232"/>
        <v>1.7116268764194364E-2</v>
      </c>
      <c r="AR129" s="11">
        <f t="shared" si="233"/>
        <v>1.2498030772462254E-2</v>
      </c>
      <c r="AS129" s="11">
        <f t="shared" si="234"/>
        <v>3.7385431741436825E-3</v>
      </c>
      <c r="AT129" s="11">
        <f t="shared" si="235"/>
        <v>4.6448616218308647E-3</v>
      </c>
      <c r="AU129" s="11">
        <f t="shared" si="236"/>
        <v>4.9539985845716838E-3</v>
      </c>
      <c r="AV129" s="11">
        <f t="shared" si="237"/>
        <v>5.5130713142450549E-3</v>
      </c>
      <c r="AW129" s="11">
        <f t="shared" si="238"/>
        <v>6.2166962699823358E-3</v>
      </c>
      <c r="AX129" s="11">
        <f t="shared" si="239"/>
        <v>1.3860013860013787E-2</v>
      </c>
      <c r="AY129" s="11">
        <f t="shared" si="240"/>
        <v>8.6993603411513742E-3</v>
      </c>
      <c r="AZ129" s="11" t="str">
        <f t="shared" si="241"/>
        <v>/</v>
      </c>
      <c r="BA129" s="11">
        <f t="shared" si="242"/>
        <v>9.3131548311990997E-3</v>
      </c>
      <c r="BB129" s="11">
        <f t="shared" si="243"/>
        <v>1.5711645101663452E-2</v>
      </c>
      <c r="BC129" s="11" t="str">
        <f t="shared" si="244"/>
        <v>/</v>
      </c>
      <c r="BD129" s="11">
        <f t="shared" si="245"/>
        <v>1.3988978380666817E-2</v>
      </c>
      <c r="BE129" s="76" t="str">
        <f t="shared" si="246"/>
        <v>/</v>
      </c>
      <c r="BF129" s="11">
        <f t="shared" si="301"/>
        <v>3.2831359131879623E-4</v>
      </c>
      <c r="BY129" s="2">
        <f t="shared" si="193"/>
        <v>44006</v>
      </c>
      <c r="BZ129" s="3">
        <f t="shared" si="194"/>
        <v>1.5469999999999999</v>
      </c>
      <c r="CA129" s="3">
        <f t="shared" si="195"/>
        <v>1.4870000000000001</v>
      </c>
      <c r="CB129" s="3">
        <f t="shared" si="196"/>
        <v>2.5044982698961937</v>
      </c>
      <c r="CC129" s="3">
        <f t="shared" si="197"/>
        <v>1.98</v>
      </c>
      <c r="CD129" s="3">
        <f t="shared" si="198"/>
        <v>1.3265</v>
      </c>
      <c r="CE129" s="3">
        <f t="shared" si="199"/>
        <v>1.5288999999999999</v>
      </c>
      <c r="CF129" s="3">
        <f t="shared" si="200"/>
        <v>1.8721859706362154</v>
      </c>
      <c r="CG129" s="3">
        <f t="shared" si="201"/>
        <v>1.5161424414576694</v>
      </c>
      <c r="CH129" s="3">
        <f t="shared" si="202"/>
        <v>1.6818181818181817</v>
      </c>
      <c r="CI129" s="3">
        <f t="shared" si="203"/>
        <v>1.4289911029041462</v>
      </c>
      <c r="CJ129" s="3">
        <f t="shared" si="204"/>
        <v>2.0921713441654357</v>
      </c>
      <c r="CK129" s="3">
        <f t="shared" si="205"/>
        <v>1.8362000000000001</v>
      </c>
      <c r="CL129" s="3">
        <f t="shared" si="206"/>
        <v>1.8708519309140306</v>
      </c>
      <c r="CM129" s="3">
        <f t="shared" si="207"/>
        <v>1.6646000000000001</v>
      </c>
      <c r="CN129" s="3">
        <f t="shared" si="208"/>
        <v>1.5572999999999999</v>
      </c>
      <c r="CO129" s="3">
        <f t="shared" si="209"/>
        <v>1.42</v>
      </c>
      <c r="CP129" s="3">
        <f t="shared" si="210"/>
        <v>1.1308</v>
      </c>
      <c r="CQ129" s="3">
        <f t="shared" si="211"/>
        <v>1.133</v>
      </c>
      <c r="CR129" s="3">
        <f t="shared" si="212"/>
        <v>1.4630000000000001</v>
      </c>
      <c r="CS129" s="3">
        <f t="shared" si="213"/>
        <v>1.1827000000000001</v>
      </c>
      <c r="CT129" s="3">
        <f t="shared" si="214"/>
        <v>1</v>
      </c>
      <c r="CU129" s="3">
        <f t="shared" si="215"/>
        <v>1.734</v>
      </c>
      <c r="CV129" s="3">
        <f t="shared" si="216"/>
        <v>1.099</v>
      </c>
      <c r="CW129" s="3">
        <f t="shared" si="217"/>
        <v>1</v>
      </c>
      <c r="CX129" s="3">
        <f t="shared" si="218"/>
        <v>1.4156638390214999</v>
      </c>
      <c r="CY129" s="81">
        <f t="shared" si="219"/>
        <v>1</v>
      </c>
      <c r="CZ129" s="3">
        <f t="shared" si="302"/>
        <v>0.92612638849167439</v>
      </c>
    </row>
    <row r="130" spans="1:104">
      <c r="A130" s="2">
        <v>44015</v>
      </c>
      <c r="B130" s="73">
        <v>1.601</v>
      </c>
      <c r="C130" s="73">
        <v>1.5580000000000001</v>
      </c>
      <c r="D130" s="73">
        <v>3.7639999999999998</v>
      </c>
      <c r="E130" s="73">
        <v>2.0390000000000001</v>
      </c>
      <c r="F130" s="73">
        <v>1.3775999999999999</v>
      </c>
      <c r="G130" s="73">
        <v>1.5951</v>
      </c>
      <c r="H130" s="73">
        <v>2.3900999999999999</v>
      </c>
      <c r="I130" s="73">
        <v>2.2923</v>
      </c>
      <c r="J130" s="73">
        <v>1.94</v>
      </c>
      <c r="K130" s="73">
        <v>1.7138</v>
      </c>
      <c r="L130" s="73">
        <v>2.2027000000000001</v>
      </c>
      <c r="M130" s="73">
        <v>1.9569000000000001</v>
      </c>
      <c r="N130" s="73">
        <v>2.0087999999999999</v>
      </c>
      <c r="O130" s="73">
        <v>1.7467999999999999</v>
      </c>
      <c r="P130" s="73">
        <v>1.6403000000000001</v>
      </c>
      <c r="Q130" s="73">
        <v>1.484</v>
      </c>
      <c r="R130" s="73">
        <v>1.1752</v>
      </c>
      <c r="S130" s="73">
        <v>1.1739999999999999</v>
      </c>
      <c r="T130" s="73">
        <v>1.5289999999999999</v>
      </c>
      <c r="U130" s="73">
        <v>1.2394000000000001</v>
      </c>
      <c r="V130" s="73">
        <v>1</v>
      </c>
      <c r="W130" s="73">
        <v>1.8320000000000001</v>
      </c>
      <c r="X130" s="73">
        <v>1.18</v>
      </c>
      <c r="Y130" s="73">
        <v>1</v>
      </c>
      <c r="Z130" s="73">
        <v>1.4679423949496899</v>
      </c>
      <c r="AA130" s="79">
        <v>1</v>
      </c>
      <c r="AB130" s="79">
        <v>1</v>
      </c>
      <c r="AC130" s="79"/>
      <c r="AD130" s="19">
        <v>0.96811447495206504</v>
      </c>
      <c r="AF130" s="11">
        <f t="shared" si="221"/>
        <v>3.4906270200387945E-2</v>
      </c>
      <c r="AG130" s="11">
        <f t="shared" si="222"/>
        <v>4.7747141896435696E-2</v>
      </c>
      <c r="AH130" s="11">
        <f t="shared" si="223"/>
        <v>4.0066316662061174E-2</v>
      </c>
      <c r="AI130" s="11">
        <f t="shared" si="224"/>
        <v>2.9797979797979934E-2</v>
      </c>
      <c r="AJ130" s="11">
        <f t="shared" si="225"/>
        <v>3.8522427440633278E-2</v>
      </c>
      <c r="AK130" s="11">
        <f t="shared" si="226"/>
        <v>4.3299103930930727E-2</v>
      </c>
      <c r="AL130" s="11">
        <f t="shared" si="227"/>
        <v>4.1301790615605682E-2</v>
      </c>
      <c r="AM130" s="11">
        <f t="shared" si="228"/>
        <v>4.7477609212209781E-2</v>
      </c>
      <c r="AN130" s="11">
        <f t="shared" si="229"/>
        <v>4.8648648648648596E-2</v>
      </c>
      <c r="AO130" s="11">
        <f t="shared" si="230"/>
        <v>6.6372980910427426E-3</v>
      </c>
      <c r="AP130" s="11">
        <f t="shared" si="231"/>
        <v>3.6759860679657308E-2</v>
      </c>
      <c r="AQ130" s="11">
        <f t="shared" si="232"/>
        <v>6.5733580220019627E-2</v>
      </c>
      <c r="AR130" s="11">
        <f t="shared" si="233"/>
        <v>4.1854675587365886E-2</v>
      </c>
      <c r="AS130" s="11">
        <f t="shared" si="234"/>
        <v>4.9381232728583413E-2</v>
      </c>
      <c r="AT130" s="11">
        <f t="shared" si="235"/>
        <v>5.3297373659539016E-2</v>
      </c>
      <c r="AU130" s="11">
        <f t="shared" si="236"/>
        <v>4.5070422535211208E-2</v>
      </c>
      <c r="AV130" s="11">
        <f t="shared" si="237"/>
        <v>3.9264237707817395E-2</v>
      </c>
      <c r="AW130" s="11">
        <f t="shared" si="238"/>
        <v>3.6187113857016673E-2</v>
      </c>
      <c r="AX130" s="11">
        <f t="shared" si="239"/>
        <v>4.5112781954887105E-2</v>
      </c>
      <c r="AY130" s="11">
        <f t="shared" si="240"/>
        <v>4.7941151602266086E-2</v>
      </c>
      <c r="AZ130" s="11" t="str">
        <f t="shared" si="241"/>
        <v>/</v>
      </c>
      <c r="BA130" s="11">
        <f t="shared" si="242"/>
        <v>5.6516724336793667E-2</v>
      </c>
      <c r="BB130" s="11">
        <f t="shared" si="243"/>
        <v>7.3703366696997286E-2</v>
      </c>
      <c r="BC130" s="11" t="str">
        <f t="shared" si="244"/>
        <v>/</v>
      </c>
      <c r="BD130" s="11">
        <f t="shared" si="245"/>
        <v>3.692865105908516E-2</v>
      </c>
      <c r="BE130" s="76" t="str">
        <f t="shared" si="246"/>
        <v>/</v>
      </c>
      <c r="BF130" s="11">
        <f t="shared" ref="BF130:BF140" si="303">AD130/AD129-1</f>
        <v>4.5337317867352844E-2</v>
      </c>
      <c r="BY130" s="2">
        <f t="shared" ref="BY130:BY161" si="304">A130</f>
        <v>44015</v>
      </c>
      <c r="BZ130" s="3">
        <f t="shared" ref="BZ130:BZ161" si="305">B130/B$2</f>
        <v>1.601</v>
      </c>
      <c r="CA130" s="3">
        <f t="shared" ref="CA130:CA161" si="306">C130/C$2</f>
        <v>1.5580000000000001</v>
      </c>
      <c r="CB130" s="3">
        <f t="shared" ref="CB130:CB161" si="307">D130/D$2</f>
        <v>2.6048442906574394</v>
      </c>
      <c r="CC130" s="3">
        <f t="shared" ref="CC130:CC161" si="308">E130/E$2</f>
        <v>2.0390000000000001</v>
      </c>
      <c r="CD130" s="3">
        <f t="shared" ref="CD130:CD161" si="309">F130/F$2</f>
        <v>1.3775999999999999</v>
      </c>
      <c r="CE130" s="3">
        <f t="shared" ref="CE130:CE161" si="310">G130/G$2</f>
        <v>1.5951</v>
      </c>
      <c r="CF130" s="3">
        <f t="shared" ref="CF130:CF161" si="311">H130/H$2</f>
        <v>1.9495106035889069</v>
      </c>
      <c r="CG130" s="3">
        <f t="shared" ref="CG130:CG161" si="312">I130/I$2</f>
        <v>1.5881252598032423</v>
      </c>
      <c r="CH130" s="3">
        <f t="shared" ref="CH130:CH161" si="313">J130/J$2</f>
        <v>1.7636363636363634</v>
      </c>
      <c r="CI130" s="3">
        <f t="shared" ref="CI130:CI161" si="314">K130/K$2</f>
        <v>1.4384757428235688</v>
      </c>
      <c r="CJ130" s="3">
        <f t="shared" ref="CJ130:CJ161" si="315">L130/L$2</f>
        <v>2.1690792712949287</v>
      </c>
      <c r="CK130" s="3">
        <f t="shared" ref="CK130:CK161" si="316">M130/M$2</f>
        <v>1.9569000000000001</v>
      </c>
      <c r="CL130" s="3">
        <f t="shared" ref="CL130:CL161" si="317">N130/N$2</f>
        <v>1.9491558315544344</v>
      </c>
      <c r="CM130" s="3">
        <f t="shared" ref="CM130:CM161" si="318">O130/O$2</f>
        <v>1.7467999999999999</v>
      </c>
      <c r="CN130" s="3">
        <f t="shared" ref="CN130:CN161" si="319">P130/P$2</f>
        <v>1.6403000000000001</v>
      </c>
      <c r="CO130" s="3">
        <f t="shared" ref="CO130:CO161" si="320">Q130/Q$2</f>
        <v>1.484</v>
      </c>
      <c r="CP130" s="3">
        <f t="shared" ref="CP130:CP161" si="321">R130/R$2</f>
        <v>1.1752</v>
      </c>
      <c r="CQ130" s="3">
        <f t="shared" ref="CQ130:CQ161" si="322">S130/S$2</f>
        <v>1.1739999999999999</v>
      </c>
      <c r="CR130" s="3">
        <f t="shared" ref="CR130:CR161" si="323">T130/T$2</f>
        <v>1.5289999999999999</v>
      </c>
      <c r="CS130" s="3">
        <f t="shared" ref="CS130:CS161" si="324">U130/U$2</f>
        <v>1.2394000000000001</v>
      </c>
      <c r="CT130" s="3">
        <f t="shared" ref="CT130:CT161" si="325">V130/V$2</f>
        <v>1</v>
      </c>
      <c r="CU130" s="3">
        <f t="shared" ref="CU130:CU161" si="326">W130/W$2</f>
        <v>1.8320000000000001</v>
      </c>
      <c r="CV130" s="3">
        <f t="shared" ref="CV130:CV161" si="327">X130/X$2</f>
        <v>1.18</v>
      </c>
      <c r="CW130" s="3">
        <f t="shared" ref="CW130:CW161" si="328">Y130/Y$2</f>
        <v>1</v>
      </c>
      <c r="CX130" s="3">
        <f t="shared" ref="CX130:CX161" si="329">Z130/Z$2</f>
        <v>1.4679423949496899</v>
      </c>
      <c r="CY130" s="81">
        <f t="shared" ref="CY130:CY161" si="330">AA130/AA$2</f>
        <v>1</v>
      </c>
      <c r="CZ130" s="3">
        <f t="shared" si="302"/>
        <v>0.96811447495206504</v>
      </c>
    </row>
    <row r="131" spans="1:104">
      <c r="A131" s="2">
        <v>44022</v>
      </c>
      <c r="B131" s="73">
        <v>1.7644</v>
      </c>
      <c r="C131" s="73">
        <v>1.7250000000000001</v>
      </c>
      <c r="D131" s="73">
        <v>4.2050000000000001</v>
      </c>
      <c r="E131" s="73">
        <v>2.2519999999999998</v>
      </c>
      <c r="F131" s="73">
        <v>1.5013000000000001</v>
      </c>
      <c r="G131" s="73">
        <v>1.7466999999999999</v>
      </c>
      <c r="H131" s="73">
        <v>2.6476999999999999</v>
      </c>
      <c r="I131" s="73">
        <v>2.5257000000000001</v>
      </c>
      <c r="J131" s="73">
        <v>2.1469999999999998</v>
      </c>
      <c r="K131" s="73">
        <v>1.7438</v>
      </c>
      <c r="L131" s="73">
        <v>2.4319000000000002</v>
      </c>
      <c r="M131" s="73">
        <v>2.1840000000000002</v>
      </c>
      <c r="N131" s="73">
        <v>2.1981000000000002</v>
      </c>
      <c r="O131" s="73">
        <v>1.9100999999999999</v>
      </c>
      <c r="P131" s="73">
        <v>1.8006</v>
      </c>
      <c r="Q131" s="73">
        <v>1.6339999999999999</v>
      </c>
      <c r="R131" s="73">
        <v>1.2945</v>
      </c>
      <c r="S131" s="73">
        <v>1.3009999999999999</v>
      </c>
      <c r="T131" s="73">
        <v>1.6719999999999999</v>
      </c>
      <c r="U131" s="73">
        <v>1.3560000000000001</v>
      </c>
      <c r="V131" s="73">
        <v>1</v>
      </c>
      <c r="W131" s="73">
        <v>2.0219999999999998</v>
      </c>
      <c r="X131" s="73">
        <v>1.248</v>
      </c>
      <c r="Y131" s="73">
        <v>1</v>
      </c>
      <c r="Z131" s="73">
        <v>1.590649043</v>
      </c>
      <c r="AA131" s="79">
        <v>1</v>
      </c>
      <c r="AB131" s="79">
        <v>1</v>
      </c>
      <c r="AC131" s="79"/>
      <c r="AD131" s="19">
        <v>1.068090146946624</v>
      </c>
      <c r="AF131" s="11">
        <f t="shared" ref="AF131:AF167" si="331">IF(B131=B130,"/",B131/B130-1)</f>
        <v>0.10206121174266092</v>
      </c>
      <c r="AG131" s="11">
        <f t="shared" ref="AG131:AG167" si="332">IF(C131=C130,"/",C131/C130-1)</f>
        <v>0.10718870346598197</v>
      </c>
      <c r="AH131" s="11">
        <f t="shared" ref="AH131:AH167" si="333">IF(D131=D130,"/",D131/D130-1)</f>
        <v>0.11716259298618503</v>
      </c>
      <c r="AI131" s="11">
        <f t="shared" ref="AI131:AI167" si="334">IF(E131=E130,"/",E131/E130-1)</f>
        <v>0.10446297204512001</v>
      </c>
      <c r="AJ131" s="11">
        <f t="shared" ref="AJ131:AJ167" si="335">IF(F131=F130,"/",F131/F130-1)</f>
        <v>8.9793844367015208E-2</v>
      </c>
      <c r="AK131" s="11">
        <f t="shared" ref="AK131:AK167" si="336">IF(G131=G130,"/",G131/G130-1)</f>
        <v>9.5041063256222191E-2</v>
      </c>
      <c r="AL131" s="11">
        <f t="shared" ref="AL131:AL167" si="337">IF(H131=H130,"/",H131/H130-1)</f>
        <v>0.1077779172419564</v>
      </c>
      <c r="AM131" s="11">
        <f t="shared" ref="AM131:AM167" si="338">IF(I131=I130,"/",I131/I130-1)</f>
        <v>0.10181913362125372</v>
      </c>
      <c r="AN131" s="11">
        <f t="shared" ref="AN131:AN167" si="339">IF(J131=J130,"/",J131/J130-1)</f>
        <v>0.10670103092783489</v>
      </c>
      <c r="AO131" s="11">
        <f t="shared" ref="AO131:AO167" si="340">IF(K131=K130,"/",K131/K130-1)</f>
        <v>1.7504959738592563E-2</v>
      </c>
      <c r="AP131" s="11">
        <f t="shared" ref="AP131:AP167" si="341">IF(L131=L130,"/",L131/L130-1)</f>
        <v>0.10405411540382259</v>
      </c>
      <c r="AQ131" s="11">
        <f t="shared" ref="AQ131:AQ167" si="342">IF(M131=M130,"/",M131/M130-1)</f>
        <v>0.11605089682661363</v>
      </c>
      <c r="AR131" s="11">
        <f t="shared" ref="AR131:AR167" si="343">IF(N131=N130,"/",N131/N130-1)</f>
        <v>9.4235364396654919E-2</v>
      </c>
      <c r="AS131" s="11">
        <f t="shared" ref="AS131:AS167" si="344">IF(O131=O130,"/",O131/O130-1)</f>
        <v>9.3485230135104125E-2</v>
      </c>
      <c r="AT131" s="11">
        <f t="shared" ref="AT131:AT167" si="345">IF(P131=P130,"/",P131/P130-1)</f>
        <v>9.7726025727001176E-2</v>
      </c>
      <c r="AU131" s="11">
        <f t="shared" ref="AU131:AU167" si="346">IF(Q131=Q130,"/",Q131/Q130-1)</f>
        <v>0.10107816711590289</v>
      </c>
      <c r="AV131" s="11">
        <f t="shared" ref="AV131:AV167" si="347">IF(R131=R130,"/",R131/R130-1)</f>
        <v>0.10151463580667119</v>
      </c>
      <c r="AW131" s="11">
        <f t="shared" ref="AW131:AW167" si="348">IF(S131=S130,"/",S131/S130-1)</f>
        <v>0.10817717206132871</v>
      </c>
      <c r="AX131" s="11">
        <f t="shared" ref="AX131:AX167" si="349">IF(T131=T130,"/",T131/T130-1)</f>
        <v>9.3525179856115193E-2</v>
      </c>
      <c r="AY131" s="11">
        <f t="shared" ref="AY131:AY167" si="350">IF(U131=U130,"/",U131/U130-1)</f>
        <v>9.4077779570760134E-2</v>
      </c>
      <c r="AZ131" s="11" t="str">
        <f t="shared" ref="AZ131:AZ167" si="351">IF(V131=V130,"/",V131/V130-1)</f>
        <v>/</v>
      </c>
      <c r="BA131" s="11">
        <f t="shared" ref="BA131:BA167" si="352">IF(W131=W130,"/",W131/W130-1)</f>
        <v>0.10371179039301293</v>
      </c>
      <c r="BB131" s="11">
        <f t="shared" ref="BB131:BB167" si="353">IF(X131=X130,"/",X131/X130-1)</f>
        <v>5.7627118644067776E-2</v>
      </c>
      <c r="BC131" s="11" t="str">
        <f t="shared" ref="BC131:BC167" si="354">IF(Y131=Y130,"/",Y131/Y130-1)</f>
        <v>/</v>
      </c>
      <c r="BD131" s="11">
        <f t="shared" ref="BD131:BD167" si="355">IF(Z131=Z130,"/",Z131/Z130-1)</f>
        <v>8.3590915060747673E-2</v>
      </c>
      <c r="BE131" s="76" t="str">
        <f t="shared" ref="BE131:BE167" si="356">IF(AA131=AA130,"/",AA131/AA130-1)</f>
        <v>/</v>
      </c>
      <c r="BF131" s="11">
        <f t="shared" si="303"/>
        <v>0.10326844043883243</v>
      </c>
      <c r="BY131" s="2">
        <f t="shared" si="304"/>
        <v>44022</v>
      </c>
      <c r="BZ131" s="3">
        <f t="shared" si="305"/>
        <v>1.7644</v>
      </c>
      <c r="CA131" s="3">
        <f t="shared" si="306"/>
        <v>1.7250000000000001</v>
      </c>
      <c r="CB131" s="3">
        <f t="shared" si="307"/>
        <v>2.9100346020761245</v>
      </c>
      <c r="CC131" s="3">
        <f t="shared" si="308"/>
        <v>2.2519999999999998</v>
      </c>
      <c r="CD131" s="3">
        <f t="shared" si="309"/>
        <v>1.5013000000000001</v>
      </c>
      <c r="CE131" s="3">
        <f t="shared" si="310"/>
        <v>1.7466999999999999</v>
      </c>
      <c r="CF131" s="3">
        <f t="shared" si="311"/>
        <v>2.1596247960848287</v>
      </c>
      <c r="CG131" s="3">
        <f t="shared" si="312"/>
        <v>1.749826797838437</v>
      </c>
      <c r="CH131" s="3">
        <f t="shared" si="313"/>
        <v>1.9518181818181815</v>
      </c>
      <c r="CI131" s="3">
        <f t="shared" si="314"/>
        <v>1.4636562027866376</v>
      </c>
      <c r="CJ131" s="3">
        <f t="shared" si="315"/>
        <v>2.3947808961102903</v>
      </c>
      <c r="CK131" s="3">
        <f t="shared" si="316"/>
        <v>2.1840000000000002</v>
      </c>
      <c r="CL131" s="3">
        <f t="shared" si="317"/>
        <v>2.132835241606831</v>
      </c>
      <c r="CM131" s="3">
        <f t="shared" si="318"/>
        <v>1.9100999999999999</v>
      </c>
      <c r="CN131" s="3">
        <f t="shared" si="319"/>
        <v>1.8006</v>
      </c>
      <c r="CO131" s="3">
        <f t="shared" si="320"/>
        <v>1.6339999999999999</v>
      </c>
      <c r="CP131" s="3">
        <f t="shared" si="321"/>
        <v>1.2945</v>
      </c>
      <c r="CQ131" s="3">
        <f t="shared" si="322"/>
        <v>1.3009999999999999</v>
      </c>
      <c r="CR131" s="3">
        <f t="shared" si="323"/>
        <v>1.6719999999999999</v>
      </c>
      <c r="CS131" s="3">
        <f t="shared" si="324"/>
        <v>1.3560000000000001</v>
      </c>
      <c r="CT131" s="3">
        <f t="shared" si="325"/>
        <v>1</v>
      </c>
      <c r="CU131" s="3">
        <f t="shared" si="326"/>
        <v>2.0219999999999998</v>
      </c>
      <c r="CV131" s="3">
        <f t="shared" si="327"/>
        <v>1.248</v>
      </c>
      <c r="CW131" s="3">
        <f t="shared" si="328"/>
        <v>1</v>
      </c>
      <c r="CX131" s="3">
        <f t="shared" si="329"/>
        <v>1.590649043</v>
      </c>
      <c r="CY131" s="81">
        <f t="shared" si="330"/>
        <v>1</v>
      </c>
      <c r="CZ131" s="3">
        <f t="shared" ref="CZ131" si="357">AD131/AD$2</f>
        <v>1.068090146946624</v>
      </c>
    </row>
    <row r="132" spans="1:104">
      <c r="A132" s="2">
        <v>44029</v>
      </c>
      <c r="B132" s="73">
        <v>1.6912</v>
      </c>
      <c r="C132" s="73">
        <v>1.641</v>
      </c>
      <c r="D132" s="73">
        <v>4.0039999999999996</v>
      </c>
      <c r="E132" s="73">
        <v>2.1230000000000002</v>
      </c>
      <c r="F132" s="73">
        <v>1.4418</v>
      </c>
      <c r="G132" s="73">
        <v>1.6830000000000001</v>
      </c>
      <c r="H132" s="73">
        <v>2.5264000000000002</v>
      </c>
      <c r="I132" s="73">
        <v>2.4407999999999999</v>
      </c>
      <c r="J132" s="73">
        <v>2.0950000000000002</v>
      </c>
      <c r="K132" s="73">
        <v>1.7370000000000001</v>
      </c>
      <c r="L132" s="73">
        <v>2.3069000000000002</v>
      </c>
      <c r="M132" s="73">
        <v>2.1051000000000002</v>
      </c>
      <c r="N132" s="73">
        <v>2.1255999999999999</v>
      </c>
      <c r="O132" s="73">
        <v>1.8604000000000001</v>
      </c>
      <c r="P132" s="73">
        <v>1.7181</v>
      </c>
      <c r="Q132" s="73">
        <v>1.569</v>
      </c>
      <c r="R132" s="73">
        <v>1.2354000000000001</v>
      </c>
      <c r="S132" s="73">
        <v>1.2330000000000001</v>
      </c>
      <c r="T132" s="73">
        <v>1.599</v>
      </c>
      <c r="U132" s="73">
        <v>1.3151767525023637</v>
      </c>
      <c r="V132" s="73">
        <v>1</v>
      </c>
      <c r="W132" s="73">
        <v>1.9370000000000001</v>
      </c>
      <c r="X132" s="73">
        <v>1.2110000000000001</v>
      </c>
      <c r="Y132" s="73">
        <v>1</v>
      </c>
      <c r="Z132" s="73">
        <v>1.5226869204971401</v>
      </c>
      <c r="AA132" s="79">
        <v>1</v>
      </c>
      <c r="AB132" s="79">
        <v>1</v>
      </c>
      <c r="AC132" s="79"/>
      <c r="AD132" s="19">
        <v>1.0150011181731704</v>
      </c>
      <c r="AF132" s="11">
        <f t="shared" si="331"/>
        <v>-4.1487191113126265E-2</v>
      </c>
      <c r="AG132" s="11">
        <f t="shared" si="332"/>
        <v>-4.8695652173913029E-2</v>
      </c>
      <c r="AH132" s="11">
        <f t="shared" si="333"/>
        <v>-4.7800237812128499E-2</v>
      </c>
      <c r="AI132" s="11">
        <f t="shared" si="334"/>
        <v>-5.7282415630550476E-2</v>
      </c>
      <c r="AJ132" s="11">
        <f t="shared" si="335"/>
        <v>-3.9632318657163879E-2</v>
      </c>
      <c r="AK132" s="11">
        <f t="shared" si="336"/>
        <v>-3.6468769679967816E-2</v>
      </c>
      <c r="AL132" s="11">
        <f t="shared" si="337"/>
        <v>-4.5813347433621532E-2</v>
      </c>
      <c r="AM132" s="11">
        <f t="shared" si="338"/>
        <v>-3.3614443520608273E-2</v>
      </c>
      <c r="AN132" s="11">
        <f t="shared" si="339"/>
        <v>-2.4219841639496753E-2</v>
      </c>
      <c r="AO132" s="11">
        <f t="shared" si="340"/>
        <v>-3.8995297625874503E-3</v>
      </c>
      <c r="AP132" s="11">
        <f t="shared" si="341"/>
        <v>-5.1400139808380318E-2</v>
      </c>
      <c r="AQ132" s="11">
        <f t="shared" si="342"/>
        <v>-3.6126373626373609E-2</v>
      </c>
      <c r="AR132" s="11">
        <f t="shared" si="343"/>
        <v>-3.298303079932674E-2</v>
      </c>
      <c r="AS132" s="11">
        <f t="shared" si="344"/>
        <v>-2.6019580126694808E-2</v>
      </c>
      <c r="AT132" s="11">
        <f t="shared" si="345"/>
        <v>-4.581806064645122E-2</v>
      </c>
      <c r="AU132" s="11">
        <f t="shared" si="346"/>
        <v>-3.9779681762545871E-2</v>
      </c>
      <c r="AV132" s="11">
        <f t="shared" si="347"/>
        <v>-4.5654692931633822E-2</v>
      </c>
      <c r="AW132" s="11">
        <f t="shared" si="348"/>
        <v>-5.2267486548808528E-2</v>
      </c>
      <c r="AX132" s="11">
        <f t="shared" si="349"/>
        <v>-4.3660287081339733E-2</v>
      </c>
      <c r="AY132" s="11">
        <f t="shared" si="350"/>
        <v>-3.0105639747519453E-2</v>
      </c>
      <c r="AZ132" s="11" t="str">
        <f t="shared" si="351"/>
        <v>/</v>
      </c>
      <c r="BA132" s="11">
        <f t="shared" si="352"/>
        <v>-4.2037586547972183E-2</v>
      </c>
      <c r="BB132" s="11">
        <f t="shared" si="353"/>
        <v>-2.9647435897435792E-2</v>
      </c>
      <c r="BC132" s="11" t="str">
        <f t="shared" si="354"/>
        <v>/</v>
      </c>
      <c r="BD132" s="11">
        <f t="shared" si="355"/>
        <v>-4.2726032371466327E-2</v>
      </c>
      <c r="BE132" s="76" t="str">
        <f t="shared" si="356"/>
        <v>/</v>
      </c>
      <c r="BF132" s="11">
        <f t="shared" si="303"/>
        <v>-4.9704633008010091E-2</v>
      </c>
      <c r="BY132" s="2">
        <f t="shared" si="304"/>
        <v>44029</v>
      </c>
      <c r="BZ132" s="3">
        <f t="shared" si="305"/>
        <v>1.6912</v>
      </c>
      <c r="CA132" s="3">
        <f t="shared" si="306"/>
        <v>1.641</v>
      </c>
      <c r="CB132" s="3">
        <f t="shared" si="307"/>
        <v>2.7709342560553627</v>
      </c>
      <c r="CC132" s="3">
        <f t="shared" si="308"/>
        <v>2.1230000000000002</v>
      </c>
      <c r="CD132" s="3">
        <f t="shared" si="309"/>
        <v>1.4418</v>
      </c>
      <c r="CE132" s="3">
        <f t="shared" si="310"/>
        <v>1.6830000000000001</v>
      </c>
      <c r="CF132" s="3">
        <f t="shared" si="311"/>
        <v>2.0606851549755305</v>
      </c>
      <c r="CG132" s="3">
        <f t="shared" si="312"/>
        <v>1.6910073437716502</v>
      </c>
      <c r="CH132" s="3">
        <f t="shared" si="313"/>
        <v>1.9045454545454545</v>
      </c>
      <c r="CI132" s="3">
        <f t="shared" si="314"/>
        <v>1.4579486318616754</v>
      </c>
      <c r="CJ132" s="3">
        <f t="shared" si="315"/>
        <v>2.2716888232397832</v>
      </c>
      <c r="CK132" s="3">
        <f t="shared" si="316"/>
        <v>2.1051000000000002</v>
      </c>
      <c r="CL132" s="3">
        <f t="shared" si="317"/>
        <v>2.0624878711430235</v>
      </c>
      <c r="CM132" s="3">
        <f t="shared" si="318"/>
        <v>1.8604000000000001</v>
      </c>
      <c r="CN132" s="3">
        <f t="shared" si="319"/>
        <v>1.7181</v>
      </c>
      <c r="CO132" s="3">
        <f t="shared" si="320"/>
        <v>1.569</v>
      </c>
      <c r="CP132" s="3">
        <f t="shared" si="321"/>
        <v>1.2354000000000001</v>
      </c>
      <c r="CQ132" s="3">
        <f t="shared" si="322"/>
        <v>1.2330000000000001</v>
      </c>
      <c r="CR132" s="3">
        <f t="shared" si="323"/>
        <v>1.599</v>
      </c>
      <c r="CS132" s="3">
        <f t="shared" si="324"/>
        <v>1.3151767525023637</v>
      </c>
      <c r="CT132" s="3">
        <f t="shared" si="325"/>
        <v>1</v>
      </c>
      <c r="CU132" s="3">
        <f t="shared" si="326"/>
        <v>1.9370000000000001</v>
      </c>
      <c r="CV132" s="3">
        <f t="shared" si="327"/>
        <v>1.2110000000000001</v>
      </c>
      <c r="CW132" s="3">
        <f t="shared" si="328"/>
        <v>1</v>
      </c>
      <c r="CX132" s="3">
        <f t="shared" si="329"/>
        <v>1.5226869204971401</v>
      </c>
      <c r="CY132" s="81">
        <f t="shared" si="330"/>
        <v>1</v>
      </c>
      <c r="CZ132" s="3">
        <f t="shared" ref="CZ132" si="358">AD132/AD$2</f>
        <v>1.0150011181731704</v>
      </c>
    </row>
    <row r="133" spans="1:104">
      <c r="A133" s="2">
        <v>44036</v>
      </c>
      <c r="B133" s="73">
        <v>1.677</v>
      </c>
      <c r="C133" s="73">
        <v>1.64</v>
      </c>
      <c r="D133" s="73">
        <v>3.992</v>
      </c>
      <c r="E133" s="73">
        <v>2.1240000000000001</v>
      </c>
      <c r="F133" s="73">
        <v>1.4347000000000001</v>
      </c>
      <c r="G133" s="73">
        <v>1.6792</v>
      </c>
      <c r="H133" s="73">
        <v>2.5329999999999999</v>
      </c>
      <c r="I133" s="73">
        <v>2.4514999999999998</v>
      </c>
      <c r="J133" s="73">
        <v>2.1</v>
      </c>
      <c r="K133" s="73">
        <v>1.762</v>
      </c>
      <c r="L133" s="73">
        <v>2.2938999999999998</v>
      </c>
      <c r="M133" s="73">
        <v>2.0566</v>
      </c>
      <c r="N133" s="73">
        <v>2.1089000000000002</v>
      </c>
      <c r="O133" s="73">
        <v>1.8507</v>
      </c>
      <c r="P133" s="73">
        <v>1.7161</v>
      </c>
      <c r="Q133" s="73">
        <v>1.5409999999999999</v>
      </c>
      <c r="R133" s="73">
        <v>1.2717000000000001</v>
      </c>
      <c r="S133" s="73">
        <v>1.228</v>
      </c>
      <c r="T133" s="73">
        <v>1.6080000000000001</v>
      </c>
      <c r="U133" s="73">
        <v>1.3196000000000001</v>
      </c>
      <c r="V133" s="73">
        <v>1</v>
      </c>
      <c r="W133" s="73">
        <v>1.9359999999999999</v>
      </c>
      <c r="X133" s="73">
        <v>1.202</v>
      </c>
      <c r="Y133" s="73">
        <v>1</v>
      </c>
      <c r="Z133" s="73">
        <v>1.5086802130000001</v>
      </c>
      <c r="AA133" s="79">
        <v>1</v>
      </c>
      <c r="AB133" s="79">
        <v>1</v>
      </c>
      <c r="AC133" s="79"/>
      <c r="AD133" s="19">
        <v>1.0053047914172293</v>
      </c>
      <c r="AF133" s="11">
        <f t="shared" si="331"/>
        <v>-8.3964049195837109E-3</v>
      </c>
      <c r="AG133" s="11">
        <f t="shared" si="332"/>
        <v>-6.0938452163317169E-4</v>
      </c>
      <c r="AH133" s="11">
        <f t="shared" si="333"/>
        <v>-2.9970029970028955E-3</v>
      </c>
      <c r="AI133" s="11">
        <f t="shared" si="334"/>
        <v>4.7103155911432104E-4</v>
      </c>
      <c r="AJ133" s="11">
        <f t="shared" si="335"/>
        <v>-4.9244000554861111E-3</v>
      </c>
      <c r="AK133" s="11">
        <f t="shared" si="336"/>
        <v>-2.2578728461081221E-3</v>
      </c>
      <c r="AL133" s="11">
        <f t="shared" si="337"/>
        <v>2.6124129195692625E-3</v>
      </c>
      <c r="AM133" s="11">
        <f t="shared" si="338"/>
        <v>4.3838085873484367E-3</v>
      </c>
      <c r="AN133" s="11">
        <f t="shared" si="339"/>
        <v>2.3866348448686736E-3</v>
      </c>
      <c r="AO133" s="11">
        <f t="shared" si="340"/>
        <v>1.4392630972941856E-2</v>
      </c>
      <c r="AP133" s="11">
        <f t="shared" si="341"/>
        <v>-5.6352681087175061E-3</v>
      </c>
      <c r="AQ133" s="11">
        <f t="shared" si="342"/>
        <v>-2.3039285544629862E-2</v>
      </c>
      <c r="AR133" s="11">
        <f t="shared" si="343"/>
        <v>-7.8566051938274706E-3</v>
      </c>
      <c r="AS133" s="11">
        <f t="shared" si="344"/>
        <v>-5.2139324876371296E-3</v>
      </c>
      <c r="AT133" s="11">
        <f t="shared" si="345"/>
        <v>-1.1640765962400712E-3</v>
      </c>
      <c r="AU133" s="11">
        <f t="shared" si="346"/>
        <v>-1.7845761631612556E-2</v>
      </c>
      <c r="AV133" s="11">
        <f t="shared" si="347"/>
        <v>2.9383195726080613E-2</v>
      </c>
      <c r="AW133" s="11">
        <f t="shared" si="348"/>
        <v>-4.0551500405515695E-3</v>
      </c>
      <c r="AX133" s="11">
        <f t="shared" si="349"/>
        <v>5.6285178236399336E-3</v>
      </c>
      <c r="AY133" s="11">
        <f t="shared" si="350"/>
        <v>3.3632342491003442E-3</v>
      </c>
      <c r="AZ133" s="11" t="str">
        <f t="shared" si="351"/>
        <v>/</v>
      </c>
      <c r="BA133" s="11">
        <f t="shared" si="352"/>
        <v>-5.1626226122880592E-4</v>
      </c>
      <c r="BB133" s="11">
        <f t="shared" si="353"/>
        <v>-7.4318744838977047E-3</v>
      </c>
      <c r="BC133" s="11" t="str">
        <f t="shared" si="354"/>
        <v>/</v>
      </c>
      <c r="BD133" s="11">
        <f t="shared" si="355"/>
        <v>-9.198678538965166E-3</v>
      </c>
      <c r="BE133" s="76" t="str">
        <f t="shared" si="356"/>
        <v>/</v>
      </c>
      <c r="BF133" s="11">
        <f t="shared" si="303"/>
        <v>-9.5530207625710295E-3</v>
      </c>
      <c r="BY133" s="2">
        <f t="shared" si="304"/>
        <v>44036</v>
      </c>
      <c r="BZ133" s="3">
        <f t="shared" si="305"/>
        <v>1.677</v>
      </c>
      <c r="CA133" s="3">
        <f t="shared" si="306"/>
        <v>1.64</v>
      </c>
      <c r="CB133" s="3">
        <f t="shared" si="307"/>
        <v>2.7626297577854668</v>
      </c>
      <c r="CC133" s="3">
        <f t="shared" si="308"/>
        <v>2.1240000000000001</v>
      </c>
      <c r="CD133" s="3">
        <f t="shared" si="309"/>
        <v>1.4347000000000001</v>
      </c>
      <c r="CE133" s="3">
        <f t="shared" si="310"/>
        <v>1.6792</v>
      </c>
      <c r="CF133" s="3">
        <f t="shared" si="311"/>
        <v>2.0660685154975531</v>
      </c>
      <c r="CG133" s="3">
        <f t="shared" si="312"/>
        <v>1.6984203962865454</v>
      </c>
      <c r="CH133" s="3">
        <f t="shared" si="313"/>
        <v>1.9090909090909089</v>
      </c>
      <c r="CI133" s="3">
        <f t="shared" si="314"/>
        <v>1.4789323484975658</v>
      </c>
      <c r="CJ133" s="3">
        <f t="shared" si="315"/>
        <v>2.2588872476612503</v>
      </c>
      <c r="CK133" s="3">
        <f t="shared" si="316"/>
        <v>2.0566</v>
      </c>
      <c r="CL133" s="3">
        <f t="shared" si="317"/>
        <v>2.0462837182223952</v>
      </c>
      <c r="CM133" s="3">
        <f t="shared" si="318"/>
        <v>1.8507</v>
      </c>
      <c r="CN133" s="3">
        <f t="shared" si="319"/>
        <v>1.7161</v>
      </c>
      <c r="CO133" s="3">
        <f t="shared" si="320"/>
        <v>1.5409999999999999</v>
      </c>
      <c r="CP133" s="3">
        <f t="shared" si="321"/>
        <v>1.2717000000000001</v>
      </c>
      <c r="CQ133" s="3">
        <f t="shared" si="322"/>
        <v>1.228</v>
      </c>
      <c r="CR133" s="3">
        <f t="shared" si="323"/>
        <v>1.6080000000000001</v>
      </c>
      <c r="CS133" s="3">
        <f t="shared" si="324"/>
        <v>1.3196000000000001</v>
      </c>
      <c r="CT133" s="3">
        <f t="shared" si="325"/>
        <v>1</v>
      </c>
      <c r="CU133" s="3">
        <f t="shared" si="326"/>
        <v>1.9359999999999999</v>
      </c>
      <c r="CV133" s="3">
        <f t="shared" si="327"/>
        <v>1.202</v>
      </c>
      <c r="CW133" s="3">
        <f t="shared" si="328"/>
        <v>1</v>
      </c>
      <c r="CX133" s="3">
        <f t="shared" si="329"/>
        <v>1.5086802130000001</v>
      </c>
      <c r="CY133" s="81">
        <f t="shared" si="330"/>
        <v>1</v>
      </c>
      <c r="CZ133" s="3">
        <f t="shared" ref="CZ133" si="359">AD133/AD$2</f>
        <v>1.0053047914172293</v>
      </c>
    </row>
    <row r="134" spans="1:104">
      <c r="A134" s="2">
        <v>44043</v>
      </c>
      <c r="B134" s="73">
        <v>1.7708999999999999</v>
      </c>
      <c r="C134" s="73">
        <v>1.7350000000000001</v>
      </c>
      <c r="D134" s="73">
        <v>4.2279999999999998</v>
      </c>
      <c r="E134" s="73">
        <v>2.214</v>
      </c>
      <c r="F134" s="73">
        <v>1.5190999999999999</v>
      </c>
      <c r="G134" s="73">
        <v>1.7799</v>
      </c>
      <c r="H134" s="73">
        <v>2.6888000000000001</v>
      </c>
      <c r="I134" s="73">
        <v>2.5577000000000001</v>
      </c>
      <c r="J134" s="73">
        <v>2.2240000000000002</v>
      </c>
      <c r="K134" s="73">
        <v>1.7997000000000001</v>
      </c>
      <c r="L134" s="73">
        <v>2.4211999999999998</v>
      </c>
      <c r="M134" s="73">
        <v>2.1777000000000002</v>
      </c>
      <c r="N134" s="73">
        <v>2.222</v>
      </c>
      <c r="O134" s="73">
        <v>1.9476</v>
      </c>
      <c r="P134" s="73">
        <v>1.8164</v>
      </c>
      <c r="Q134" s="73">
        <v>1.623</v>
      </c>
      <c r="R134" s="73">
        <v>1.3387</v>
      </c>
      <c r="S134" s="73">
        <v>1.3420000000000001</v>
      </c>
      <c r="T134" s="73">
        <v>1.7110000000000001</v>
      </c>
      <c r="U134" s="73">
        <v>1.3968</v>
      </c>
      <c r="V134" s="73">
        <v>1</v>
      </c>
      <c r="W134" s="73">
        <v>2.044</v>
      </c>
      <c r="X134" s="73">
        <v>1.2330000000000001</v>
      </c>
      <c r="Y134" s="73">
        <v>1</v>
      </c>
      <c r="Z134" s="73">
        <v>1.60228841980667</v>
      </c>
      <c r="AA134" s="79">
        <v>1</v>
      </c>
      <c r="AB134" s="79">
        <v>1</v>
      </c>
      <c r="AC134" s="79"/>
      <c r="AD134" s="19">
        <v>1.0554886016807361</v>
      </c>
      <c r="AF134" s="11">
        <f t="shared" si="331"/>
        <v>5.5992844364937344E-2</v>
      </c>
      <c r="AG134" s="11">
        <f t="shared" si="332"/>
        <v>5.7926829268292845E-2</v>
      </c>
      <c r="AH134" s="11">
        <f t="shared" si="333"/>
        <v>5.9118236472945895E-2</v>
      </c>
      <c r="AI134" s="11">
        <f t="shared" si="334"/>
        <v>4.237288135593209E-2</v>
      </c>
      <c r="AJ134" s="11">
        <f t="shared" si="335"/>
        <v>5.8827629469575315E-2</v>
      </c>
      <c r="AK134" s="11">
        <f t="shared" si="336"/>
        <v>5.9969032872796646E-2</v>
      </c>
      <c r="AL134" s="11">
        <f t="shared" si="337"/>
        <v>6.1508093170153932E-2</v>
      </c>
      <c r="AM134" s="11">
        <f t="shared" si="338"/>
        <v>4.3320416071792822E-2</v>
      </c>
      <c r="AN134" s="11">
        <f t="shared" si="339"/>
        <v>5.9047619047619015E-2</v>
      </c>
      <c r="AO134" s="11">
        <f t="shared" si="340"/>
        <v>2.1396140749148751E-2</v>
      </c>
      <c r="AP134" s="11">
        <f t="shared" si="341"/>
        <v>5.5495008500806575E-2</v>
      </c>
      <c r="AQ134" s="11">
        <f t="shared" si="342"/>
        <v>5.8883594281824436E-2</v>
      </c>
      <c r="AR134" s="11">
        <f t="shared" si="343"/>
        <v>5.3629854426478163E-2</v>
      </c>
      <c r="AS134" s="11">
        <f t="shared" si="344"/>
        <v>5.2358567028691905E-2</v>
      </c>
      <c r="AT134" s="11">
        <f t="shared" si="345"/>
        <v>5.8446477478002468E-2</v>
      </c>
      <c r="AU134" s="11">
        <f t="shared" si="346"/>
        <v>5.3212199870214194E-2</v>
      </c>
      <c r="AV134" s="11">
        <f t="shared" si="347"/>
        <v>5.2685381772430651E-2</v>
      </c>
      <c r="AW134" s="11">
        <f t="shared" si="348"/>
        <v>9.2833876221498413E-2</v>
      </c>
      <c r="AX134" s="11">
        <f t="shared" si="349"/>
        <v>6.4054726368159232E-2</v>
      </c>
      <c r="AY134" s="11">
        <f t="shared" si="350"/>
        <v>5.8502576538344897E-2</v>
      </c>
      <c r="AZ134" s="11" t="str">
        <f t="shared" si="351"/>
        <v>/</v>
      </c>
      <c r="BA134" s="11">
        <f t="shared" si="352"/>
        <v>5.5785123966942241E-2</v>
      </c>
      <c r="BB134" s="11">
        <f t="shared" si="353"/>
        <v>2.579034941763747E-2</v>
      </c>
      <c r="BC134" s="11" t="str">
        <f t="shared" si="354"/>
        <v>/</v>
      </c>
      <c r="BD134" s="11">
        <f t="shared" si="355"/>
        <v>6.2046420440903471E-2</v>
      </c>
      <c r="BE134" s="76" t="str">
        <f t="shared" si="356"/>
        <v>/</v>
      </c>
      <c r="BF134" s="11">
        <f t="shared" si="303"/>
        <v>4.9919000378741085E-2</v>
      </c>
      <c r="BY134" s="2">
        <f t="shared" si="304"/>
        <v>44043</v>
      </c>
      <c r="BZ134" s="3">
        <f t="shared" si="305"/>
        <v>1.7708999999999999</v>
      </c>
      <c r="CA134" s="3">
        <f t="shared" si="306"/>
        <v>1.7350000000000001</v>
      </c>
      <c r="CB134" s="3">
        <f t="shared" si="307"/>
        <v>2.9259515570934251</v>
      </c>
      <c r="CC134" s="3">
        <f t="shared" si="308"/>
        <v>2.214</v>
      </c>
      <c r="CD134" s="3">
        <f t="shared" si="309"/>
        <v>1.5190999999999999</v>
      </c>
      <c r="CE134" s="3">
        <f t="shared" si="310"/>
        <v>1.7799</v>
      </c>
      <c r="CF134" s="3">
        <f t="shared" si="311"/>
        <v>2.1931484502446983</v>
      </c>
      <c r="CG134" s="3">
        <f t="shared" si="312"/>
        <v>1.7719966745184981</v>
      </c>
      <c r="CH134" s="3">
        <f t="shared" si="313"/>
        <v>2.021818181818182</v>
      </c>
      <c r="CI134" s="3">
        <f t="shared" si="314"/>
        <v>1.510575793184489</v>
      </c>
      <c r="CJ134" s="3">
        <f t="shared" si="315"/>
        <v>2.3842442146725746</v>
      </c>
      <c r="CK134" s="3">
        <f t="shared" si="316"/>
        <v>2.1777000000000002</v>
      </c>
      <c r="CL134" s="3">
        <f t="shared" si="317"/>
        <v>2.1560256161459344</v>
      </c>
      <c r="CM134" s="3">
        <f t="shared" si="318"/>
        <v>1.9476</v>
      </c>
      <c r="CN134" s="3">
        <f t="shared" si="319"/>
        <v>1.8164</v>
      </c>
      <c r="CO134" s="3">
        <f t="shared" si="320"/>
        <v>1.623</v>
      </c>
      <c r="CP134" s="3">
        <f t="shared" si="321"/>
        <v>1.3387</v>
      </c>
      <c r="CQ134" s="3">
        <f t="shared" si="322"/>
        <v>1.3420000000000001</v>
      </c>
      <c r="CR134" s="3">
        <f t="shared" si="323"/>
        <v>1.7110000000000001</v>
      </c>
      <c r="CS134" s="3">
        <f t="shared" si="324"/>
        <v>1.3968</v>
      </c>
      <c r="CT134" s="3">
        <f t="shared" si="325"/>
        <v>1</v>
      </c>
      <c r="CU134" s="3">
        <f t="shared" si="326"/>
        <v>2.044</v>
      </c>
      <c r="CV134" s="3">
        <f t="shared" si="327"/>
        <v>1.2330000000000001</v>
      </c>
      <c r="CW134" s="3">
        <f t="shared" si="328"/>
        <v>1</v>
      </c>
      <c r="CX134" s="3">
        <f t="shared" si="329"/>
        <v>1.60228841980667</v>
      </c>
      <c r="CY134" s="81">
        <f t="shared" si="330"/>
        <v>1</v>
      </c>
      <c r="CZ134" s="3">
        <f t="shared" ref="CZ134" si="360">AD134/AD$2</f>
        <v>1.0554886016807361</v>
      </c>
    </row>
    <row r="135" spans="1:104">
      <c r="A135" s="2">
        <v>44050</v>
      </c>
      <c r="B135" s="73">
        <v>1.796</v>
      </c>
      <c r="C135" s="73">
        <v>1.77</v>
      </c>
      <c r="D135" s="73">
        <v>4.351</v>
      </c>
      <c r="E135" s="73">
        <v>2.2429999999999999</v>
      </c>
      <c r="F135" s="73">
        <v>1.5488</v>
      </c>
      <c r="G135" s="73">
        <v>1.8181</v>
      </c>
      <c r="H135" s="73">
        <v>2.7202999999999999</v>
      </c>
      <c r="I135" s="73">
        <v>2.6004</v>
      </c>
      <c r="J135" s="73">
        <v>2.27</v>
      </c>
      <c r="K135" s="73">
        <v>1.8123</v>
      </c>
      <c r="L135" s="73">
        <v>2.4685000000000001</v>
      </c>
      <c r="M135" s="73">
        <v>2.1924999999999999</v>
      </c>
      <c r="N135" s="73">
        <v>2.2652000000000001</v>
      </c>
      <c r="O135" s="73">
        <v>1.9787999999999999</v>
      </c>
      <c r="P135" s="73">
        <v>1.8399000000000001</v>
      </c>
      <c r="Q135" s="73">
        <v>1.639</v>
      </c>
      <c r="R135" s="73">
        <v>1.407</v>
      </c>
      <c r="S135" s="73">
        <v>1.377</v>
      </c>
      <c r="T135" s="73">
        <v>1.7350000000000001</v>
      </c>
      <c r="U135" s="73">
        <v>1.431</v>
      </c>
      <c r="V135" s="73">
        <v>1</v>
      </c>
      <c r="W135" s="73">
        <v>2.0819999999999999</v>
      </c>
      <c r="X135" s="73">
        <v>1.25</v>
      </c>
      <c r="Y135" s="73">
        <v>1</v>
      </c>
      <c r="Z135" s="73">
        <v>1.6213257050000001</v>
      </c>
      <c r="AA135" s="79">
        <v>1</v>
      </c>
      <c r="AB135" s="79">
        <v>1</v>
      </c>
      <c r="AC135" s="79"/>
      <c r="AD135" s="19">
        <v>1.0700802856175349</v>
      </c>
      <c r="AF135" s="11">
        <f t="shared" si="331"/>
        <v>1.4173584053306376E-2</v>
      </c>
      <c r="AG135" s="11">
        <f t="shared" si="332"/>
        <v>2.0172910662824117E-2</v>
      </c>
      <c r="AH135" s="11">
        <f t="shared" si="333"/>
        <v>2.9091769157994385E-2</v>
      </c>
      <c r="AI135" s="11">
        <f t="shared" si="334"/>
        <v>1.3098464317976566E-2</v>
      </c>
      <c r="AJ135" s="11">
        <f t="shared" si="335"/>
        <v>1.9551049963794309E-2</v>
      </c>
      <c r="AK135" s="11">
        <f t="shared" si="336"/>
        <v>2.1461879880892099E-2</v>
      </c>
      <c r="AL135" s="11">
        <f t="shared" si="337"/>
        <v>1.1715263314489688E-2</v>
      </c>
      <c r="AM135" s="11">
        <f t="shared" si="338"/>
        <v>1.6694686632521494E-2</v>
      </c>
      <c r="AN135" s="11">
        <f t="shared" si="339"/>
        <v>2.0683453237410054E-2</v>
      </c>
      <c r="AO135" s="11">
        <f t="shared" si="340"/>
        <v>7.0011668611433819E-3</v>
      </c>
      <c r="AP135" s="11">
        <f t="shared" si="341"/>
        <v>1.9535767388072278E-2</v>
      </c>
      <c r="AQ135" s="11">
        <f t="shared" si="342"/>
        <v>6.796161087385677E-3</v>
      </c>
      <c r="AR135" s="11">
        <f t="shared" si="343"/>
        <v>1.944194419441958E-2</v>
      </c>
      <c r="AS135" s="11">
        <f t="shared" si="344"/>
        <v>1.601971657424528E-2</v>
      </c>
      <c r="AT135" s="11">
        <f t="shared" si="345"/>
        <v>1.2937678925346807E-2</v>
      </c>
      <c r="AU135" s="11">
        <f t="shared" si="346"/>
        <v>9.8582871226124968E-3</v>
      </c>
      <c r="AV135" s="11">
        <f t="shared" si="347"/>
        <v>5.1019645925151291E-2</v>
      </c>
      <c r="AW135" s="11">
        <f t="shared" si="348"/>
        <v>2.608047690014903E-2</v>
      </c>
      <c r="AX135" s="11">
        <f t="shared" si="349"/>
        <v>1.4026884862653466E-2</v>
      </c>
      <c r="AY135" s="11">
        <f t="shared" si="350"/>
        <v>2.448453608247414E-2</v>
      </c>
      <c r="AZ135" s="11" t="str">
        <f t="shared" si="351"/>
        <v>/</v>
      </c>
      <c r="BA135" s="11">
        <f t="shared" si="352"/>
        <v>1.8590998043052753E-2</v>
      </c>
      <c r="BB135" s="11">
        <f t="shared" si="353"/>
        <v>1.3787510137875048E-2</v>
      </c>
      <c r="BC135" s="11" t="str">
        <f t="shared" si="354"/>
        <v>/</v>
      </c>
      <c r="BD135" s="11">
        <f t="shared" si="355"/>
        <v>1.1881309855329869E-2</v>
      </c>
      <c r="BE135" s="76" t="str">
        <f t="shared" si="356"/>
        <v>/</v>
      </c>
      <c r="BF135" s="11">
        <f t="shared" si="303"/>
        <v>1.3824577464468302E-2</v>
      </c>
      <c r="BY135" s="2">
        <f t="shared" si="304"/>
        <v>44050</v>
      </c>
      <c r="BZ135" s="3">
        <f t="shared" si="305"/>
        <v>1.796</v>
      </c>
      <c r="CA135" s="3">
        <f t="shared" si="306"/>
        <v>1.77</v>
      </c>
      <c r="CB135" s="3">
        <f t="shared" si="307"/>
        <v>3.0110726643598613</v>
      </c>
      <c r="CC135" s="3">
        <f t="shared" si="308"/>
        <v>2.2429999999999999</v>
      </c>
      <c r="CD135" s="3">
        <f t="shared" si="309"/>
        <v>1.5488</v>
      </c>
      <c r="CE135" s="3">
        <f t="shared" si="310"/>
        <v>1.8181</v>
      </c>
      <c r="CF135" s="3">
        <f t="shared" si="311"/>
        <v>2.2188417618270799</v>
      </c>
      <c r="CG135" s="3">
        <f t="shared" si="312"/>
        <v>1.8015796037134544</v>
      </c>
      <c r="CH135" s="3">
        <f t="shared" si="313"/>
        <v>2.0636363636363635</v>
      </c>
      <c r="CI135" s="3">
        <f t="shared" si="314"/>
        <v>1.5211515863689777</v>
      </c>
      <c r="CJ135" s="3">
        <f t="shared" si="315"/>
        <v>2.4308222550467748</v>
      </c>
      <c r="CK135" s="3">
        <f t="shared" si="316"/>
        <v>2.1924999999999999</v>
      </c>
      <c r="CL135" s="3">
        <f t="shared" si="317"/>
        <v>2.1979429458567825</v>
      </c>
      <c r="CM135" s="3">
        <f t="shared" si="318"/>
        <v>1.9787999999999999</v>
      </c>
      <c r="CN135" s="3">
        <f t="shared" si="319"/>
        <v>1.8399000000000001</v>
      </c>
      <c r="CO135" s="3">
        <f t="shared" si="320"/>
        <v>1.639</v>
      </c>
      <c r="CP135" s="3">
        <f t="shared" si="321"/>
        <v>1.407</v>
      </c>
      <c r="CQ135" s="3">
        <f t="shared" si="322"/>
        <v>1.377</v>
      </c>
      <c r="CR135" s="3">
        <f t="shared" si="323"/>
        <v>1.7350000000000001</v>
      </c>
      <c r="CS135" s="3">
        <f t="shared" si="324"/>
        <v>1.431</v>
      </c>
      <c r="CT135" s="3">
        <f t="shared" si="325"/>
        <v>1</v>
      </c>
      <c r="CU135" s="3">
        <f t="shared" si="326"/>
        <v>2.0819999999999999</v>
      </c>
      <c r="CV135" s="3">
        <f t="shared" si="327"/>
        <v>1.25</v>
      </c>
      <c r="CW135" s="3">
        <f t="shared" si="328"/>
        <v>1</v>
      </c>
      <c r="CX135" s="3">
        <f t="shared" si="329"/>
        <v>1.6213257050000001</v>
      </c>
      <c r="CY135" s="81">
        <f t="shared" si="330"/>
        <v>1</v>
      </c>
      <c r="CZ135" s="3">
        <f t="shared" ref="CZ135" si="361">AD135/AD$2</f>
        <v>1.0700802856175349</v>
      </c>
    </row>
    <row r="136" spans="1:104">
      <c r="A136" s="2">
        <v>44057</v>
      </c>
      <c r="B136" s="73">
        <v>1.7818000000000001</v>
      </c>
      <c r="C136" s="73">
        <v>1.728</v>
      </c>
      <c r="D136" s="73">
        <v>4.2320000000000002</v>
      </c>
      <c r="E136" s="73">
        <v>2.2799999999999998</v>
      </c>
      <c r="F136" s="73">
        <v>1.5333000000000001</v>
      </c>
      <c r="G136" s="73">
        <v>1.7926</v>
      </c>
      <c r="H136" s="73">
        <v>2.6958000000000002</v>
      </c>
      <c r="I136" s="73">
        <v>2.5969000000000002</v>
      </c>
      <c r="J136" s="73">
        <v>2.27</v>
      </c>
      <c r="K136" s="73">
        <v>1.7948999999999999</v>
      </c>
      <c r="L136" s="73">
        <v>2.4397000000000002</v>
      </c>
      <c r="M136" s="73">
        <v>2.1819000000000002</v>
      </c>
      <c r="N136" s="73">
        <v>2.2334999999999998</v>
      </c>
      <c r="O136" s="73">
        <v>1.9585999999999999</v>
      </c>
      <c r="P136" s="73">
        <v>1.8115000000000001</v>
      </c>
      <c r="Q136" s="73">
        <v>1.6160000000000001</v>
      </c>
      <c r="R136" s="73">
        <v>1.3629</v>
      </c>
      <c r="S136" s="73">
        <v>1.351</v>
      </c>
      <c r="T136" s="73">
        <v>1.708</v>
      </c>
      <c r="U136" s="73">
        <v>1.4222999999999999</v>
      </c>
      <c r="V136" s="73">
        <v>1</v>
      </c>
      <c r="W136" s="73">
        <v>2.0579999999999998</v>
      </c>
      <c r="X136" s="73">
        <v>1.248</v>
      </c>
      <c r="Y136" s="73">
        <v>1</v>
      </c>
      <c r="Z136" s="73">
        <v>1.6005129220000001</v>
      </c>
      <c r="AA136" s="79">
        <v>1</v>
      </c>
      <c r="AB136" s="79">
        <v>1</v>
      </c>
      <c r="AC136" s="79"/>
      <c r="AD136" s="19">
        <v>1.0596304578053246</v>
      </c>
      <c r="AF136" s="11">
        <f t="shared" si="331"/>
        <v>-7.9064587973274314E-3</v>
      </c>
      <c r="AG136" s="11">
        <f t="shared" si="332"/>
        <v>-2.3728813559322104E-2</v>
      </c>
      <c r="AH136" s="11">
        <f t="shared" si="333"/>
        <v>-2.7350034474833307E-2</v>
      </c>
      <c r="AI136" s="11">
        <f t="shared" si="334"/>
        <v>1.64957646009809E-2</v>
      </c>
      <c r="AJ136" s="11">
        <f t="shared" si="335"/>
        <v>-1.0007747933884148E-2</v>
      </c>
      <c r="AK136" s="11">
        <f t="shared" si="336"/>
        <v>-1.4025631153401941E-2</v>
      </c>
      <c r="AL136" s="11">
        <f t="shared" si="337"/>
        <v>-9.0063595926919149E-3</v>
      </c>
      <c r="AM136" s="11">
        <f t="shared" si="338"/>
        <v>-1.3459467774188383E-3</v>
      </c>
      <c r="AN136" s="11" t="str">
        <f t="shared" si="339"/>
        <v>/</v>
      </c>
      <c r="AO136" s="11">
        <f t="shared" si="340"/>
        <v>-9.601059427247205E-3</v>
      </c>
      <c r="AP136" s="11">
        <f t="shared" si="341"/>
        <v>-1.1667004253595237E-2</v>
      </c>
      <c r="AQ136" s="11">
        <f t="shared" si="342"/>
        <v>-4.8346636259976039E-3</v>
      </c>
      <c r="AR136" s="11">
        <f t="shared" si="343"/>
        <v>-1.3994349284831453E-2</v>
      </c>
      <c r="AS136" s="11">
        <f t="shared" si="344"/>
        <v>-1.0208206994137825E-2</v>
      </c>
      <c r="AT136" s="11">
        <f t="shared" si="345"/>
        <v>-1.5435621501168506E-2</v>
      </c>
      <c r="AU136" s="11">
        <f t="shared" si="346"/>
        <v>-1.4032946918852929E-2</v>
      </c>
      <c r="AV136" s="11">
        <f t="shared" si="347"/>
        <v>-3.1343283582089598E-2</v>
      </c>
      <c r="AW136" s="11">
        <f t="shared" si="348"/>
        <v>-1.8881626724764011E-2</v>
      </c>
      <c r="AX136" s="11">
        <f t="shared" si="349"/>
        <v>-1.5561959654178725E-2</v>
      </c>
      <c r="AY136" s="11">
        <f t="shared" si="350"/>
        <v>-6.0796645702306806E-3</v>
      </c>
      <c r="AZ136" s="11" t="str">
        <f t="shared" si="351"/>
        <v>/</v>
      </c>
      <c r="BA136" s="11">
        <f t="shared" si="352"/>
        <v>-1.1527377521613813E-2</v>
      </c>
      <c r="BB136" s="11">
        <f t="shared" si="353"/>
        <v>-1.6000000000000458E-3</v>
      </c>
      <c r="BC136" s="11" t="str">
        <f t="shared" si="354"/>
        <v>/</v>
      </c>
      <c r="BD136" s="11">
        <f t="shared" si="355"/>
        <v>-1.2836892017326074E-2</v>
      </c>
      <c r="BE136" s="76" t="str">
        <f t="shared" si="356"/>
        <v>/</v>
      </c>
      <c r="BF136" s="11">
        <f t="shared" si="303"/>
        <v>-9.7654614823408092E-3</v>
      </c>
      <c r="BY136" s="2">
        <f t="shared" si="304"/>
        <v>44057</v>
      </c>
      <c r="BZ136" s="3">
        <f t="shared" si="305"/>
        <v>1.7818000000000001</v>
      </c>
      <c r="CA136" s="3">
        <f t="shared" si="306"/>
        <v>1.728</v>
      </c>
      <c r="CB136" s="3">
        <f t="shared" si="307"/>
        <v>2.928719723183391</v>
      </c>
      <c r="CC136" s="3">
        <f t="shared" si="308"/>
        <v>2.2799999999999998</v>
      </c>
      <c r="CD136" s="3">
        <f t="shared" si="309"/>
        <v>1.5333000000000001</v>
      </c>
      <c r="CE136" s="3">
        <f t="shared" si="310"/>
        <v>1.7926</v>
      </c>
      <c r="CF136" s="3">
        <f t="shared" si="311"/>
        <v>2.1988580750407833</v>
      </c>
      <c r="CG136" s="3">
        <f t="shared" si="312"/>
        <v>1.7991547734515727</v>
      </c>
      <c r="CH136" s="3">
        <f t="shared" si="313"/>
        <v>2.0636363636363635</v>
      </c>
      <c r="CI136" s="3">
        <f t="shared" si="314"/>
        <v>1.5065469195903978</v>
      </c>
      <c r="CJ136" s="3">
        <f t="shared" si="315"/>
        <v>2.4024618414574102</v>
      </c>
      <c r="CK136" s="3">
        <f t="shared" si="316"/>
        <v>2.1819000000000002</v>
      </c>
      <c r="CL136" s="3">
        <f t="shared" si="317"/>
        <v>2.1671841645643313</v>
      </c>
      <c r="CM136" s="3">
        <f t="shared" si="318"/>
        <v>1.9585999999999999</v>
      </c>
      <c r="CN136" s="3">
        <f t="shared" si="319"/>
        <v>1.8115000000000001</v>
      </c>
      <c r="CO136" s="3">
        <f t="shared" si="320"/>
        <v>1.6160000000000001</v>
      </c>
      <c r="CP136" s="3">
        <f t="shared" si="321"/>
        <v>1.3629</v>
      </c>
      <c r="CQ136" s="3">
        <f t="shared" si="322"/>
        <v>1.351</v>
      </c>
      <c r="CR136" s="3">
        <f t="shared" si="323"/>
        <v>1.708</v>
      </c>
      <c r="CS136" s="3">
        <f t="shared" si="324"/>
        <v>1.4222999999999999</v>
      </c>
      <c r="CT136" s="3">
        <f t="shared" si="325"/>
        <v>1</v>
      </c>
      <c r="CU136" s="3">
        <f t="shared" si="326"/>
        <v>2.0579999999999998</v>
      </c>
      <c r="CV136" s="3">
        <f t="shared" si="327"/>
        <v>1.248</v>
      </c>
      <c r="CW136" s="3">
        <f t="shared" si="328"/>
        <v>1</v>
      </c>
      <c r="CX136" s="3">
        <f t="shared" si="329"/>
        <v>1.6005129220000001</v>
      </c>
      <c r="CY136" s="81">
        <f t="shared" si="330"/>
        <v>1</v>
      </c>
      <c r="CZ136" s="3">
        <f t="shared" ref="CZ136" si="362">AD136/AD$2</f>
        <v>1.0596304578053246</v>
      </c>
    </row>
    <row r="137" spans="1:104">
      <c r="A137" s="2">
        <v>44064</v>
      </c>
      <c r="B137" s="73">
        <v>1.7917000000000001</v>
      </c>
      <c r="C137" s="73">
        <v>1.7290000000000001</v>
      </c>
      <c r="D137" s="73">
        <v>4.2450000000000001</v>
      </c>
      <c r="E137" s="73">
        <v>2.3159999999999998</v>
      </c>
      <c r="F137" s="73">
        <v>1.5476000000000001</v>
      </c>
      <c r="G137" s="73">
        <v>1.8193999999999999</v>
      </c>
      <c r="H137" s="73">
        <v>2.7383999999999999</v>
      </c>
      <c r="I137" s="73">
        <v>2.6232000000000002</v>
      </c>
      <c r="J137" s="73">
        <v>2.2999999999999998</v>
      </c>
      <c r="K137" s="73">
        <v>1.7779</v>
      </c>
      <c r="L137" s="73">
        <v>2.4580000000000002</v>
      </c>
      <c r="M137" s="73">
        <v>2.2425000000000002</v>
      </c>
      <c r="N137" s="73">
        <v>2.2587999999999999</v>
      </c>
      <c r="O137" s="73">
        <v>1.9876</v>
      </c>
      <c r="P137" s="73">
        <v>1.8274999999999999</v>
      </c>
      <c r="Q137" s="73">
        <v>1.627</v>
      </c>
      <c r="R137" s="73">
        <v>1.35</v>
      </c>
      <c r="S137" s="73">
        <v>1.37</v>
      </c>
      <c r="T137" s="73">
        <v>1.724</v>
      </c>
      <c r="U137" s="73">
        <v>1.4439</v>
      </c>
      <c r="V137" s="73">
        <v>1</v>
      </c>
      <c r="W137" s="73">
        <v>2.0720000000000001</v>
      </c>
      <c r="X137" s="73">
        <v>1.258</v>
      </c>
      <c r="Y137" s="73">
        <v>1</v>
      </c>
      <c r="Z137" s="73">
        <v>1.6247780627342701</v>
      </c>
      <c r="AA137" s="79">
        <v>1</v>
      </c>
      <c r="AB137" s="79">
        <v>1</v>
      </c>
      <c r="AC137" s="79"/>
      <c r="AD137" s="19">
        <v>1.0628908296793731</v>
      </c>
      <c r="AF137" s="11">
        <f t="shared" si="331"/>
        <v>5.5561791446852027E-3</v>
      </c>
      <c r="AG137" s="11">
        <f t="shared" si="332"/>
        <v>5.7870370370372015E-4</v>
      </c>
      <c r="AH137" s="11">
        <f t="shared" si="333"/>
        <v>3.0718336483932518E-3</v>
      </c>
      <c r="AI137" s="11">
        <f t="shared" si="334"/>
        <v>1.5789473684210575E-2</v>
      </c>
      <c r="AJ137" s="11">
        <f t="shared" si="335"/>
        <v>9.3262897019499302E-3</v>
      </c>
      <c r="AK137" s="11">
        <f t="shared" si="336"/>
        <v>1.4950351444828813E-2</v>
      </c>
      <c r="AL137" s="11">
        <f t="shared" si="337"/>
        <v>1.5802359225461693E-2</v>
      </c>
      <c r="AM137" s="11">
        <f t="shared" si="338"/>
        <v>1.012745966344486E-2</v>
      </c>
      <c r="AN137" s="11">
        <f t="shared" si="339"/>
        <v>1.3215859030836885E-2</v>
      </c>
      <c r="AO137" s="11">
        <f t="shared" si="340"/>
        <v>-9.4712797370326562E-3</v>
      </c>
      <c r="AP137" s="11">
        <f t="shared" si="341"/>
        <v>7.500922244538355E-3</v>
      </c>
      <c r="AQ137" s="11">
        <f t="shared" si="342"/>
        <v>2.7773958476557059E-2</v>
      </c>
      <c r="AR137" s="11">
        <f t="shared" si="343"/>
        <v>1.1327512872173706E-2</v>
      </c>
      <c r="AS137" s="11">
        <f t="shared" si="344"/>
        <v>1.4806494434800532E-2</v>
      </c>
      <c r="AT137" s="11">
        <f t="shared" si="345"/>
        <v>8.8324592878827879E-3</v>
      </c>
      <c r="AU137" s="11">
        <f t="shared" si="346"/>
        <v>6.8069306930691464E-3</v>
      </c>
      <c r="AV137" s="11">
        <f t="shared" si="347"/>
        <v>-9.4651111600263516E-3</v>
      </c>
      <c r="AW137" s="11">
        <f t="shared" si="348"/>
        <v>1.4063656550703296E-2</v>
      </c>
      <c r="AX137" s="11">
        <f t="shared" si="349"/>
        <v>9.3676814988290502E-3</v>
      </c>
      <c r="AY137" s="11">
        <f t="shared" si="350"/>
        <v>1.5186669479012815E-2</v>
      </c>
      <c r="AZ137" s="11" t="str">
        <f t="shared" si="351"/>
        <v>/</v>
      </c>
      <c r="BA137" s="11">
        <f t="shared" si="352"/>
        <v>6.8027210884353817E-3</v>
      </c>
      <c r="BB137" s="11">
        <f t="shared" si="353"/>
        <v>8.0128205128204844E-3</v>
      </c>
      <c r="BC137" s="11" t="str">
        <f t="shared" si="354"/>
        <v>/</v>
      </c>
      <c r="BD137" s="11">
        <f t="shared" si="355"/>
        <v>1.5160852749597442E-2</v>
      </c>
      <c r="BE137" s="76" t="str">
        <f t="shared" si="356"/>
        <v>/</v>
      </c>
      <c r="BF137" s="11">
        <f t="shared" si="303"/>
        <v>3.0768952043915831E-3</v>
      </c>
      <c r="BY137" s="2">
        <f t="shared" si="304"/>
        <v>44064</v>
      </c>
      <c r="BZ137" s="3">
        <f t="shared" si="305"/>
        <v>1.7917000000000001</v>
      </c>
      <c r="CA137" s="3">
        <f t="shared" si="306"/>
        <v>1.7290000000000001</v>
      </c>
      <c r="CB137" s="3">
        <f t="shared" si="307"/>
        <v>2.9377162629757785</v>
      </c>
      <c r="CC137" s="3">
        <f t="shared" si="308"/>
        <v>2.3159999999999998</v>
      </c>
      <c r="CD137" s="3">
        <f t="shared" si="309"/>
        <v>1.5476000000000001</v>
      </c>
      <c r="CE137" s="3">
        <f t="shared" si="310"/>
        <v>1.8193999999999999</v>
      </c>
      <c r="CF137" s="3">
        <f t="shared" si="311"/>
        <v>2.2336052202283851</v>
      </c>
      <c r="CG137" s="3">
        <f t="shared" si="312"/>
        <v>1.817375640847998</v>
      </c>
      <c r="CH137" s="3">
        <f t="shared" si="313"/>
        <v>2.0909090909090904</v>
      </c>
      <c r="CI137" s="3">
        <f t="shared" si="314"/>
        <v>1.4922779922779923</v>
      </c>
      <c r="CJ137" s="3">
        <f t="shared" si="315"/>
        <v>2.4204825209256522</v>
      </c>
      <c r="CK137" s="3">
        <f t="shared" si="316"/>
        <v>2.2425000000000002</v>
      </c>
      <c r="CL137" s="3">
        <f t="shared" si="317"/>
        <v>2.191732971084805</v>
      </c>
      <c r="CM137" s="3">
        <f t="shared" si="318"/>
        <v>1.9876</v>
      </c>
      <c r="CN137" s="3">
        <f t="shared" si="319"/>
        <v>1.8274999999999999</v>
      </c>
      <c r="CO137" s="3">
        <f t="shared" si="320"/>
        <v>1.627</v>
      </c>
      <c r="CP137" s="3">
        <f t="shared" si="321"/>
        <v>1.35</v>
      </c>
      <c r="CQ137" s="3">
        <f t="shared" si="322"/>
        <v>1.37</v>
      </c>
      <c r="CR137" s="3">
        <f t="shared" si="323"/>
        <v>1.724</v>
      </c>
      <c r="CS137" s="3">
        <f t="shared" si="324"/>
        <v>1.4439</v>
      </c>
      <c r="CT137" s="3">
        <f t="shared" si="325"/>
        <v>1</v>
      </c>
      <c r="CU137" s="3">
        <f t="shared" si="326"/>
        <v>2.0720000000000001</v>
      </c>
      <c r="CV137" s="3">
        <f t="shared" si="327"/>
        <v>1.258</v>
      </c>
      <c r="CW137" s="3">
        <f t="shared" si="328"/>
        <v>1</v>
      </c>
      <c r="CX137" s="3">
        <f t="shared" si="329"/>
        <v>1.6247780627342701</v>
      </c>
      <c r="CY137" s="81">
        <f t="shared" si="330"/>
        <v>1</v>
      </c>
      <c r="CZ137" s="3">
        <f t="shared" ref="CZ137" si="363">AD137/AD$2</f>
        <v>1.0628908296793731</v>
      </c>
    </row>
    <row r="138" spans="1:104">
      <c r="A138" s="2">
        <v>44071</v>
      </c>
      <c r="B138" s="73">
        <v>1.8321000000000001</v>
      </c>
      <c r="C138" s="73">
        <v>1.746</v>
      </c>
      <c r="D138" s="73">
        <v>4.2300000000000004</v>
      </c>
      <c r="E138" s="73">
        <v>2.3940000000000001</v>
      </c>
      <c r="F138" s="73">
        <v>1.5868</v>
      </c>
      <c r="G138" s="73">
        <v>1.8512</v>
      </c>
      <c r="H138" s="73">
        <v>2.883</v>
      </c>
      <c r="I138" s="73">
        <v>2.6454</v>
      </c>
      <c r="J138" s="73">
        <v>2.3450000000000002</v>
      </c>
      <c r="K138" s="73">
        <v>1.7637</v>
      </c>
      <c r="L138" s="73">
        <v>2.5034999999999998</v>
      </c>
      <c r="M138" s="73">
        <v>2.2637999999999998</v>
      </c>
      <c r="N138" s="73">
        <v>2.2961999999999998</v>
      </c>
      <c r="O138" s="73">
        <v>2.012</v>
      </c>
      <c r="P138" s="73">
        <v>1.8522000000000001</v>
      </c>
      <c r="Q138" s="73">
        <v>1.6519999999999999</v>
      </c>
      <c r="R138" s="73">
        <v>1.3503000000000001</v>
      </c>
      <c r="S138" s="73">
        <v>1.397</v>
      </c>
      <c r="T138" s="73">
        <v>1.742</v>
      </c>
      <c r="U138" s="73">
        <v>1.4778</v>
      </c>
      <c r="V138" s="73">
        <v>1</v>
      </c>
      <c r="W138" s="73">
        <v>2.1080000000000001</v>
      </c>
      <c r="X138" s="73">
        <v>1.3149999999999999</v>
      </c>
      <c r="Y138" s="73">
        <v>1</v>
      </c>
      <c r="Z138" s="73">
        <v>1.6523969220000001</v>
      </c>
      <c r="AA138" s="79">
        <v>1</v>
      </c>
      <c r="AB138" s="79">
        <v>1</v>
      </c>
      <c r="AC138" s="79"/>
      <c r="AD138" s="19">
        <v>1.0704530366708487</v>
      </c>
      <c r="AF138" s="11">
        <f t="shared" si="331"/>
        <v>2.2548417703856627E-2</v>
      </c>
      <c r="AG138" s="11">
        <f t="shared" si="332"/>
        <v>9.8322729901676453E-3</v>
      </c>
      <c r="AH138" s="11">
        <f t="shared" si="333"/>
        <v>-3.5335689045935537E-3</v>
      </c>
      <c r="AI138" s="11">
        <f t="shared" si="334"/>
        <v>3.3678756476684057E-2</v>
      </c>
      <c r="AJ138" s="11">
        <f t="shared" si="335"/>
        <v>2.5329542517446235E-2</v>
      </c>
      <c r="AK138" s="11">
        <f t="shared" si="336"/>
        <v>1.7478289546004167E-2</v>
      </c>
      <c r="AL138" s="11">
        <f t="shared" si="337"/>
        <v>5.2804557405784491E-2</v>
      </c>
      <c r="AM138" s="11">
        <f t="shared" si="338"/>
        <v>8.4629460201279816E-3</v>
      </c>
      <c r="AN138" s="11">
        <f t="shared" si="339"/>
        <v>1.9565217391304568E-2</v>
      </c>
      <c r="AO138" s="11">
        <f t="shared" si="340"/>
        <v>-7.9869508971258663E-3</v>
      </c>
      <c r="AP138" s="11">
        <f t="shared" si="341"/>
        <v>1.8510984540276443E-2</v>
      </c>
      <c r="AQ138" s="11">
        <f t="shared" si="342"/>
        <v>9.4983277591971227E-3</v>
      </c>
      <c r="AR138" s="11">
        <f t="shared" si="343"/>
        <v>1.6557464140251499E-2</v>
      </c>
      <c r="AS138" s="11">
        <f t="shared" si="344"/>
        <v>1.2276111893741115E-2</v>
      </c>
      <c r="AT138" s="11">
        <f t="shared" si="345"/>
        <v>1.3515731874145009E-2</v>
      </c>
      <c r="AU138" s="11">
        <f t="shared" si="346"/>
        <v>1.536570374923163E-2</v>
      </c>
      <c r="AV138" s="11">
        <f t="shared" si="347"/>
        <v>2.2222222222212373E-4</v>
      </c>
      <c r="AW138" s="11">
        <f t="shared" si="348"/>
        <v>1.9708029197080146E-2</v>
      </c>
      <c r="AX138" s="11">
        <f t="shared" si="349"/>
        <v>1.0440835266821269E-2</v>
      </c>
      <c r="AY138" s="11">
        <f t="shared" si="350"/>
        <v>2.347808019945985E-2</v>
      </c>
      <c r="AZ138" s="11" t="str">
        <f t="shared" si="351"/>
        <v>/</v>
      </c>
      <c r="BA138" s="11">
        <f t="shared" si="352"/>
        <v>1.7374517374517451E-2</v>
      </c>
      <c r="BB138" s="11">
        <f t="shared" si="353"/>
        <v>4.5310015898251121E-2</v>
      </c>
      <c r="BC138" s="11" t="str">
        <f t="shared" si="354"/>
        <v>/</v>
      </c>
      <c r="BD138" s="11">
        <f t="shared" si="355"/>
        <v>1.6998542692810314E-2</v>
      </c>
      <c r="BE138" s="76" t="str">
        <f t="shared" si="356"/>
        <v>/</v>
      </c>
      <c r="BF138" s="11">
        <f t="shared" si="303"/>
        <v>7.1147541970577599E-3</v>
      </c>
      <c r="BY138" s="2">
        <f t="shared" si="304"/>
        <v>44071</v>
      </c>
      <c r="BZ138" s="3">
        <f t="shared" si="305"/>
        <v>1.8321000000000001</v>
      </c>
      <c r="CA138" s="3">
        <f t="shared" si="306"/>
        <v>1.746</v>
      </c>
      <c r="CB138" s="3">
        <f t="shared" si="307"/>
        <v>2.9273356401384083</v>
      </c>
      <c r="CC138" s="3">
        <f t="shared" si="308"/>
        <v>2.3940000000000001</v>
      </c>
      <c r="CD138" s="3">
        <f t="shared" si="309"/>
        <v>1.5868</v>
      </c>
      <c r="CE138" s="3">
        <f t="shared" si="310"/>
        <v>1.8512</v>
      </c>
      <c r="CF138" s="3">
        <f t="shared" si="311"/>
        <v>2.3515497553017943</v>
      </c>
      <c r="CG138" s="3">
        <f t="shared" si="312"/>
        <v>1.8327559927947901</v>
      </c>
      <c r="CH138" s="3">
        <f t="shared" si="313"/>
        <v>2.1318181818181818</v>
      </c>
      <c r="CI138" s="3">
        <f t="shared" si="314"/>
        <v>1.4803592412288065</v>
      </c>
      <c r="CJ138" s="3">
        <f t="shared" si="315"/>
        <v>2.4652880354505164</v>
      </c>
      <c r="CK138" s="3">
        <f t="shared" si="316"/>
        <v>2.2637999999999998</v>
      </c>
      <c r="CL138" s="3">
        <f t="shared" si="317"/>
        <v>2.2280225111585481</v>
      </c>
      <c r="CM138" s="3">
        <f t="shared" si="318"/>
        <v>2.012</v>
      </c>
      <c r="CN138" s="3">
        <f t="shared" si="319"/>
        <v>1.8522000000000001</v>
      </c>
      <c r="CO138" s="3">
        <f t="shared" si="320"/>
        <v>1.6519999999999999</v>
      </c>
      <c r="CP138" s="3">
        <f t="shared" si="321"/>
        <v>1.3503000000000001</v>
      </c>
      <c r="CQ138" s="3">
        <f t="shared" si="322"/>
        <v>1.397</v>
      </c>
      <c r="CR138" s="3">
        <f t="shared" si="323"/>
        <v>1.742</v>
      </c>
      <c r="CS138" s="3">
        <f t="shared" si="324"/>
        <v>1.4778</v>
      </c>
      <c r="CT138" s="3">
        <f t="shared" si="325"/>
        <v>1</v>
      </c>
      <c r="CU138" s="3">
        <f t="shared" si="326"/>
        <v>2.1080000000000001</v>
      </c>
      <c r="CV138" s="3">
        <f t="shared" si="327"/>
        <v>1.3149999999999999</v>
      </c>
      <c r="CW138" s="3">
        <f t="shared" si="328"/>
        <v>1</v>
      </c>
      <c r="CX138" s="3">
        <f t="shared" si="329"/>
        <v>1.6523969220000001</v>
      </c>
      <c r="CY138" s="81">
        <f t="shared" si="330"/>
        <v>1</v>
      </c>
      <c r="CZ138" s="3">
        <f t="shared" ref="CZ138" si="364">AD138/AD$2</f>
        <v>1.0704530366708487</v>
      </c>
    </row>
    <row r="139" spans="1:104">
      <c r="A139" s="2">
        <v>44078</v>
      </c>
      <c r="B139" s="73">
        <v>1.8134999999999999</v>
      </c>
      <c r="C139" s="73">
        <v>1.7290000000000001</v>
      </c>
      <c r="D139" s="73">
        <v>4.1849999999999996</v>
      </c>
      <c r="E139" s="73">
        <v>2.3969999999999998</v>
      </c>
      <c r="F139" s="73">
        <v>1.5772999999999999</v>
      </c>
      <c r="G139" s="73">
        <v>1.8385</v>
      </c>
      <c r="H139" s="73">
        <v>2.8601000000000001</v>
      </c>
      <c r="I139" s="73">
        <v>2.6227999999999998</v>
      </c>
      <c r="J139" s="73">
        <v>2.327</v>
      </c>
      <c r="K139" s="73">
        <v>1.7807999999999999</v>
      </c>
      <c r="L139" s="73">
        <v>2.4918999999999998</v>
      </c>
      <c r="M139" s="73">
        <v>2.2225999999999999</v>
      </c>
      <c r="N139" s="73">
        <v>2.2835000000000001</v>
      </c>
      <c r="O139" s="73">
        <v>1.9978</v>
      </c>
      <c r="P139" s="73">
        <v>1.8581000000000001</v>
      </c>
      <c r="Q139" s="73">
        <v>1.633</v>
      </c>
      <c r="R139" s="73">
        <v>1.3889</v>
      </c>
      <c r="S139" s="73">
        <v>1.4530000000000001</v>
      </c>
      <c r="T139" s="73">
        <v>1.7350000000000001</v>
      </c>
      <c r="U139" s="73">
        <v>1.4805999999999999</v>
      </c>
      <c r="V139" s="73">
        <v>1</v>
      </c>
      <c r="W139" s="73">
        <v>2.08</v>
      </c>
      <c r="X139" s="73">
        <v>1.28</v>
      </c>
      <c r="Y139" s="73">
        <v>1</v>
      </c>
      <c r="Z139" s="73">
        <v>1.63641743933715</v>
      </c>
      <c r="AA139" s="79">
        <v>1</v>
      </c>
      <c r="AB139" s="79">
        <v>1</v>
      </c>
      <c r="AC139" s="79"/>
      <c r="AD139" s="19">
        <v>1.0588337624209889</v>
      </c>
      <c r="AF139" s="11">
        <f t="shared" si="331"/>
        <v>-1.0152284263959532E-2</v>
      </c>
      <c r="AG139" s="11">
        <f t="shared" si="332"/>
        <v>-9.7365406643756813E-3</v>
      </c>
      <c r="AH139" s="11">
        <f t="shared" si="333"/>
        <v>-1.0638297872340607E-2</v>
      </c>
      <c r="AI139" s="11">
        <f t="shared" si="334"/>
        <v>1.2531328320801727E-3</v>
      </c>
      <c r="AJ139" s="11">
        <f t="shared" si="335"/>
        <v>-5.9868918578270813E-3</v>
      </c>
      <c r="AK139" s="11">
        <f t="shared" si="336"/>
        <v>-6.8604148660328379E-3</v>
      </c>
      <c r="AL139" s="11">
        <f t="shared" si="337"/>
        <v>-7.9431148109607719E-3</v>
      </c>
      <c r="AM139" s="11">
        <f t="shared" si="338"/>
        <v>-8.5431314735012753E-3</v>
      </c>
      <c r="AN139" s="11">
        <f t="shared" si="339"/>
        <v>-7.6759061833689968E-3</v>
      </c>
      <c r="AO139" s="11">
        <f t="shared" si="340"/>
        <v>9.6955264500764304E-3</v>
      </c>
      <c r="AP139" s="11">
        <f t="shared" si="341"/>
        <v>-4.6335130816856918E-3</v>
      </c>
      <c r="AQ139" s="11">
        <f t="shared" si="342"/>
        <v>-1.8199487587242658E-2</v>
      </c>
      <c r="AR139" s="11">
        <f t="shared" si="343"/>
        <v>-5.5308771012976266E-3</v>
      </c>
      <c r="AS139" s="11">
        <f t="shared" si="344"/>
        <v>-7.0576540755467043E-3</v>
      </c>
      <c r="AT139" s="11">
        <f t="shared" si="345"/>
        <v>3.1854011445848762E-3</v>
      </c>
      <c r="AU139" s="11">
        <f t="shared" si="346"/>
        <v>-1.150121065375298E-2</v>
      </c>
      <c r="AV139" s="11">
        <f t="shared" si="347"/>
        <v>2.8586240094793824E-2</v>
      </c>
      <c r="AW139" s="11">
        <f t="shared" si="348"/>
        <v>4.0085898353614979E-2</v>
      </c>
      <c r="AX139" s="11">
        <f t="shared" si="349"/>
        <v>-4.0183696900114585E-3</v>
      </c>
      <c r="AY139" s="11">
        <f t="shared" si="350"/>
        <v>1.8947083502502959E-3</v>
      </c>
      <c r="AZ139" s="11" t="str">
        <f t="shared" si="351"/>
        <v>/</v>
      </c>
      <c r="BA139" s="11">
        <f t="shared" si="352"/>
        <v>-1.3282732447817858E-2</v>
      </c>
      <c r="BB139" s="11">
        <f t="shared" si="353"/>
        <v>-2.6615969581748944E-2</v>
      </c>
      <c r="BC139" s="11" t="str">
        <f t="shared" si="354"/>
        <v>/</v>
      </c>
      <c r="BD139" s="11">
        <f t="shared" si="355"/>
        <v>-9.6704868243818742E-3</v>
      </c>
      <c r="BE139" s="76" t="str">
        <f t="shared" si="356"/>
        <v>/</v>
      </c>
      <c r="BF139" s="11">
        <f t="shared" si="303"/>
        <v>-1.0854539014617748E-2</v>
      </c>
      <c r="BY139" s="2">
        <f t="shared" si="304"/>
        <v>44078</v>
      </c>
      <c r="BZ139" s="3">
        <f t="shared" si="305"/>
        <v>1.8134999999999999</v>
      </c>
      <c r="CA139" s="3">
        <f t="shared" si="306"/>
        <v>1.7290000000000001</v>
      </c>
      <c r="CB139" s="3">
        <f t="shared" si="307"/>
        <v>2.8961937716262973</v>
      </c>
      <c r="CC139" s="3">
        <f t="shared" si="308"/>
        <v>2.3969999999999998</v>
      </c>
      <c r="CD139" s="3">
        <f t="shared" si="309"/>
        <v>1.5772999999999999</v>
      </c>
      <c r="CE139" s="3">
        <f t="shared" si="310"/>
        <v>1.8385</v>
      </c>
      <c r="CF139" s="3">
        <f t="shared" si="311"/>
        <v>2.3328711256117458</v>
      </c>
      <c r="CG139" s="3">
        <f t="shared" si="312"/>
        <v>1.8170985173894969</v>
      </c>
      <c r="CH139" s="3">
        <f t="shared" si="313"/>
        <v>2.1154545454545453</v>
      </c>
      <c r="CI139" s="3">
        <f t="shared" si="314"/>
        <v>1.4947121034077555</v>
      </c>
      <c r="CJ139" s="3">
        <f t="shared" si="315"/>
        <v>2.4538650910881334</v>
      </c>
      <c r="CK139" s="3">
        <f t="shared" si="316"/>
        <v>2.2225999999999999</v>
      </c>
      <c r="CL139" s="3">
        <f t="shared" si="317"/>
        <v>2.2156995924704059</v>
      </c>
      <c r="CM139" s="3">
        <f t="shared" si="318"/>
        <v>1.9978</v>
      </c>
      <c r="CN139" s="3">
        <f t="shared" si="319"/>
        <v>1.8581000000000001</v>
      </c>
      <c r="CO139" s="3">
        <f t="shared" si="320"/>
        <v>1.633</v>
      </c>
      <c r="CP139" s="3">
        <f t="shared" si="321"/>
        <v>1.3889</v>
      </c>
      <c r="CQ139" s="3">
        <f t="shared" si="322"/>
        <v>1.4530000000000001</v>
      </c>
      <c r="CR139" s="3">
        <f t="shared" si="323"/>
        <v>1.7350000000000001</v>
      </c>
      <c r="CS139" s="3">
        <f t="shared" si="324"/>
        <v>1.4805999999999999</v>
      </c>
      <c r="CT139" s="3">
        <f t="shared" si="325"/>
        <v>1</v>
      </c>
      <c r="CU139" s="3">
        <f t="shared" si="326"/>
        <v>2.08</v>
      </c>
      <c r="CV139" s="3">
        <f t="shared" si="327"/>
        <v>1.28</v>
      </c>
      <c r="CW139" s="3">
        <f t="shared" si="328"/>
        <v>1</v>
      </c>
      <c r="CX139" s="3">
        <f t="shared" si="329"/>
        <v>1.63641743933715</v>
      </c>
      <c r="CY139" s="81">
        <f t="shared" si="330"/>
        <v>1</v>
      </c>
      <c r="CZ139" s="3">
        <f t="shared" ref="CZ139" si="365">AD139/AD$2</f>
        <v>1.0588337624209889</v>
      </c>
    </row>
    <row r="140" spans="1:104">
      <c r="A140" s="2">
        <v>44085</v>
      </c>
      <c r="B140" s="73">
        <v>1.7261</v>
      </c>
      <c r="C140" s="73">
        <v>1.63</v>
      </c>
      <c r="D140" s="73">
        <v>3.9260000000000002</v>
      </c>
      <c r="E140" s="73">
        <v>2.3130000000000002</v>
      </c>
      <c r="F140" s="73">
        <v>1.4786999999999999</v>
      </c>
      <c r="G140" s="73">
        <v>1.7442</v>
      </c>
      <c r="H140" s="73">
        <v>2.7119</v>
      </c>
      <c r="I140" s="73">
        <v>2.5466000000000002</v>
      </c>
      <c r="J140" s="73">
        <v>2.2240000000000002</v>
      </c>
      <c r="K140" s="73">
        <v>1.7311000000000001</v>
      </c>
      <c r="L140" s="73">
        <v>2.3435999999999999</v>
      </c>
      <c r="M140" s="73">
        <v>2.0764999999999998</v>
      </c>
      <c r="N140" s="73">
        <v>2.1758999999999999</v>
      </c>
      <c r="O140" s="73">
        <v>1.8949</v>
      </c>
      <c r="P140" s="73">
        <v>1.7502</v>
      </c>
      <c r="Q140" s="73">
        <v>1.5389999999999999</v>
      </c>
      <c r="R140" s="73">
        <v>1.3515999999999999</v>
      </c>
      <c r="S140" s="73">
        <v>1.38</v>
      </c>
      <c r="T140" s="73">
        <v>1.6220000000000001</v>
      </c>
      <c r="U140" s="73">
        <v>1.4185000000000001</v>
      </c>
      <c r="V140" s="73">
        <v>1.0096000000000001</v>
      </c>
      <c r="W140" s="73">
        <v>1.9770000000000001</v>
      </c>
      <c r="X140" s="73">
        <v>1.256</v>
      </c>
      <c r="Y140" s="73">
        <v>1</v>
      </c>
      <c r="Z140" s="73">
        <v>1.5394555139080699</v>
      </c>
      <c r="AA140" s="79">
        <v>1</v>
      </c>
      <c r="AB140" s="79">
        <v>1</v>
      </c>
      <c r="AC140" s="79"/>
      <c r="AD140" s="19">
        <v>1.0097826034267787</v>
      </c>
      <c r="AF140" s="11">
        <f t="shared" si="331"/>
        <v>-4.8194099807002955E-2</v>
      </c>
      <c r="AG140" s="11">
        <f t="shared" si="332"/>
        <v>-5.7258530942741581E-2</v>
      </c>
      <c r="AH140" s="11">
        <f t="shared" si="333"/>
        <v>-6.1887694145758565E-2</v>
      </c>
      <c r="AI140" s="11">
        <f t="shared" si="334"/>
        <v>-3.5043804755944818E-2</v>
      </c>
      <c r="AJ140" s="11">
        <f t="shared" si="335"/>
        <v>-6.2511887402523336E-2</v>
      </c>
      <c r="AK140" s="11">
        <f t="shared" si="336"/>
        <v>-5.1291813978787126E-2</v>
      </c>
      <c r="AL140" s="11">
        <f t="shared" si="337"/>
        <v>-5.1816370056991023E-2</v>
      </c>
      <c r="AM140" s="11">
        <f t="shared" si="338"/>
        <v>-2.9052920542931071E-2</v>
      </c>
      <c r="AN140" s="11">
        <f t="shared" si="339"/>
        <v>-4.4262999570262029E-2</v>
      </c>
      <c r="AO140" s="11">
        <f t="shared" si="340"/>
        <v>-2.7908805031446438E-2</v>
      </c>
      <c r="AP140" s="11">
        <f t="shared" si="341"/>
        <v>-5.951282154179538E-2</v>
      </c>
      <c r="AQ140" s="11">
        <f t="shared" si="342"/>
        <v>-6.5733825249707611E-2</v>
      </c>
      <c r="AR140" s="11">
        <f t="shared" si="343"/>
        <v>-4.7120648127873976E-2</v>
      </c>
      <c r="AS140" s="11">
        <f t="shared" si="344"/>
        <v>-5.1506657323055371E-2</v>
      </c>
      <c r="AT140" s="11">
        <f t="shared" si="345"/>
        <v>-5.8070071578494198E-2</v>
      </c>
      <c r="AU140" s="11">
        <f t="shared" si="346"/>
        <v>-5.7562767911818802E-2</v>
      </c>
      <c r="AV140" s="11">
        <f t="shared" si="347"/>
        <v>-2.6855785153718892E-2</v>
      </c>
      <c r="AW140" s="11">
        <f t="shared" si="348"/>
        <v>-5.0240880935994658E-2</v>
      </c>
      <c r="AX140" s="11">
        <f t="shared" si="349"/>
        <v>-6.5129682997118188E-2</v>
      </c>
      <c r="AY140" s="11">
        <f t="shared" si="350"/>
        <v>-4.1942455761177833E-2</v>
      </c>
      <c r="AZ140" s="11">
        <f t="shared" si="351"/>
        <v>9.6000000000000529E-3</v>
      </c>
      <c r="BA140" s="11">
        <f t="shared" si="352"/>
        <v>-4.9519230769230704E-2</v>
      </c>
      <c r="BB140" s="11">
        <f t="shared" si="353"/>
        <v>-1.8750000000000044E-2</v>
      </c>
      <c r="BC140" s="11" t="str">
        <f t="shared" si="354"/>
        <v>/</v>
      </c>
      <c r="BD140" s="11">
        <f t="shared" si="355"/>
        <v>-5.9252561784208124E-2</v>
      </c>
      <c r="BE140" s="76" t="str">
        <f t="shared" si="356"/>
        <v>/</v>
      </c>
      <c r="BF140" s="11">
        <f t="shared" si="303"/>
        <v>-4.632564689102503E-2</v>
      </c>
      <c r="BY140" s="2">
        <f t="shared" si="304"/>
        <v>44085</v>
      </c>
      <c r="BZ140" s="3">
        <f t="shared" si="305"/>
        <v>1.7261</v>
      </c>
      <c r="CA140" s="3">
        <f t="shared" si="306"/>
        <v>1.63</v>
      </c>
      <c r="CB140" s="3">
        <f t="shared" si="307"/>
        <v>2.7169550173010379</v>
      </c>
      <c r="CC140" s="3">
        <f t="shared" si="308"/>
        <v>2.3130000000000002</v>
      </c>
      <c r="CD140" s="3">
        <f t="shared" si="309"/>
        <v>1.4786999999999999</v>
      </c>
      <c r="CE140" s="3">
        <f t="shared" si="310"/>
        <v>1.7442</v>
      </c>
      <c r="CF140" s="3">
        <f t="shared" si="311"/>
        <v>2.211990212071778</v>
      </c>
      <c r="CG140" s="3">
        <f t="shared" si="312"/>
        <v>1.764306498545102</v>
      </c>
      <c r="CH140" s="3">
        <f t="shared" si="313"/>
        <v>2.021818181818182</v>
      </c>
      <c r="CI140" s="3">
        <f t="shared" si="314"/>
        <v>1.4529964747356052</v>
      </c>
      <c r="CJ140" s="3">
        <f t="shared" si="315"/>
        <v>2.3078286558345642</v>
      </c>
      <c r="CK140" s="3">
        <f t="shared" si="316"/>
        <v>2.0764999999999998</v>
      </c>
      <c r="CL140" s="3">
        <f t="shared" si="317"/>
        <v>2.1112943916165339</v>
      </c>
      <c r="CM140" s="3">
        <f t="shared" si="318"/>
        <v>1.8949</v>
      </c>
      <c r="CN140" s="3">
        <f t="shared" si="319"/>
        <v>1.7502</v>
      </c>
      <c r="CO140" s="3">
        <f t="shared" si="320"/>
        <v>1.5389999999999999</v>
      </c>
      <c r="CP140" s="3">
        <f t="shared" si="321"/>
        <v>1.3515999999999999</v>
      </c>
      <c r="CQ140" s="3">
        <f t="shared" si="322"/>
        <v>1.38</v>
      </c>
      <c r="CR140" s="3">
        <f t="shared" si="323"/>
        <v>1.6220000000000001</v>
      </c>
      <c r="CS140" s="3">
        <f t="shared" si="324"/>
        <v>1.4185000000000001</v>
      </c>
      <c r="CT140" s="3">
        <f t="shared" si="325"/>
        <v>1.0096000000000001</v>
      </c>
      <c r="CU140" s="3">
        <f t="shared" si="326"/>
        <v>1.9770000000000001</v>
      </c>
      <c r="CV140" s="3">
        <f t="shared" si="327"/>
        <v>1.256</v>
      </c>
      <c r="CW140" s="3">
        <f t="shared" si="328"/>
        <v>1</v>
      </c>
      <c r="CX140" s="3">
        <f t="shared" si="329"/>
        <v>1.5394555139080699</v>
      </c>
      <c r="CY140" s="81">
        <f t="shared" si="330"/>
        <v>1</v>
      </c>
      <c r="CZ140" s="3">
        <f t="shared" ref="CZ140" si="366">AD140/AD$2</f>
        <v>1.0097826034267787</v>
      </c>
    </row>
    <row r="141" spans="1:104">
      <c r="A141" s="2">
        <v>44092</v>
      </c>
      <c r="B141" s="73">
        <v>1.7676000000000001</v>
      </c>
      <c r="C141" s="73">
        <v>1.6779999999999999</v>
      </c>
      <c r="D141" s="73">
        <v>3.9990000000000001</v>
      </c>
      <c r="E141" s="73">
        <v>2.3780000000000001</v>
      </c>
      <c r="F141" s="73">
        <v>1.5249999999999999</v>
      </c>
      <c r="G141" s="73">
        <v>1.7989999999999999</v>
      </c>
      <c r="H141" s="73">
        <v>2.7776000000000001</v>
      </c>
      <c r="I141" s="73">
        <v>2.6215000000000002</v>
      </c>
      <c r="J141" s="73">
        <v>2.294</v>
      </c>
      <c r="K141" s="73">
        <v>1.7512000000000001</v>
      </c>
      <c r="L141" s="73">
        <v>2.4245999999999999</v>
      </c>
      <c r="M141" s="73">
        <v>2.1434000000000002</v>
      </c>
      <c r="N141" s="73">
        <v>2.2637999999999998</v>
      </c>
      <c r="O141" s="73">
        <v>1.9459</v>
      </c>
      <c r="P141" s="73">
        <v>1.8041</v>
      </c>
      <c r="Q141" s="73">
        <v>1.5920000000000001</v>
      </c>
      <c r="R141" s="73">
        <v>1.3842000000000001</v>
      </c>
      <c r="S141" s="73">
        <v>1.4350000000000001</v>
      </c>
      <c r="T141" s="73">
        <v>1.673</v>
      </c>
      <c r="U141" s="73">
        <v>1.4597</v>
      </c>
      <c r="V141" s="73">
        <v>1.042</v>
      </c>
      <c r="W141" s="73">
        <v>2.048</v>
      </c>
      <c r="X141" s="73">
        <v>1.2789999999999999</v>
      </c>
      <c r="Y141" s="73">
        <v>1</v>
      </c>
      <c r="Z141" s="73">
        <v>1.5845334385480401</v>
      </c>
      <c r="AA141" s="79">
        <v>1</v>
      </c>
      <c r="AB141" s="79">
        <v>1</v>
      </c>
      <c r="AC141" s="79"/>
      <c r="AD141" s="19">
        <v>1.0349792947988414</v>
      </c>
      <c r="AF141" s="11">
        <f t="shared" si="331"/>
        <v>2.4042639476276051E-2</v>
      </c>
      <c r="AG141" s="11">
        <f t="shared" si="332"/>
        <v>2.9447852760736248E-2</v>
      </c>
      <c r="AH141" s="11">
        <f t="shared" si="333"/>
        <v>1.8593988792664273E-2</v>
      </c>
      <c r="AI141" s="11">
        <f t="shared" si="334"/>
        <v>2.8102031993082477E-2</v>
      </c>
      <c r="AJ141" s="11">
        <f t="shared" si="335"/>
        <v>3.1311286941232197E-2</v>
      </c>
      <c r="AK141" s="11">
        <f t="shared" si="336"/>
        <v>3.1418415319344195E-2</v>
      </c>
      <c r="AL141" s="11">
        <f t="shared" si="337"/>
        <v>2.4226557026439055E-2</v>
      </c>
      <c r="AM141" s="11">
        <f t="shared" si="338"/>
        <v>2.9411764705882248E-2</v>
      </c>
      <c r="AN141" s="11">
        <f t="shared" si="339"/>
        <v>3.1474820143884807E-2</v>
      </c>
      <c r="AO141" s="11">
        <f t="shared" si="340"/>
        <v>1.1611114320374316E-2</v>
      </c>
      <c r="AP141" s="11">
        <f t="shared" si="341"/>
        <v>3.4562211981566726E-2</v>
      </c>
      <c r="AQ141" s="11">
        <f t="shared" si="342"/>
        <v>3.2217673970623917E-2</v>
      </c>
      <c r="AR141" s="11">
        <f t="shared" si="343"/>
        <v>4.0397077071556486E-2</v>
      </c>
      <c r="AS141" s="11">
        <f t="shared" si="344"/>
        <v>2.6914349042165719E-2</v>
      </c>
      <c r="AT141" s="11">
        <f t="shared" si="345"/>
        <v>3.0796480402239812E-2</v>
      </c>
      <c r="AU141" s="11">
        <f t="shared" si="346"/>
        <v>3.4437946718648638E-2</v>
      </c>
      <c r="AV141" s="11">
        <f t="shared" si="347"/>
        <v>2.4119562000592065E-2</v>
      </c>
      <c r="AW141" s="11">
        <f t="shared" si="348"/>
        <v>3.9855072463768293E-2</v>
      </c>
      <c r="AX141" s="11">
        <f t="shared" si="349"/>
        <v>3.1442663378544955E-2</v>
      </c>
      <c r="AY141" s="11">
        <f t="shared" si="350"/>
        <v>2.9044765597461941E-2</v>
      </c>
      <c r="AZ141" s="11">
        <f t="shared" si="351"/>
        <v>3.2091917591125174E-2</v>
      </c>
      <c r="BA141" s="11">
        <f t="shared" si="352"/>
        <v>3.591299949418314E-2</v>
      </c>
      <c r="BB141" s="11">
        <f t="shared" si="353"/>
        <v>1.8312101910827883E-2</v>
      </c>
      <c r="BC141" s="11" t="str">
        <f t="shared" si="354"/>
        <v>/</v>
      </c>
      <c r="BD141" s="11">
        <f t="shared" si="355"/>
        <v>2.9281732555905604E-2</v>
      </c>
      <c r="BE141" s="76" t="str">
        <f t="shared" si="356"/>
        <v>/</v>
      </c>
      <c r="BF141" s="11">
        <f t="shared" ref="BF141:BF145" si="367">AD141/AD140-1</f>
        <v>2.4952590078850312E-2</v>
      </c>
      <c r="BY141" s="2">
        <f t="shared" si="304"/>
        <v>44092</v>
      </c>
      <c r="BZ141" s="3">
        <f t="shared" si="305"/>
        <v>1.7676000000000001</v>
      </c>
      <c r="CA141" s="3">
        <f t="shared" si="306"/>
        <v>1.6779999999999999</v>
      </c>
      <c r="CB141" s="3">
        <f t="shared" si="307"/>
        <v>2.7674740484429066</v>
      </c>
      <c r="CC141" s="3">
        <f t="shared" si="308"/>
        <v>2.3780000000000001</v>
      </c>
      <c r="CD141" s="3">
        <f t="shared" si="309"/>
        <v>1.5249999999999999</v>
      </c>
      <c r="CE141" s="3">
        <f t="shared" si="310"/>
        <v>1.7989999999999999</v>
      </c>
      <c r="CF141" s="3">
        <f t="shared" si="311"/>
        <v>2.26557911908646</v>
      </c>
      <c r="CG141" s="3">
        <f t="shared" si="312"/>
        <v>1.8161978661493696</v>
      </c>
      <c r="CH141" s="3">
        <f t="shared" si="313"/>
        <v>2.0854545454545454</v>
      </c>
      <c r="CI141" s="3">
        <f t="shared" si="314"/>
        <v>1.4698673829108613</v>
      </c>
      <c r="CJ141" s="3">
        <f t="shared" si="315"/>
        <v>2.3875923190546526</v>
      </c>
      <c r="CK141" s="3">
        <f t="shared" si="316"/>
        <v>2.1434000000000002</v>
      </c>
      <c r="CL141" s="3">
        <f t="shared" si="317"/>
        <v>2.1965845138754121</v>
      </c>
      <c r="CM141" s="3">
        <f t="shared" si="318"/>
        <v>1.9459</v>
      </c>
      <c r="CN141" s="3">
        <f t="shared" si="319"/>
        <v>1.8041</v>
      </c>
      <c r="CO141" s="3">
        <f t="shared" si="320"/>
        <v>1.5920000000000001</v>
      </c>
      <c r="CP141" s="3">
        <f t="shared" si="321"/>
        <v>1.3842000000000001</v>
      </c>
      <c r="CQ141" s="3">
        <f t="shared" si="322"/>
        <v>1.4350000000000001</v>
      </c>
      <c r="CR141" s="3">
        <f t="shared" si="323"/>
        <v>1.673</v>
      </c>
      <c r="CS141" s="3">
        <f t="shared" si="324"/>
        <v>1.4597</v>
      </c>
      <c r="CT141" s="3">
        <f t="shared" si="325"/>
        <v>1.042</v>
      </c>
      <c r="CU141" s="3">
        <f t="shared" si="326"/>
        <v>2.048</v>
      </c>
      <c r="CV141" s="3">
        <f t="shared" si="327"/>
        <v>1.2789999999999999</v>
      </c>
      <c r="CW141" s="3">
        <f t="shared" si="328"/>
        <v>1</v>
      </c>
      <c r="CX141" s="3">
        <f t="shared" si="329"/>
        <v>1.5845334385480401</v>
      </c>
      <c r="CY141" s="81">
        <f t="shared" si="330"/>
        <v>1</v>
      </c>
      <c r="CZ141" s="3">
        <f t="shared" ref="CZ141" si="368">AD141/AD$2</f>
        <v>1.0349792947988414</v>
      </c>
    </row>
    <row r="142" spans="1:104">
      <c r="A142" s="2">
        <v>44099</v>
      </c>
      <c r="B142" s="73">
        <v>1.7250000000000001</v>
      </c>
      <c r="C142" s="73">
        <v>1.631</v>
      </c>
      <c r="D142" s="73">
        <v>3.7970000000000002</v>
      </c>
      <c r="E142" s="73">
        <v>2.2949999999999999</v>
      </c>
      <c r="F142" s="73">
        <v>1.4692000000000001</v>
      </c>
      <c r="G142" s="73">
        <v>1.7262999999999999</v>
      </c>
      <c r="H142" s="73">
        <v>2.7191999999999998</v>
      </c>
      <c r="I142" s="73">
        <v>2.5379</v>
      </c>
      <c r="J142" s="73">
        <v>2.23</v>
      </c>
      <c r="K142" s="73">
        <v>1.7336</v>
      </c>
      <c r="L142" s="73">
        <v>2.3323999999999998</v>
      </c>
      <c r="M142" s="73">
        <v>2.0783</v>
      </c>
      <c r="N142" s="73">
        <v>2.1814</v>
      </c>
      <c r="O142" s="73">
        <v>1.8787</v>
      </c>
      <c r="P142" s="73">
        <v>1.7412000000000001</v>
      </c>
      <c r="Q142" s="73">
        <v>1.532</v>
      </c>
      <c r="R142" s="73">
        <v>1.3131999999999999</v>
      </c>
      <c r="S142" s="73">
        <v>1.3939999999999999</v>
      </c>
      <c r="T142" s="73">
        <v>1.6080000000000001</v>
      </c>
      <c r="U142" s="73">
        <v>1.4153</v>
      </c>
      <c r="V142" s="73">
        <v>1.0168999999999999</v>
      </c>
      <c r="W142" s="73">
        <v>1.996</v>
      </c>
      <c r="X142" s="73">
        <v>1.236</v>
      </c>
      <c r="Y142" s="73">
        <v>1</v>
      </c>
      <c r="Z142" s="73">
        <v>1.5293943578615099</v>
      </c>
      <c r="AA142" s="79">
        <v>1</v>
      </c>
      <c r="AB142" s="79">
        <v>1</v>
      </c>
      <c r="AC142" s="79"/>
      <c r="AD142" s="19">
        <v>0.99713146467311087</v>
      </c>
      <c r="AF142" s="11">
        <f t="shared" si="331"/>
        <v>-2.4100475220638184E-2</v>
      </c>
      <c r="AG142" s="11">
        <f t="shared" si="332"/>
        <v>-2.8009535160905763E-2</v>
      </c>
      <c r="AH142" s="11">
        <f t="shared" si="333"/>
        <v>-5.0512628157039274E-2</v>
      </c>
      <c r="AI142" s="11">
        <f t="shared" si="334"/>
        <v>-3.4903280067283493E-2</v>
      </c>
      <c r="AJ142" s="11">
        <f t="shared" si="335"/>
        <v>-3.6590163934426156E-2</v>
      </c>
      <c r="AK142" s="11">
        <f t="shared" si="336"/>
        <v>-4.0411339633129484E-2</v>
      </c>
      <c r="AL142" s="11">
        <f t="shared" si="337"/>
        <v>-2.1025345622119884E-2</v>
      </c>
      <c r="AM142" s="11">
        <f t="shared" si="338"/>
        <v>-3.1890139233263448E-2</v>
      </c>
      <c r="AN142" s="11">
        <f t="shared" si="339"/>
        <v>-2.7898866608544015E-2</v>
      </c>
      <c r="AO142" s="11">
        <f t="shared" si="340"/>
        <v>-1.0050251256281451E-2</v>
      </c>
      <c r="AP142" s="11">
        <f t="shared" si="341"/>
        <v>-3.8026891033572596E-2</v>
      </c>
      <c r="AQ142" s="11">
        <f t="shared" si="342"/>
        <v>-3.0372305682560441E-2</v>
      </c>
      <c r="AR142" s="11">
        <f t="shared" si="343"/>
        <v>-3.6398975174485315E-2</v>
      </c>
      <c r="AS142" s="11">
        <f t="shared" si="344"/>
        <v>-3.4534148722955904E-2</v>
      </c>
      <c r="AT142" s="11">
        <f t="shared" si="345"/>
        <v>-3.4865029654675417E-2</v>
      </c>
      <c r="AU142" s="11">
        <f t="shared" si="346"/>
        <v>-3.7688442211055273E-2</v>
      </c>
      <c r="AV142" s="11">
        <f t="shared" si="347"/>
        <v>-5.1293165727496204E-2</v>
      </c>
      <c r="AW142" s="11">
        <f t="shared" si="348"/>
        <v>-2.8571428571428692E-2</v>
      </c>
      <c r="AX142" s="11">
        <f t="shared" si="349"/>
        <v>-3.8852361028093196E-2</v>
      </c>
      <c r="AY142" s="11">
        <f t="shared" si="350"/>
        <v>-3.0417209015551117E-2</v>
      </c>
      <c r="AZ142" s="11">
        <f t="shared" si="351"/>
        <v>-2.4088291746641177E-2</v>
      </c>
      <c r="BA142" s="11">
        <f t="shared" si="352"/>
        <v>-2.5390625E-2</v>
      </c>
      <c r="BB142" s="11">
        <f t="shared" si="353"/>
        <v>-3.3620015637216505E-2</v>
      </c>
      <c r="BC142" s="11" t="str">
        <f t="shared" si="354"/>
        <v>/</v>
      </c>
      <c r="BD142" s="11">
        <f t="shared" si="355"/>
        <v>-3.4798306772910959E-2</v>
      </c>
      <c r="BE142" s="76" t="str">
        <f t="shared" si="356"/>
        <v>/</v>
      </c>
      <c r="BF142" s="11">
        <f t="shared" si="367"/>
        <v>-3.6568683369735067E-2</v>
      </c>
      <c r="BY142" s="2">
        <f t="shared" si="304"/>
        <v>44099</v>
      </c>
      <c r="BZ142" s="3">
        <f t="shared" si="305"/>
        <v>1.7250000000000001</v>
      </c>
      <c r="CA142" s="3">
        <f t="shared" si="306"/>
        <v>1.631</v>
      </c>
      <c r="CB142" s="3">
        <f t="shared" si="307"/>
        <v>2.627681660899654</v>
      </c>
      <c r="CC142" s="3">
        <f t="shared" si="308"/>
        <v>2.2949999999999999</v>
      </c>
      <c r="CD142" s="3">
        <f t="shared" si="309"/>
        <v>1.4692000000000001</v>
      </c>
      <c r="CE142" s="3">
        <f t="shared" si="310"/>
        <v>1.7262999999999999</v>
      </c>
      <c r="CF142" s="3">
        <f t="shared" si="311"/>
        <v>2.2179445350734093</v>
      </c>
      <c r="CG142" s="3">
        <f t="shared" si="312"/>
        <v>1.7582790633227103</v>
      </c>
      <c r="CH142" s="3">
        <f t="shared" si="313"/>
        <v>2.0272727272727269</v>
      </c>
      <c r="CI142" s="3">
        <f t="shared" si="314"/>
        <v>1.4550948463991942</v>
      </c>
      <c r="CJ142" s="3">
        <f t="shared" si="315"/>
        <v>2.2967996061053664</v>
      </c>
      <c r="CK142" s="3">
        <f t="shared" si="316"/>
        <v>2.0783</v>
      </c>
      <c r="CL142" s="3">
        <f t="shared" si="317"/>
        <v>2.1166310886862023</v>
      </c>
      <c r="CM142" s="3">
        <f t="shared" si="318"/>
        <v>1.8787</v>
      </c>
      <c r="CN142" s="3">
        <f t="shared" si="319"/>
        <v>1.7412000000000001</v>
      </c>
      <c r="CO142" s="3">
        <f t="shared" si="320"/>
        <v>1.532</v>
      </c>
      <c r="CP142" s="3">
        <f t="shared" si="321"/>
        <v>1.3131999999999999</v>
      </c>
      <c r="CQ142" s="3">
        <f t="shared" si="322"/>
        <v>1.3939999999999999</v>
      </c>
      <c r="CR142" s="3">
        <f t="shared" si="323"/>
        <v>1.6080000000000001</v>
      </c>
      <c r="CS142" s="3">
        <f t="shared" si="324"/>
        <v>1.4153</v>
      </c>
      <c r="CT142" s="3">
        <f t="shared" si="325"/>
        <v>1.0168999999999999</v>
      </c>
      <c r="CU142" s="3">
        <f t="shared" si="326"/>
        <v>1.996</v>
      </c>
      <c r="CV142" s="3">
        <f t="shared" si="327"/>
        <v>1.236</v>
      </c>
      <c r="CW142" s="3">
        <f t="shared" si="328"/>
        <v>1</v>
      </c>
      <c r="CX142" s="3">
        <f t="shared" si="329"/>
        <v>1.5293943578615099</v>
      </c>
      <c r="CY142" s="81">
        <f t="shared" si="330"/>
        <v>1</v>
      </c>
      <c r="CZ142" s="3">
        <f t="shared" ref="CZ142:CZ143" si="369">AD142/AD$2</f>
        <v>0.99713146467311087</v>
      </c>
    </row>
    <row r="143" spans="1:104">
      <c r="A143" s="2">
        <v>44113</v>
      </c>
      <c r="B143" s="73">
        <v>1.7753000000000001</v>
      </c>
      <c r="C143" s="73">
        <v>1.6879999999999999</v>
      </c>
      <c r="D143" s="73">
        <v>3.8940000000000001</v>
      </c>
      <c r="E143" s="73">
        <v>2.3410000000000002</v>
      </c>
      <c r="F143" s="73">
        <v>1.5143</v>
      </c>
      <c r="G143" s="73">
        <v>1.7824</v>
      </c>
      <c r="H143" s="73">
        <v>2.8359000000000001</v>
      </c>
      <c r="I143" s="73">
        <v>2.6012</v>
      </c>
      <c r="J143" s="73">
        <v>2.294</v>
      </c>
      <c r="K143" s="73">
        <v>1.7639</v>
      </c>
      <c r="L143" s="73">
        <v>2.3921000000000001</v>
      </c>
      <c r="M143" s="73">
        <v>2.1579000000000002</v>
      </c>
      <c r="N143" s="73">
        <v>2.2566000000000002</v>
      </c>
      <c r="O143" s="73">
        <v>1.9244000000000001</v>
      </c>
      <c r="P143" s="73">
        <v>1.7831999999999999</v>
      </c>
      <c r="Q143" s="73">
        <v>1.571</v>
      </c>
      <c r="R143" s="73">
        <v>1.3502000000000001</v>
      </c>
      <c r="S143" s="73">
        <v>1.4370000000000001</v>
      </c>
      <c r="T143" s="73">
        <v>1.663</v>
      </c>
      <c r="U143" s="73">
        <v>1.4484999999999999</v>
      </c>
      <c r="V143" s="73">
        <v>1.0482</v>
      </c>
      <c r="W143" s="73">
        <v>2.0470000000000002</v>
      </c>
      <c r="X143" s="73">
        <v>1.288</v>
      </c>
      <c r="Y143" s="73">
        <v>1</v>
      </c>
      <c r="Z143" s="73">
        <v>1.56884987176958</v>
      </c>
      <c r="AA143" s="79">
        <v>1</v>
      </c>
      <c r="AB143" s="79">
        <v>1</v>
      </c>
      <c r="AC143" s="79"/>
      <c r="AD143" s="19">
        <v>1.0171416370973494</v>
      </c>
      <c r="AF143" s="11">
        <f t="shared" si="331"/>
        <v>2.9159420289855076E-2</v>
      </c>
      <c r="AG143" s="11">
        <f t="shared" si="332"/>
        <v>3.4947884733292467E-2</v>
      </c>
      <c r="AH143" s="11">
        <f t="shared" si="333"/>
        <v>2.5546484066368169E-2</v>
      </c>
      <c r="AI143" s="11">
        <f t="shared" si="334"/>
        <v>2.004357298474968E-2</v>
      </c>
      <c r="AJ143" s="11">
        <f t="shared" si="335"/>
        <v>3.069697794718218E-2</v>
      </c>
      <c r="AK143" s="11">
        <f t="shared" si="336"/>
        <v>3.2497248450443106E-2</v>
      </c>
      <c r="AL143" s="11">
        <f t="shared" si="337"/>
        <v>4.2917034421888989E-2</v>
      </c>
      <c r="AM143" s="11">
        <f t="shared" si="338"/>
        <v>2.4941881082784834E-2</v>
      </c>
      <c r="AN143" s="11">
        <f t="shared" si="339"/>
        <v>2.8699551569506765E-2</v>
      </c>
      <c r="AO143" s="11">
        <f t="shared" si="340"/>
        <v>1.7478080295339149E-2</v>
      </c>
      <c r="AP143" s="11">
        <f t="shared" si="341"/>
        <v>2.5595952666781052E-2</v>
      </c>
      <c r="AQ143" s="11">
        <f t="shared" si="342"/>
        <v>3.8300534090362381E-2</v>
      </c>
      <c r="AR143" s="11">
        <f t="shared" si="343"/>
        <v>3.4473274044191982E-2</v>
      </c>
      <c r="AS143" s="11">
        <f t="shared" si="344"/>
        <v>2.4325331346143564E-2</v>
      </c>
      <c r="AT143" s="11">
        <f t="shared" si="345"/>
        <v>2.4121295658166675E-2</v>
      </c>
      <c r="AU143" s="11">
        <f t="shared" si="346"/>
        <v>2.5456919060052208E-2</v>
      </c>
      <c r="AV143" s="11">
        <f t="shared" si="347"/>
        <v>2.8175449284191467E-2</v>
      </c>
      <c r="AW143" s="11">
        <f t="shared" si="348"/>
        <v>3.0846484935437735E-2</v>
      </c>
      <c r="AX143" s="11">
        <f t="shared" si="349"/>
        <v>3.4203980099502429E-2</v>
      </c>
      <c r="AY143" s="11">
        <f t="shared" si="350"/>
        <v>2.3457924115028561E-2</v>
      </c>
      <c r="AZ143" s="11">
        <f t="shared" si="351"/>
        <v>3.0779821024683018E-2</v>
      </c>
      <c r="BA143" s="11">
        <f t="shared" si="352"/>
        <v>2.5551102204408815E-2</v>
      </c>
      <c r="BB143" s="11">
        <f t="shared" si="353"/>
        <v>4.2071197411003292E-2</v>
      </c>
      <c r="BC143" s="11" t="str">
        <f t="shared" si="354"/>
        <v>/</v>
      </c>
      <c r="BD143" s="11">
        <f t="shared" si="355"/>
        <v>2.5798129635602463E-2</v>
      </c>
      <c r="BE143" s="76" t="str">
        <f t="shared" si="356"/>
        <v>/</v>
      </c>
      <c r="BF143" s="11">
        <f t="shared" si="367"/>
        <v>2.0067737438010269E-2</v>
      </c>
      <c r="BY143" s="2">
        <f t="shared" si="304"/>
        <v>44113</v>
      </c>
      <c r="BZ143" s="3">
        <f t="shared" si="305"/>
        <v>1.7753000000000001</v>
      </c>
      <c r="CA143" s="3">
        <f t="shared" si="306"/>
        <v>1.6879999999999999</v>
      </c>
      <c r="CB143" s="3">
        <f t="shared" si="307"/>
        <v>2.6948096885813149</v>
      </c>
      <c r="CC143" s="3">
        <f t="shared" si="308"/>
        <v>2.3410000000000002</v>
      </c>
      <c r="CD143" s="3">
        <f t="shared" si="309"/>
        <v>1.5143</v>
      </c>
      <c r="CE143" s="3">
        <f t="shared" si="310"/>
        <v>1.7824</v>
      </c>
      <c r="CF143" s="3">
        <f t="shared" si="311"/>
        <v>2.3131321370309954</v>
      </c>
      <c r="CG143" s="3">
        <f t="shared" si="312"/>
        <v>1.8021338506304558</v>
      </c>
      <c r="CH143" s="3">
        <f t="shared" si="313"/>
        <v>2.0854545454545454</v>
      </c>
      <c r="CI143" s="3">
        <f t="shared" si="314"/>
        <v>1.4805271109618936</v>
      </c>
      <c r="CJ143" s="3">
        <f t="shared" si="315"/>
        <v>2.3555883801083208</v>
      </c>
      <c r="CK143" s="3">
        <f t="shared" si="316"/>
        <v>2.1579000000000002</v>
      </c>
      <c r="CL143" s="3">
        <f t="shared" si="317"/>
        <v>2.1895982922569379</v>
      </c>
      <c r="CM143" s="3">
        <f t="shared" si="318"/>
        <v>1.9244000000000001</v>
      </c>
      <c r="CN143" s="3">
        <f t="shared" si="319"/>
        <v>1.7831999999999999</v>
      </c>
      <c r="CO143" s="3">
        <f t="shared" si="320"/>
        <v>1.571</v>
      </c>
      <c r="CP143" s="3">
        <f t="shared" si="321"/>
        <v>1.3502000000000001</v>
      </c>
      <c r="CQ143" s="3">
        <f t="shared" si="322"/>
        <v>1.4370000000000001</v>
      </c>
      <c r="CR143" s="3">
        <f t="shared" si="323"/>
        <v>1.663</v>
      </c>
      <c r="CS143" s="3">
        <f t="shared" si="324"/>
        <v>1.4484999999999999</v>
      </c>
      <c r="CT143" s="3">
        <f t="shared" si="325"/>
        <v>1.0482</v>
      </c>
      <c r="CU143" s="3">
        <f t="shared" si="326"/>
        <v>2.0470000000000002</v>
      </c>
      <c r="CV143" s="3">
        <f t="shared" si="327"/>
        <v>1.288</v>
      </c>
      <c r="CW143" s="3">
        <f t="shared" si="328"/>
        <v>1</v>
      </c>
      <c r="CX143" s="3">
        <f t="shared" si="329"/>
        <v>1.56884987176958</v>
      </c>
      <c r="CY143" s="81">
        <f t="shared" si="330"/>
        <v>1</v>
      </c>
      <c r="CZ143" s="3">
        <f t="shared" si="369"/>
        <v>1.0171416370973494</v>
      </c>
    </row>
    <row r="144" spans="1:104">
      <c r="A144" s="2">
        <v>44120</v>
      </c>
      <c r="B144" s="73">
        <v>1.8102</v>
      </c>
      <c r="C144" s="73">
        <v>1.744</v>
      </c>
      <c r="D144" s="73">
        <v>3.9950000000000001</v>
      </c>
      <c r="E144" s="73">
        <v>2.3679999999999999</v>
      </c>
      <c r="F144" s="73">
        <v>1.5630999999999999</v>
      </c>
      <c r="G144" s="73">
        <v>1.841</v>
      </c>
      <c r="H144" s="73">
        <v>2.8965999999999998</v>
      </c>
      <c r="I144" s="73">
        <v>2.6295000000000002</v>
      </c>
      <c r="J144" s="73">
        <v>2.3450000000000002</v>
      </c>
      <c r="K144" s="73">
        <v>1.788</v>
      </c>
      <c r="L144" s="73">
        <v>2.4708999999999999</v>
      </c>
      <c r="M144" s="73">
        <v>2.2012</v>
      </c>
      <c r="N144" s="73">
        <v>2.3214999999999999</v>
      </c>
      <c r="O144" s="73">
        <v>1.9652000000000001</v>
      </c>
      <c r="P144" s="73">
        <v>1.8255999999999999</v>
      </c>
      <c r="Q144" s="73">
        <v>1.595</v>
      </c>
      <c r="R144" s="73">
        <v>1.3782000000000001</v>
      </c>
      <c r="S144" s="73">
        <v>1.4930000000000001</v>
      </c>
      <c r="T144" s="73">
        <v>1.6970000000000001</v>
      </c>
      <c r="U144" s="73">
        <v>1.4724999999999999</v>
      </c>
      <c r="V144" s="73">
        <v>1.0671999999999999</v>
      </c>
      <c r="W144" s="73">
        <v>2.0870000000000002</v>
      </c>
      <c r="X144" s="73">
        <v>1.3029999999999999</v>
      </c>
      <c r="Y144" s="73">
        <v>1</v>
      </c>
      <c r="Z144" s="73">
        <v>1.5974551193529301</v>
      </c>
      <c r="AA144" s="79">
        <v>1</v>
      </c>
      <c r="AB144" s="79">
        <v>1</v>
      </c>
      <c r="AC144" s="79"/>
      <c r="AD144" s="19">
        <v>1.0284537516809593</v>
      </c>
      <c r="AF144" s="11">
        <f t="shared" si="331"/>
        <v>1.9658649242381587E-2</v>
      </c>
      <c r="AG144" s="11">
        <f t="shared" si="332"/>
        <v>3.3175355450236976E-2</v>
      </c>
      <c r="AH144" s="11">
        <f t="shared" si="333"/>
        <v>2.5937339496661549E-2</v>
      </c>
      <c r="AI144" s="11">
        <f t="shared" si="334"/>
        <v>1.1533532678342562E-2</v>
      </c>
      <c r="AJ144" s="11">
        <f t="shared" si="335"/>
        <v>3.2226111074423747E-2</v>
      </c>
      <c r="AK144" s="11">
        <f t="shared" si="336"/>
        <v>3.2877019748653424E-2</v>
      </c>
      <c r="AL144" s="11">
        <f t="shared" si="337"/>
        <v>2.1404139779258591E-2</v>
      </c>
      <c r="AM144" s="11">
        <f t="shared" si="338"/>
        <v>1.0879594033523121E-2</v>
      </c>
      <c r="AN144" s="11">
        <f t="shared" si="339"/>
        <v>2.2231909328683575E-2</v>
      </c>
      <c r="AO144" s="11">
        <f t="shared" si="340"/>
        <v>1.3662906060434299E-2</v>
      </c>
      <c r="AP144" s="11">
        <f t="shared" si="341"/>
        <v>3.2941766648551418E-2</v>
      </c>
      <c r="AQ144" s="11">
        <f t="shared" si="342"/>
        <v>2.0065804717549485E-2</v>
      </c>
      <c r="AR144" s="11">
        <f t="shared" si="343"/>
        <v>2.876008153859777E-2</v>
      </c>
      <c r="AS144" s="11">
        <f t="shared" si="344"/>
        <v>2.1201413427561766E-2</v>
      </c>
      <c r="AT144" s="11">
        <f t="shared" si="345"/>
        <v>2.3777478689995579E-2</v>
      </c>
      <c r="AU144" s="11">
        <f t="shared" si="346"/>
        <v>1.5276893698281446E-2</v>
      </c>
      <c r="AV144" s="11">
        <f t="shared" si="347"/>
        <v>2.0737668493556516E-2</v>
      </c>
      <c r="AW144" s="11">
        <f t="shared" si="348"/>
        <v>3.8970076548364707E-2</v>
      </c>
      <c r="AX144" s="11">
        <f t="shared" si="349"/>
        <v>2.0444978953698234E-2</v>
      </c>
      <c r="AY144" s="11">
        <f t="shared" si="350"/>
        <v>1.6568864342423106E-2</v>
      </c>
      <c r="AZ144" s="11">
        <f t="shared" si="351"/>
        <v>1.8126311772562298E-2</v>
      </c>
      <c r="BA144" s="11">
        <f t="shared" si="352"/>
        <v>1.9540791402051783E-2</v>
      </c>
      <c r="BB144" s="11">
        <f t="shared" si="353"/>
        <v>1.1645962732919068E-2</v>
      </c>
      <c r="BC144" s="11" t="str">
        <f t="shared" si="354"/>
        <v>/</v>
      </c>
      <c r="BD144" s="11">
        <f t="shared" si="355"/>
        <v>1.8233259981138117E-2</v>
      </c>
      <c r="BE144" s="76" t="str">
        <f t="shared" si="356"/>
        <v>/</v>
      </c>
      <c r="BF144" s="11">
        <f t="shared" si="367"/>
        <v>1.1121474307050905E-2</v>
      </c>
      <c r="BY144" s="2">
        <f t="shared" si="304"/>
        <v>44120</v>
      </c>
      <c r="BZ144" s="3">
        <f t="shared" si="305"/>
        <v>1.8102</v>
      </c>
      <c r="CA144" s="3">
        <f t="shared" si="306"/>
        <v>1.744</v>
      </c>
      <c r="CB144" s="3">
        <f t="shared" si="307"/>
        <v>2.7647058823529411</v>
      </c>
      <c r="CC144" s="3">
        <f t="shared" si="308"/>
        <v>2.3679999999999999</v>
      </c>
      <c r="CD144" s="3">
        <f t="shared" si="309"/>
        <v>1.5630999999999999</v>
      </c>
      <c r="CE144" s="3">
        <f t="shared" si="310"/>
        <v>1.841</v>
      </c>
      <c r="CF144" s="3">
        <f t="shared" si="311"/>
        <v>2.362642740619902</v>
      </c>
      <c r="CG144" s="3">
        <f t="shared" si="312"/>
        <v>1.8217403353193848</v>
      </c>
      <c r="CH144" s="3">
        <f t="shared" si="313"/>
        <v>2.1318181818181818</v>
      </c>
      <c r="CI144" s="3">
        <f t="shared" si="314"/>
        <v>1.5007554137988921</v>
      </c>
      <c r="CJ144" s="3">
        <f t="shared" si="315"/>
        <v>2.4331856228458886</v>
      </c>
      <c r="CK144" s="3">
        <f t="shared" si="316"/>
        <v>2.2012</v>
      </c>
      <c r="CL144" s="3">
        <f t="shared" si="317"/>
        <v>2.2525713176790219</v>
      </c>
      <c r="CM144" s="3">
        <f t="shared" si="318"/>
        <v>1.9652000000000001</v>
      </c>
      <c r="CN144" s="3">
        <f t="shared" si="319"/>
        <v>1.8255999999999999</v>
      </c>
      <c r="CO144" s="3">
        <f t="shared" si="320"/>
        <v>1.595</v>
      </c>
      <c r="CP144" s="3">
        <f t="shared" si="321"/>
        <v>1.3782000000000001</v>
      </c>
      <c r="CQ144" s="3">
        <f t="shared" si="322"/>
        <v>1.4930000000000001</v>
      </c>
      <c r="CR144" s="3">
        <f t="shared" si="323"/>
        <v>1.6970000000000001</v>
      </c>
      <c r="CS144" s="3">
        <f t="shared" si="324"/>
        <v>1.4724999999999999</v>
      </c>
      <c r="CT144" s="3">
        <f t="shared" si="325"/>
        <v>1.0671999999999999</v>
      </c>
      <c r="CU144" s="3">
        <f t="shared" si="326"/>
        <v>2.0870000000000002</v>
      </c>
      <c r="CV144" s="3">
        <f t="shared" si="327"/>
        <v>1.3029999999999999</v>
      </c>
      <c r="CW144" s="3">
        <f t="shared" si="328"/>
        <v>1</v>
      </c>
      <c r="CX144" s="3">
        <f t="shared" si="329"/>
        <v>1.5974551193529301</v>
      </c>
      <c r="CY144" s="81">
        <f t="shared" si="330"/>
        <v>1</v>
      </c>
      <c r="CZ144" s="3">
        <f t="shared" ref="CZ144" si="370">AD144/AD$2</f>
        <v>1.0284537516809593</v>
      </c>
    </row>
    <row r="145" spans="1:104">
      <c r="A145" s="2">
        <v>44127</v>
      </c>
      <c r="B145" s="73">
        <v>1.736</v>
      </c>
      <c r="C145" s="73">
        <v>1.6819999999999999</v>
      </c>
      <c r="D145" s="73">
        <v>3.8220000000000001</v>
      </c>
      <c r="E145" s="73">
        <v>2.2749999999999999</v>
      </c>
      <c r="F145" s="73">
        <v>1.5203</v>
      </c>
      <c r="G145" s="73">
        <v>1.776</v>
      </c>
      <c r="H145" s="73">
        <v>2.7745000000000002</v>
      </c>
      <c r="I145" s="73">
        <v>2.5251000000000001</v>
      </c>
      <c r="J145" s="73">
        <v>2.2610000000000001</v>
      </c>
      <c r="K145" s="73">
        <v>1.7412000000000001</v>
      </c>
      <c r="L145" s="73">
        <v>2.3893</v>
      </c>
      <c r="M145" s="73">
        <v>2.1145999999999998</v>
      </c>
      <c r="N145" s="73">
        <v>2.2404000000000002</v>
      </c>
      <c r="O145" s="73">
        <v>1.9048</v>
      </c>
      <c r="P145" s="73">
        <v>1.7436</v>
      </c>
      <c r="Q145" s="73">
        <v>1.5169999999999999</v>
      </c>
      <c r="R145" s="73">
        <v>1.3388</v>
      </c>
      <c r="S145" s="73">
        <v>1.456</v>
      </c>
      <c r="T145" s="73">
        <v>1.629</v>
      </c>
      <c r="U145" s="73">
        <v>1.4338</v>
      </c>
      <c r="V145" s="73">
        <v>1.0219</v>
      </c>
      <c r="W145" s="73">
        <v>2.016</v>
      </c>
      <c r="X145" s="73">
        <v>1.2889999999999999</v>
      </c>
      <c r="Y145" s="73">
        <v>1</v>
      </c>
      <c r="Z145" s="73">
        <v>1.5392582363385301</v>
      </c>
      <c r="AA145" s="79">
        <v>1</v>
      </c>
      <c r="AB145" s="79">
        <v>1</v>
      </c>
      <c r="AC145" s="79"/>
      <c r="AD145" s="19">
        <v>0.99399107704369127</v>
      </c>
      <c r="AF145" s="11">
        <f t="shared" si="331"/>
        <v>-4.098994586233573E-2</v>
      </c>
      <c r="AG145" s="11">
        <f t="shared" si="332"/>
        <v>-3.5550458715596367E-2</v>
      </c>
      <c r="AH145" s="11">
        <f t="shared" si="333"/>
        <v>-4.3304130162703403E-2</v>
      </c>
      <c r="AI145" s="11">
        <f t="shared" si="334"/>
        <v>-3.9273648648648685E-2</v>
      </c>
      <c r="AJ145" s="11">
        <f t="shared" si="335"/>
        <v>-2.7381485509564318E-2</v>
      </c>
      <c r="AK145" s="11">
        <f t="shared" si="336"/>
        <v>-3.5306898424769084E-2</v>
      </c>
      <c r="AL145" s="11">
        <f t="shared" si="337"/>
        <v>-4.2152868880756644E-2</v>
      </c>
      <c r="AM145" s="11">
        <f t="shared" si="338"/>
        <v>-3.970336565887056E-2</v>
      </c>
      <c r="AN145" s="11">
        <f t="shared" si="339"/>
        <v>-3.5820895522388096E-2</v>
      </c>
      <c r="AO145" s="11">
        <f t="shared" si="340"/>
        <v>-2.6174496644295275E-2</v>
      </c>
      <c r="AP145" s="11">
        <f t="shared" si="341"/>
        <v>-3.3024404063296764E-2</v>
      </c>
      <c r="AQ145" s="11">
        <f t="shared" si="342"/>
        <v>-3.9342176994366818E-2</v>
      </c>
      <c r="AR145" s="11">
        <f t="shared" si="343"/>
        <v>-3.4934309713547163E-2</v>
      </c>
      <c r="AS145" s="11">
        <f t="shared" si="344"/>
        <v>-3.0734785263586417E-2</v>
      </c>
      <c r="AT145" s="11">
        <f t="shared" si="345"/>
        <v>-4.4916739702015707E-2</v>
      </c>
      <c r="AU145" s="11">
        <f t="shared" si="346"/>
        <v>-4.8902821316614498E-2</v>
      </c>
      <c r="AV145" s="11">
        <f t="shared" si="347"/>
        <v>-2.8588013350747454E-2</v>
      </c>
      <c r="AW145" s="11">
        <f t="shared" si="348"/>
        <v>-2.4782317481580773E-2</v>
      </c>
      <c r="AX145" s="11">
        <f t="shared" si="349"/>
        <v>-4.0070713022981819E-2</v>
      </c>
      <c r="AY145" s="11">
        <f t="shared" si="350"/>
        <v>-2.6281833616298766E-2</v>
      </c>
      <c r="AZ145" s="11">
        <f t="shared" si="351"/>
        <v>-4.2447526236881417E-2</v>
      </c>
      <c r="BA145" s="11">
        <f t="shared" si="352"/>
        <v>-3.4020124580737998E-2</v>
      </c>
      <c r="BB145" s="11">
        <f t="shared" si="353"/>
        <v>-1.0744435917114381E-2</v>
      </c>
      <c r="BC145" s="11" t="str">
        <f t="shared" si="354"/>
        <v>/</v>
      </c>
      <c r="BD145" s="11">
        <f t="shared" si="355"/>
        <v>-3.6430997221363781E-2</v>
      </c>
      <c r="BE145" s="76" t="str">
        <f t="shared" si="356"/>
        <v>/</v>
      </c>
      <c r="BF145" s="11">
        <f t="shared" si="367"/>
        <v>-3.3509211844422238E-2</v>
      </c>
      <c r="BY145" s="2">
        <f t="shared" si="304"/>
        <v>44127</v>
      </c>
      <c r="BZ145" s="3">
        <f t="shared" si="305"/>
        <v>1.736</v>
      </c>
      <c r="CA145" s="3">
        <f t="shared" si="306"/>
        <v>1.6819999999999999</v>
      </c>
      <c r="CB145" s="3">
        <f t="shared" si="307"/>
        <v>2.6449826989619378</v>
      </c>
      <c r="CC145" s="3">
        <f t="shared" si="308"/>
        <v>2.2749999999999999</v>
      </c>
      <c r="CD145" s="3">
        <f t="shared" si="309"/>
        <v>1.5203</v>
      </c>
      <c r="CE145" s="3">
        <f t="shared" si="310"/>
        <v>1.776</v>
      </c>
      <c r="CF145" s="3">
        <f t="shared" si="311"/>
        <v>2.2630505709624797</v>
      </c>
      <c r="CG145" s="3">
        <f t="shared" si="312"/>
        <v>1.7494111126506859</v>
      </c>
      <c r="CH145" s="3">
        <f t="shared" si="313"/>
        <v>2.0554545454545452</v>
      </c>
      <c r="CI145" s="3">
        <f t="shared" si="314"/>
        <v>1.461473896256505</v>
      </c>
      <c r="CJ145" s="3">
        <f t="shared" si="315"/>
        <v>2.3528311176760215</v>
      </c>
      <c r="CK145" s="3">
        <f t="shared" si="316"/>
        <v>2.1145999999999998</v>
      </c>
      <c r="CL145" s="3">
        <f t="shared" si="317"/>
        <v>2.1738792936153701</v>
      </c>
      <c r="CM145" s="3">
        <f t="shared" si="318"/>
        <v>1.9048</v>
      </c>
      <c r="CN145" s="3">
        <f t="shared" si="319"/>
        <v>1.7436</v>
      </c>
      <c r="CO145" s="3">
        <f t="shared" si="320"/>
        <v>1.5169999999999999</v>
      </c>
      <c r="CP145" s="3">
        <f t="shared" si="321"/>
        <v>1.3388</v>
      </c>
      <c r="CQ145" s="3">
        <f t="shared" si="322"/>
        <v>1.456</v>
      </c>
      <c r="CR145" s="3">
        <f t="shared" si="323"/>
        <v>1.629</v>
      </c>
      <c r="CS145" s="3">
        <f t="shared" si="324"/>
        <v>1.4338</v>
      </c>
      <c r="CT145" s="3">
        <f t="shared" si="325"/>
        <v>1.0219</v>
      </c>
      <c r="CU145" s="3">
        <f t="shared" si="326"/>
        <v>2.016</v>
      </c>
      <c r="CV145" s="3">
        <f t="shared" si="327"/>
        <v>1.2889999999999999</v>
      </c>
      <c r="CW145" s="3">
        <f t="shared" si="328"/>
        <v>1</v>
      </c>
      <c r="CX145" s="3">
        <f t="shared" si="329"/>
        <v>1.5392582363385301</v>
      </c>
      <c r="CY145" s="81">
        <f t="shared" si="330"/>
        <v>1</v>
      </c>
      <c r="CZ145" s="3">
        <f t="shared" ref="CZ145" si="371">AD145/AD$2</f>
        <v>0.99399107704369127</v>
      </c>
    </row>
    <row r="146" spans="1:104">
      <c r="A146" s="2">
        <v>44134</v>
      </c>
      <c r="B146" s="73">
        <v>1.7534000000000001</v>
      </c>
      <c r="C146" s="73">
        <v>1.694</v>
      </c>
      <c r="D146" s="73">
        <v>3.8239999999999998</v>
      </c>
      <c r="E146" s="73">
        <v>2.2309999999999999</v>
      </c>
      <c r="F146" s="73">
        <v>1.5143</v>
      </c>
      <c r="G146" s="73">
        <v>1.7722</v>
      </c>
      <c r="H146" s="73">
        <v>2.8081</v>
      </c>
      <c r="I146" s="73">
        <v>2.4881000000000002</v>
      </c>
      <c r="J146" s="73">
        <v>2.2440000000000002</v>
      </c>
      <c r="K146" s="73">
        <v>1.7784</v>
      </c>
      <c r="L146" s="73">
        <v>2.3639999999999999</v>
      </c>
      <c r="M146" s="73">
        <v>2.0821000000000001</v>
      </c>
      <c r="N146" s="73">
        <v>2.2323</v>
      </c>
      <c r="O146" s="73">
        <v>1.8805000000000001</v>
      </c>
      <c r="P146" s="73">
        <v>1.7352000000000001</v>
      </c>
      <c r="Q146" s="73">
        <v>1.5109999999999999</v>
      </c>
      <c r="R146" s="73">
        <v>1.3388</v>
      </c>
      <c r="S146" s="73">
        <v>1.46</v>
      </c>
      <c r="T146" s="73">
        <v>1.6140000000000001</v>
      </c>
      <c r="U146" s="73">
        <v>1.4292</v>
      </c>
      <c r="V146" s="73">
        <v>1.0159</v>
      </c>
      <c r="W146" s="73">
        <v>2</v>
      </c>
      <c r="X146" s="73">
        <v>1.288</v>
      </c>
      <c r="Y146" s="73">
        <v>1</v>
      </c>
      <c r="Z146" s="73">
        <v>1.5209114223712801</v>
      </c>
      <c r="AA146" s="79">
        <v>1</v>
      </c>
      <c r="AB146" s="79">
        <v>1</v>
      </c>
      <c r="AC146" s="79"/>
      <c r="AD146" s="19">
        <v>0.97770841515258933</v>
      </c>
      <c r="AF146" s="11">
        <f t="shared" si="331"/>
        <v>1.0023041474654493E-2</v>
      </c>
      <c r="AG146" s="11">
        <f t="shared" si="332"/>
        <v>7.1343638525565023E-3</v>
      </c>
      <c r="AH146" s="11">
        <f t="shared" si="333"/>
        <v>5.2328623757191828E-4</v>
      </c>
      <c r="AI146" s="11">
        <f t="shared" si="334"/>
        <v>-1.9340659340659316E-2</v>
      </c>
      <c r="AJ146" s="11">
        <f t="shared" si="335"/>
        <v>-3.9465894889166853E-3</v>
      </c>
      <c r="AK146" s="11">
        <f t="shared" si="336"/>
        <v>-2.1396396396397011E-3</v>
      </c>
      <c r="AL146" s="11">
        <f t="shared" si="337"/>
        <v>1.2110290142367974E-2</v>
      </c>
      <c r="AM146" s="11">
        <f t="shared" si="338"/>
        <v>-1.4652885034255991E-2</v>
      </c>
      <c r="AN146" s="11">
        <f t="shared" si="339"/>
        <v>-7.5187969924811471E-3</v>
      </c>
      <c r="AO146" s="11">
        <f t="shared" si="340"/>
        <v>2.1364576154376147E-2</v>
      </c>
      <c r="AP146" s="11">
        <f t="shared" si="341"/>
        <v>-1.0588875402837705E-2</v>
      </c>
      <c r="AQ146" s="11">
        <f t="shared" si="342"/>
        <v>-1.5369336990447291E-2</v>
      </c>
      <c r="AR146" s="11">
        <f t="shared" si="343"/>
        <v>-3.6154258168185072E-3</v>
      </c>
      <c r="AS146" s="11">
        <f t="shared" si="344"/>
        <v>-1.2757244855102878E-2</v>
      </c>
      <c r="AT146" s="11">
        <f t="shared" si="345"/>
        <v>-4.8176187198898379E-3</v>
      </c>
      <c r="AU146" s="11">
        <f t="shared" si="346"/>
        <v>-3.9551746868820015E-3</v>
      </c>
      <c r="AV146" s="11" t="str">
        <f t="shared" si="347"/>
        <v>/</v>
      </c>
      <c r="AW146" s="11">
        <f t="shared" si="348"/>
        <v>2.7472527472527375E-3</v>
      </c>
      <c r="AX146" s="11">
        <f t="shared" si="349"/>
        <v>-9.2081031307550409E-3</v>
      </c>
      <c r="AY146" s="11">
        <f t="shared" si="350"/>
        <v>-3.2082577765378817E-3</v>
      </c>
      <c r="AZ146" s="11">
        <f t="shared" si="351"/>
        <v>-5.8714159898228813E-3</v>
      </c>
      <c r="BA146" s="11">
        <f t="shared" si="352"/>
        <v>-7.9365079365079083E-3</v>
      </c>
      <c r="BB146" s="11">
        <f t="shared" si="353"/>
        <v>-7.7579519006976128E-4</v>
      </c>
      <c r="BC146" s="11" t="str">
        <f t="shared" si="354"/>
        <v>/</v>
      </c>
      <c r="BD146" s="11">
        <f t="shared" si="355"/>
        <v>-1.1919256648508791E-2</v>
      </c>
      <c r="BE146" s="76" t="str">
        <f t="shared" si="356"/>
        <v>/</v>
      </c>
      <c r="BF146" s="11">
        <f t="shared" ref="BF146:BF148" si="372">AD146/AD145-1</f>
        <v>-1.6381094626653492E-2</v>
      </c>
      <c r="BY146" s="2">
        <f t="shared" si="304"/>
        <v>44134</v>
      </c>
      <c r="BZ146" s="3">
        <f t="shared" si="305"/>
        <v>1.7534000000000001</v>
      </c>
      <c r="CA146" s="3">
        <f t="shared" si="306"/>
        <v>1.694</v>
      </c>
      <c r="CB146" s="3">
        <f t="shared" si="307"/>
        <v>2.6463667820069201</v>
      </c>
      <c r="CC146" s="3">
        <f t="shared" si="308"/>
        <v>2.2309999999999999</v>
      </c>
      <c r="CD146" s="3">
        <f t="shared" si="309"/>
        <v>1.5143</v>
      </c>
      <c r="CE146" s="3">
        <f t="shared" si="310"/>
        <v>1.7722</v>
      </c>
      <c r="CF146" s="3">
        <f t="shared" si="311"/>
        <v>2.2904567699836869</v>
      </c>
      <c r="CG146" s="3">
        <f t="shared" si="312"/>
        <v>1.7237771927393655</v>
      </c>
      <c r="CH146" s="3">
        <f t="shared" si="313"/>
        <v>2.04</v>
      </c>
      <c r="CI146" s="3">
        <f t="shared" si="314"/>
        <v>1.4926976666107101</v>
      </c>
      <c r="CJ146" s="3">
        <f t="shared" si="315"/>
        <v>2.3279172821270309</v>
      </c>
      <c r="CK146" s="3">
        <f t="shared" si="316"/>
        <v>2.0821000000000001</v>
      </c>
      <c r="CL146" s="3">
        <f t="shared" si="317"/>
        <v>2.1660197942945856</v>
      </c>
      <c r="CM146" s="3">
        <f t="shared" si="318"/>
        <v>1.8805000000000001</v>
      </c>
      <c r="CN146" s="3">
        <f t="shared" si="319"/>
        <v>1.7352000000000001</v>
      </c>
      <c r="CO146" s="3">
        <f t="shared" si="320"/>
        <v>1.5109999999999999</v>
      </c>
      <c r="CP146" s="3">
        <f t="shared" si="321"/>
        <v>1.3388</v>
      </c>
      <c r="CQ146" s="3">
        <f t="shared" si="322"/>
        <v>1.46</v>
      </c>
      <c r="CR146" s="3">
        <f t="shared" si="323"/>
        <v>1.6140000000000001</v>
      </c>
      <c r="CS146" s="3">
        <f t="shared" si="324"/>
        <v>1.4292</v>
      </c>
      <c r="CT146" s="3">
        <f t="shared" si="325"/>
        <v>1.0159</v>
      </c>
      <c r="CU146" s="3">
        <f t="shared" si="326"/>
        <v>2</v>
      </c>
      <c r="CV146" s="3">
        <f t="shared" si="327"/>
        <v>1.288</v>
      </c>
      <c r="CW146" s="3">
        <f t="shared" si="328"/>
        <v>1</v>
      </c>
      <c r="CX146" s="3">
        <f t="shared" si="329"/>
        <v>1.5209114223712801</v>
      </c>
      <c r="CY146" s="81">
        <f t="shared" si="330"/>
        <v>1</v>
      </c>
      <c r="CZ146" s="3">
        <f t="shared" ref="CZ146" si="373">AD146/AD$2</f>
        <v>0.97770841515258933</v>
      </c>
    </row>
    <row r="147" spans="1:104">
      <c r="A147" s="2">
        <v>44141</v>
      </c>
      <c r="B147" s="73">
        <v>1.8048</v>
      </c>
      <c r="C147" s="73">
        <v>1.7569999999999999</v>
      </c>
      <c r="D147" s="73">
        <v>3.94</v>
      </c>
      <c r="E147" s="73">
        <v>2.3149999999999999</v>
      </c>
      <c r="F147" s="73">
        <v>1.569</v>
      </c>
      <c r="G147" s="73">
        <v>1.8181</v>
      </c>
      <c r="H147" s="73">
        <v>2.8860000000000001</v>
      </c>
      <c r="I147" s="73">
        <v>2.5316000000000001</v>
      </c>
      <c r="J147" s="73">
        <v>2.3130000000000002</v>
      </c>
      <c r="K147" s="73">
        <v>1.786</v>
      </c>
      <c r="L147" s="73">
        <v>2.4399000000000002</v>
      </c>
      <c r="M147" s="73">
        <v>2.1204999999999998</v>
      </c>
      <c r="N147" s="73">
        <v>2.2985000000000002</v>
      </c>
      <c r="O147" s="73">
        <v>1.9349000000000001</v>
      </c>
      <c r="P147" s="73">
        <v>1.7985</v>
      </c>
      <c r="Q147" s="73">
        <v>1.5589999999999999</v>
      </c>
      <c r="R147" s="73">
        <v>1.3894</v>
      </c>
      <c r="S147" s="73">
        <v>1.4830000000000001</v>
      </c>
      <c r="T147" s="73">
        <v>1.677</v>
      </c>
      <c r="U147" s="73">
        <v>1.4779</v>
      </c>
      <c r="V147" s="73">
        <v>1.044</v>
      </c>
      <c r="W147" s="73">
        <v>2.0699999999999998</v>
      </c>
      <c r="X147" s="73">
        <v>1.3260000000000001</v>
      </c>
      <c r="Y147" s="73">
        <v>1</v>
      </c>
      <c r="Z147" s="73">
        <v>1.57190767409745</v>
      </c>
      <c r="AA147" s="79">
        <v>1</v>
      </c>
      <c r="AB147" s="79">
        <v>1</v>
      </c>
      <c r="AC147" s="79"/>
      <c r="AD147" s="19">
        <v>1.0080676286235501</v>
      </c>
      <c r="AF147" s="11">
        <f t="shared" si="331"/>
        <v>2.9314474734800866E-2</v>
      </c>
      <c r="AG147" s="11">
        <f t="shared" si="332"/>
        <v>3.7190082644628086E-2</v>
      </c>
      <c r="AH147" s="11">
        <f t="shared" si="333"/>
        <v>3.0334728033472924E-2</v>
      </c>
      <c r="AI147" s="11">
        <f t="shared" si="334"/>
        <v>3.7651277454056498E-2</v>
      </c>
      <c r="AJ147" s="11">
        <f t="shared" si="335"/>
        <v>3.6122300733012036E-2</v>
      </c>
      <c r="AK147" s="11">
        <f t="shared" si="336"/>
        <v>2.5900011285407976E-2</v>
      </c>
      <c r="AL147" s="11">
        <f t="shared" si="337"/>
        <v>2.7741177308500342E-2</v>
      </c>
      <c r="AM147" s="11">
        <f t="shared" si="338"/>
        <v>1.7483220127808341E-2</v>
      </c>
      <c r="AN147" s="11">
        <f t="shared" si="339"/>
        <v>3.074866310160429E-2</v>
      </c>
      <c r="AO147" s="11">
        <f t="shared" si="340"/>
        <v>4.2735042735042583E-3</v>
      </c>
      <c r="AP147" s="11">
        <f t="shared" si="341"/>
        <v>3.210659898477175E-2</v>
      </c>
      <c r="AQ147" s="11">
        <f t="shared" si="342"/>
        <v>1.8442918207578707E-2</v>
      </c>
      <c r="AR147" s="11">
        <f t="shared" si="343"/>
        <v>2.9655512251937521E-2</v>
      </c>
      <c r="AS147" s="11">
        <f t="shared" si="344"/>
        <v>2.89284764690243E-2</v>
      </c>
      <c r="AT147" s="11">
        <f t="shared" si="345"/>
        <v>3.6479944674965292E-2</v>
      </c>
      <c r="AU147" s="11">
        <f t="shared" si="346"/>
        <v>3.176704169424216E-2</v>
      </c>
      <c r="AV147" s="11">
        <f t="shared" si="347"/>
        <v>3.7795040334628105E-2</v>
      </c>
      <c r="AW147" s="11">
        <f t="shared" si="348"/>
        <v>1.5753424657534376E-2</v>
      </c>
      <c r="AX147" s="11">
        <f t="shared" si="349"/>
        <v>3.9033457249070702E-2</v>
      </c>
      <c r="AY147" s="11">
        <f t="shared" si="350"/>
        <v>3.4075006996921342E-2</v>
      </c>
      <c r="AZ147" s="11">
        <f t="shared" si="351"/>
        <v>2.7660202775863674E-2</v>
      </c>
      <c r="BA147" s="11">
        <f t="shared" si="352"/>
        <v>3.499999999999992E-2</v>
      </c>
      <c r="BB147" s="11">
        <f t="shared" si="353"/>
        <v>2.9503105590062084E-2</v>
      </c>
      <c r="BC147" s="11" t="str">
        <f t="shared" si="354"/>
        <v>/</v>
      </c>
      <c r="BD147" s="11">
        <f t="shared" si="355"/>
        <v>3.3530060315189791E-2</v>
      </c>
      <c r="BE147" s="76" t="str">
        <f t="shared" si="356"/>
        <v>/</v>
      </c>
      <c r="BF147" s="11">
        <f t="shared" si="372"/>
        <v>3.1051398351954251E-2</v>
      </c>
      <c r="BY147" s="2">
        <f t="shared" si="304"/>
        <v>44141</v>
      </c>
      <c r="BZ147" s="3">
        <f t="shared" si="305"/>
        <v>1.8048</v>
      </c>
      <c r="CA147" s="3">
        <f t="shared" si="306"/>
        <v>1.7569999999999999</v>
      </c>
      <c r="CB147" s="3">
        <f t="shared" si="307"/>
        <v>2.726643598615917</v>
      </c>
      <c r="CC147" s="3">
        <f t="shared" si="308"/>
        <v>2.3149999999999999</v>
      </c>
      <c r="CD147" s="3">
        <f t="shared" si="309"/>
        <v>1.569</v>
      </c>
      <c r="CE147" s="3">
        <f t="shared" si="310"/>
        <v>1.8181</v>
      </c>
      <c r="CF147" s="3">
        <f t="shared" si="311"/>
        <v>2.3539967373572597</v>
      </c>
      <c r="CG147" s="3">
        <f t="shared" si="312"/>
        <v>1.7539143688513232</v>
      </c>
      <c r="CH147" s="3">
        <f t="shared" si="313"/>
        <v>2.1027272727272726</v>
      </c>
      <c r="CI147" s="3">
        <f t="shared" si="314"/>
        <v>1.4990767164680208</v>
      </c>
      <c r="CJ147" s="3">
        <f t="shared" si="315"/>
        <v>2.4026587887740032</v>
      </c>
      <c r="CK147" s="3">
        <f t="shared" si="316"/>
        <v>2.1204999999999998</v>
      </c>
      <c r="CL147" s="3">
        <f t="shared" si="317"/>
        <v>2.230254220842228</v>
      </c>
      <c r="CM147" s="3">
        <f t="shared" si="318"/>
        <v>1.9349000000000001</v>
      </c>
      <c r="CN147" s="3">
        <f t="shared" si="319"/>
        <v>1.7985</v>
      </c>
      <c r="CO147" s="3">
        <f t="shared" si="320"/>
        <v>1.5589999999999999</v>
      </c>
      <c r="CP147" s="3">
        <f t="shared" si="321"/>
        <v>1.3894</v>
      </c>
      <c r="CQ147" s="3">
        <f t="shared" si="322"/>
        <v>1.4830000000000001</v>
      </c>
      <c r="CR147" s="3">
        <f t="shared" si="323"/>
        <v>1.677</v>
      </c>
      <c r="CS147" s="3">
        <f t="shared" si="324"/>
        <v>1.4779</v>
      </c>
      <c r="CT147" s="3">
        <f t="shared" si="325"/>
        <v>1.044</v>
      </c>
      <c r="CU147" s="3">
        <f t="shared" si="326"/>
        <v>2.0699999999999998</v>
      </c>
      <c r="CV147" s="3">
        <f t="shared" si="327"/>
        <v>1.3260000000000001</v>
      </c>
      <c r="CW147" s="3">
        <f t="shared" si="328"/>
        <v>1</v>
      </c>
      <c r="CX147" s="3">
        <f t="shared" si="329"/>
        <v>1.57190767409745</v>
      </c>
      <c r="CY147" s="81">
        <f t="shared" si="330"/>
        <v>1</v>
      </c>
      <c r="CZ147" s="3">
        <f t="shared" ref="CZ147" si="374">AD147/AD$2</f>
        <v>1.0080676286235501</v>
      </c>
    </row>
    <row r="148" spans="1:104">
      <c r="A148" s="2">
        <v>44148</v>
      </c>
      <c r="B148" s="73">
        <v>1.7884</v>
      </c>
      <c r="C148" s="73">
        <v>1.7529999999999999</v>
      </c>
      <c r="D148" s="73">
        <v>3.895</v>
      </c>
      <c r="E148" s="73">
        <v>2.298</v>
      </c>
      <c r="F148" s="73">
        <v>1.5595000000000001</v>
      </c>
      <c r="G148" s="73">
        <v>1.8091999999999999</v>
      </c>
      <c r="H148" s="73">
        <v>2.8677000000000001</v>
      </c>
      <c r="I148" s="73">
        <v>2.5019999999999998</v>
      </c>
      <c r="J148" s="73">
        <v>2.306</v>
      </c>
      <c r="K148" s="73">
        <v>1.7825</v>
      </c>
      <c r="L148" s="73">
        <v>2.4177</v>
      </c>
      <c r="M148" s="73">
        <v>2.0983000000000001</v>
      </c>
      <c r="N148" s="73">
        <v>2.2942</v>
      </c>
      <c r="O148" s="73">
        <v>1.9180999999999999</v>
      </c>
      <c r="P148" s="73">
        <v>1.7968</v>
      </c>
      <c r="Q148" s="73">
        <v>1.556</v>
      </c>
      <c r="R148" s="73">
        <v>1.401</v>
      </c>
      <c r="S148" s="73">
        <v>1.4570000000000001</v>
      </c>
      <c r="T148" s="73">
        <v>1.6759999999999999</v>
      </c>
      <c r="U148" s="73">
        <v>1.4829000000000001</v>
      </c>
      <c r="V148" s="73">
        <v>1.0298</v>
      </c>
      <c r="W148" s="73">
        <v>2.0710000000000002</v>
      </c>
      <c r="X148" s="73">
        <v>1.3169999999999999</v>
      </c>
      <c r="Y148" s="73">
        <v>1</v>
      </c>
      <c r="Z148" s="73">
        <v>1.5675675680000001</v>
      </c>
      <c r="AA148" s="79">
        <v>1</v>
      </c>
      <c r="AB148" s="79">
        <v>1</v>
      </c>
      <c r="AC148" s="79"/>
      <c r="AD148" s="19">
        <v>1.0089827084625864</v>
      </c>
      <c r="AF148" s="11">
        <f t="shared" si="331"/>
        <v>-9.0868794326240954E-3</v>
      </c>
      <c r="AG148" s="11">
        <f t="shared" si="332"/>
        <v>-2.2766078542970636E-3</v>
      </c>
      <c r="AH148" s="11">
        <f t="shared" si="333"/>
        <v>-1.1421319796954266E-2</v>
      </c>
      <c r="AI148" s="11">
        <f t="shared" si="334"/>
        <v>-7.3434125269977724E-3</v>
      </c>
      <c r="AJ148" s="11">
        <f t="shared" si="335"/>
        <v>-6.0548119821541846E-3</v>
      </c>
      <c r="AK148" s="11">
        <f t="shared" si="336"/>
        <v>-4.895220284912849E-3</v>
      </c>
      <c r="AL148" s="11">
        <f t="shared" si="337"/>
        <v>-6.3409563409563274E-3</v>
      </c>
      <c r="AM148" s="11">
        <f t="shared" si="338"/>
        <v>-1.169221045978841E-2</v>
      </c>
      <c r="AN148" s="11">
        <f t="shared" si="339"/>
        <v>-3.0263726761782239E-3</v>
      </c>
      <c r="AO148" s="11">
        <f t="shared" si="340"/>
        <v>-1.9596864501679745E-3</v>
      </c>
      <c r="AP148" s="11">
        <f t="shared" si="341"/>
        <v>-9.0987335546539594E-3</v>
      </c>
      <c r="AQ148" s="11">
        <f t="shared" si="342"/>
        <v>-1.0469228955434895E-2</v>
      </c>
      <c r="AR148" s="11">
        <f t="shared" si="343"/>
        <v>-1.8707852947574821E-3</v>
      </c>
      <c r="AS148" s="11">
        <f t="shared" si="344"/>
        <v>-8.6826192568092431E-3</v>
      </c>
      <c r="AT148" s="11">
        <f t="shared" si="345"/>
        <v>-9.4523213789265981E-4</v>
      </c>
      <c r="AU148" s="11">
        <f t="shared" si="346"/>
        <v>-1.9243104554200752E-3</v>
      </c>
      <c r="AV148" s="11">
        <f t="shared" si="347"/>
        <v>8.3489275946451169E-3</v>
      </c>
      <c r="AW148" s="11">
        <f t="shared" si="348"/>
        <v>-1.7532029669588667E-2</v>
      </c>
      <c r="AX148" s="11">
        <f t="shared" si="349"/>
        <v>-5.9630292188439515E-4</v>
      </c>
      <c r="AY148" s="11">
        <f t="shared" si="350"/>
        <v>3.3831788348333003E-3</v>
      </c>
      <c r="AZ148" s="11">
        <f t="shared" si="351"/>
        <v>-1.3601532567049768E-2</v>
      </c>
      <c r="BA148" s="11">
        <f t="shared" si="352"/>
        <v>4.8309178743988213E-4</v>
      </c>
      <c r="BB148" s="11">
        <f t="shared" si="353"/>
        <v>-6.7873303167421684E-3</v>
      </c>
      <c r="BC148" s="11" t="str">
        <f t="shared" si="354"/>
        <v>/</v>
      </c>
      <c r="BD148" s="11">
        <f t="shared" si="355"/>
        <v>-2.7610439016031441E-3</v>
      </c>
      <c r="BE148" s="76" t="str">
        <f t="shared" si="356"/>
        <v>/</v>
      </c>
      <c r="BF148" s="11">
        <f t="shared" si="372"/>
        <v>9.077563975403713E-4</v>
      </c>
      <c r="BY148" s="2">
        <f t="shared" si="304"/>
        <v>44148</v>
      </c>
      <c r="BZ148" s="3">
        <f t="shared" si="305"/>
        <v>1.7884</v>
      </c>
      <c r="CA148" s="3">
        <f t="shared" si="306"/>
        <v>1.7529999999999999</v>
      </c>
      <c r="CB148" s="3">
        <f t="shared" si="307"/>
        <v>2.695501730103806</v>
      </c>
      <c r="CC148" s="3">
        <f t="shared" si="308"/>
        <v>2.298</v>
      </c>
      <c r="CD148" s="3">
        <f t="shared" si="309"/>
        <v>1.5595000000000001</v>
      </c>
      <c r="CE148" s="3">
        <f t="shared" si="310"/>
        <v>1.8091999999999999</v>
      </c>
      <c r="CF148" s="3">
        <f t="shared" si="311"/>
        <v>2.3390701468189237</v>
      </c>
      <c r="CG148" s="3">
        <f t="shared" si="312"/>
        <v>1.7334072329222667</v>
      </c>
      <c r="CH148" s="3">
        <f t="shared" si="313"/>
        <v>2.0963636363636362</v>
      </c>
      <c r="CI148" s="3">
        <f t="shared" si="314"/>
        <v>1.4961389961389961</v>
      </c>
      <c r="CJ148" s="3">
        <f t="shared" si="315"/>
        <v>2.3807976366322006</v>
      </c>
      <c r="CK148" s="3">
        <f t="shared" si="316"/>
        <v>2.0983000000000001</v>
      </c>
      <c r="CL148" s="3">
        <f t="shared" si="317"/>
        <v>2.2260818940423057</v>
      </c>
      <c r="CM148" s="3">
        <f t="shared" si="318"/>
        <v>1.9180999999999999</v>
      </c>
      <c r="CN148" s="3">
        <f t="shared" si="319"/>
        <v>1.7968</v>
      </c>
      <c r="CO148" s="3">
        <f t="shared" si="320"/>
        <v>1.556</v>
      </c>
      <c r="CP148" s="3">
        <f t="shared" si="321"/>
        <v>1.401</v>
      </c>
      <c r="CQ148" s="3">
        <f t="shared" si="322"/>
        <v>1.4570000000000001</v>
      </c>
      <c r="CR148" s="3">
        <f t="shared" si="323"/>
        <v>1.6759999999999999</v>
      </c>
      <c r="CS148" s="3">
        <f t="shared" si="324"/>
        <v>1.4829000000000001</v>
      </c>
      <c r="CT148" s="3">
        <f t="shared" si="325"/>
        <v>1.0298</v>
      </c>
      <c r="CU148" s="3">
        <f t="shared" si="326"/>
        <v>2.0710000000000002</v>
      </c>
      <c r="CV148" s="3">
        <f t="shared" si="327"/>
        <v>1.3169999999999999</v>
      </c>
      <c r="CW148" s="3">
        <f t="shared" si="328"/>
        <v>1</v>
      </c>
      <c r="CX148" s="3">
        <f t="shared" si="329"/>
        <v>1.5675675680000001</v>
      </c>
      <c r="CY148" s="81">
        <f t="shared" si="330"/>
        <v>1</v>
      </c>
      <c r="CZ148" s="3">
        <f t="shared" ref="CZ148" si="375">AD148/AD$2</f>
        <v>1.0089827084625864</v>
      </c>
    </row>
    <row r="149" spans="1:104">
      <c r="A149" s="2">
        <v>44155</v>
      </c>
      <c r="B149" s="73">
        <v>1.8081</v>
      </c>
      <c r="C149" s="73">
        <v>1.786</v>
      </c>
      <c r="D149" s="73">
        <v>3.9319999999999999</v>
      </c>
      <c r="E149" s="73">
        <v>2.31</v>
      </c>
      <c r="F149" s="73">
        <v>1.5667</v>
      </c>
      <c r="G149" s="73">
        <v>1.8283</v>
      </c>
      <c r="H149" s="73">
        <v>2.8948999999999998</v>
      </c>
      <c r="I149" s="73">
        <v>2.5183</v>
      </c>
      <c r="J149" s="73">
        <v>2.3460000000000001</v>
      </c>
      <c r="K149" s="73">
        <v>1.7679</v>
      </c>
      <c r="L149" s="73">
        <v>2.4422000000000001</v>
      </c>
      <c r="M149" s="73">
        <v>2.1366999999999998</v>
      </c>
      <c r="N149" s="73">
        <v>2.3300999999999998</v>
      </c>
      <c r="O149" s="73">
        <v>1.9548000000000001</v>
      </c>
      <c r="P149" s="73">
        <v>1.8216000000000001</v>
      </c>
      <c r="Q149" s="73">
        <v>1.58</v>
      </c>
      <c r="R149" s="73">
        <v>1.4433</v>
      </c>
      <c r="S149" s="73">
        <v>1.496</v>
      </c>
      <c r="T149" s="73">
        <v>1.7070000000000001</v>
      </c>
      <c r="U149" s="73">
        <v>1.5086999999999999</v>
      </c>
      <c r="V149" s="73">
        <v>1.0414000000000001</v>
      </c>
      <c r="W149" s="73">
        <v>2.113</v>
      </c>
      <c r="X149" s="73">
        <v>1.325</v>
      </c>
      <c r="Y149" s="73">
        <v>1</v>
      </c>
      <c r="Z149" s="73">
        <v>1.59883606233971</v>
      </c>
      <c r="AA149" s="79">
        <v>1</v>
      </c>
      <c r="AB149" s="79">
        <v>1</v>
      </c>
      <c r="AC149" s="79"/>
      <c r="AD149" s="19">
        <v>1.0275434712117082</v>
      </c>
      <c r="AF149" s="11">
        <f t="shared" si="331"/>
        <v>1.1015432789085233E-2</v>
      </c>
      <c r="AG149" s="11">
        <f t="shared" si="332"/>
        <v>1.8824871648602581E-2</v>
      </c>
      <c r="AH149" s="11">
        <f t="shared" si="333"/>
        <v>9.4993581514761782E-3</v>
      </c>
      <c r="AI149" s="11">
        <f t="shared" si="334"/>
        <v>5.2219321148825326E-3</v>
      </c>
      <c r="AJ149" s="11">
        <f t="shared" si="335"/>
        <v>4.6168643796087316E-3</v>
      </c>
      <c r="AK149" s="11">
        <f t="shared" si="336"/>
        <v>1.0557152332522746E-2</v>
      </c>
      <c r="AL149" s="11">
        <f t="shared" si="337"/>
        <v>9.4849530983016628E-3</v>
      </c>
      <c r="AM149" s="11">
        <f t="shared" si="338"/>
        <v>6.5147881694644916E-3</v>
      </c>
      <c r="AN149" s="11">
        <f t="shared" si="339"/>
        <v>1.7346053772766767E-2</v>
      </c>
      <c r="AO149" s="11">
        <f t="shared" si="340"/>
        <v>-8.1907433380083994E-3</v>
      </c>
      <c r="AP149" s="11">
        <f t="shared" si="341"/>
        <v>1.0133598047731285E-2</v>
      </c>
      <c r="AQ149" s="11">
        <f t="shared" si="342"/>
        <v>1.8300528999666277E-2</v>
      </c>
      <c r="AR149" s="11">
        <f t="shared" si="343"/>
        <v>1.5648156220033016E-2</v>
      </c>
      <c r="AS149" s="11">
        <f t="shared" si="344"/>
        <v>1.9133517543402423E-2</v>
      </c>
      <c r="AT149" s="11">
        <f t="shared" si="345"/>
        <v>1.3802315227070538E-2</v>
      </c>
      <c r="AU149" s="11">
        <f t="shared" si="346"/>
        <v>1.5424164524421524E-2</v>
      </c>
      <c r="AV149" s="11">
        <f t="shared" si="347"/>
        <v>3.0192719486081376E-2</v>
      </c>
      <c r="AW149" s="11">
        <f t="shared" si="348"/>
        <v>2.6767330130404998E-2</v>
      </c>
      <c r="AX149" s="11">
        <f t="shared" si="349"/>
        <v>1.8496420047732887E-2</v>
      </c>
      <c r="AY149" s="11">
        <f t="shared" si="350"/>
        <v>1.7398341088407765E-2</v>
      </c>
      <c r="AZ149" s="11">
        <f t="shared" si="351"/>
        <v>1.1264323169547508E-2</v>
      </c>
      <c r="BA149" s="11">
        <f t="shared" si="352"/>
        <v>2.0280057943022678E-2</v>
      </c>
      <c r="BB149" s="11">
        <f t="shared" si="353"/>
        <v>6.0744115413819966E-3</v>
      </c>
      <c r="BC149" s="11" t="str">
        <f t="shared" si="354"/>
        <v>/</v>
      </c>
      <c r="BD149" s="11">
        <f t="shared" si="355"/>
        <v>1.9947142935346829E-2</v>
      </c>
      <c r="BE149" s="76" t="str">
        <f t="shared" si="356"/>
        <v>/</v>
      </c>
      <c r="BF149" s="11">
        <f t="shared" ref="BF149:BF151" si="376">AD149/AD148-1</f>
        <v>1.8395521145653015E-2</v>
      </c>
      <c r="BY149" s="2">
        <f t="shared" si="304"/>
        <v>44155</v>
      </c>
      <c r="BZ149" s="3">
        <f t="shared" si="305"/>
        <v>1.8081</v>
      </c>
      <c r="CA149" s="3">
        <f t="shared" si="306"/>
        <v>1.786</v>
      </c>
      <c r="CB149" s="3">
        <f t="shared" si="307"/>
        <v>2.7211072664359861</v>
      </c>
      <c r="CC149" s="3">
        <f t="shared" si="308"/>
        <v>2.31</v>
      </c>
      <c r="CD149" s="3">
        <f t="shared" si="309"/>
        <v>1.5667</v>
      </c>
      <c r="CE149" s="3">
        <f t="shared" si="310"/>
        <v>1.8283</v>
      </c>
      <c r="CF149" s="3">
        <f t="shared" si="311"/>
        <v>2.3612561174551385</v>
      </c>
      <c r="CG149" s="3">
        <f t="shared" si="312"/>
        <v>1.7447000138561728</v>
      </c>
      <c r="CH149" s="3">
        <f t="shared" si="313"/>
        <v>2.1327272727272728</v>
      </c>
      <c r="CI149" s="3">
        <f t="shared" si="314"/>
        <v>1.4838845056236361</v>
      </c>
      <c r="CJ149" s="3">
        <f t="shared" si="315"/>
        <v>2.4049236829148204</v>
      </c>
      <c r="CK149" s="3">
        <f t="shared" si="316"/>
        <v>2.1366999999999998</v>
      </c>
      <c r="CL149" s="3">
        <f t="shared" si="317"/>
        <v>2.2609159712788665</v>
      </c>
      <c r="CM149" s="3">
        <f t="shared" si="318"/>
        <v>1.9548000000000001</v>
      </c>
      <c r="CN149" s="3">
        <f t="shared" si="319"/>
        <v>1.8216000000000001</v>
      </c>
      <c r="CO149" s="3">
        <f t="shared" si="320"/>
        <v>1.58</v>
      </c>
      <c r="CP149" s="3">
        <f t="shared" si="321"/>
        <v>1.4433</v>
      </c>
      <c r="CQ149" s="3">
        <f t="shared" si="322"/>
        <v>1.496</v>
      </c>
      <c r="CR149" s="3">
        <f t="shared" si="323"/>
        <v>1.7070000000000001</v>
      </c>
      <c r="CS149" s="3">
        <f t="shared" si="324"/>
        <v>1.5086999999999999</v>
      </c>
      <c r="CT149" s="3">
        <f t="shared" si="325"/>
        <v>1.0414000000000001</v>
      </c>
      <c r="CU149" s="3">
        <f t="shared" si="326"/>
        <v>2.113</v>
      </c>
      <c r="CV149" s="3">
        <f t="shared" si="327"/>
        <v>1.325</v>
      </c>
      <c r="CW149" s="3">
        <f t="shared" si="328"/>
        <v>1</v>
      </c>
      <c r="CX149" s="3">
        <f t="shared" si="329"/>
        <v>1.59883606233971</v>
      </c>
      <c r="CY149" s="81">
        <f t="shared" si="330"/>
        <v>1</v>
      </c>
      <c r="CZ149" s="3">
        <f t="shared" ref="CZ149" si="377">AD149/AD$2</f>
        <v>1.0275434712117082</v>
      </c>
    </row>
    <row r="150" spans="1:104">
      <c r="A150" s="2">
        <v>44162</v>
      </c>
      <c r="B150" s="73">
        <v>1.7730999999999999</v>
      </c>
      <c r="C150" s="73">
        <v>1.756</v>
      </c>
      <c r="D150" s="73">
        <v>3.8340000000000001</v>
      </c>
      <c r="E150" s="73">
        <v>2.2469999999999999</v>
      </c>
      <c r="F150" s="73">
        <v>1.5263</v>
      </c>
      <c r="G150" s="73">
        <v>1.7849999999999999</v>
      </c>
      <c r="H150" s="73">
        <v>2.8317999999999999</v>
      </c>
      <c r="I150" s="73">
        <v>2.4731000000000001</v>
      </c>
      <c r="J150" s="73">
        <v>2.3140000000000001</v>
      </c>
      <c r="K150" s="73">
        <v>1.7542</v>
      </c>
      <c r="L150" s="73">
        <v>2.3847</v>
      </c>
      <c r="M150" s="73">
        <v>2.0994999999999999</v>
      </c>
      <c r="N150" s="73">
        <v>2.2934999999999999</v>
      </c>
      <c r="O150" s="73">
        <v>1.9309000000000001</v>
      </c>
      <c r="P150" s="73">
        <v>1.7952999999999999</v>
      </c>
      <c r="Q150" s="73">
        <v>1.5549999999999999</v>
      </c>
      <c r="R150" s="73">
        <v>1.4222999999999999</v>
      </c>
      <c r="S150" s="73">
        <v>1.4590000000000001</v>
      </c>
      <c r="T150" s="73">
        <v>1.679</v>
      </c>
      <c r="U150" s="73">
        <v>1.4893000000000001</v>
      </c>
      <c r="V150" s="73">
        <v>1.0235000000000001</v>
      </c>
      <c r="W150" s="73">
        <v>2.0790000000000002</v>
      </c>
      <c r="X150" s="73">
        <v>1.327</v>
      </c>
      <c r="Y150" s="73">
        <v>1</v>
      </c>
      <c r="Z150" s="73">
        <v>1.5722035904517699</v>
      </c>
      <c r="AA150" s="79">
        <v>1</v>
      </c>
      <c r="AB150" s="79">
        <v>1</v>
      </c>
      <c r="AC150" s="79"/>
      <c r="AD150" s="19">
        <v>1.0161241707028965</v>
      </c>
      <c r="AF150" s="11">
        <f t="shared" si="331"/>
        <v>-1.9357336430507188E-2</v>
      </c>
      <c r="AG150" s="11">
        <f t="shared" si="332"/>
        <v>-1.6797312430011258E-2</v>
      </c>
      <c r="AH150" s="11">
        <f t="shared" si="333"/>
        <v>-2.492370295015256E-2</v>
      </c>
      <c r="AI150" s="11">
        <f t="shared" si="334"/>
        <v>-2.7272727272727337E-2</v>
      </c>
      <c r="AJ150" s="11">
        <f t="shared" si="335"/>
        <v>-2.5786685389672548E-2</v>
      </c>
      <c r="AK150" s="11">
        <f t="shared" si="336"/>
        <v>-2.3683202975441686E-2</v>
      </c>
      <c r="AL150" s="11">
        <f t="shared" si="337"/>
        <v>-2.1796953262634311E-2</v>
      </c>
      <c r="AM150" s="11">
        <f t="shared" si="338"/>
        <v>-1.7948616129928929E-2</v>
      </c>
      <c r="AN150" s="11">
        <f t="shared" si="339"/>
        <v>-1.3640238704177299E-2</v>
      </c>
      <c r="AO150" s="11">
        <f t="shared" si="340"/>
        <v>-7.7493070875049863E-3</v>
      </c>
      <c r="AP150" s="11">
        <f t="shared" si="341"/>
        <v>-2.3544345262468291E-2</v>
      </c>
      <c r="AQ150" s="11">
        <f t="shared" si="342"/>
        <v>-1.7410024804605184E-2</v>
      </c>
      <c r="AR150" s="11">
        <f t="shared" si="343"/>
        <v>-1.5707480365649507E-2</v>
      </c>
      <c r="AS150" s="11">
        <f t="shared" si="344"/>
        <v>-1.2226314712502573E-2</v>
      </c>
      <c r="AT150" s="11">
        <f t="shared" si="345"/>
        <v>-1.4437856829161322E-2</v>
      </c>
      <c r="AU150" s="11">
        <f t="shared" si="346"/>
        <v>-1.5822784810126667E-2</v>
      </c>
      <c r="AV150" s="11">
        <f t="shared" si="347"/>
        <v>-1.4549989607150371E-2</v>
      </c>
      <c r="AW150" s="11">
        <f t="shared" si="348"/>
        <v>-2.4732620320855547E-2</v>
      </c>
      <c r="AX150" s="11">
        <f t="shared" si="349"/>
        <v>-1.6403046280023426E-2</v>
      </c>
      <c r="AY150" s="11">
        <f t="shared" si="350"/>
        <v>-1.2858752568436271E-2</v>
      </c>
      <c r="AZ150" s="11">
        <f t="shared" si="351"/>
        <v>-1.7188400230458978E-2</v>
      </c>
      <c r="BA150" s="11">
        <f t="shared" si="352"/>
        <v>-1.6090866067202891E-2</v>
      </c>
      <c r="BB150" s="11">
        <f t="shared" si="353"/>
        <v>1.5094339622641062E-3</v>
      </c>
      <c r="BC150" s="11" t="str">
        <f t="shared" si="354"/>
        <v>/</v>
      </c>
      <c r="BD150" s="11">
        <f t="shared" si="355"/>
        <v>-1.6657412548580219E-2</v>
      </c>
      <c r="BE150" s="76" t="str">
        <f t="shared" si="356"/>
        <v>/</v>
      </c>
      <c r="BF150" s="11">
        <f t="shared" si="376"/>
        <v>-1.1113204286477218E-2</v>
      </c>
      <c r="BY150" s="2">
        <f t="shared" si="304"/>
        <v>44162</v>
      </c>
      <c r="BZ150" s="3">
        <f t="shared" si="305"/>
        <v>1.7730999999999999</v>
      </c>
      <c r="CA150" s="3">
        <f t="shared" si="306"/>
        <v>1.756</v>
      </c>
      <c r="CB150" s="3">
        <f t="shared" si="307"/>
        <v>2.6532871972318337</v>
      </c>
      <c r="CC150" s="3">
        <f t="shared" si="308"/>
        <v>2.2469999999999999</v>
      </c>
      <c r="CD150" s="3">
        <f t="shared" si="309"/>
        <v>1.5263</v>
      </c>
      <c r="CE150" s="3">
        <f t="shared" si="310"/>
        <v>1.7849999999999999</v>
      </c>
      <c r="CF150" s="3">
        <f t="shared" si="311"/>
        <v>2.3097879282218599</v>
      </c>
      <c r="CG150" s="3">
        <f t="shared" si="312"/>
        <v>1.7133850630455869</v>
      </c>
      <c r="CH150" s="3">
        <f t="shared" si="313"/>
        <v>2.1036363636363635</v>
      </c>
      <c r="CI150" s="3">
        <f t="shared" si="314"/>
        <v>1.4723854289071681</v>
      </c>
      <c r="CJ150" s="3">
        <f t="shared" si="315"/>
        <v>2.3483013293943871</v>
      </c>
      <c r="CK150" s="3">
        <f t="shared" si="316"/>
        <v>2.0994999999999999</v>
      </c>
      <c r="CL150" s="3">
        <f t="shared" si="317"/>
        <v>2.2254026780516205</v>
      </c>
      <c r="CM150" s="3">
        <f t="shared" si="318"/>
        <v>1.9309000000000001</v>
      </c>
      <c r="CN150" s="3">
        <f t="shared" si="319"/>
        <v>1.7952999999999999</v>
      </c>
      <c r="CO150" s="3">
        <f t="shared" si="320"/>
        <v>1.5549999999999999</v>
      </c>
      <c r="CP150" s="3">
        <f t="shared" si="321"/>
        <v>1.4222999999999999</v>
      </c>
      <c r="CQ150" s="3">
        <f t="shared" si="322"/>
        <v>1.4590000000000001</v>
      </c>
      <c r="CR150" s="3">
        <f t="shared" si="323"/>
        <v>1.679</v>
      </c>
      <c r="CS150" s="3">
        <f t="shared" si="324"/>
        <v>1.4893000000000001</v>
      </c>
      <c r="CT150" s="3">
        <f t="shared" si="325"/>
        <v>1.0235000000000001</v>
      </c>
      <c r="CU150" s="3">
        <f t="shared" si="326"/>
        <v>2.0790000000000002</v>
      </c>
      <c r="CV150" s="3">
        <f t="shared" si="327"/>
        <v>1.327</v>
      </c>
      <c r="CW150" s="3">
        <f t="shared" si="328"/>
        <v>1</v>
      </c>
      <c r="CX150" s="3">
        <f t="shared" si="329"/>
        <v>1.5722035904517699</v>
      </c>
      <c r="CY150" s="81">
        <f t="shared" si="330"/>
        <v>1</v>
      </c>
      <c r="CZ150" s="3">
        <f t="shared" ref="CZ150:CZ151" si="378">AD150/AD$2</f>
        <v>1.0161241707028965</v>
      </c>
    </row>
    <row r="151" spans="1:104">
      <c r="A151" s="2">
        <v>44169</v>
      </c>
      <c r="B151" s="73">
        <v>1.81</v>
      </c>
      <c r="C151" s="73">
        <v>1.788</v>
      </c>
      <c r="D151" s="73">
        <v>3.9140000000000001</v>
      </c>
      <c r="E151" s="73">
        <v>2.3199999999999998</v>
      </c>
      <c r="F151" s="73">
        <v>1.55</v>
      </c>
      <c r="G151" s="73">
        <v>1.8193999999999999</v>
      </c>
      <c r="H151" s="73">
        <v>2.9527000000000001</v>
      </c>
      <c r="I151" s="73">
        <v>2.5466000000000002</v>
      </c>
      <c r="J151" s="73">
        <v>2.347</v>
      </c>
      <c r="K151" s="73">
        <v>1.7539</v>
      </c>
      <c r="L151" s="73">
        <v>2.4148000000000001</v>
      </c>
      <c r="M151" s="73">
        <v>2.1351</v>
      </c>
      <c r="N151" s="73">
        <v>2.3422999999999998</v>
      </c>
      <c r="O151" s="73">
        <v>1.9309000000000001</v>
      </c>
      <c r="P151" s="73">
        <v>1.8346</v>
      </c>
      <c r="Q151" s="73">
        <v>1.593</v>
      </c>
      <c r="R151" s="73">
        <v>1.4253</v>
      </c>
      <c r="S151" s="73">
        <v>1.478</v>
      </c>
      <c r="T151" s="73">
        <v>1.7526999999999999</v>
      </c>
      <c r="U151" s="73">
        <v>1.5093000000000001</v>
      </c>
      <c r="V151" s="73">
        <v>1.0376000000000001</v>
      </c>
      <c r="W151" s="73">
        <v>2.121</v>
      </c>
      <c r="X151" s="73">
        <v>1.3440000000000001</v>
      </c>
      <c r="Y151" s="73">
        <v>1</v>
      </c>
      <c r="Z151" s="73">
        <v>1.60248569737621</v>
      </c>
      <c r="AA151" s="79">
        <v>1</v>
      </c>
      <c r="AB151" s="79">
        <v>1</v>
      </c>
      <c r="AC151" s="79"/>
      <c r="AD151" s="19">
        <v>1.0342209943727869</v>
      </c>
      <c r="AF151" s="11">
        <f t="shared" si="331"/>
        <v>2.0811008967345446E-2</v>
      </c>
      <c r="AG151" s="11">
        <f t="shared" si="332"/>
        <v>1.8223234624145768E-2</v>
      </c>
      <c r="AH151" s="11">
        <f t="shared" si="333"/>
        <v>2.086593635889411E-2</v>
      </c>
      <c r="AI151" s="11">
        <f t="shared" si="334"/>
        <v>3.2487761459724096E-2</v>
      </c>
      <c r="AJ151" s="11">
        <f t="shared" si="335"/>
        <v>1.5527746838760459E-2</v>
      </c>
      <c r="AK151" s="11">
        <f t="shared" si="336"/>
        <v>1.9271708683473276E-2</v>
      </c>
      <c r="AL151" s="11">
        <f t="shared" si="337"/>
        <v>4.2693693057419324E-2</v>
      </c>
      <c r="AM151" s="11">
        <f t="shared" si="338"/>
        <v>2.9719784885366529E-2</v>
      </c>
      <c r="AN151" s="11">
        <f t="shared" si="339"/>
        <v>1.4261019878997416E-2</v>
      </c>
      <c r="AO151" s="11">
        <f t="shared" si="340"/>
        <v>-1.7101812792152948E-4</v>
      </c>
      <c r="AP151" s="11">
        <f t="shared" si="341"/>
        <v>1.2622132763030924E-2</v>
      </c>
      <c r="AQ151" s="11">
        <f t="shared" si="342"/>
        <v>1.6956418194808309E-2</v>
      </c>
      <c r="AR151" s="11">
        <f t="shared" si="343"/>
        <v>2.1277523435796697E-2</v>
      </c>
      <c r="AS151" s="11" t="str">
        <f t="shared" si="344"/>
        <v>/</v>
      </c>
      <c r="AT151" s="11">
        <f t="shared" si="345"/>
        <v>2.1890491839803961E-2</v>
      </c>
      <c r="AU151" s="11">
        <f t="shared" si="346"/>
        <v>2.4437299035369842E-2</v>
      </c>
      <c r="AV151" s="11">
        <f t="shared" si="347"/>
        <v>2.1092596498630822E-3</v>
      </c>
      <c r="AW151" s="11">
        <f t="shared" si="348"/>
        <v>1.3022618231665506E-2</v>
      </c>
      <c r="AX151" s="11">
        <f t="shared" si="349"/>
        <v>4.3895175699821154E-2</v>
      </c>
      <c r="AY151" s="11">
        <f t="shared" si="350"/>
        <v>1.3429127778150862E-2</v>
      </c>
      <c r="AZ151" s="11">
        <f t="shared" si="351"/>
        <v>1.3776257938446612E-2</v>
      </c>
      <c r="BA151" s="11">
        <f t="shared" si="352"/>
        <v>2.020202020202011E-2</v>
      </c>
      <c r="BB151" s="11">
        <f t="shared" si="353"/>
        <v>1.2810851544838187E-2</v>
      </c>
      <c r="BC151" s="11" t="str">
        <f t="shared" si="354"/>
        <v>/</v>
      </c>
      <c r="BD151" s="11">
        <f t="shared" si="355"/>
        <v>1.926093230440884E-2</v>
      </c>
      <c r="BE151" s="76" t="str">
        <f t="shared" si="356"/>
        <v>/</v>
      </c>
      <c r="BF151" s="11">
        <f t="shared" si="376"/>
        <v>1.7809657708832916E-2</v>
      </c>
      <c r="BY151" s="2">
        <f t="shared" si="304"/>
        <v>44169</v>
      </c>
      <c r="BZ151" s="3">
        <f t="shared" si="305"/>
        <v>1.81</v>
      </c>
      <c r="CA151" s="3">
        <f t="shared" si="306"/>
        <v>1.788</v>
      </c>
      <c r="CB151" s="3">
        <f t="shared" si="307"/>
        <v>2.7086505190311421</v>
      </c>
      <c r="CC151" s="3">
        <f t="shared" si="308"/>
        <v>2.3199999999999998</v>
      </c>
      <c r="CD151" s="3">
        <f t="shared" si="309"/>
        <v>1.55</v>
      </c>
      <c r="CE151" s="3">
        <f t="shared" si="310"/>
        <v>1.8193999999999999</v>
      </c>
      <c r="CF151" s="3">
        <f t="shared" si="311"/>
        <v>2.4084013050570965</v>
      </c>
      <c r="CG151" s="3">
        <f t="shared" si="312"/>
        <v>1.764306498545102</v>
      </c>
      <c r="CH151" s="3">
        <f t="shared" si="313"/>
        <v>2.1336363636363633</v>
      </c>
      <c r="CI151" s="3">
        <f t="shared" si="314"/>
        <v>1.4721336243075374</v>
      </c>
      <c r="CJ151" s="3">
        <f t="shared" si="315"/>
        <v>2.3779419005416051</v>
      </c>
      <c r="CK151" s="3">
        <f t="shared" si="316"/>
        <v>2.1351</v>
      </c>
      <c r="CL151" s="3">
        <f t="shared" si="317"/>
        <v>2.2727537356879486</v>
      </c>
      <c r="CM151" s="3">
        <f t="shared" si="318"/>
        <v>1.9309000000000001</v>
      </c>
      <c r="CN151" s="3">
        <f t="shared" si="319"/>
        <v>1.8346</v>
      </c>
      <c r="CO151" s="3">
        <f t="shared" si="320"/>
        <v>1.593</v>
      </c>
      <c r="CP151" s="3">
        <f t="shared" si="321"/>
        <v>1.4253</v>
      </c>
      <c r="CQ151" s="3">
        <f t="shared" si="322"/>
        <v>1.478</v>
      </c>
      <c r="CR151" s="3">
        <f t="shared" si="323"/>
        <v>1.7526999999999999</v>
      </c>
      <c r="CS151" s="3">
        <f t="shared" si="324"/>
        <v>1.5093000000000001</v>
      </c>
      <c r="CT151" s="3">
        <f t="shared" si="325"/>
        <v>1.0376000000000001</v>
      </c>
      <c r="CU151" s="3">
        <f t="shared" si="326"/>
        <v>2.121</v>
      </c>
      <c r="CV151" s="3">
        <f t="shared" si="327"/>
        <v>1.3440000000000001</v>
      </c>
      <c r="CW151" s="3">
        <f t="shared" si="328"/>
        <v>1</v>
      </c>
      <c r="CX151" s="3">
        <f t="shared" si="329"/>
        <v>1.60248569737621</v>
      </c>
      <c r="CY151" s="81">
        <f t="shared" si="330"/>
        <v>1</v>
      </c>
      <c r="CZ151" s="3">
        <f t="shared" si="378"/>
        <v>1.0342209943727869</v>
      </c>
    </row>
    <row r="152" spans="1:104">
      <c r="A152" s="2">
        <v>44176</v>
      </c>
      <c r="B152" s="73">
        <v>1.7611000000000001</v>
      </c>
      <c r="C152" s="73">
        <v>1.744</v>
      </c>
      <c r="D152" s="73">
        <v>3.79</v>
      </c>
      <c r="E152" s="73">
        <v>2.286</v>
      </c>
      <c r="F152" s="73">
        <v>1.4942</v>
      </c>
      <c r="G152" s="73">
        <v>1.7595000000000001</v>
      </c>
      <c r="H152" s="73">
        <v>2.8925000000000001</v>
      </c>
      <c r="I152" s="73">
        <v>2.4476</v>
      </c>
      <c r="J152" s="73">
        <v>2.2650000000000001</v>
      </c>
      <c r="K152" s="73">
        <v>1.7557</v>
      </c>
      <c r="L152" s="73">
        <v>2.3290000000000002</v>
      </c>
      <c r="M152" s="73">
        <v>2.0466000000000002</v>
      </c>
      <c r="N152" s="73">
        <v>2.2614999999999998</v>
      </c>
      <c r="O152" s="73">
        <v>1.8782000000000001</v>
      </c>
      <c r="P152" s="73">
        <v>1.7723</v>
      </c>
      <c r="Q152" s="73">
        <v>1.577</v>
      </c>
      <c r="R152" s="73">
        <v>1.3622000000000001</v>
      </c>
      <c r="S152" s="73">
        <v>1.4379999999999999</v>
      </c>
      <c r="T152" s="73">
        <v>1.7044999999999999</v>
      </c>
      <c r="U152" s="73">
        <v>1.4596</v>
      </c>
      <c r="V152" s="73">
        <v>1.0017</v>
      </c>
      <c r="W152" s="73">
        <v>2.0390000000000001</v>
      </c>
      <c r="X152" s="73">
        <v>1.321</v>
      </c>
      <c r="Y152" s="73">
        <v>1</v>
      </c>
      <c r="Z152" s="73">
        <v>1.5488261984612299</v>
      </c>
      <c r="AA152" s="79">
        <v>1</v>
      </c>
      <c r="AB152" s="79">
        <v>1</v>
      </c>
      <c r="AC152" s="79"/>
      <c r="AD152" s="19">
        <v>0.9933783575011198</v>
      </c>
      <c r="AF152" s="11">
        <f t="shared" si="331"/>
        <v>-2.7016574585635333E-2</v>
      </c>
      <c r="AG152" s="11">
        <f t="shared" si="332"/>
        <v>-2.4608501118568271E-2</v>
      </c>
      <c r="AH152" s="11">
        <f t="shared" si="333"/>
        <v>-3.1681144609095546E-2</v>
      </c>
      <c r="AI152" s="11">
        <f t="shared" si="334"/>
        <v>-1.4655172413792994E-2</v>
      </c>
      <c r="AJ152" s="11">
        <f t="shared" si="335"/>
        <v>-3.6000000000000032E-2</v>
      </c>
      <c r="AK152" s="11">
        <f t="shared" si="336"/>
        <v>-3.292294162910836E-2</v>
      </c>
      <c r="AL152" s="11">
        <f t="shared" si="337"/>
        <v>-2.0388119348393019E-2</v>
      </c>
      <c r="AM152" s="11">
        <f t="shared" si="338"/>
        <v>-3.8875363229403992E-2</v>
      </c>
      <c r="AN152" s="11">
        <f t="shared" si="339"/>
        <v>-3.493821900298244E-2</v>
      </c>
      <c r="AO152" s="11">
        <f t="shared" si="340"/>
        <v>1.0262842807458039E-3</v>
      </c>
      <c r="AP152" s="11">
        <f t="shared" si="341"/>
        <v>-3.5530892827563276E-2</v>
      </c>
      <c r="AQ152" s="11">
        <f t="shared" si="342"/>
        <v>-4.1450049178024306E-2</v>
      </c>
      <c r="AR152" s="11">
        <f t="shared" si="343"/>
        <v>-3.4496008197071215E-2</v>
      </c>
      <c r="AS152" s="11">
        <f t="shared" si="344"/>
        <v>-2.7292972189134623E-2</v>
      </c>
      <c r="AT152" s="11">
        <f t="shared" si="345"/>
        <v>-3.3958356044914484E-2</v>
      </c>
      <c r="AU152" s="11">
        <f t="shared" si="346"/>
        <v>-1.0043942247332072E-2</v>
      </c>
      <c r="AV152" s="11">
        <f t="shared" si="347"/>
        <v>-4.4271381463551474E-2</v>
      </c>
      <c r="AW152" s="11">
        <f t="shared" si="348"/>
        <v>-2.7063599458728049E-2</v>
      </c>
      <c r="AX152" s="11">
        <f t="shared" si="349"/>
        <v>-2.7500427911222647E-2</v>
      </c>
      <c r="AY152" s="11">
        <f t="shared" si="350"/>
        <v>-3.2929172464056244E-2</v>
      </c>
      <c r="AZ152" s="11">
        <f t="shared" si="351"/>
        <v>-3.4599074787972306E-2</v>
      </c>
      <c r="BA152" s="11">
        <f t="shared" si="352"/>
        <v>-3.866100895803859E-2</v>
      </c>
      <c r="BB152" s="11">
        <f t="shared" si="353"/>
        <v>-1.7113095238095344E-2</v>
      </c>
      <c r="BC152" s="11" t="str">
        <f t="shared" si="354"/>
        <v>/</v>
      </c>
      <c r="BD152" s="11">
        <f t="shared" si="355"/>
        <v>-3.3485165579223652E-2</v>
      </c>
      <c r="BE152" s="76" t="str">
        <f t="shared" si="356"/>
        <v>/</v>
      </c>
      <c r="BF152" s="11">
        <f t="shared" ref="BF152:BF153" si="379">AD152/AD151-1</f>
        <v>-3.9491208449540793E-2</v>
      </c>
      <c r="BY152" s="2">
        <f t="shared" si="304"/>
        <v>44176</v>
      </c>
      <c r="BZ152" s="3">
        <f t="shared" si="305"/>
        <v>1.7611000000000001</v>
      </c>
      <c r="CA152" s="3">
        <f t="shared" si="306"/>
        <v>1.744</v>
      </c>
      <c r="CB152" s="3">
        <f t="shared" si="307"/>
        <v>2.6228373702422143</v>
      </c>
      <c r="CC152" s="3">
        <f t="shared" si="308"/>
        <v>2.286</v>
      </c>
      <c r="CD152" s="3">
        <f t="shared" si="309"/>
        <v>1.4942</v>
      </c>
      <c r="CE152" s="3">
        <f t="shared" si="310"/>
        <v>1.7595000000000001</v>
      </c>
      <c r="CF152" s="3">
        <f t="shared" si="311"/>
        <v>2.3592985318107669</v>
      </c>
      <c r="CG152" s="3">
        <f t="shared" si="312"/>
        <v>1.6957184425661631</v>
      </c>
      <c r="CH152" s="3">
        <f t="shared" si="313"/>
        <v>2.0590909090909091</v>
      </c>
      <c r="CI152" s="3">
        <f t="shared" si="314"/>
        <v>1.4736444519053216</v>
      </c>
      <c r="CJ152" s="3">
        <f t="shared" si="315"/>
        <v>2.2934515017232888</v>
      </c>
      <c r="CK152" s="3">
        <f t="shared" si="316"/>
        <v>2.0466000000000002</v>
      </c>
      <c r="CL152" s="3">
        <f t="shared" si="317"/>
        <v>2.1943528041917331</v>
      </c>
      <c r="CM152" s="3">
        <f t="shared" si="318"/>
        <v>1.8782000000000001</v>
      </c>
      <c r="CN152" s="3">
        <f t="shared" si="319"/>
        <v>1.7723</v>
      </c>
      <c r="CO152" s="3">
        <f t="shared" si="320"/>
        <v>1.577</v>
      </c>
      <c r="CP152" s="3">
        <f t="shared" si="321"/>
        <v>1.3622000000000001</v>
      </c>
      <c r="CQ152" s="3">
        <f t="shared" si="322"/>
        <v>1.4379999999999999</v>
      </c>
      <c r="CR152" s="3">
        <f t="shared" si="323"/>
        <v>1.7044999999999999</v>
      </c>
      <c r="CS152" s="3">
        <f t="shared" si="324"/>
        <v>1.4596</v>
      </c>
      <c r="CT152" s="3">
        <f t="shared" si="325"/>
        <v>1.0017</v>
      </c>
      <c r="CU152" s="3">
        <f t="shared" si="326"/>
        <v>2.0390000000000001</v>
      </c>
      <c r="CV152" s="3">
        <f t="shared" si="327"/>
        <v>1.321</v>
      </c>
      <c r="CW152" s="3">
        <f t="shared" si="328"/>
        <v>1</v>
      </c>
      <c r="CX152" s="3">
        <f t="shared" si="329"/>
        <v>1.5488261984612299</v>
      </c>
      <c r="CY152" s="81">
        <f t="shared" si="330"/>
        <v>1</v>
      </c>
      <c r="CZ152" s="3">
        <f t="shared" ref="CZ152" si="380">AD152/AD$2</f>
        <v>0.9933783575011198</v>
      </c>
    </row>
    <row r="153" spans="1:104">
      <c r="A153" s="2">
        <v>44183</v>
      </c>
      <c r="B153" s="73">
        <v>1.7970999999999999</v>
      </c>
      <c r="C153" s="73">
        <v>1.784</v>
      </c>
      <c r="D153" s="73">
        <v>3.9119999999999999</v>
      </c>
      <c r="E153" s="73">
        <v>2.3660000000000001</v>
      </c>
      <c r="F153" s="73">
        <v>1.5024999999999999</v>
      </c>
      <c r="G153" s="73">
        <v>1.7939000000000001</v>
      </c>
      <c r="H153" s="73">
        <v>2.9748000000000001</v>
      </c>
      <c r="I153" s="73">
        <v>2.4767999999999999</v>
      </c>
      <c r="J153" s="73">
        <v>2.2949999999999999</v>
      </c>
      <c r="K153" s="73">
        <v>1.7884</v>
      </c>
      <c r="L153" s="73">
        <v>2.3660999999999999</v>
      </c>
      <c r="M153" s="73">
        <v>2.0853000000000002</v>
      </c>
      <c r="N153" s="73">
        <v>2.2999000000000001</v>
      </c>
      <c r="O153" s="73">
        <v>1.8931</v>
      </c>
      <c r="P153" s="73">
        <v>1.8033999999999999</v>
      </c>
      <c r="Q153" s="73">
        <v>1.585</v>
      </c>
      <c r="R153" s="73">
        <v>1.3987000000000001</v>
      </c>
      <c r="S153" s="73">
        <v>1.4510000000000001</v>
      </c>
      <c r="T153" s="73">
        <v>1.7465999999999999</v>
      </c>
      <c r="U153" s="73">
        <v>1.4935</v>
      </c>
      <c r="V153" s="73">
        <v>1.0125</v>
      </c>
      <c r="W153" s="73">
        <v>2.0779999999999998</v>
      </c>
      <c r="X153" s="73">
        <v>1.3129999999999999</v>
      </c>
      <c r="Y153" s="73">
        <v>1</v>
      </c>
      <c r="Z153" s="73">
        <v>1.5761491418425699</v>
      </c>
      <c r="AA153" s="79">
        <v>1</v>
      </c>
      <c r="AB153" s="79">
        <v>1</v>
      </c>
      <c r="AC153" s="79"/>
      <c r="AD153" s="19">
        <v>1.0065750246203671</v>
      </c>
      <c r="AF153" s="11">
        <f t="shared" si="331"/>
        <v>2.0441769348702454E-2</v>
      </c>
      <c r="AG153" s="11">
        <f t="shared" si="332"/>
        <v>2.2935779816513735E-2</v>
      </c>
      <c r="AH153" s="11">
        <f t="shared" si="333"/>
        <v>3.2189973614775713E-2</v>
      </c>
      <c r="AI153" s="11">
        <f t="shared" si="334"/>
        <v>3.4995625546806686E-2</v>
      </c>
      <c r="AJ153" s="11">
        <f t="shared" si="335"/>
        <v>5.5548119394994711E-3</v>
      </c>
      <c r="AK153" s="11">
        <f t="shared" si="336"/>
        <v>1.9551008809320924E-2</v>
      </c>
      <c r="AL153" s="11">
        <f t="shared" si="337"/>
        <v>2.8452895419187607E-2</v>
      </c>
      <c r="AM153" s="11">
        <f t="shared" si="338"/>
        <v>1.1930053930380824E-2</v>
      </c>
      <c r="AN153" s="11">
        <f t="shared" si="339"/>
        <v>1.3245033112582627E-2</v>
      </c>
      <c r="AO153" s="11">
        <f t="shared" si="340"/>
        <v>1.8625049837671659E-2</v>
      </c>
      <c r="AP153" s="11">
        <f t="shared" si="341"/>
        <v>1.5929583512236833E-2</v>
      </c>
      <c r="AQ153" s="11">
        <f t="shared" si="342"/>
        <v>1.8909410729991194E-2</v>
      </c>
      <c r="AR153" s="11">
        <f t="shared" si="343"/>
        <v>1.6979880610214604E-2</v>
      </c>
      <c r="AS153" s="11">
        <f t="shared" si="344"/>
        <v>7.9331274624641068E-3</v>
      </c>
      <c r="AT153" s="11">
        <f t="shared" si="345"/>
        <v>1.7547819217965221E-2</v>
      </c>
      <c r="AU153" s="11">
        <f t="shared" si="346"/>
        <v>5.0729232720354567E-3</v>
      </c>
      <c r="AV153" s="11">
        <f t="shared" si="347"/>
        <v>2.6794890618117684E-2</v>
      </c>
      <c r="AW153" s="11">
        <f t="shared" si="348"/>
        <v>9.0403337969402475E-3</v>
      </c>
      <c r="AX153" s="11">
        <f t="shared" si="349"/>
        <v>2.4699325315341802E-2</v>
      </c>
      <c r="AY153" s="11">
        <f t="shared" si="350"/>
        <v>2.3225541244176418E-2</v>
      </c>
      <c r="AZ153" s="11">
        <f t="shared" si="351"/>
        <v>1.0781671159029615E-2</v>
      </c>
      <c r="BA153" s="11">
        <f t="shared" si="352"/>
        <v>1.9127023050514724E-2</v>
      </c>
      <c r="BB153" s="11">
        <f t="shared" si="353"/>
        <v>-6.0560181680544556E-3</v>
      </c>
      <c r="BC153" s="11" t="str">
        <f t="shared" si="354"/>
        <v>/</v>
      </c>
      <c r="BD153" s="11">
        <f t="shared" si="355"/>
        <v>1.7641064832507158E-2</v>
      </c>
      <c r="BE153" s="76" t="str">
        <f t="shared" si="356"/>
        <v>/</v>
      </c>
      <c r="BF153" s="11">
        <f t="shared" si="379"/>
        <v>1.328463321109985E-2</v>
      </c>
      <c r="BY153" s="2">
        <f t="shared" si="304"/>
        <v>44183</v>
      </c>
      <c r="BZ153" s="3">
        <f t="shared" si="305"/>
        <v>1.7970999999999999</v>
      </c>
      <c r="CA153" s="3">
        <f t="shared" si="306"/>
        <v>1.784</v>
      </c>
      <c r="CB153" s="3">
        <f t="shared" si="307"/>
        <v>2.7072664359861589</v>
      </c>
      <c r="CC153" s="3">
        <f t="shared" si="308"/>
        <v>2.3660000000000001</v>
      </c>
      <c r="CD153" s="3">
        <f t="shared" si="309"/>
        <v>1.5024999999999999</v>
      </c>
      <c r="CE153" s="3">
        <f t="shared" si="310"/>
        <v>1.7939000000000001</v>
      </c>
      <c r="CF153" s="3">
        <f t="shared" si="311"/>
        <v>2.4264274061990214</v>
      </c>
      <c r="CG153" s="3">
        <f t="shared" si="312"/>
        <v>1.7159484550367188</v>
      </c>
      <c r="CH153" s="3">
        <f t="shared" si="313"/>
        <v>2.086363636363636</v>
      </c>
      <c r="CI153" s="3">
        <f t="shared" si="314"/>
        <v>1.5010911532650664</v>
      </c>
      <c r="CJ153" s="3">
        <f t="shared" si="315"/>
        <v>2.329985228951255</v>
      </c>
      <c r="CK153" s="3">
        <f t="shared" si="316"/>
        <v>2.0853000000000002</v>
      </c>
      <c r="CL153" s="3">
        <f t="shared" si="317"/>
        <v>2.231612652823598</v>
      </c>
      <c r="CM153" s="3">
        <f t="shared" si="318"/>
        <v>1.8931</v>
      </c>
      <c r="CN153" s="3">
        <f t="shared" si="319"/>
        <v>1.8033999999999999</v>
      </c>
      <c r="CO153" s="3">
        <f t="shared" si="320"/>
        <v>1.585</v>
      </c>
      <c r="CP153" s="3">
        <f t="shared" si="321"/>
        <v>1.3987000000000001</v>
      </c>
      <c r="CQ153" s="3">
        <f t="shared" si="322"/>
        <v>1.4510000000000001</v>
      </c>
      <c r="CR153" s="3">
        <f t="shared" si="323"/>
        <v>1.7465999999999999</v>
      </c>
      <c r="CS153" s="3">
        <f t="shared" si="324"/>
        <v>1.4935</v>
      </c>
      <c r="CT153" s="3">
        <f t="shared" si="325"/>
        <v>1.0125</v>
      </c>
      <c r="CU153" s="3">
        <f t="shared" si="326"/>
        <v>2.0779999999999998</v>
      </c>
      <c r="CV153" s="3">
        <f t="shared" si="327"/>
        <v>1.3129999999999999</v>
      </c>
      <c r="CW153" s="3">
        <f t="shared" si="328"/>
        <v>1</v>
      </c>
      <c r="CX153" s="3">
        <f t="shared" si="329"/>
        <v>1.5761491418425699</v>
      </c>
      <c r="CY153" s="81">
        <f t="shared" si="330"/>
        <v>1</v>
      </c>
      <c r="CZ153" s="3">
        <f t="shared" ref="CZ153" si="381">AD153/AD$2</f>
        <v>1.0065750246203671</v>
      </c>
    </row>
    <row r="154" spans="1:104">
      <c r="A154" s="2">
        <v>44190</v>
      </c>
      <c r="B154" s="73">
        <v>1.7873000000000001</v>
      </c>
      <c r="C154" s="73">
        <v>1.8140000000000001</v>
      </c>
      <c r="D154" s="73">
        <v>4.0780000000000003</v>
      </c>
      <c r="E154" s="73">
        <v>2.379</v>
      </c>
      <c r="F154" s="73">
        <v>1.4941</v>
      </c>
      <c r="G154" s="73">
        <v>1.8041</v>
      </c>
      <c r="H154" s="73">
        <v>2.9912000000000001</v>
      </c>
      <c r="I154" s="73">
        <v>2.4741</v>
      </c>
      <c r="J154" s="73">
        <v>2.2829999999999999</v>
      </c>
      <c r="K154" s="73">
        <v>1.8436999999999999</v>
      </c>
      <c r="L154" s="73">
        <v>2.3509000000000002</v>
      </c>
      <c r="M154" s="73">
        <v>2.0878000000000001</v>
      </c>
      <c r="N154" s="73">
        <v>2.298</v>
      </c>
      <c r="O154" s="73">
        <v>1.8749</v>
      </c>
      <c r="P154" s="73">
        <v>1.8145</v>
      </c>
      <c r="Q154" s="73">
        <v>1.601</v>
      </c>
      <c r="R154" s="73">
        <v>1.4536</v>
      </c>
      <c r="S154" s="73">
        <v>1.4770000000000001</v>
      </c>
      <c r="T154" s="73">
        <v>1.7670999999999999</v>
      </c>
      <c r="U154" s="73">
        <v>1.5048999999999999</v>
      </c>
      <c r="V154" s="73">
        <v>1.0143</v>
      </c>
      <c r="W154" s="73">
        <v>2.0699999999999998</v>
      </c>
      <c r="X154" s="73">
        <v>1.3089999999999999</v>
      </c>
      <c r="Y154" s="73">
        <v>1</v>
      </c>
      <c r="Z154" s="73">
        <v>1.5795028609999999</v>
      </c>
      <c r="AA154" s="79">
        <v>1</v>
      </c>
      <c r="AB154" s="79">
        <v>1</v>
      </c>
      <c r="AC154" s="79"/>
      <c r="AD154" s="19">
        <v>1.0044281065364744</v>
      </c>
      <c r="AF154" s="11">
        <f t="shared" si="331"/>
        <v>-5.4532302042178404E-3</v>
      </c>
      <c r="AG154" s="11">
        <f t="shared" si="332"/>
        <v>1.6816143497757841E-2</v>
      </c>
      <c r="AH154" s="11">
        <f t="shared" si="333"/>
        <v>4.2433537832310853E-2</v>
      </c>
      <c r="AI154" s="11">
        <f t="shared" si="334"/>
        <v>5.494505494505475E-3</v>
      </c>
      <c r="AJ154" s="11">
        <f t="shared" si="335"/>
        <v>-5.5906821963394027E-3</v>
      </c>
      <c r="AK154" s="11">
        <f t="shared" si="336"/>
        <v>5.685935670884712E-3</v>
      </c>
      <c r="AL154" s="11">
        <f t="shared" si="337"/>
        <v>5.5129756622294135E-3</v>
      </c>
      <c r="AM154" s="11">
        <f t="shared" si="338"/>
        <v>-1.0901162790697416E-3</v>
      </c>
      <c r="AN154" s="11">
        <f t="shared" si="339"/>
        <v>-5.2287581699346219E-3</v>
      </c>
      <c r="AO154" s="11">
        <f t="shared" si="340"/>
        <v>3.0921494072914335E-2</v>
      </c>
      <c r="AP154" s="11">
        <f t="shared" si="341"/>
        <v>-6.4240733696798724E-3</v>
      </c>
      <c r="AQ154" s="11">
        <f t="shared" si="342"/>
        <v>1.1988682683545804E-3</v>
      </c>
      <c r="AR154" s="11">
        <f t="shared" si="343"/>
        <v>-8.2612287490757552E-4</v>
      </c>
      <c r="AS154" s="11">
        <f t="shared" si="344"/>
        <v>-9.6138608631345379E-3</v>
      </c>
      <c r="AT154" s="11">
        <f t="shared" si="345"/>
        <v>6.1550404790950974E-3</v>
      </c>
      <c r="AU154" s="11">
        <f t="shared" si="346"/>
        <v>1.0094637223974745E-2</v>
      </c>
      <c r="AV154" s="11">
        <f t="shared" si="347"/>
        <v>3.9250732823336021E-2</v>
      </c>
      <c r="AW154" s="11">
        <f t="shared" si="348"/>
        <v>1.7918676774638209E-2</v>
      </c>
      <c r="AX154" s="11">
        <f t="shared" si="349"/>
        <v>1.1737089201877993E-2</v>
      </c>
      <c r="AY154" s="11">
        <f t="shared" si="350"/>
        <v>7.6330766655505755E-3</v>
      </c>
      <c r="AZ154" s="11">
        <f t="shared" si="351"/>
        <v>1.777777777777878E-3</v>
      </c>
      <c r="BA154" s="11">
        <f t="shared" si="352"/>
        <v>-3.8498556304138454E-3</v>
      </c>
      <c r="BB154" s="11">
        <f t="shared" si="353"/>
        <v>-3.0464584920030235E-3</v>
      </c>
      <c r="BC154" s="11" t="str">
        <f t="shared" si="354"/>
        <v>/</v>
      </c>
      <c r="BD154" s="11">
        <f t="shared" si="355"/>
        <v>2.1277930294778535E-3</v>
      </c>
      <c r="BE154" s="76" t="str">
        <f t="shared" si="356"/>
        <v>/</v>
      </c>
      <c r="BF154" s="11">
        <f t="shared" ref="BF154" si="382">AD154/AD153-1</f>
        <v>-2.132894251675288E-3</v>
      </c>
      <c r="BY154" s="2">
        <f t="shared" si="304"/>
        <v>44190</v>
      </c>
      <c r="BZ154" s="3">
        <f t="shared" si="305"/>
        <v>1.7873000000000001</v>
      </c>
      <c r="CA154" s="3">
        <f t="shared" si="306"/>
        <v>1.8140000000000001</v>
      </c>
      <c r="CB154" s="3">
        <f t="shared" si="307"/>
        <v>2.8221453287197233</v>
      </c>
      <c r="CC154" s="3">
        <f t="shared" si="308"/>
        <v>2.379</v>
      </c>
      <c r="CD154" s="3">
        <f t="shared" si="309"/>
        <v>1.4941</v>
      </c>
      <c r="CE154" s="3">
        <f t="shared" si="310"/>
        <v>1.8041</v>
      </c>
      <c r="CF154" s="3">
        <f t="shared" si="311"/>
        <v>2.4398042414355627</v>
      </c>
      <c r="CG154" s="3">
        <f t="shared" si="312"/>
        <v>1.7140778716918386</v>
      </c>
      <c r="CH154" s="3">
        <f t="shared" si="313"/>
        <v>2.0754545454545452</v>
      </c>
      <c r="CI154" s="3">
        <f t="shared" si="314"/>
        <v>1.5475071344636562</v>
      </c>
      <c r="CJ154" s="3">
        <f t="shared" si="315"/>
        <v>2.3150172328902019</v>
      </c>
      <c r="CK154" s="3">
        <f t="shared" si="316"/>
        <v>2.0878000000000001</v>
      </c>
      <c r="CL154" s="3">
        <f t="shared" si="317"/>
        <v>2.2297690665631671</v>
      </c>
      <c r="CM154" s="3">
        <f t="shared" si="318"/>
        <v>1.8749</v>
      </c>
      <c r="CN154" s="3">
        <f t="shared" si="319"/>
        <v>1.8145</v>
      </c>
      <c r="CO154" s="3">
        <f t="shared" si="320"/>
        <v>1.601</v>
      </c>
      <c r="CP154" s="3">
        <f t="shared" si="321"/>
        <v>1.4536</v>
      </c>
      <c r="CQ154" s="3">
        <f t="shared" si="322"/>
        <v>1.4770000000000001</v>
      </c>
      <c r="CR154" s="3">
        <f t="shared" si="323"/>
        <v>1.7670999999999999</v>
      </c>
      <c r="CS154" s="3">
        <f t="shared" si="324"/>
        <v>1.5048999999999999</v>
      </c>
      <c r="CT154" s="3">
        <f t="shared" si="325"/>
        <v>1.0143</v>
      </c>
      <c r="CU154" s="3">
        <f t="shared" si="326"/>
        <v>2.0699999999999998</v>
      </c>
      <c r="CV154" s="3">
        <f t="shared" si="327"/>
        <v>1.3089999999999999</v>
      </c>
      <c r="CW154" s="3">
        <f t="shared" si="328"/>
        <v>1</v>
      </c>
      <c r="CX154" s="3">
        <f t="shared" si="329"/>
        <v>1.5795028609999999</v>
      </c>
      <c r="CY154" s="81">
        <f t="shared" si="330"/>
        <v>1</v>
      </c>
      <c r="CZ154" s="3">
        <f t="shared" ref="CZ154" si="383">AD154/AD$2</f>
        <v>1.0044281065364744</v>
      </c>
    </row>
    <row r="155" spans="1:104">
      <c r="A155" s="2">
        <v>44196</v>
      </c>
      <c r="B155" s="73">
        <v>1.8048</v>
      </c>
      <c r="C155" s="73">
        <v>1.8580000000000001</v>
      </c>
      <c r="D155" s="73">
        <v>4.157</v>
      </c>
      <c r="E155" s="73">
        <v>2.4350000000000001</v>
      </c>
      <c r="F155" s="73">
        <v>1.5103</v>
      </c>
      <c r="G155" s="73">
        <v>1.8231999999999999</v>
      </c>
      <c r="H155" s="73">
        <v>3.0699000000000001</v>
      </c>
      <c r="I155" s="73">
        <v>2.5242</v>
      </c>
      <c r="J155" s="73">
        <v>2.3180000000000001</v>
      </c>
      <c r="K155" s="73">
        <v>1.8371</v>
      </c>
      <c r="L155" s="73">
        <v>2.3740000000000001</v>
      </c>
      <c r="M155" s="73">
        <v>2.1436000000000002</v>
      </c>
      <c r="N155" s="73">
        <v>2.3197999999999999</v>
      </c>
      <c r="O155" s="73">
        <v>1.9039999999999999</v>
      </c>
      <c r="P155" s="73">
        <v>1.8513999999999999</v>
      </c>
      <c r="Q155" s="73">
        <v>1.633</v>
      </c>
      <c r="R155" s="73">
        <v>1.4652000000000001</v>
      </c>
      <c r="S155" s="73">
        <v>1.492</v>
      </c>
      <c r="T155" s="73">
        <v>1.7968999999999999</v>
      </c>
      <c r="U155" s="73">
        <v>1.5316000000000001</v>
      </c>
      <c r="V155" s="73">
        <v>1.0317000000000001</v>
      </c>
      <c r="W155" s="73">
        <v>2.105</v>
      </c>
      <c r="X155" s="73">
        <v>1.3542611464968153</v>
      </c>
      <c r="Y155" s="73">
        <v>1</v>
      </c>
      <c r="Z155" s="73">
        <v>1.6087985796015001</v>
      </c>
      <c r="AA155" s="79">
        <v>1</v>
      </c>
      <c r="AB155" s="79">
        <v>1</v>
      </c>
      <c r="AC155" s="79"/>
      <c r="AD155" s="3">
        <v>1.0186054448818216</v>
      </c>
      <c r="AF155" s="11">
        <f t="shared" si="331"/>
        <v>9.7913053208749101E-3</v>
      </c>
      <c r="AG155" s="11">
        <f t="shared" si="332"/>
        <v>2.4255788313120252E-2</v>
      </c>
      <c r="AH155" s="11">
        <f t="shared" si="333"/>
        <v>1.9372241294752346E-2</v>
      </c>
      <c r="AI155" s="11">
        <f t="shared" si="334"/>
        <v>2.3539302227826742E-2</v>
      </c>
      <c r="AJ155" s="11">
        <f t="shared" si="335"/>
        <v>1.0842647747808076E-2</v>
      </c>
      <c r="AK155" s="11">
        <f t="shared" si="336"/>
        <v>1.0586996286236827E-2</v>
      </c>
      <c r="AL155" s="11">
        <f t="shared" si="337"/>
        <v>2.631051083177316E-2</v>
      </c>
      <c r="AM155" s="11">
        <f t="shared" si="338"/>
        <v>2.0249787801624786E-2</v>
      </c>
      <c r="AN155" s="11">
        <f t="shared" si="339"/>
        <v>1.5330705212439844E-2</v>
      </c>
      <c r="AO155" s="11">
        <f t="shared" si="340"/>
        <v>-3.5797580951347774E-3</v>
      </c>
      <c r="AP155" s="11">
        <f t="shared" si="341"/>
        <v>9.8260240758858419E-3</v>
      </c>
      <c r="AQ155" s="11">
        <f t="shared" si="342"/>
        <v>2.6726697959574608E-2</v>
      </c>
      <c r="AR155" s="11">
        <f t="shared" si="343"/>
        <v>9.4865100087031529E-3</v>
      </c>
      <c r="AS155" s="11">
        <f t="shared" si="344"/>
        <v>1.5520827777481427E-2</v>
      </c>
      <c r="AT155" s="11">
        <f t="shared" si="345"/>
        <v>2.0336180766051148E-2</v>
      </c>
      <c r="AU155" s="11">
        <f t="shared" si="346"/>
        <v>1.9987507807620153E-2</v>
      </c>
      <c r="AV155" s="11">
        <f t="shared" si="347"/>
        <v>7.9801871216291786E-3</v>
      </c>
      <c r="AW155" s="11">
        <f t="shared" si="348"/>
        <v>1.0155721056194889E-2</v>
      </c>
      <c r="AX155" s="11">
        <f t="shared" si="349"/>
        <v>1.6863788127440493E-2</v>
      </c>
      <c r="AY155" s="11">
        <f t="shared" si="350"/>
        <v>1.7742042660642054E-2</v>
      </c>
      <c r="AZ155" s="11">
        <f t="shared" si="351"/>
        <v>1.7154687962141368E-2</v>
      </c>
      <c r="BA155" s="11">
        <f t="shared" si="352"/>
        <v>1.6908212560386549E-2</v>
      </c>
      <c r="BB155" s="11">
        <f t="shared" si="353"/>
        <v>3.4576888080072754E-2</v>
      </c>
      <c r="BC155" s="11" t="str">
        <f t="shared" si="354"/>
        <v>/</v>
      </c>
      <c r="BD155" s="11">
        <f t="shared" si="355"/>
        <v>1.8547429906491386E-2</v>
      </c>
      <c r="BE155" s="76" t="str">
        <f t="shared" si="356"/>
        <v>/</v>
      </c>
      <c r="BF155" s="11">
        <f t="shared" ref="BF155:BF159" si="384">AD155/AD154-1</f>
        <v>1.4114836346261095E-2</v>
      </c>
      <c r="BY155" s="2">
        <f t="shared" si="304"/>
        <v>44196</v>
      </c>
      <c r="BZ155" s="3">
        <f t="shared" si="305"/>
        <v>1.8048</v>
      </c>
      <c r="CA155" s="3">
        <f t="shared" si="306"/>
        <v>1.8580000000000001</v>
      </c>
      <c r="CB155" s="3">
        <f t="shared" si="307"/>
        <v>2.8768166089965397</v>
      </c>
      <c r="CC155" s="3">
        <f t="shared" si="308"/>
        <v>2.4350000000000001</v>
      </c>
      <c r="CD155" s="3">
        <f t="shared" si="309"/>
        <v>1.5103</v>
      </c>
      <c r="CE155" s="3">
        <f t="shared" si="310"/>
        <v>1.8231999999999999</v>
      </c>
      <c r="CF155" s="3">
        <f t="shared" si="311"/>
        <v>2.5039967373572596</v>
      </c>
      <c r="CG155" s="3">
        <f t="shared" si="312"/>
        <v>1.7487875848690591</v>
      </c>
      <c r="CH155" s="3">
        <f t="shared" si="313"/>
        <v>2.107272727272727</v>
      </c>
      <c r="CI155" s="3">
        <f t="shared" si="314"/>
        <v>1.541967433271781</v>
      </c>
      <c r="CJ155" s="3">
        <f t="shared" si="315"/>
        <v>2.3377646479566714</v>
      </c>
      <c r="CK155" s="3">
        <f t="shared" si="316"/>
        <v>2.1436000000000002</v>
      </c>
      <c r="CL155" s="3">
        <f t="shared" si="317"/>
        <v>2.2509217931302152</v>
      </c>
      <c r="CM155" s="3">
        <f t="shared" si="318"/>
        <v>1.9039999999999999</v>
      </c>
      <c r="CN155" s="3">
        <f t="shared" si="319"/>
        <v>1.8513999999999999</v>
      </c>
      <c r="CO155" s="3">
        <f t="shared" si="320"/>
        <v>1.633</v>
      </c>
      <c r="CP155" s="3">
        <f t="shared" si="321"/>
        <v>1.4652000000000001</v>
      </c>
      <c r="CQ155" s="3">
        <f t="shared" si="322"/>
        <v>1.492</v>
      </c>
      <c r="CR155" s="3">
        <f t="shared" si="323"/>
        <v>1.7968999999999999</v>
      </c>
      <c r="CS155" s="3">
        <f t="shared" si="324"/>
        <v>1.5316000000000001</v>
      </c>
      <c r="CT155" s="3">
        <f t="shared" si="325"/>
        <v>1.0317000000000001</v>
      </c>
      <c r="CU155" s="3">
        <f t="shared" si="326"/>
        <v>2.105</v>
      </c>
      <c r="CV155" s="3">
        <f t="shared" si="327"/>
        <v>1.3542611464968153</v>
      </c>
      <c r="CW155" s="3">
        <f t="shared" si="328"/>
        <v>1</v>
      </c>
      <c r="CX155" s="3">
        <f t="shared" si="329"/>
        <v>1.6087985796015001</v>
      </c>
      <c r="CY155" s="81">
        <f t="shared" si="330"/>
        <v>1</v>
      </c>
      <c r="CZ155" s="3">
        <f t="shared" ref="CZ155:CZ159" si="385">AD155/AD$2</f>
        <v>1.0186054448818216</v>
      </c>
    </row>
    <row r="156" spans="1:104">
      <c r="A156" s="2">
        <v>44204</v>
      </c>
      <c r="B156" s="73">
        <v>1.8220000000000001</v>
      </c>
      <c r="C156" s="73">
        <v>1.875</v>
      </c>
      <c r="D156" s="73">
        <v>4.2530000000000001</v>
      </c>
      <c r="E156" s="73">
        <v>2.4460000000000002</v>
      </c>
      <c r="F156" s="73">
        <v>1.5129999999999999</v>
      </c>
      <c r="G156" s="73">
        <v>1.8589</v>
      </c>
      <c r="H156" s="73">
        <v>3.1051000000000002</v>
      </c>
      <c r="I156" s="73">
        <v>2.6015999999999999</v>
      </c>
      <c r="J156" s="73">
        <v>2.3519999999999999</v>
      </c>
      <c r="K156" s="73">
        <v>1.84</v>
      </c>
      <c r="L156" s="73">
        <v>2.3837999999999999</v>
      </c>
      <c r="M156" s="73">
        <v>2.2115999999999998</v>
      </c>
      <c r="N156" s="73">
        <v>2.3246000000000002</v>
      </c>
      <c r="O156" s="73">
        <v>1.9162999999999999</v>
      </c>
      <c r="P156" s="73">
        <v>1.9084000000000001</v>
      </c>
      <c r="Q156" s="73">
        <v>1.673</v>
      </c>
      <c r="R156" s="73">
        <v>1.5126999999999999</v>
      </c>
      <c r="S156" s="73">
        <v>1.454</v>
      </c>
      <c r="T156" s="73">
        <v>1.8420000000000001</v>
      </c>
      <c r="U156" s="73">
        <v>1.5636000000000001</v>
      </c>
      <c r="V156" s="73">
        <v>1.0545</v>
      </c>
      <c r="W156" s="73">
        <v>2.1560000000000001</v>
      </c>
      <c r="X156" s="73">
        <v>1.3828471337579618</v>
      </c>
      <c r="Y156" s="73">
        <v>1</v>
      </c>
      <c r="Z156" s="73">
        <v>1.6388834089563999</v>
      </c>
      <c r="AA156" s="79">
        <v>1</v>
      </c>
      <c r="AB156" s="79">
        <v>1</v>
      </c>
      <c r="AC156" s="79"/>
      <c r="AD156" s="3">
        <v>1.0490782434376977</v>
      </c>
      <c r="AF156" s="11">
        <f t="shared" si="331"/>
        <v>9.5301418439717178E-3</v>
      </c>
      <c r="AG156" s="11">
        <f t="shared" si="332"/>
        <v>9.1496232508072595E-3</v>
      </c>
      <c r="AH156" s="11">
        <f t="shared" si="333"/>
        <v>2.3093577098869389E-2</v>
      </c>
      <c r="AI156" s="11">
        <f t="shared" si="334"/>
        <v>4.5174537987680008E-3</v>
      </c>
      <c r="AJ156" s="11">
        <f t="shared" si="335"/>
        <v>1.7877242931867432E-3</v>
      </c>
      <c r="AK156" s="11">
        <f t="shared" si="336"/>
        <v>1.958095655989478E-2</v>
      </c>
      <c r="AL156" s="11">
        <f t="shared" si="337"/>
        <v>1.1466171536532066E-2</v>
      </c>
      <c r="AM156" s="11">
        <f t="shared" si="338"/>
        <v>3.0663180413596391E-2</v>
      </c>
      <c r="AN156" s="11">
        <f t="shared" si="339"/>
        <v>1.4667817083692691E-2</v>
      </c>
      <c r="AO156" s="11">
        <f t="shared" si="340"/>
        <v>1.5785749278756089E-3</v>
      </c>
      <c r="AP156" s="11">
        <f t="shared" si="341"/>
        <v>4.1280539174388675E-3</v>
      </c>
      <c r="AQ156" s="11">
        <f t="shared" si="342"/>
        <v>3.1722336256764239E-2</v>
      </c>
      <c r="AR156" s="11">
        <f t="shared" si="343"/>
        <v>2.0691438917148641E-3</v>
      </c>
      <c r="AS156" s="11">
        <f t="shared" si="344"/>
        <v>6.4600840336135334E-3</v>
      </c>
      <c r="AT156" s="11">
        <f t="shared" si="345"/>
        <v>3.078751215296549E-2</v>
      </c>
      <c r="AU156" s="11">
        <f t="shared" si="346"/>
        <v>2.4494794856093183E-2</v>
      </c>
      <c r="AV156" s="11">
        <f t="shared" si="347"/>
        <v>3.2418782418782266E-2</v>
      </c>
      <c r="AW156" s="11">
        <f t="shared" si="348"/>
        <v>-2.5469168900804307E-2</v>
      </c>
      <c r="AX156" s="11">
        <f t="shared" si="349"/>
        <v>2.5098781234348166E-2</v>
      </c>
      <c r="AY156" s="11">
        <f t="shared" si="350"/>
        <v>2.089318359885084E-2</v>
      </c>
      <c r="AZ156" s="11">
        <f t="shared" si="351"/>
        <v>2.2099447513812098E-2</v>
      </c>
      <c r="BA156" s="11">
        <f t="shared" si="352"/>
        <v>2.4228028503562982E-2</v>
      </c>
      <c r="BB156" s="11">
        <f t="shared" si="353"/>
        <v>2.1108179419525142E-2</v>
      </c>
      <c r="BC156" s="11" t="str">
        <f t="shared" si="354"/>
        <v>/</v>
      </c>
      <c r="BD156" s="11">
        <f t="shared" si="355"/>
        <v>1.8700183936233961E-2</v>
      </c>
      <c r="BE156" s="76" t="str">
        <f t="shared" si="356"/>
        <v>/</v>
      </c>
      <c r="BF156" s="11">
        <f t="shared" si="384"/>
        <v>2.9916194448981859E-2</v>
      </c>
      <c r="BY156" s="2">
        <f t="shared" si="304"/>
        <v>44204</v>
      </c>
      <c r="BZ156" s="3">
        <f t="shared" si="305"/>
        <v>1.8220000000000001</v>
      </c>
      <c r="CA156" s="3">
        <f t="shared" si="306"/>
        <v>1.875</v>
      </c>
      <c r="CB156" s="3">
        <f t="shared" si="307"/>
        <v>2.9432525951557094</v>
      </c>
      <c r="CC156" s="3">
        <f t="shared" si="308"/>
        <v>2.4460000000000002</v>
      </c>
      <c r="CD156" s="3">
        <f t="shared" si="309"/>
        <v>1.5129999999999999</v>
      </c>
      <c r="CE156" s="3">
        <f t="shared" si="310"/>
        <v>1.8589</v>
      </c>
      <c r="CF156" s="3">
        <f t="shared" si="311"/>
        <v>2.5327079934747148</v>
      </c>
      <c r="CG156" s="3">
        <f t="shared" si="312"/>
        <v>1.8024109740889565</v>
      </c>
      <c r="CH156" s="3">
        <f t="shared" si="313"/>
        <v>2.1381818181818177</v>
      </c>
      <c r="CI156" s="3">
        <f t="shared" si="314"/>
        <v>1.5444015444015444</v>
      </c>
      <c r="CJ156" s="3">
        <f t="shared" si="315"/>
        <v>2.3474150664697193</v>
      </c>
      <c r="CK156" s="3">
        <f t="shared" si="316"/>
        <v>2.2115999999999998</v>
      </c>
      <c r="CL156" s="3">
        <f t="shared" si="317"/>
        <v>2.2555792742091989</v>
      </c>
      <c r="CM156" s="3">
        <f t="shared" si="318"/>
        <v>1.9162999999999999</v>
      </c>
      <c r="CN156" s="3">
        <f t="shared" si="319"/>
        <v>1.9084000000000001</v>
      </c>
      <c r="CO156" s="3">
        <f t="shared" si="320"/>
        <v>1.673</v>
      </c>
      <c r="CP156" s="3">
        <f t="shared" si="321"/>
        <v>1.5126999999999999</v>
      </c>
      <c r="CQ156" s="3">
        <f t="shared" si="322"/>
        <v>1.454</v>
      </c>
      <c r="CR156" s="3">
        <f t="shared" si="323"/>
        <v>1.8420000000000001</v>
      </c>
      <c r="CS156" s="3">
        <f t="shared" si="324"/>
        <v>1.5636000000000001</v>
      </c>
      <c r="CT156" s="3">
        <f t="shared" si="325"/>
        <v>1.0545</v>
      </c>
      <c r="CU156" s="3">
        <f t="shared" si="326"/>
        <v>2.1560000000000001</v>
      </c>
      <c r="CV156" s="3">
        <f t="shared" si="327"/>
        <v>1.3828471337579618</v>
      </c>
      <c r="CW156" s="3">
        <f t="shared" si="328"/>
        <v>1</v>
      </c>
      <c r="CX156" s="3">
        <f t="shared" si="329"/>
        <v>1.6388834089563999</v>
      </c>
      <c r="CY156" s="81">
        <f t="shared" si="330"/>
        <v>1</v>
      </c>
      <c r="CZ156" s="3">
        <f t="shared" si="385"/>
        <v>1.0490782434376977</v>
      </c>
    </row>
    <row r="157" spans="1:104">
      <c r="A157" s="2">
        <v>44211</v>
      </c>
      <c r="B157" s="73">
        <v>1.8186</v>
      </c>
      <c r="C157" s="73">
        <v>1.8640000000000001</v>
      </c>
      <c r="D157" s="73">
        <v>4.21</v>
      </c>
      <c r="E157" s="73">
        <v>2.4449999999999998</v>
      </c>
      <c r="F157" s="73">
        <v>1.5008999999999999</v>
      </c>
      <c r="G157" s="73">
        <v>1.8677999999999999</v>
      </c>
      <c r="H157" s="73">
        <v>3.1154000000000002</v>
      </c>
      <c r="I157" s="73">
        <v>2.5754000000000001</v>
      </c>
      <c r="J157" s="73">
        <v>2.3439999999999999</v>
      </c>
      <c r="K157" s="73">
        <v>1.7713000000000001</v>
      </c>
      <c r="L157" s="73">
        <v>2.3477000000000001</v>
      </c>
      <c r="M157" s="73">
        <v>2.2155</v>
      </c>
      <c r="N157" s="73">
        <v>2.3079000000000001</v>
      </c>
      <c r="O157" s="73">
        <v>1.9003000000000001</v>
      </c>
      <c r="P157" s="73">
        <v>1.9127000000000001</v>
      </c>
      <c r="Q157" s="73">
        <v>1.6859999999999999</v>
      </c>
      <c r="R157" s="73">
        <v>1.4871000000000001</v>
      </c>
      <c r="S157" s="73">
        <v>1.395</v>
      </c>
      <c r="T157" s="73">
        <v>1.8070999999999999</v>
      </c>
      <c r="U157" s="73">
        <v>1.5510999999999999</v>
      </c>
      <c r="V157" s="73">
        <v>1.0567</v>
      </c>
      <c r="W157" s="73">
        <v>2.1440000000000001</v>
      </c>
      <c r="X157" s="73">
        <v>1.4150063694267514</v>
      </c>
      <c r="Y157" s="73">
        <v>1</v>
      </c>
      <c r="Z157" s="73">
        <v>1.63661471690669</v>
      </c>
      <c r="AA157" s="79">
        <v>1</v>
      </c>
      <c r="AB157" s="79">
        <v>1</v>
      </c>
      <c r="AC157" s="79"/>
      <c r="AD157" s="3">
        <v>1.0266651865410248</v>
      </c>
      <c r="AF157" s="11">
        <f t="shared" si="331"/>
        <v>-1.8660812294182261E-3</v>
      </c>
      <c r="AG157" s="11">
        <f t="shared" si="332"/>
        <v>-5.8666666666665757E-3</v>
      </c>
      <c r="AH157" s="11">
        <f t="shared" si="333"/>
        <v>-1.0110510228074299E-2</v>
      </c>
      <c r="AI157" s="11">
        <f t="shared" si="334"/>
        <v>-4.0883074407205289E-4</v>
      </c>
      <c r="AJ157" s="11">
        <f t="shared" si="335"/>
        <v>-7.9973562458691694E-3</v>
      </c>
      <c r="AK157" s="11">
        <f t="shared" si="336"/>
        <v>4.7877777180052039E-3</v>
      </c>
      <c r="AL157" s="11">
        <f t="shared" si="337"/>
        <v>3.3171234420792395E-3</v>
      </c>
      <c r="AM157" s="11">
        <f t="shared" si="338"/>
        <v>-1.0070725707256978E-2</v>
      </c>
      <c r="AN157" s="11">
        <f t="shared" si="339"/>
        <v>-3.4013605442176909E-3</v>
      </c>
      <c r="AO157" s="11">
        <f t="shared" si="340"/>
        <v>-3.7336956521739073E-2</v>
      </c>
      <c r="AP157" s="11">
        <f t="shared" si="341"/>
        <v>-1.5143887910059495E-2</v>
      </c>
      <c r="AQ157" s="11">
        <f t="shared" si="342"/>
        <v>1.7634291915356037E-3</v>
      </c>
      <c r="AR157" s="11">
        <f t="shared" si="343"/>
        <v>-7.1840316613611677E-3</v>
      </c>
      <c r="AS157" s="11">
        <f t="shared" si="344"/>
        <v>-8.3494233679485275E-3</v>
      </c>
      <c r="AT157" s="11">
        <f t="shared" si="345"/>
        <v>2.2531963948857481E-3</v>
      </c>
      <c r="AU157" s="11">
        <f t="shared" si="346"/>
        <v>7.7704722056186615E-3</v>
      </c>
      <c r="AV157" s="11">
        <f t="shared" si="347"/>
        <v>-1.6923382032127843E-2</v>
      </c>
      <c r="AW157" s="11">
        <f t="shared" si="348"/>
        <v>-4.0577716643741324E-2</v>
      </c>
      <c r="AX157" s="11">
        <f t="shared" si="349"/>
        <v>-1.8946796959826373E-2</v>
      </c>
      <c r="AY157" s="11">
        <f t="shared" si="350"/>
        <v>-7.9943719621388132E-3</v>
      </c>
      <c r="AZ157" s="11">
        <f t="shared" si="351"/>
        <v>2.0862968231389889E-3</v>
      </c>
      <c r="BA157" s="11">
        <f t="shared" si="352"/>
        <v>-5.5658627087198376E-3</v>
      </c>
      <c r="BB157" s="11">
        <f t="shared" si="353"/>
        <v>2.3255813953488191E-2</v>
      </c>
      <c r="BC157" s="11" t="str">
        <f t="shared" si="354"/>
        <v>/</v>
      </c>
      <c r="BD157" s="11">
        <f t="shared" si="355"/>
        <v>-1.3842913030369663E-3</v>
      </c>
      <c r="BE157" s="76" t="str">
        <f t="shared" si="356"/>
        <v>/</v>
      </c>
      <c r="BF157" s="11">
        <f t="shared" si="384"/>
        <v>-2.1364523606197561E-2</v>
      </c>
      <c r="BY157" s="2">
        <f t="shared" si="304"/>
        <v>44211</v>
      </c>
      <c r="BZ157" s="3">
        <f t="shared" si="305"/>
        <v>1.8186</v>
      </c>
      <c r="CA157" s="3">
        <f t="shared" si="306"/>
        <v>1.8640000000000001</v>
      </c>
      <c r="CB157" s="3">
        <f t="shared" si="307"/>
        <v>2.9134948096885811</v>
      </c>
      <c r="CC157" s="3">
        <f t="shared" si="308"/>
        <v>2.4449999999999998</v>
      </c>
      <c r="CD157" s="3">
        <f t="shared" si="309"/>
        <v>1.5008999999999999</v>
      </c>
      <c r="CE157" s="3">
        <f t="shared" si="310"/>
        <v>1.8677999999999999</v>
      </c>
      <c r="CF157" s="3">
        <f t="shared" si="311"/>
        <v>2.5411092985318109</v>
      </c>
      <c r="CG157" s="3">
        <f t="shared" si="312"/>
        <v>1.7842593875571569</v>
      </c>
      <c r="CH157" s="3">
        <f t="shared" si="313"/>
        <v>2.1309090909090904</v>
      </c>
      <c r="CI157" s="3">
        <f t="shared" si="314"/>
        <v>1.4867382910861173</v>
      </c>
      <c r="CJ157" s="3">
        <f t="shared" si="315"/>
        <v>2.3118660758247169</v>
      </c>
      <c r="CK157" s="3">
        <f t="shared" si="316"/>
        <v>2.2155</v>
      </c>
      <c r="CL157" s="3">
        <f t="shared" si="317"/>
        <v>2.2393751212885697</v>
      </c>
      <c r="CM157" s="3">
        <f t="shared" si="318"/>
        <v>1.9003000000000001</v>
      </c>
      <c r="CN157" s="3">
        <f t="shared" si="319"/>
        <v>1.9127000000000001</v>
      </c>
      <c r="CO157" s="3">
        <f t="shared" si="320"/>
        <v>1.6859999999999999</v>
      </c>
      <c r="CP157" s="3">
        <f t="shared" si="321"/>
        <v>1.4871000000000001</v>
      </c>
      <c r="CQ157" s="3">
        <f t="shared" si="322"/>
        <v>1.395</v>
      </c>
      <c r="CR157" s="3">
        <f t="shared" si="323"/>
        <v>1.8070999999999999</v>
      </c>
      <c r="CS157" s="3">
        <f t="shared" si="324"/>
        <v>1.5510999999999999</v>
      </c>
      <c r="CT157" s="3">
        <f t="shared" si="325"/>
        <v>1.0567</v>
      </c>
      <c r="CU157" s="3">
        <f t="shared" si="326"/>
        <v>2.1440000000000001</v>
      </c>
      <c r="CV157" s="3">
        <f t="shared" si="327"/>
        <v>1.4150063694267514</v>
      </c>
      <c r="CW157" s="3">
        <f t="shared" si="328"/>
        <v>1</v>
      </c>
      <c r="CX157" s="3">
        <f t="shared" si="329"/>
        <v>1.63661471690669</v>
      </c>
      <c r="CY157" s="81">
        <f t="shared" si="330"/>
        <v>1</v>
      </c>
      <c r="CZ157" s="3">
        <f t="shared" si="385"/>
        <v>1.0266651865410248</v>
      </c>
    </row>
    <row r="158" spans="1:104">
      <c r="A158" s="2">
        <v>44218</v>
      </c>
      <c r="B158" s="73">
        <v>1.8839999999999999</v>
      </c>
      <c r="C158" s="73">
        <v>1.956</v>
      </c>
      <c r="D158" s="73">
        <v>4.3719999999999999</v>
      </c>
      <c r="E158" s="73">
        <v>2.6160000000000001</v>
      </c>
      <c r="F158" s="73">
        <v>1.5576000000000001</v>
      </c>
      <c r="G158" s="73">
        <v>1.948</v>
      </c>
      <c r="H158" s="73">
        <v>3.2427999999999999</v>
      </c>
      <c r="I158" s="73">
        <v>2.6657000000000002</v>
      </c>
      <c r="J158" s="73">
        <v>2.4329999999999998</v>
      </c>
      <c r="K158" s="73">
        <v>1.8191999999999999</v>
      </c>
      <c r="L158" s="73">
        <v>2.4601000000000002</v>
      </c>
      <c r="M158" s="73">
        <v>2.3260999999999998</v>
      </c>
      <c r="N158" s="73">
        <v>2.4131</v>
      </c>
      <c r="O158" s="73">
        <v>1.9702999999999999</v>
      </c>
      <c r="P158" s="73">
        <v>1.996</v>
      </c>
      <c r="Q158" s="73">
        <v>1.7430000000000001</v>
      </c>
      <c r="R158" s="73">
        <v>1.5447</v>
      </c>
      <c r="S158" s="73">
        <v>1.454</v>
      </c>
      <c r="T158" s="73">
        <v>1.8872</v>
      </c>
      <c r="U158" s="73">
        <v>1.609</v>
      </c>
      <c r="V158" s="73">
        <v>1.1067</v>
      </c>
      <c r="W158" s="73">
        <v>2.2349999999999999</v>
      </c>
      <c r="X158" s="73">
        <v>1.4709872611464969</v>
      </c>
      <c r="Y158" s="73">
        <v>1.0599000000000001</v>
      </c>
      <c r="Z158" s="73">
        <v>1.6979680410337299</v>
      </c>
      <c r="AA158" s="79">
        <v>1.1659999999999999</v>
      </c>
      <c r="AB158" s="79">
        <v>1.2350000000000001</v>
      </c>
      <c r="AC158" s="79"/>
      <c r="AD158" s="3">
        <v>1.0619101584532733</v>
      </c>
      <c r="AF158" s="11">
        <f t="shared" si="331"/>
        <v>3.596172880237547E-2</v>
      </c>
      <c r="AG158" s="11">
        <f t="shared" si="332"/>
        <v>4.9356223175965663E-2</v>
      </c>
      <c r="AH158" s="11">
        <f t="shared" si="333"/>
        <v>3.8479809976247115E-2</v>
      </c>
      <c r="AI158" s="11">
        <f t="shared" si="334"/>
        <v>6.9938650306748507E-2</v>
      </c>
      <c r="AJ158" s="11">
        <f t="shared" si="335"/>
        <v>3.7777333599840146E-2</v>
      </c>
      <c r="AK158" s="11">
        <f t="shared" si="336"/>
        <v>4.2938216083092451E-2</v>
      </c>
      <c r="AL158" s="11">
        <f t="shared" si="337"/>
        <v>4.0893625216665619E-2</v>
      </c>
      <c r="AM158" s="11">
        <f t="shared" si="338"/>
        <v>3.5062514560844971E-2</v>
      </c>
      <c r="AN158" s="11">
        <f t="shared" si="339"/>
        <v>3.7969283276450438E-2</v>
      </c>
      <c r="AO158" s="11">
        <f t="shared" si="340"/>
        <v>2.7042285327160798E-2</v>
      </c>
      <c r="AP158" s="11">
        <f t="shared" si="341"/>
        <v>4.7876645227243664E-2</v>
      </c>
      <c r="AQ158" s="11">
        <f t="shared" si="342"/>
        <v>4.9921011058451814E-2</v>
      </c>
      <c r="AR158" s="11">
        <f t="shared" si="343"/>
        <v>4.5582564235885359E-2</v>
      </c>
      <c r="AS158" s="11">
        <f t="shared" si="344"/>
        <v>3.6836289006998868E-2</v>
      </c>
      <c r="AT158" s="11">
        <f t="shared" si="345"/>
        <v>4.3551001202488671E-2</v>
      </c>
      <c r="AU158" s="11">
        <f t="shared" si="346"/>
        <v>3.380782918149472E-2</v>
      </c>
      <c r="AV158" s="11">
        <f t="shared" si="347"/>
        <v>3.8733104700423571E-2</v>
      </c>
      <c r="AW158" s="11">
        <f t="shared" si="348"/>
        <v>4.2293906810035864E-2</v>
      </c>
      <c r="AX158" s="11">
        <f t="shared" si="349"/>
        <v>4.4325161861546114E-2</v>
      </c>
      <c r="AY158" s="11">
        <f t="shared" si="350"/>
        <v>3.7328347624266733E-2</v>
      </c>
      <c r="AZ158" s="11">
        <f t="shared" si="351"/>
        <v>4.7317119333774915E-2</v>
      </c>
      <c r="BA158" s="11">
        <f t="shared" si="352"/>
        <v>4.2444029850746245E-2</v>
      </c>
      <c r="BB158" s="11">
        <f t="shared" si="353"/>
        <v>3.9562289562289799E-2</v>
      </c>
      <c r="BC158" s="11">
        <f t="shared" si="354"/>
        <v>5.9900000000000064E-2</v>
      </c>
      <c r="BD158" s="11">
        <f t="shared" si="355"/>
        <v>3.748794599806704E-2</v>
      </c>
      <c r="BE158" s="76">
        <f t="shared" si="356"/>
        <v>0.16599999999999993</v>
      </c>
      <c r="BF158" s="11">
        <f t="shared" si="384"/>
        <v>3.4329567588625043E-2</v>
      </c>
      <c r="BY158" s="2">
        <f t="shared" si="304"/>
        <v>44218</v>
      </c>
      <c r="BZ158" s="3">
        <f t="shared" si="305"/>
        <v>1.8839999999999999</v>
      </c>
      <c r="CA158" s="3">
        <f t="shared" si="306"/>
        <v>1.956</v>
      </c>
      <c r="CB158" s="3">
        <f t="shared" si="307"/>
        <v>3.0256055363321797</v>
      </c>
      <c r="CC158" s="3">
        <f t="shared" si="308"/>
        <v>2.6160000000000001</v>
      </c>
      <c r="CD158" s="3">
        <f t="shared" si="309"/>
        <v>1.5576000000000001</v>
      </c>
      <c r="CE158" s="3">
        <f t="shared" si="310"/>
        <v>1.948</v>
      </c>
      <c r="CF158" s="3">
        <f t="shared" si="311"/>
        <v>2.6450244698205547</v>
      </c>
      <c r="CG158" s="3">
        <f t="shared" si="312"/>
        <v>1.8468200083137039</v>
      </c>
      <c r="CH158" s="3">
        <f t="shared" si="313"/>
        <v>2.2118181818181815</v>
      </c>
      <c r="CI158" s="3">
        <f t="shared" si="314"/>
        <v>1.5269430921604834</v>
      </c>
      <c r="CJ158" s="3">
        <f t="shared" si="315"/>
        <v>2.4225504677498768</v>
      </c>
      <c r="CK158" s="3">
        <f t="shared" si="316"/>
        <v>2.3260999999999998</v>
      </c>
      <c r="CL158" s="3">
        <f t="shared" si="317"/>
        <v>2.34145158160295</v>
      </c>
      <c r="CM158" s="3">
        <f t="shared" si="318"/>
        <v>1.9702999999999999</v>
      </c>
      <c r="CN158" s="3">
        <f t="shared" si="319"/>
        <v>1.996</v>
      </c>
      <c r="CO158" s="3">
        <f t="shared" si="320"/>
        <v>1.7430000000000001</v>
      </c>
      <c r="CP158" s="3">
        <f t="shared" si="321"/>
        <v>1.5447</v>
      </c>
      <c r="CQ158" s="3">
        <f t="shared" si="322"/>
        <v>1.454</v>
      </c>
      <c r="CR158" s="3">
        <f t="shared" si="323"/>
        <v>1.8872</v>
      </c>
      <c r="CS158" s="3">
        <f t="shared" si="324"/>
        <v>1.609</v>
      </c>
      <c r="CT158" s="3">
        <f t="shared" si="325"/>
        <v>1.1067</v>
      </c>
      <c r="CU158" s="3">
        <f t="shared" si="326"/>
        <v>2.2349999999999999</v>
      </c>
      <c r="CV158" s="3">
        <f t="shared" si="327"/>
        <v>1.4709872611464969</v>
      </c>
      <c r="CW158" s="3">
        <f t="shared" si="328"/>
        <v>1.0599000000000001</v>
      </c>
      <c r="CX158" s="3">
        <f t="shared" si="329"/>
        <v>1.6979680410337299</v>
      </c>
      <c r="CY158" s="81">
        <f t="shared" si="330"/>
        <v>1.1659999999999999</v>
      </c>
      <c r="CZ158" s="3">
        <f t="shared" si="385"/>
        <v>1.0619101584532733</v>
      </c>
    </row>
    <row r="159" spans="1:104">
      <c r="A159" s="2">
        <v>44225</v>
      </c>
      <c r="B159" s="73">
        <v>1.8059000000000001</v>
      </c>
      <c r="C159" s="73">
        <v>1.8680000000000001</v>
      </c>
      <c r="D159" s="73">
        <v>4.1349999999999998</v>
      </c>
      <c r="E159" s="73">
        <v>2.4706000000000001</v>
      </c>
      <c r="F159" s="73">
        <v>1.4874000000000001</v>
      </c>
      <c r="G159" s="73">
        <v>1.8435999999999999</v>
      </c>
      <c r="H159" s="73">
        <v>3.0979999999999999</v>
      </c>
      <c r="I159" s="73">
        <v>2.5785999999999998</v>
      </c>
      <c r="J159" s="73">
        <v>2.331</v>
      </c>
      <c r="K159" s="73">
        <v>1.7568999999999999</v>
      </c>
      <c r="L159" s="73">
        <v>2.3456000000000001</v>
      </c>
      <c r="M159" s="73">
        <v>2.2040999999999999</v>
      </c>
      <c r="N159" s="73">
        <v>2.2946</v>
      </c>
      <c r="O159" s="73">
        <v>1.8795999999999999</v>
      </c>
      <c r="P159" s="73">
        <v>1.9268000000000001</v>
      </c>
      <c r="Q159" s="73">
        <v>1.6659999999999999</v>
      </c>
      <c r="R159" s="73">
        <v>1.4816</v>
      </c>
      <c r="S159" s="73">
        <v>1.3779999999999999</v>
      </c>
      <c r="T159" s="73">
        <v>1.7804</v>
      </c>
      <c r="U159" s="73">
        <v>1.5464</v>
      </c>
      <c r="V159" s="73">
        <v>1.0577000000000001</v>
      </c>
      <c r="W159" s="73">
        <v>2.1309999999999998</v>
      </c>
      <c r="X159" s="73">
        <v>1.4400191082802547</v>
      </c>
      <c r="Y159" s="73">
        <v>1.0158</v>
      </c>
      <c r="Z159" s="73">
        <v>1.6233971197474799</v>
      </c>
      <c r="AA159" s="79">
        <v>1.1160000000000001</v>
      </c>
      <c r="AB159" s="79">
        <v>1.2090000000000001</v>
      </c>
      <c r="AC159" s="79"/>
      <c r="AD159" s="19">
        <v>1.0152490856120702</v>
      </c>
      <c r="AF159" s="11">
        <f t="shared" si="331"/>
        <v>-4.1454352441613551E-2</v>
      </c>
      <c r="AG159" s="11">
        <f t="shared" si="332"/>
        <v>-4.498977505112467E-2</v>
      </c>
      <c r="AH159" s="11">
        <f t="shared" si="333"/>
        <v>-5.420860018298268E-2</v>
      </c>
      <c r="AI159" s="11">
        <f t="shared" si="334"/>
        <v>-5.5581039755351669E-2</v>
      </c>
      <c r="AJ159" s="11">
        <f t="shared" si="335"/>
        <v>-4.506933744221886E-2</v>
      </c>
      <c r="AK159" s="11">
        <f t="shared" si="336"/>
        <v>-5.3593429158110939E-2</v>
      </c>
      <c r="AL159" s="11">
        <f t="shared" si="337"/>
        <v>-4.4652769211792287E-2</v>
      </c>
      <c r="AM159" s="11">
        <f t="shared" si="338"/>
        <v>-3.2674344449863169E-2</v>
      </c>
      <c r="AN159" s="11">
        <f t="shared" si="339"/>
        <v>-4.1923551171393236E-2</v>
      </c>
      <c r="AO159" s="11">
        <f t="shared" si="340"/>
        <v>-3.4245822339489917E-2</v>
      </c>
      <c r="AP159" s="11">
        <f t="shared" si="341"/>
        <v>-4.6542823462460858E-2</v>
      </c>
      <c r="AQ159" s="11">
        <f t="shared" si="342"/>
        <v>-5.2448304028201664E-2</v>
      </c>
      <c r="AR159" s="11">
        <f t="shared" si="343"/>
        <v>-4.9106957855041267E-2</v>
      </c>
      <c r="AS159" s="11">
        <f t="shared" si="344"/>
        <v>-4.603359894432324E-2</v>
      </c>
      <c r="AT159" s="11">
        <f t="shared" si="345"/>
        <v>-3.4669338677354666E-2</v>
      </c>
      <c r="AU159" s="11">
        <f t="shared" si="346"/>
        <v>-4.4176706827309342E-2</v>
      </c>
      <c r="AV159" s="11">
        <f t="shared" si="347"/>
        <v>-4.0849355861979686E-2</v>
      </c>
      <c r="AW159" s="11">
        <f t="shared" si="348"/>
        <v>-5.2269601100412677E-2</v>
      </c>
      <c r="AX159" s="11">
        <f t="shared" si="349"/>
        <v>-5.659177617634592E-2</v>
      </c>
      <c r="AY159" s="11">
        <f t="shared" si="350"/>
        <v>-3.8906152889993773E-2</v>
      </c>
      <c r="AZ159" s="11">
        <f t="shared" si="351"/>
        <v>-4.4275774826059378E-2</v>
      </c>
      <c r="BA159" s="11">
        <f t="shared" si="352"/>
        <v>-4.6532438478747218E-2</v>
      </c>
      <c r="BB159" s="11">
        <f t="shared" si="353"/>
        <v>-2.1052631578947434E-2</v>
      </c>
      <c r="BC159" s="11">
        <f t="shared" si="354"/>
        <v>-4.1607698839513207E-2</v>
      </c>
      <c r="BD159" s="11">
        <f t="shared" si="355"/>
        <v>-4.3917741373301067E-2</v>
      </c>
      <c r="BE159" s="76">
        <f t="shared" si="356"/>
        <v>-4.288164665523142E-2</v>
      </c>
      <c r="BF159" s="11">
        <f t="shared" si="384"/>
        <v>-4.394069730829897E-2</v>
      </c>
      <c r="BY159" s="2">
        <f t="shared" si="304"/>
        <v>44225</v>
      </c>
      <c r="BZ159" s="3">
        <f t="shared" si="305"/>
        <v>1.8059000000000001</v>
      </c>
      <c r="CA159" s="3">
        <f t="shared" si="306"/>
        <v>1.8680000000000001</v>
      </c>
      <c r="CB159" s="3">
        <f t="shared" si="307"/>
        <v>2.8615916955017298</v>
      </c>
      <c r="CC159" s="3">
        <f t="shared" si="308"/>
        <v>2.4706000000000001</v>
      </c>
      <c r="CD159" s="3">
        <f t="shared" si="309"/>
        <v>1.4874000000000001</v>
      </c>
      <c r="CE159" s="3">
        <f t="shared" si="310"/>
        <v>1.8435999999999999</v>
      </c>
      <c r="CF159" s="3">
        <f t="shared" si="311"/>
        <v>2.5269168026101143</v>
      </c>
      <c r="CG159" s="3">
        <f t="shared" si="312"/>
        <v>1.7864763752251627</v>
      </c>
      <c r="CH159" s="3">
        <f t="shared" si="313"/>
        <v>2.1190909090909087</v>
      </c>
      <c r="CI159" s="3">
        <f t="shared" si="314"/>
        <v>1.4746516703038441</v>
      </c>
      <c r="CJ159" s="3">
        <f t="shared" si="315"/>
        <v>2.3097981290004923</v>
      </c>
      <c r="CK159" s="3">
        <f t="shared" si="316"/>
        <v>2.2040999999999999</v>
      </c>
      <c r="CL159" s="3">
        <f t="shared" si="317"/>
        <v>2.2264700174655543</v>
      </c>
      <c r="CM159" s="3">
        <f t="shared" si="318"/>
        <v>1.8795999999999999</v>
      </c>
      <c r="CN159" s="3">
        <f t="shared" si="319"/>
        <v>1.9268000000000001</v>
      </c>
      <c r="CO159" s="3">
        <f t="shared" si="320"/>
        <v>1.6659999999999999</v>
      </c>
      <c r="CP159" s="3">
        <f t="shared" si="321"/>
        <v>1.4816</v>
      </c>
      <c r="CQ159" s="3">
        <f t="shared" si="322"/>
        <v>1.3779999999999999</v>
      </c>
      <c r="CR159" s="3">
        <f t="shared" si="323"/>
        <v>1.7804</v>
      </c>
      <c r="CS159" s="3">
        <f t="shared" si="324"/>
        <v>1.5464</v>
      </c>
      <c r="CT159" s="3">
        <f t="shared" si="325"/>
        <v>1.0577000000000001</v>
      </c>
      <c r="CU159" s="3">
        <f t="shared" si="326"/>
        <v>2.1309999999999998</v>
      </c>
      <c r="CV159" s="3">
        <f t="shared" si="327"/>
        <v>1.4400191082802547</v>
      </c>
      <c r="CW159" s="3">
        <f t="shared" si="328"/>
        <v>1.0158</v>
      </c>
      <c r="CX159" s="3">
        <f t="shared" si="329"/>
        <v>1.6233971197474799</v>
      </c>
      <c r="CY159" s="81">
        <f t="shared" si="330"/>
        <v>1.1160000000000001</v>
      </c>
      <c r="CZ159" s="3">
        <f t="shared" si="385"/>
        <v>1.0152490856120702</v>
      </c>
    </row>
    <row r="160" spans="1:104">
      <c r="A160" s="2">
        <v>44232</v>
      </c>
      <c r="B160" s="73">
        <v>1.7887</v>
      </c>
      <c r="C160" s="73">
        <v>1.851</v>
      </c>
      <c r="D160" s="73">
        <v>4.1130000000000004</v>
      </c>
      <c r="E160" s="73">
        <v>2.3534000000000002</v>
      </c>
      <c r="F160" s="73">
        <v>1.4617</v>
      </c>
      <c r="G160" s="73">
        <v>1.8117000000000001</v>
      </c>
      <c r="H160" s="73">
        <v>3.0255000000000001</v>
      </c>
      <c r="I160" s="73">
        <v>2.5541999999999998</v>
      </c>
      <c r="J160" s="73">
        <v>2.2829999999999999</v>
      </c>
      <c r="K160" s="73">
        <v>1.7355</v>
      </c>
      <c r="L160" s="73">
        <v>2.3437999999999999</v>
      </c>
      <c r="M160" s="73">
        <v>2.1909000000000001</v>
      </c>
      <c r="N160" s="73">
        <v>2.2570000000000001</v>
      </c>
      <c r="O160" s="73">
        <v>1.8637999999999999</v>
      </c>
      <c r="P160" s="73">
        <v>1.9207000000000001</v>
      </c>
      <c r="Q160" s="73">
        <v>1.651</v>
      </c>
      <c r="R160" s="73">
        <v>1.4360999999999999</v>
      </c>
      <c r="S160" s="73">
        <v>1.319</v>
      </c>
      <c r="T160" s="73">
        <v>1.764</v>
      </c>
      <c r="U160" s="73">
        <v>1.5415000000000001</v>
      </c>
      <c r="V160" s="73">
        <v>1.0455000000000001</v>
      </c>
      <c r="W160" s="73">
        <v>2.1150000000000002</v>
      </c>
      <c r="X160" s="73">
        <v>1.5150573248407642</v>
      </c>
      <c r="Y160" s="73">
        <v>1.0037</v>
      </c>
      <c r="Z160" s="73">
        <v>1.6131386861313901</v>
      </c>
      <c r="AA160" s="79">
        <f>[14]!表2_36716262930389121314152324[[#This Row],[累计净值]]</f>
        <v>1.129</v>
      </c>
      <c r="AB160" s="79">
        <v>1.272</v>
      </c>
      <c r="AC160" s="79"/>
      <c r="AD160" s="19">
        <v>0.99824811804312352</v>
      </c>
      <c r="AF160" s="11">
        <f t="shared" si="331"/>
        <v>-9.5243368957307339E-3</v>
      </c>
      <c r="AG160" s="11">
        <f t="shared" si="332"/>
        <v>-9.1006423982870066E-3</v>
      </c>
      <c r="AH160" s="11">
        <f t="shared" si="333"/>
        <v>-5.3204353083432521E-3</v>
      </c>
      <c r="AI160" s="11">
        <f t="shared" si="334"/>
        <v>-4.7437869343479266E-2</v>
      </c>
      <c r="AJ160" s="11">
        <f t="shared" si="335"/>
        <v>-1.7278472502353148E-2</v>
      </c>
      <c r="AK160" s="11">
        <f t="shared" si="336"/>
        <v>-1.7303102625298217E-2</v>
      </c>
      <c r="AL160" s="11">
        <f t="shared" si="337"/>
        <v>-2.3402194964493139E-2</v>
      </c>
      <c r="AM160" s="11">
        <f t="shared" si="338"/>
        <v>-9.4624990304816858E-3</v>
      </c>
      <c r="AN160" s="11">
        <f t="shared" si="339"/>
        <v>-2.0592020592020588E-2</v>
      </c>
      <c r="AO160" s="11">
        <f t="shared" si="340"/>
        <v>-1.2180545278615673E-2</v>
      </c>
      <c r="AP160" s="11">
        <f t="shared" si="341"/>
        <v>-7.6739427012284533E-4</v>
      </c>
      <c r="AQ160" s="11">
        <f t="shared" si="342"/>
        <v>-5.988838981897282E-3</v>
      </c>
      <c r="AR160" s="11">
        <f t="shared" si="343"/>
        <v>-1.6386298265492871E-2</v>
      </c>
      <c r="AS160" s="11">
        <f t="shared" si="344"/>
        <v>-8.4060438391146963E-3</v>
      </c>
      <c r="AT160" s="11">
        <f t="shared" si="345"/>
        <v>-3.1658708739880081E-3</v>
      </c>
      <c r="AU160" s="11">
        <f t="shared" si="346"/>
        <v>-9.0036014405762144E-3</v>
      </c>
      <c r="AV160" s="11">
        <f t="shared" si="347"/>
        <v>-3.0710043196544357E-2</v>
      </c>
      <c r="AW160" s="11">
        <f t="shared" si="348"/>
        <v>-4.2815674891146571E-2</v>
      </c>
      <c r="AX160" s="11">
        <f t="shared" si="349"/>
        <v>-9.2114131655807174E-3</v>
      </c>
      <c r="AY160" s="11">
        <f t="shared" si="350"/>
        <v>-3.1686497672012148E-3</v>
      </c>
      <c r="AZ160" s="11">
        <f t="shared" si="351"/>
        <v>-1.1534461567552223E-2</v>
      </c>
      <c r="BA160" s="11">
        <f t="shared" si="352"/>
        <v>-7.5082121069918184E-3</v>
      </c>
      <c r="BB160" s="11">
        <f t="shared" si="353"/>
        <v>5.2109181141439143E-2</v>
      </c>
      <c r="BC160" s="11">
        <f t="shared" si="354"/>
        <v>-1.1911793660169367E-2</v>
      </c>
      <c r="BD160" s="11">
        <f t="shared" si="355"/>
        <v>-6.3191153238497666E-3</v>
      </c>
      <c r="BE160" s="76">
        <f t="shared" si="356"/>
        <v>1.1648745519713177E-2</v>
      </c>
      <c r="BF160" s="11">
        <f t="shared" ref="BF160" si="386">AD160/AD159-1</f>
        <v>-1.6745612293457168E-2</v>
      </c>
      <c r="BY160" s="2">
        <f t="shared" si="304"/>
        <v>44232</v>
      </c>
      <c r="BZ160" s="3">
        <f t="shared" si="305"/>
        <v>1.7887</v>
      </c>
      <c r="CA160" s="3">
        <f t="shared" si="306"/>
        <v>1.851</v>
      </c>
      <c r="CB160" s="3">
        <f t="shared" si="307"/>
        <v>2.8463667820069207</v>
      </c>
      <c r="CC160" s="3">
        <f t="shared" si="308"/>
        <v>2.3534000000000002</v>
      </c>
      <c r="CD160" s="3">
        <f t="shared" si="309"/>
        <v>1.4617</v>
      </c>
      <c r="CE160" s="3">
        <f t="shared" si="310"/>
        <v>1.8117000000000001</v>
      </c>
      <c r="CF160" s="3">
        <f t="shared" si="311"/>
        <v>2.4677814029363785</v>
      </c>
      <c r="CG160" s="3">
        <f t="shared" si="312"/>
        <v>1.7695718442566162</v>
      </c>
      <c r="CH160" s="3">
        <f t="shared" si="313"/>
        <v>2.0754545454545452</v>
      </c>
      <c r="CI160" s="3">
        <f t="shared" si="314"/>
        <v>1.4566896088635219</v>
      </c>
      <c r="CJ160" s="3">
        <f t="shared" si="315"/>
        <v>2.3080256031511568</v>
      </c>
      <c r="CK160" s="3">
        <f t="shared" si="316"/>
        <v>2.1909000000000001</v>
      </c>
      <c r="CL160" s="3">
        <f t="shared" si="317"/>
        <v>2.1899864156801865</v>
      </c>
      <c r="CM160" s="3">
        <f t="shared" si="318"/>
        <v>1.8637999999999999</v>
      </c>
      <c r="CN160" s="3">
        <f t="shared" si="319"/>
        <v>1.9207000000000001</v>
      </c>
      <c r="CO160" s="3">
        <f t="shared" si="320"/>
        <v>1.651</v>
      </c>
      <c r="CP160" s="3">
        <f t="shared" si="321"/>
        <v>1.4360999999999999</v>
      </c>
      <c r="CQ160" s="3">
        <f t="shared" si="322"/>
        <v>1.319</v>
      </c>
      <c r="CR160" s="3">
        <f t="shared" si="323"/>
        <v>1.764</v>
      </c>
      <c r="CS160" s="3">
        <f t="shared" si="324"/>
        <v>1.5415000000000001</v>
      </c>
      <c r="CT160" s="3">
        <f t="shared" si="325"/>
        <v>1.0455000000000001</v>
      </c>
      <c r="CU160" s="3">
        <f t="shared" si="326"/>
        <v>2.1150000000000002</v>
      </c>
      <c r="CV160" s="3">
        <f t="shared" si="327"/>
        <v>1.5150573248407642</v>
      </c>
      <c r="CW160" s="3">
        <f t="shared" si="328"/>
        <v>1.0037</v>
      </c>
      <c r="CX160" s="3">
        <f t="shared" si="329"/>
        <v>1.6131386861313901</v>
      </c>
      <c r="CY160" s="81">
        <f t="shared" si="330"/>
        <v>1.129</v>
      </c>
      <c r="CZ160" s="3">
        <f t="shared" ref="CZ160" si="387">AD160/AD$2</f>
        <v>0.99824811804312352</v>
      </c>
    </row>
    <row r="161" spans="1:104">
      <c r="A161" s="2">
        <v>44246</v>
      </c>
      <c r="B161" s="73">
        <v>1.9057999999999999</v>
      </c>
      <c r="C161" s="73">
        <v>1.98</v>
      </c>
      <c r="D161" s="73">
        <v>4.3780000000000001</v>
      </c>
      <c r="E161" s="73">
        <v>2.5596999999999999</v>
      </c>
      <c r="F161" s="73">
        <v>1.5576000000000001</v>
      </c>
      <c r="G161" s="73">
        <v>1.9633</v>
      </c>
      <c r="H161" s="73">
        <v>3.2810999999999999</v>
      </c>
      <c r="I161" s="73">
        <v>2.7686000000000002</v>
      </c>
      <c r="J161" s="73">
        <v>2.4620000000000002</v>
      </c>
      <c r="K161" s="73">
        <v>1.7665999999999999</v>
      </c>
      <c r="L161" s="73">
        <v>2.4796</v>
      </c>
      <c r="M161" s="73">
        <v>2.367</v>
      </c>
      <c r="N161" s="73">
        <v>2.4073000000000002</v>
      </c>
      <c r="O161" s="73">
        <v>1.9757</v>
      </c>
      <c r="P161" s="73">
        <v>2.0750999999999999</v>
      </c>
      <c r="Q161" s="73">
        <v>1.8109999999999999</v>
      </c>
      <c r="R161" s="73">
        <v>1.6006</v>
      </c>
      <c r="S161" s="73">
        <v>1.3839999999999999</v>
      </c>
      <c r="T161" s="73">
        <v>1.8954</v>
      </c>
      <c r="U161" s="73">
        <v>1.6472</v>
      </c>
      <c r="V161" s="73">
        <v>1.1121000000000001</v>
      </c>
      <c r="W161" s="73">
        <v>2.2759999999999998</v>
      </c>
      <c r="X161" s="73">
        <v>1.5781847133757958</v>
      </c>
      <c r="Y161" s="73">
        <v>1.0851999999999999</v>
      </c>
      <c r="Z161" s="73">
        <v>1.7250937068455301</v>
      </c>
      <c r="AA161" s="79">
        <v>1.204</v>
      </c>
      <c r="AB161" s="79">
        <v>1.325</v>
      </c>
      <c r="AC161" s="79"/>
      <c r="AD161" s="3">
        <v>1.0724159789129768</v>
      </c>
      <c r="AF161" s="11">
        <f t="shared" si="331"/>
        <v>6.5466539945211677E-2</v>
      </c>
      <c r="AG161" s="11">
        <f t="shared" si="332"/>
        <v>6.9692058346839447E-2</v>
      </c>
      <c r="AH161" s="11">
        <f t="shared" si="333"/>
        <v>6.442985655239486E-2</v>
      </c>
      <c r="AI161" s="11">
        <f t="shared" si="334"/>
        <v>8.7660406220786857E-2</v>
      </c>
      <c r="AJ161" s="11">
        <f t="shared" si="335"/>
        <v>6.5608538003694372E-2</v>
      </c>
      <c r="AK161" s="11">
        <f t="shared" si="336"/>
        <v>8.3678313186509978E-2</v>
      </c>
      <c r="AL161" s="11">
        <f t="shared" si="337"/>
        <v>8.448190381755083E-2</v>
      </c>
      <c r="AM161" s="11">
        <f t="shared" si="338"/>
        <v>8.3940176963432922E-2</v>
      </c>
      <c r="AN161" s="11">
        <f t="shared" si="339"/>
        <v>7.8405606657906413E-2</v>
      </c>
      <c r="AO161" s="11">
        <f t="shared" si="340"/>
        <v>1.7919907807548263E-2</v>
      </c>
      <c r="AP161" s="11">
        <f t="shared" si="341"/>
        <v>5.7940097277924707E-2</v>
      </c>
      <c r="AQ161" s="11">
        <f t="shared" si="342"/>
        <v>8.0377926879364514E-2</v>
      </c>
      <c r="AR161" s="11">
        <f t="shared" si="343"/>
        <v>6.6592822330527213E-2</v>
      </c>
      <c r="AS161" s="11">
        <f t="shared" si="344"/>
        <v>6.0038630754372768E-2</v>
      </c>
      <c r="AT161" s="11">
        <f t="shared" si="345"/>
        <v>8.0387358775446449E-2</v>
      </c>
      <c r="AU161" s="11">
        <f t="shared" si="346"/>
        <v>9.6910963052695198E-2</v>
      </c>
      <c r="AV161" s="11">
        <f t="shared" si="347"/>
        <v>0.11454634078406811</v>
      </c>
      <c r="AW161" s="11">
        <f t="shared" si="348"/>
        <v>4.9279757391963663E-2</v>
      </c>
      <c r="AX161" s="11">
        <f t="shared" si="349"/>
        <v>7.4489795918367241E-2</v>
      </c>
      <c r="AY161" s="11">
        <f t="shared" si="350"/>
        <v>6.8569575089198809E-2</v>
      </c>
      <c r="AZ161" s="11">
        <f t="shared" si="351"/>
        <v>6.3701578192252528E-2</v>
      </c>
      <c r="BA161" s="11">
        <f t="shared" si="352"/>
        <v>7.6122931442080155E-2</v>
      </c>
      <c r="BB161" s="11">
        <f t="shared" si="353"/>
        <v>4.1666666666666519E-2</v>
      </c>
      <c r="BC161" s="11">
        <f t="shared" si="354"/>
        <v>8.1199561621998484E-2</v>
      </c>
      <c r="BD161" s="11">
        <f t="shared" si="355"/>
        <v>6.9401981166683946E-2</v>
      </c>
      <c r="BE161" s="76">
        <f t="shared" si="356"/>
        <v>6.6430469441983941E-2</v>
      </c>
      <c r="BF161" s="11">
        <f t="shared" ref="BF161:BF163" si="388">AD161/AD160-1</f>
        <v>7.4298022234437378E-2</v>
      </c>
      <c r="BY161" s="2">
        <f t="shared" si="304"/>
        <v>44246</v>
      </c>
      <c r="BZ161" s="3">
        <f t="shared" si="305"/>
        <v>1.9057999999999999</v>
      </c>
      <c r="CA161" s="3">
        <f t="shared" si="306"/>
        <v>1.98</v>
      </c>
      <c r="CB161" s="3">
        <f t="shared" si="307"/>
        <v>3.0297577854671278</v>
      </c>
      <c r="CC161" s="3">
        <f t="shared" si="308"/>
        <v>2.5596999999999999</v>
      </c>
      <c r="CD161" s="3">
        <f t="shared" si="309"/>
        <v>1.5576000000000001</v>
      </c>
      <c r="CE161" s="3">
        <f t="shared" si="310"/>
        <v>1.9633</v>
      </c>
      <c r="CF161" s="3">
        <f t="shared" si="311"/>
        <v>2.6762642740619902</v>
      </c>
      <c r="CG161" s="3">
        <f t="shared" si="312"/>
        <v>1.9181100180130248</v>
      </c>
      <c r="CH161" s="3">
        <f t="shared" si="313"/>
        <v>2.2381818181818183</v>
      </c>
      <c r="CI161" s="3">
        <f t="shared" si="314"/>
        <v>1.4827933523585697</v>
      </c>
      <c r="CJ161" s="3">
        <f t="shared" si="315"/>
        <v>2.4417528311176757</v>
      </c>
      <c r="CK161" s="3">
        <f t="shared" si="316"/>
        <v>2.367</v>
      </c>
      <c r="CL161" s="3">
        <f t="shared" si="317"/>
        <v>2.3358237919658453</v>
      </c>
      <c r="CM161" s="3">
        <f t="shared" si="318"/>
        <v>1.9757</v>
      </c>
      <c r="CN161" s="3">
        <f t="shared" si="319"/>
        <v>2.0750999999999999</v>
      </c>
      <c r="CO161" s="3">
        <f t="shared" si="320"/>
        <v>1.8109999999999999</v>
      </c>
      <c r="CP161" s="3">
        <f t="shared" si="321"/>
        <v>1.6006</v>
      </c>
      <c r="CQ161" s="3">
        <f t="shared" si="322"/>
        <v>1.3839999999999999</v>
      </c>
      <c r="CR161" s="3">
        <f t="shared" si="323"/>
        <v>1.8954</v>
      </c>
      <c r="CS161" s="3">
        <f t="shared" si="324"/>
        <v>1.6472</v>
      </c>
      <c r="CT161" s="3">
        <f t="shared" si="325"/>
        <v>1.1121000000000001</v>
      </c>
      <c r="CU161" s="3">
        <f t="shared" si="326"/>
        <v>2.2759999999999998</v>
      </c>
      <c r="CV161" s="3">
        <f t="shared" si="327"/>
        <v>1.5781847133757958</v>
      </c>
      <c r="CW161" s="3">
        <f t="shared" si="328"/>
        <v>1.0851999999999999</v>
      </c>
      <c r="CX161" s="3">
        <f t="shared" si="329"/>
        <v>1.7250937068455301</v>
      </c>
      <c r="CY161" s="81">
        <f t="shared" si="330"/>
        <v>1.204</v>
      </c>
      <c r="CZ161" s="3">
        <f t="shared" ref="CZ161:CZ163" si="389">AD161/AD$2</f>
        <v>1.0724159789129768</v>
      </c>
    </row>
    <row r="162" spans="1:104">
      <c r="A162" s="2">
        <v>44253</v>
      </c>
      <c r="B162" s="73">
        <v>1.7945</v>
      </c>
      <c r="C162" s="73">
        <v>1.85</v>
      </c>
      <c r="D162" s="73">
        <v>4.1710000000000003</v>
      </c>
      <c r="E162" s="73">
        <v>2.5127999999999999</v>
      </c>
      <c r="F162" s="73">
        <v>1.4995000000000001</v>
      </c>
      <c r="G162" s="73">
        <v>1.8767</v>
      </c>
      <c r="H162" s="73">
        <v>3.1957</v>
      </c>
      <c r="I162" s="73">
        <v>2.6631999999999998</v>
      </c>
      <c r="J162" s="73">
        <v>2.3940000000000001</v>
      </c>
      <c r="K162" s="73">
        <v>1.7150000000000001</v>
      </c>
      <c r="L162" s="73">
        <v>2.2972999999999999</v>
      </c>
      <c r="M162" s="73">
        <v>2.2570000000000001</v>
      </c>
      <c r="N162" s="73">
        <v>2.3121999999999998</v>
      </c>
      <c r="O162" s="73">
        <v>1.8791</v>
      </c>
      <c r="P162" s="73">
        <v>1.9694</v>
      </c>
      <c r="Q162" s="73">
        <v>1.7410000000000001</v>
      </c>
      <c r="R162" s="73">
        <v>1.5418000000000001</v>
      </c>
      <c r="S162" s="73">
        <v>1.3340000000000001</v>
      </c>
      <c r="T162" s="73">
        <v>1.7897000000000001</v>
      </c>
      <c r="U162" s="73">
        <v>1.5737000000000001</v>
      </c>
      <c r="V162" s="73">
        <v>1.0494000000000001</v>
      </c>
      <c r="W162" s="73">
        <v>2.19</v>
      </c>
      <c r="X162" s="73">
        <v>1.4388280254777068</v>
      </c>
      <c r="Y162" s="73">
        <v>1.0415000000000001</v>
      </c>
      <c r="Z162" s="73">
        <v>1.6490432037877301</v>
      </c>
      <c r="AA162" s="79">
        <v>1.159</v>
      </c>
      <c r="AB162" s="79">
        <v>1.208</v>
      </c>
      <c r="AC162" s="79"/>
      <c r="AD162" s="3">
        <v>1.0181623030716591</v>
      </c>
      <c r="AF162" s="11">
        <f t="shared" si="331"/>
        <v>-5.8400671633959456E-2</v>
      </c>
      <c r="AG162" s="11">
        <f t="shared" si="332"/>
        <v>-6.5656565656565635E-2</v>
      </c>
      <c r="AH162" s="11">
        <f t="shared" si="333"/>
        <v>-4.7281863864778395E-2</v>
      </c>
      <c r="AI162" s="11">
        <f t="shared" si="334"/>
        <v>-1.8322459663241752E-2</v>
      </c>
      <c r="AJ162" s="11">
        <f t="shared" si="335"/>
        <v>-3.7300975860297902E-2</v>
      </c>
      <c r="AK162" s="11">
        <f t="shared" si="336"/>
        <v>-4.41094076300107E-2</v>
      </c>
      <c r="AL162" s="11">
        <f t="shared" si="337"/>
        <v>-2.6027856511535719E-2</v>
      </c>
      <c r="AM162" s="11">
        <f t="shared" si="338"/>
        <v>-3.8069782561583554E-2</v>
      </c>
      <c r="AN162" s="11">
        <f t="shared" si="339"/>
        <v>-2.7619821283509371E-2</v>
      </c>
      <c r="AO162" s="11">
        <f t="shared" si="340"/>
        <v>-2.92086493829955E-2</v>
      </c>
      <c r="AP162" s="11">
        <f t="shared" si="341"/>
        <v>-7.3519922568156204E-2</v>
      </c>
      <c r="AQ162" s="11">
        <f t="shared" si="342"/>
        <v>-4.6472327841149075E-2</v>
      </c>
      <c r="AR162" s="11">
        <f t="shared" si="343"/>
        <v>-3.9504839446683149E-2</v>
      </c>
      <c r="AS162" s="11">
        <f t="shared" si="344"/>
        <v>-4.8894062863795162E-2</v>
      </c>
      <c r="AT162" s="11">
        <f t="shared" si="345"/>
        <v>-5.0937304226302271E-2</v>
      </c>
      <c r="AU162" s="11">
        <f t="shared" si="346"/>
        <v>-3.8652678078409664E-2</v>
      </c>
      <c r="AV162" s="11">
        <f t="shared" si="347"/>
        <v>-3.6736223916031485E-2</v>
      </c>
      <c r="AW162" s="11">
        <f t="shared" si="348"/>
        <v>-3.6127167630057633E-2</v>
      </c>
      <c r="AX162" s="11">
        <f t="shared" si="349"/>
        <v>-5.5766592803629833E-2</v>
      </c>
      <c r="AY162" s="11">
        <f t="shared" si="350"/>
        <v>-4.4621175327828944E-2</v>
      </c>
      <c r="AZ162" s="11">
        <f t="shared" si="351"/>
        <v>-5.6379821958456922E-2</v>
      </c>
      <c r="BA162" s="11">
        <f t="shared" si="352"/>
        <v>-3.778558875219673E-2</v>
      </c>
      <c r="BB162" s="11">
        <f t="shared" si="353"/>
        <v>-8.8301886792452766E-2</v>
      </c>
      <c r="BC162" s="11">
        <f t="shared" si="354"/>
        <v>-4.0269074824916928E-2</v>
      </c>
      <c r="BD162" s="11">
        <f t="shared" si="355"/>
        <v>-4.4084853336381569E-2</v>
      </c>
      <c r="BE162" s="76">
        <f t="shared" si="356"/>
        <v>-3.7375415282391966E-2</v>
      </c>
      <c r="BF162" s="11">
        <f t="shared" si="388"/>
        <v>-5.0590141240072106E-2</v>
      </c>
      <c r="BY162" s="2">
        <f t="shared" ref="BY162:BY173" si="390">A162</f>
        <v>44253</v>
      </c>
      <c r="BZ162" s="3">
        <f t="shared" ref="BZ162:BZ167" si="391">B162/B$2</f>
        <v>1.7945</v>
      </c>
      <c r="CA162" s="3">
        <f t="shared" ref="CA162:CA167" si="392">C162/C$2</f>
        <v>1.85</v>
      </c>
      <c r="CB162" s="3">
        <f t="shared" ref="CB162:CB167" si="393">D162/D$2</f>
        <v>2.8865051903114187</v>
      </c>
      <c r="CC162" s="3">
        <f t="shared" ref="CC162:CC167" si="394">E162/E$2</f>
        <v>2.5127999999999999</v>
      </c>
      <c r="CD162" s="3">
        <f t="shared" ref="CD162:CD167" si="395">F162/F$2</f>
        <v>1.4995000000000001</v>
      </c>
      <c r="CE162" s="3">
        <f t="shared" ref="CE162:CE167" si="396">G162/G$2</f>
        <v>1.8767</v>
      </c>
      <c r="CF162" s="3">
        <f t="shared" ref="CF162:CF167" si="397">H162/H$2</f>
        <v>2.6066068515497554</v>
      </c>
      <c r="CG162" s="3">
        <f t="shared" ref="CG162:CG167" si="398">I162/I$2</f>
        <v>1.8450879866980738</v>
      </c>
      <c r="CH162" s="3">
        <f t="shared" ref="CH162:CH167" si="399">J162/J$2</f>
        <v>2.1763636363636363</v>
      </c>
      <c r="CI162" s="3">
        <f t="shared" ref="CI162:CI167" si="400">K162/K$2</f>
        <v>1.4394829612220916</v>
      </c>
      <c r="CJ162" s="3">
        <f t="shared" ref="CJ162:CJ167" si="401">L162/L$2</f>
        <v>2.2622353520433283</v>
      </c>
      <c r="CK162" s="3">
        <f t="shared" ref="CK162:CK167" si="402">M162/M$2</f>
        <v>2.2570000000000001</v>
      </c>
      <c r="CL162" s="3">
        <f t="shared" ref="CL162:CL167" si="403">N162/N$2</f>
        <v>2.243547448088492</v>
      </c>
      <c r="CM162" s="3">
        <f t="shared" ref="CM162:CM167" si="404">O162/O$2</f>
        <v>1.8791</v>
      </c>
      <c r="CN162" s="3">
        <f t="shared" ref="CN162:CN167" si="405">P162/P$2</f>
        <v>1.9694</v>
      </c>
      <c r="CO162" s="3">
        <f t="shared" ref="CO162:CO167" si="406">Q162/Q$2</f>
        <v>1.7410000000000001</v>
      </c>
      <c r="CP162" s="3">
        <f t="shared" ref="CP162:CP167" si="407">R162/R$2</f>
        <v>1.5418000000000001</v>
      </c>
      <c r="CQ162" s="3">
        <f t="shared" ref="CQ162:CQ167" si="408">S162/S$2</f>
        <v>1.3340000000000001</v>
      </c>
      <c r="CR162" s="3">
        <f t="shared" ref="CR162:CR167" si="409">T162/T$2</f>
        <v>1.7897000000000001</v>
      </c>
      <c r="CS162" s="3">
        <f t="shared" ref="CS162:CS167" si="410">U162/U$2</f>
        <v>1.5737000000000001</v>
      </c>
      <c r="CT162" s="3">
        <f t="shared" ref="CT162:CT167" si="411">V162/V$2</f>
        <v>1.0494000000000001</v>
      </c>
      <c r="CU162" s="3">
        <f t="shared" ref="CU162:CU167" si="412">W162/W$2</f>
        <v>2.19</v>
      </c>
      <c r="CV162" s="3">
        <f t="shared" ref="CV162:CV167" si="413">X162/X$2</f>
        <v>1.4388280254777068</v>
      </c>
      <c r="CW162" s="3">
        <f t="shared" ref="CW162:CW167" si="414">Y162/Y$2</f>
        <v>1.0415000000000001</v>
      </c>
      <c r="CX162" s="3">
        <f t="shared" ref="CX162:CX167" si="415">Z162/Z$2</f>
        <v>1.6490432037877301</v>
      </c>
      <c r="CY162" s="81">
        <f t="shared" ref="CY162:CY167" si="416">AA162/AA$2</f>
        <v>1.159</v>
      </c>
      <c r="CZ162" s="3">
        <f t="shared" si="389"/>
        <v>1.0181623030716591</v>
      </c>
    </row>
    <row r="163" spans="1:104">
      <c r="A163" s="2">
        <v>44260</v>
      </c>
      <c r="B163" s="73">
        <v>1.8025</v>
      </c>
      <c r="C163" s="73">
        <v>1.8420000000000001</v>
      </c>
      <c r="D163" s="73">
        <v>4.2060000000000004</v>
      </c>
      <c r="E163" s="73">
        <v>2.5831</v>
      </c>
      <c r="F163" s="73">
        <v>1.5048999999999999</v>
      </c>
      <c r="G163" s="73">
        <v>1.8957999999999999</v>
      </c>
      <c r="H163" s="73">
        <v>3.2008000000000001</v>
      </c>
      <c r="I163" s="73">
        <v>2.6825000000000001</v>
      </c>
      <c r="J163" s="73">
        <v>2.4340000000000002</v>
      </c>
      <c r="K163" s="73">
        <v>1.7079</v>
      </c>
      <c r="L163" s="73">
        <v>2.2917000000000001</v>
      </c>
      <c r="M163" s="73">
        <v>2.2913999999999999</v>
      </c>
      <c r="N163" s="73">
        <v>2.3401000000000001</v>
      </c>
      <c r="O163" s="73">
        <v>1.9074</v>
      </c>
      <c r="P163" s="73">
        <v>1.9915</v>
      </c>
      <c r="Q163" s="73">
        <v>1.7569999999999999</v>
      </c>
      <c r="R163" s="73">
        <v>1.5407999999999999</v>
      </c>
      <c r="S163" s="73">
        <v>1.335</v>
      </c>
      <c r="T163" s="73">
        <v>1.8102</v>
      </c>
      <c r="U163" s="73">
        <v>1.5768</v>
      </c>
      <c r="V163" s="73">
        <v>1.0589</v>
      </c>
      <c r="W163" s="73">
        <v>2.2240000000000002</v>
      </c>
      <c r="X163" s="73">
        <v>1.4328726114649681</v>
      </c>
      <c r="Y163" s="73">
        <v>1.0527</v>
      </c>
      <c r="Z163" s="73">
        <v>1.66679818504636</v>
      </c>
      <c r="AA163" s="79">
        <v>1.167</v>
      </c>
      <c r="AB163" s="79">
        <v>1.2030000000000001</v>
      </c>
      <c r="AC163" s="79"/>
      <c r="AD163" s="3">
        <v>1.024425480641286</v>
      </c>
      <c r="AF163" s="11">
        <f t="shared" si="331"/>
        <v>4.458066313736353E-3</v>
      </c>
      <c r="AG163" s="11">
        <f t="shared" si="332"/>
        <v>-4.3243243243242802E-3</v>
      </c>
      <c r="AH163" s="11">
        <f t="shared" si="333"/>
        <v>8.3912730760009602E-3</v>
      </c>
      <c r="AI163" s="11">
        <f t="shared" si="334"/>
        <v>2.7976758993951023E-2</v>
      </c>
      <c r="AJ163" s="11">
        <f t="shared" si="335"/>
        <v>3.601200400133342E-3</v>
      </c>
      <c r="AK163" s="11">
        <f t="shared" si="336"/>
        <v>1.0177439121862752E-2</v>
      </c>
      <c r="AL163" s="11">
        <f t="shared" si="337"/>
        <v>1.595894483211957E-3</v>
      </c>
      <c r="AM163" s="11">
        <f t="shared" si="338"/>
        <v>7.2469209972965132E-3</v>
      </c>
      <c r="AN163" s="11">
        <f t="shared" si="339"/>
        <v>1.6708437761069339E-2</v>
      </c>
      <c r="AO163" s="11">
        <f t="shared" si="340"/>
        <v>-4.1399416909622122E-3</v>
      </c>
      <c r="AP163" s="11">
        <f t="shared" si="341"/>
        <v>-2.4376441910067825E-3</v>
      </c>
      <c r="AQ163" s="11">
        <f t="shared" si="342"/>
        <v>1.524147097917572E-2</v>
      </c>
      <c r="AR163" s="11">
        <f t="shared" si="343"/>
        <v>1.2066430239598747E-2</v>
      </c>
      <c r="AS163" s="11">
        <f t="shared" si="344"/>
        <v>1.5060401255920342E-2</v>
      </c>
      <c r="AT163" s="11">
        <f t="shared" si="345"/>
        <v>1.1221691885853646E-2</v>
      </c>
      <c r="AU163" s="11">
        <f t="shared" si="346"/>
        <v>9.1901206203330865E-3</v>
      </c>
      <c r="AV163" s="11">
        <f t="shared" si="347"/>
        <v>-6.4859255415750106E-4</v>
      </c>
      <c r="AW163" s="11">
        <f t="shared" si="348"/>
        <v>7.4962518740617767E-4</v>
      </c>
      <c r="AX163" s="11">
        <f t="shared" si="349"/>
        <v>1.1454433703972811E-2</v>
      </c>
      <c r="AY163" s="11">
        <f t="shared" si="350"/>
        <v>1.969879900870497E-3</v>
      </c>
      <c r="AZ163" s="11">
        <f t="shared" si="351"/>
        <v>9.0527920716598764E-3</v>
      </c>
      <c r="BA163" s="11">
        <f t="shared" si="352"/>
        <v>1.5525114155251263E-2</v>
      </c>
      <c r="BB163" s="11">
        <f t="shared" si="353"/>
        <v>-4.1390728476820016E-3</v>
      </c>
      <c r="BC163" s="11">
        <f t="shared" si="354"/>
        <v>1.0753720595295224E-2</v>
      </c>
      <c r="BD163" s="11">
        <f t="shared" si="355"/>
        <v>1.0766838138532853E-2</v>
      </c>
      <c r="BE163" s="76">
        <f t="shared" si="356"/>
        <v>6.90250215703192E-3</v>
      </c>
      <c r="BF163" s="11">
        <f t="shared" si="388"/>
        <v>6.1514530156261404E-3</v>
      </c>
      <c r="BY163" s="2">
        <f t="shared" si="390"/>
        <v>44260</v>
      </c>
      <c r="BZ163" s="3">
        <f t="shared" si="391"/>
        <v>1.8025</v>
      </c>
      <c r="CA163" s="3">
        <f t="shared" si="392"/>
        <v>1.8420000000000001</v>
      </c>
      <c r="CB163" s="3">
        <f t="shared" si="393"/>
        <v>2.9107266435986161</v>
      </c>
      <c r="CC163" s="3">
        <f t="shared" si="394"/>
        <v>2.5831</v>
      </c>
      <c r="CD163" s="3">
        <f t="shared" si="395"/>
        <v>1.5048999999999999</v>
      </c>
      <c r="CE163" s="3">
        <f t="shared" si="396"/>
        <v>1.8957999999999999</v>
      </c>
      <c r="CF163" s="3">
        <f t="shared" si="397"/>
        <v>2.6107667210440457</v>
      </c>
      <c r="CG163" s="3">
        <f t="shared" si="398"/>
        <v>1.8584591935707357</v>
      </c>
      <c r="CH163" s="3">
        <f t="shared" si="399"/>
        <v>2.2127272727272729</v>
      </c>
      <c r="CI163" s="3">
        <f t="shared" si="400"/>
        <v>1.4335235856974986</v>
      </c>
      <c r="CJ163" s="3">
        <f t="shared" si="401"/>
        <v>2.2567208271787296</v>
      </c>
      <c r="CK163" s="3">
        <f t="shared" si="402"/>
        <v>2.2913999999999999</v>
      </c>
      <c r="CL163" s="3">
        <f t="shared" si="403"/>
        <v>2.2706190568600815</v>
      </c>
      <c r="CM163" s="3">
        <f t="shared" si="404"/>
        <v>1.9074</v>
      </c>
      <c r="CN163" s="3">
        <f t="shared" si="405"/>
        <v>1.9915</v>
      </c>
      <c r="CO163" s="3">
        <f t="shared" si="406"/>
        <v>1.7569999999999999</v>
      </c>
      <c r="CP163" s="3">
        <f t="shared" si="407"/>
        <v>1.5407999999999999</v>
      </c>
      <c r="CQ163" s="3">
        <f t="shared" si="408"/>
        <v>1.335</v>
      </c>
      <c r="CR163" s="3">
        <f t="shared" si="409"/>
        <v>1.8102</v>
      </c>
      <c r="CS163" s="3">
        <f t="shared" si="410"/>
        <v>1.5768</v>
      </c>
      <c r="CT163" s="3">
        <f t="shared" si="411"/>
        <v>1.0589</v>
      </c>
      <c r="CU163" s="3">
        <f t="shared" si="412"/>
        <v>2.2240000000000002</v>
      </c>
      <c r="CV163" s="3">
        <f t="shared" si="413"/>
        <v>1.4328726114649681</v>
      </c>
      <c r="CW163" s="3">
        <f t="shared" si="414"/>
        <v>1.0527</v>
      </c>
      <c r="CX163" s="3">
        <f t="shared" si="415"/>
        <v>1.66679818504636</v>
      </c>
      <c r="CY163" s="81">
        <f t="shared" si="416"/>
        <v>1.167</v>
      </c>
      <c r="CZ163" s="3">
        <f t="shared" si="389"/>
        <v>1.024425480641286</v>
      </c>
    </row>
    <row r="164" spans="1:104">
      <c r="A164" s="2">
        <v>44267</v>
      </c>
      <c r="B164" s="73">
        <v>1.7451000000000001</v>
      </c>
      <c r="C164" s="73">
        <v>1.8009999999999999</v>
      </c>
      <c r="D164" s="73">
        <v>4.0940000000000003</v>
      </c>
      <c r="E164" s="73">
        <v>2.5034000000000001</v>
      </c>
      <c r="F164" s="73">
        <v>1.4617</v>
      </c>
      <c r="G164" s="73">
        <v>1.8499000000000001</v>
      </c>
      <c r="H164" s="73">
        <v>3.1204999999999998</v>
      </c>
      <c r="I164" s="73">
        <v>2.5838999999999999</v>
      </c>
      <c r="J164" s="73">
        <v>2.395</v>
      </c>
      <c r="K164" s="73">
        <v>1.7037</v>
      </c>
      <c r="L164" s="73">
        <v>2.2254999999999998</v>
      </c>
      <c r="M164" s="73">
        <v>2.234</v>
      </c>
      <c r="N164" s="73">
        <v>2.2789000000000001</v>
      </c>
      <c r="O164" s="73">
        <v>1.8752</v>
      </c>
      <c r="P164" s="73">
        <v>1.9323999999999999</v>
      </c>
      <c r="Q164" s="73">
        <v>1.752</v>
      </c>
      <c r="R164" s="73">
        <v>1.5022</v>
      </c>
      <c r="S164" s="73">
        <v>1.2889999999999999</v>
      </c>
      <c r="T164" s="73">
        <v>1.7681</v>
      </c>
      <c r="U164" s="73">
        <v>1.5518000000000001</v>
      </c>
      <c r="V164" s="73">
        <v>1.0367999999999999</v>
      </c>
      <c r="W164" s="73">
        <v>2.169</v>
      </c>
      <c r="X164" s="73">
        <v>1.4209617834394903</v>
      </c>
      <c r="Y164" s="73">
        <v>1.0266999999999999</v>
      </c>
      <c r="Z164" s="73">
        <v>1.61846518050898</v>
      </c>
      <c r="AA164" s="79">
        <v>1.163</v>
      </c>
      <c r="AB164" s="79">
        <v>1.1930000000000001</v>
      </c>
      <c r="AC164" s="79"/>
      <c r="AD164" s="3">
        <v>0.99545008545837832</v>
      </c>
      <c r="AF164" s="11">
        <f t="shared" si="331"/>
        <v>-3.1844660194174645E-2</v>
      </c>
      <c r="AG164" s="11">
        <f t="shared" si="332"/>
        <v>-2.225841476655821E-2</v>
      </c>
      <c r="AH164" s="11">
        <f t="shared" si="333"/>
        <v>-2.6628625772705639E-2</v>
      </c>
      <c r="AI164" s="11">
        <f t="shared" si="334"/>
        <v>-3.0854399752235695E-2</v>
      </c>
      <c r="AJ164" s="11">
        <f t="shared" si="335"/>
        <v>-2.8706226327330664E-2</v>
      </c>
      <c r="AK164" s="11">
        <f t="shared" si="336"/>
        <v>-2.4211414706192591E-2</v>
      </c>
      <c r="AL164" s="11">
        <f t="shared" si="337"/>
        <v>-2.5087478130467411E-2</v>
      </c>
      <c r="AM164" s="11">
        <f t="shared" si="338"/>
        <v>-3.6756756756756825E-2</v>
      </c>
      <c r="AN164" s="11">
        <f t="shared" si="339"/>
        <v>-1.6023007395234212E-2</v>
      </c>
      <c r="AO164" s="11">
        <f t="shared" si="340"/>
        <v>-2.4591603723871369E-3</v>
      </c>
      <c r="AP164" s="11">
        <f t="shared" si="341"/>
        <v>-2.8886852554872E-2</v>
      </c>
      <c r="AQ164" s="11">
        <f t="shared" si="342"/>
        <v>-2.5050187658200218E-2</v>
      </c>
      <c r="AR164" s="11">
        <f t="shared" si="343"/>
        <v>-2.6152728515875356E-2</v>
      </c>
      <c r="AS164" s="11">
        <f t="shared" si="344"/>
        <v>-1.6881618957743538E-2</v>
      </c>
      <c r="AT164" s="11">
        <f t="shared" si="345"/>
        <v>-2.9676123524981279E-2</v>
      </c>
      <c r="AU164" s="11">
        <f t="shared" si="346"/>
        <v>-2.845759817871274E-3</v>
      </c>
      <c r="AV164" s="11">
        <f t="shared" si="347"/>
        <v>-2.5051921079958461E-2</v>
      </c>
      <c r="AW164" s="11">
        <f t="shared" si="348"/>
        <v>-3.4456928838951351E-2</v>
      </c>
      <c r="AX164" s="11">
        <f t="shared" si="349"/>
        <v>-2.3257098663131193E-2</v>
      </c>
      <c r="AY164" s="11">
        <f t="shared" si="350"/>
        <v>-1.5854895991882278E-2</v>
      </c>
      <c r="AZ164" s="11">
        <f t="shared" si="351"/>
        <v>-2.0870714892813336E-2</v>
      </c>
      <c r="BA164" s="11">
        <f t="shared" si="352"/>
        <v>-2.4730215827338253E-2</v>
      </c>
      <c r="BB164" s="11">
        <f t="shared" si="353"/>
        <v>-8.3125519534498205E-3</v>
      </c>
      <c r="BC164" s="11">
        <f t="shared" si="354"/>
        <v>-2.4698394604350749E-2</v>
      </c>
      <c r="BD164" s="11">
        <f t="shared" si="355"/>
        <v>-2.8997514498754762E-2</v>
      </c>
      <c r="BE164" s="76">
        <f t="shared" si="356"/>
        <v>-3.4275921165380918E-3</v>
      </c>
      <c r="BF164" s="11">
        <f t="shared" ref="BF164:BF165" si="417">AD164/AD163-1</f>
        <v>-2.8284531896618947E-2</v>
      </c>
      <c r="BY164" s="2">
        <f t="shared" si="390"/>
        <v>44267</v>
      </c>
      <c r="BZ164" s="3">
        <f t="shared" si="391"/>
        <v>1.7451000000000001</v>
      </c>
      <c r="CA164" s="3">
        <f t="shared" si="392"/>
        <v>1.8009999999999999</v>
      </c>
      <c r="CB164" s="3">
        <f t="shared" si="393"/>
        <v>2.8332179930795847</v>
      </c>
      <c r="CC164" s="3">
        <f t="shared" si="394"/>
        <v>2.5034000000000001</v>
      </c>
      <c r="CD164" s="3">
        <f t="shared" si="395"/>
        <v>1.4617</v>
      </c>
      <c r="CE164" s="3">
        <f t="shared" si="396"/>
        <v>1.8499000000000001</v>
      </c>
      <c r="CF164" s="3">
        <f t="shared" si="397"/>
        <v>2.5452691680261013</v>
      </c>
      <c r="CG164" s="3">
        <f t="shared" si="398"/>
        <v>1.7901482610502979</v>
      </c>
      <c r="CH164" s="3">
        <f t="shared" si="399"/>
        <v>2.1772727272727272</v>
      </c>
      <c r="CI164" s="3">
        <f t="shared" si="400"/>
        <v>1.429998321302669</v>
      </c>
      <c r="CJ164" s="3">
        <f t="shared" si="401"/>
        <v>2.1915312653865087</v>
      </c>
      <c r="CK164" s="3">
        <f t="shared" si="402"/>
        <v>2.234</v>
      </c>
      <c r="CL164" s="3">
        <f t="shared" si="403"/>
        <v>2.211236173103047</v>
      </c>
      <c r="CM164" s="3">
        <f t="shared" si="404"/>
        <v>1.8752</v>
      </c>
      <c r="CN164" s="3">
        <f t="shared" si="405"/>
        <v>1.9323999999999999</v>
      </c>
      <c r="CO164" s="3">
        <f t="shared" si="406"/>
        <v>1.752</v>
      </c>
      <c r="CP164" s="3">
        <f t="shared" si="407"/>
        <v>1.5022</v>
      </c>
      <c r="CQ164" s="3">
        <f t="shared" si="408"/>
        <v>1.2889999999999999</v>
      </c>
      <c r="CR164" s="3">
        <f t="shared" si="409"/>
        <v>1.7681</v>
      </c>
      <c r="CS164" s="3">
        <f t="shared" si="410"/>
        <v>1.5518000000000001</v>
      </c>
      <c r="CT164" s="3">
        <f t="shared" si="411"/>
        <v>1.0367999999999999</v>
      </c>
      <c r="CU164" s="3">
        <f t="shared" si="412"/>
        <v>2.169</v>
      </c>
      <c r="CV164" s="3">
        <f t="shared" si="413"/>
        <v>1.4209617834394903</v>
      </c>
      <c r="CW164" s="3">
        <f t="shared" si="414"/>
        <v>1.0266999999999999</v>
      </c>
      <c r="CX164" s="3">
        <f t="shared" si="415"/>
        <v>1.61846518050898</v>
      </c>
      <c r="CY164" s="81">
        <f t="shared" si="416"/>
        <v>1.163</v>
      </c>
      <c r="CZ164" s="3">
        <f t="shared" ref="CZ164:CZ165" si="418">AD164/AD$2</f>
        <v>0.99545008545837832</v>
      </c>
    </row>
    <row r="165" spans="1:104">
      <c r="A165" s="2">
        <v>44274</v>
      </c>
      <c r="B165" s="73">
        <v>1.7531000000000001</v>
      </c>
      <c r="C165" s="73">
        <v>1.786</v>
      </c>
      <c r="D165" s="73">
        <v>4.0709999999999997</v>
      </c>
      <c r="E165" s="73">
        <v>2.5175000000000001</v>
      </c>
      <c r="F165" s="73">
        <v>1.4536</v>
      </c>
      <c r="G165" s="73">
        <v>1.8487</v>
      </c>
      <c r="H165" s="73">
        <v>3.0535000000000001</v>
      </c>
      <c r="I165" s="73">
        <v>2.6073</v>
      </c>
      <c r="J165" s="73">
        <v>2.4079999999999999</v>
      </c>
      <c r="K165" s="73">
        <v>1.7059</v>
      </c>
      <c r="L165" s="73">
        <v>2.2111000000000001</v>
      </c>
      <c r="M165" s="73">
        <v>2.2374999999999998</v>
      </c>
      <c r="N165" s="73">
        <v>2.2719</v>
      </c>
      <c r="O165" s="73">
        <v>1.8841000000000001</v>
      </c>
      <c r="P165" s="73">
        <v>1.9342999999999999</v>
      </c>
      <c r="Q165" s="73">
        <v>1.7470000000000001</v>
      </c>
      <c r="R165" s="73">
        <v>1.4821</v>
      </c>
      <c r="S165" s="73">
        <v>1.296</v>
      </c>
      <c r="T165" s="73">
        <v>1.7588999999999999</v>
      </c>
      <c r="U165" s="73">
        <v>1.5425</v>
      </c>
      <c r="V165" s="73">
        <v>1.0414000000000001</v>
      </c>
      <c r="W165" s="73">
        <v>2.1709999999999998</v>
      </c>
      <c r="X165" s="73">
        <v>1.4150063694267514</v>
      </c>
      <c r="Y165" s="73">
        <v>1.0251999999999999</v>
      </c>
      <c r="Z165" s="73">
        <v>1.6207338725586899</v>
      </c>
      <c r="AA165" s="79">
        <v>1.157</v>
      </c>
      <c r="AB165" s="79">
        <v>1.1879999999999999</v>
      </c>
      <c r="AC165" s="79"/>
      <c r="AD165" s="3">
        <v>0.99292561695138692</v>
      </c>
      <c r="AF165" s="11">
        <f t="shared" si="331"/>
        <v>4.584264512062397E-3</v>
      </c>
      <c r="AG165" s="11">
        <f t="shared" si="332"/>
        <v>-8.3287062742920526E-3</v>
      </c>
      <c r="AH165" s="11">
        <f t="shared" si="333"/>
        <v>-5.6179775280900124E-3</v>
      </c>
      <c r="AI165" s="11">
        <f t="shared" si="334"/>
        <v>5.6323400175761762E-3</v>
      </c>
      <c r="AJ165" s="11">
        <f t="shared" si="335"/>
        <v>-5.5414927823767002E-3</v>
      </c>
      <c r="AK165" s="11">
        <f t="shared" si="336"/>
        <v>-6.4868371263315794E-4</v>
      </c>
      <c r="AL165" s="11">
        <f t="shared" si="337"/>
        <v>-2.1470918122095783E-2</v>
      </c>
      <c r="AM165" s="11">
        <f t="shared" si="338"/>
        <v>9.0560780215953596E-3</v>
      </c>
      <c r="AN165" s="11">
        <f t="shared" si="339"/>
        <v>5.4279749478078898E-3</v>
      </c>
      <c r="AO165" s="11">
        <f t="shared" si="340"/>
        <v>1.2913071550155752E-3</v>
      </c>
      <c r="AP165" s="11">
        <f t="shared" si="341"/>
        <v>-6.4704560772859132E-3</v>
      </c>
      <c r="AQ165" s="11">
        <f t="shared" si="342"/>
        <v>1.5666965085048279E-3</v>
      </c>
      <c r="AR165" s="11">
        <f t="shared" si="343"/>
        <v>-3.0716573785598555E-3</v>
      </c>
      <c r="AS165" s="11">
        <f t="shared" si="344"/>
        <v>4.7461604095564436E-3</v>
      </c>
      <c r="AT165" s="11">
        <f t="shared" si="345"/>
        <v>9.8323328503413521E-4</v>
      </c>
      <c r="AU165" s="11">
        <f t="shared" si="346"/>
        <v>-2.8538812785388057E-3</v>
      </c>
      <c r="AV165" s="11">
        <f t="shared" si="347"/>
        <v>-1.3380375449341009E-2</v>
      </c>
      <c r="AW165" s="11">
        <f t="shared" si="348"/>
        <v>5.430566330488773E-3</v>
      </c>
      <c r="AX165" s="11">
        <f t="shared" si="349"/>
        <v>-5.2033256037554709E-3</v>
      </c>
      <c r="AY165" s="11">
        <f t="shared" si="350"/>
        <v>-5.9930403402500554E-3</v>
      </c>
      <c r="AZ165" s="11">
        <f t="shared" si="351"/>
        <v>4.4367283950619285E-3</v>
      </c>
      <c r="BA165" s="11">
        <f t="shared" si="352"/>
        <v>9.2208390963577358E-4</v>
      </c>
      <c r="BB165" s="11">
        <f t="shared" si="353"/>
        <v>-4.19111483654655E-3</v>
      </c>
      <c r="BC165" s="11">
        <f t="shared" si="354"/>
        <v>-1.4609915262492335E-3</v>
      </c>
      <c r="BD165" s="11">
        <f t="shared" si="355"/>
        <v>1.4017552413432277E-3</v>
      </c>
      <c r="BE165" s="76">
        <f t="shared" si="356"/>
        <v>-5.1590713671538779E-3</v>
      </c>
      <c r="BF165" s="11">
        <f t="shared" si="417"/>
        <v>-2.5360071226765424E-3</v>
      </c>
      <c r="BY165" s="2">
        <f t="shared" si="390"/>
        <v>44274</v>
      </c>
      <c r="BZ165" s="3">
        <f t="shared" si="391"/>
        <v>1.7531000000000001</v>
      </c>
      <c r="CA165" s="3">
        <f t="shared" si="392"/>
        <v>1.786</v>
      </c>
      <c r="CB165" s="3">
        <f t="shared" si="393"/>
        <v>2.8173010380622836</v>
      </c>
      <c r="CC165" s="3">
        <f t="shared" si="394"/>
        <v>2.5175000000000001</v>
      </c>
      <c r="CD165" s="3">
        <f t="shared" si="395"/>
        <v>1.4536</v>
      </c>
      <c r="CE165" s="3">
        <f t="shared" si="396"/>
        <v>1.8487</v>
      </c>
      <c r="CF165" s="3">
        <f t="shared" si="397"/>
        <v>2.4906199021207178</v>
      </c>
      <c r="CG165" s="3">
        <f t="shared" si="398"/>
        <v>1.8063599833725925</v>
      </c>
      <c r="CH165" s="3">
        <f t="shared" si="399"/>
        <v>2.189090909090909</v>
      </c>
      <c r="CI165" s="3">
        <f t="shared" si="400"/>
        <v>1.4318448883666275</v>
      </c>
      <c r="CJ165" s="3">
        <f t="shared" si="401"/>
        <v>2.1773510585918268</v>
      </c>
      <c r="CK165" s="3">
        <f t="shared" si="402"/>
        <v>2.2374999999999998</v>
      </c>
      <c r="CL165" s="3">
        <f t="shared" si="403"/>
        <v>2.2044440131961967</v>
      </c>
      <c r="CM165" s="3">
        <f t="shared" si="404"/>
        <v>1.8841000000000001</v>
      </c>
      <c r="CN165" s="3">
        <f t="shared" si="405"/>
        <v>1.9342999999999999</v>
      </c>
      <c r="CO165" s="3">
        <f t="shared" si="406"/>
        <v>1.7470000000000001</v>
      </c>
      <c r="CP165" s="3">
        <f t="shared" si="407"/>
        <v>1.4821</v>
      </c>
      <c r="CQ165" s="3">
        <f t="shared" si="408"/>
        <v>1.296</v>
      </c>
      <c r="CR165" s="3">
        <f t="shared" si="409"/>
        <v>1.7588999999999999</v>
      </c>
      <c r="CS165" s="3">
        <f t="shared" si="410"/>
        <v>1.5425</v>
      </c>
      <c r="CT165" s="3">
        <f t="shared" si="411"/>
        <v>1.0414000000000001</v>
      </c>
      <c r="CU165" s="3">
        <f t="shared" si="412"/>
        <v>2.1709999999999998</v>
      </c>
      <c r="CV165" s="3">
        <f t="shared" si="413"/>
        <v>1.4150063694267514</v>
      </c>
      <c r="CW165" s="3">
        <f t="shared" si="414"/>
        <v>1.0251999999999999</v>
      </c>
      <c r="CX165" s="3">
        <f t="shared" si="415"/>
        <v>1.6207338725586899</v>
      </c>
      <c r="CY165" s="81">
        <f t="shared" si="416"/>
        <v>1.157</v>
      </c>
      <c r="CZ165" s="3">
        <f t="shared" si="418"/>
        <v>0.99292561695138692</v>
      </c>
    </row>
    <row r="166" spans="1:104">
      <c r="A166" s="2">
        <v>44281</v>
      </c>
      <c r="B166" s="73">
        <v>1.7771999999999999</v>
      </c>
      <c r="C166" s="73">
        <v>1.806</v>
      </c>
      <c r="D166" s="73">
        <v>4.0830000000000002</v>
      </c>
      <c r="E166" s="73">
        <v>2.5127999999999999</v>
      </c>
      <c r="F166" s="73">
        <v>1.4590000000000001</v>
      </c>
      <c r="G166" s="73">
        <v>1.8473999999999999</v>
      </c>
      <c r="H166" s="73">
        <v>3.1055999999999999</v>
      </c>
      <c r="I166" s="73">
        <v>2.6322999999999999</v>
      </c>
      <c r="J166" s="73">
        <v>2.4260000000000002</v>
      </c>
      <c r="K166" s="73">
        <v>1.7042999999999999</v>
      </c>
      <c r="L166" s="73">
        <v>2.2139000000000002</v>
      </c>
      <c r="M166" s="73">
        <v>2.2541000000000002</v>
      </c>
      <c r="N166" s="73">
        <v>2.2734000000000001</v>
      </c>
      <c r="O166" s="73">
        <v>1.8989</v>
      </c>
      <c r="P166" s="73">
        <v>1.9524999999999999</v>
      </c>
      <c r="Q166" s="73">
        <v>1.7170000000000001</v>
      </c>
      <c r="R166" s="73">
        <v>1.4194</v>
      </c>
      <c r="S166" s="73">
        <v>1.3009999999999999</v>
      </c>
      <c r="T166" s="73">
        <v>1.7690999999999999</v>
      </c>
      <c r="U166" s="73">
        <v>1.5481</v>
      </c>
      <c r="V166" s="73">
        <v>1.0454000000000001</v>
      </c>
      <c r="W166" s="73">
        <v>2.1909999999999998</v>
      </c>
      <c r="X166" s="73">
        <v>1.3923757961783438</v>
      </c>
      <c r="Y166" s="73">
        <v>1.0350999999999999</v>
      </c>
      <c r="Z166" s="73">
        <v>1.6312882225291001</v>
      </c>
      <c r="AA166" s="79">
        <v>1.135</v>
      </c>
      <c r="AB166" s="80">
        <v>1.169</v>
      </c>
      <c r="AC166" s="82"/>
      <c r="AD166" s="3">
        <v>1.0001550676377584</v>
      </c>
      <c r="AF166" s="11">
        <f t="shared" si="331"/>
        <v>1.3747076607153019E-2</v>
      </c>
      <c r="AG166" s="11">
        <f t="shared" si="332"/>
        <v>1.1198208286674172E-2</v>
      </c>
      <c r="AH166" s="11">
        <f t="shared" si="333"/>
        <v>2.9476787030213725E-3</v>
      </c>
      <c r="AI166" s="11">
        <f t="shared" si="334"/>
        <v>-1.866931479642564E-3</v>
      </c>
      <c r="AJ166" s="11">
        <f t="shared" si="335"/>
        <v>3.71491469455143E-3</v>
      </c>
      <c r="AK166" s="11">
        <f t="shared" si="336"/>
        <v>-7.0319684102349012E-4</v>
      </c>
      <c r="AL166" s="11">
        <f t="shared" si="337"/>
        <v>1.7062387424267245E-2</v>
      </c>
      <c r="AM166" s="11">
        <f t="shared" si="338"/>
        <v>9.5884631611244941E-3</v>
      </c>
      <c r="AN166" s="11">
        <f t="shared" si="339"/>
        <v>7.475083056478482E-3</v>
      </c>
      <c r="AO166" s="11">
        <f t="shared" si="340"/>
        <v>-9.3792133184833482E-4</v>
      </c>
      <c r="AP166" s="11">
        <f t="shared" si="341"/>
        <v>1.2663380217992071E-3</v>
      </c>
      <c r="AQ166" s="11">
        <f t="shared" si="342"/>
        <v>7.4189944134079866E-3</v>
      </c>
      <c r="AR166" s="11">
        <f t="shared" si="343"/>
        <v>6.6024032747913353E-4</v>
      </c>
      <c r="AS166" s="11">
        <f t="shared" si="344"/>
        <v>7.8552093837906956E-3</v>
      </c>
      <c r="AT166" s="11">
        <f t="shared" si="345"/>
        <v>9.4090885591686657E-3</v>
      </c>
      <c r="AU166" s="11">
        <f t="shared" si="346"/>
        <v>-1.7172295363480305E-2</v>
      </c>
      <c r="AV166" s="11">
        <f t="shared" si="347"/>
        <v>-4.2304837730247624E-2</v>
      </c>
      <c r="AW166" s="11">
        <f t="shared" si="348"/>
        <v>3.8580246913579863E-3</v>
      </c>
      <c r="AX166" s="11">
        <f t="shared" si="349"/>
        <v>5.7990789698105782E-3</v>
      </c>
      <c r="AY166" s="11">
        <f t="shared" si="350"/>
        <v>3.6304700162075321E-3</v>
      </c>
      <c r="AZ166" s="11">
        <f t="shared" si="351"/>
        <v>3.8409832917227771E-3</v>
      </c>
      <c r="BA166" s="11">
        <f t="shared" si="352"/>
        <v>9.2123445416858463E-3</v>
      </c>
      <c r="BB166" s="11">
        <f t="shared" si="353"/>
        <v>-1.5993265993265893E-2</v>
      </c>
      <c r="BC166" s="11">
        <f t="shared" si="354"/>
        <v>9.65665236051505E-3</v>
      </c>
      <c r="BD166" s="11">
        <f t="shared" si="355"/>
        <v>6.5120808228360527E-3</v>
      </c>
      <c r="BE166" s="76">
        <f t="shared" si="356"/>
        <v>-1.9014693171996555E-2</v>
      </c>
      <c r="BF166" s="11">
        <f t="shared" ref="BF166" si="419">AD166/AD165-1</f>
        <v>7.2809589791511531E-3</v>
      </c>
      <c r="BY166" s="2">
        <f t="shared" si="390"/>
        <v>44281</v>
      </c>
      <c r="BZ166" s="3">
        <f t="shared" si="391"/>
        <v>1.7771999999999999</v>
      </c>
      <c r="CA166" s="3">
        <f t="shared" si="392"/>
        <v>1.806</v>
      </c>
      <c r="CB166" s="3">
        <f t="shared" si="393"/>
        <v>2.8256055363321799</v>
      </c>
      <c r="CC166" s="3">
        <f t="shared" si="394"/>
        <v>2.5127999999999999</v>
      </c>
      <c r="CD166" s="3">
        <f t="shared" si="395"/>
        <v>1.4590000000000001</v>
      </c>
      <c r="CE166" s="3">
        <f t="shared" si="396"/>
        <v>1.8473999999999999</v>
      </c>
      <c r="CF166" s="3">
        <f t="shared" si="397"/>
        <v>2.5331158238172922</v>
      </c>
      <c r="CG166" s="3">
        <f t="shared" si="398"/>
        <v>1.82368019952889</v>
      </c>
      <c r="CH166" s="3">
        <f t="shared" si="399"/>
        <v>2.2054545454545456</v>
      </c>
      <c r="CI166" s="3">
        <f t="shared" si="400"/>
        <v>1.4305019305019304</v>
      </c>
      <c r="CJ166" s="3">
        <f t="shared" si="401"/>
        <v>2.1801083210241261</v>
      </c>
      <c r="CK166" s="3">
        <f t="shared" si="402"/>
        <v>2.2541000000000002</v>
      </c>
      <c r="CL166" s="3">
        <f t="shared" si="403"/>
        <v>2.205899476033379</v>
      </c>
      <c r="CM166" s="3">
        <f t="shared" si="404"/>
        <v>1.8989</v>
      </c>
      <c r="CN166" s="3">
        <f t="shared" si="405"/>
        <v>1.9524999999999999</v>
      </c>
      <c r="CO166" s="3">
        <f t="shared" si="406"/>
        <v>1.7170000000000001</v>
      </c>
      <c r="CP166" s="3">
        <f t="shared" si="407"/>
        <v>1.4194</v>
      </c>
      <c r="CQ166" s="3">
        <f t="shared" si="408"/>
        <v>1.3009999999999999</v>
      </c>
      <c r="CR166" s="3">
        <f t="shared" si="409"/>
        <v>1.7690999999999999</v>
      </c>
      <c r="CS166" s="3">
        <f t="shared" si="410"/>
        <v>1.5481</v>
      </c>
      <c r="CT166" s="3">
        <f t="shared" si="411"/>
        <v>1.0454000000000001</v>
      </c>
      <c r="CU166" s="3">
        <f t="shared" si="412"/>
        <v>2.1909999999999998</v>
      </c>
      <c r="CV166" s="3">
        <f t="shared" si="413"/>
        <v>1.3923757961783438</v>
      </c>
      <c r="CW166" s="3">
        <f t="shared" si="414"/>
        <v>1.0350999999999999</v>
      </c>
      <c r="CX166" s="3">
        <f t="shared" si="415"/>
        <v>1.6312882225291001</v>
      </c>
      <c r="CY166" s="81">
        <f t="shared" si="416"/>
        <v>1.135</v>
      </c>
      <c r="CZ166" s="3">
        <f t="shared" ref="CZ166" si="420">AD166/AD$2</f>
        <v>1.0001550676377584</v>
      </c>
    </row>
    <row r="167" spans="1:104">
      <c r="A167" s="2">
        <v>44288</v>
      </c>
      <c r="B167" s="73">
        <v>1.8150999999999999</v>
      </c>
      <c r="C167" s="73">
        <v>1.86</v>
      </c>
      <c r="D167" s="73">
        <v>4.1589999999999998</v>
      </c>
      <c r="E167" s="73">
        <v>2.5550000000000002</v>
      </c>
      <c r="F167" s="73">
        <v>1.486</v>
      </c>
      <c r="G167" s="73">
        <v>1.8767</v>
      </c>
      <c r="H167" s="73">
        <v>3.2547999999999999</v>
      </c>
      <c r="I167" s="73">
        <v>2.6535000000000002</v>
      </c>
      <c r="J167" s="73">
        <v>2.4609999999999999</v>
      </c>
      <c r="K167" s="73">
        <v>1.7370000000000001</v>
      </c>
      <c r="L167" s="73">
        <v>2.2534000000000001</v>
      </c>
      <c r="M167" s="73">
        <v>2.2799</v>
      </c>
      <c r="N167" s="73">
        <v>2.3195000000000001</v>
      </c>
      <c r="O167" s="73">
        <v>1.9397</v>
      </c>
      <c r="P167" s="73">
        <v>1.9905999999999999</v>
      </c>
      <c r="Q167" s="73">
        <v>1.7430000000000001</v>
      </c>
      <c r="R167" s="73">
        <v>1.4350000000000001</v>
      </c>
      <c r="S167" s="73">
        <v>1.31</v>
      </c>
      <c r="T167" s="73">
        <v>1.8009999999999999</v>
      </c>
      <c r="U167" s="73">
        <v>1.5764</v>
      </c>
      <c r="V167" s="73">
        <v>1.0602</v>
      </c>
      <c r="W167" s="73">
        <v>2.23</v>
      </c>
      <c r="X167" s="73">
        <v>1.4412101910828023</v>
      </c>
      <c r="Y167" s="73">
        <v>1.0508999999999999</v>
      </c>
      <c r="Z167" s="73">
        <v>1.6640362990727999</v>
      </c>
      <c r="AA167" s="79">
        <v>1.1479999999999999</v>
      </c>
      <c r="AB167" s="79">
        <v>1.21</v>
      </c>
      <c r="AC167" s="79"/>
      <c r="AD167" s="3">
        <v>1.0121246958819343</v>
      </c>
      <c r="AF167" s="11">
        <f t="shared" si="331"/>
        <v>2.1325680846275175E-2</v>
      </c>
      <c r="AG167" s="11">
        <f t="shared" si="332"/>
        <v>2.9900332225913706E-2</v>
      </c>
      <c r="AH167" s="11">
        <f t="shared" si="333"/>
        <v>1.8613764388929699E-2</v>
      </c>
      <c r="AI167" s="11">
        <f t="shared" si="334"/>
        <v>1.6794014645017619E-2</v>
      </c>
      <c r="AJ167" s="11">
        <f t="shared" si="335"/>
        <v>1.8505825908156304E-2</v>
      </c>
      <c r="AK167" s="11">
        <f t="shared" si="336"/>
        <v>1.5860127747103991E-2</v>
      </c>
      <c r="AL167" s="11">
        <f t="shared" si="337"/>
        <v>4.8042246264812016E-2</v>
      </c>
      <c r="AM167" s="11">
        <f t="shared" si="338"/>
        <v>8.0537932606468132E-3</v>
      </c>
      <c r="AN167" s="11">
        <f t="shared" si="339"/>
        <v>1.4427040395712964E-2</v>
      </c>
      <c r="AO167" s="11">
        <f t="shared" si="340"/>
        <v>1.9186762893856901E-2</v>
      </c>
      <c r="AP167" s="11">
        <f t="shared" si="341"/>
        <v>1.7841817606937926E-2</v>
      </c>
      <c r="AQ167" s="11">
        <f t="shared" si="342"/>
        <v>1.1445809857592693E-2</v>
      </c>
      <c r="AR167" s="11">
        <f t="shared" si="343"/>
        <v>2.0277997712677021E-2</v>
      </c>
      <c r="AS167" s="11">
        <f t="shared" si="344"/>
        <v>2.14861235452104E-2</v>
      </c>
      <c r="AT167" s="11">
        <f t="shared" si="345"/>
        <v>1.9513444302176719E-2</v>
      </c>
      <c r="AU167" s="11">
        <f t="shared" si="346"/>
        <v>1.5142690739662124E-2</v>
      </c>
      <c r="AV167" s="11">
        <f t="shared" si="347"/>
        <v>1.0990559391292232E-2</v>
      </c>
      <c r="AW167" s="11">
        <f t="shared" si="348"/>
        <v>6.9177555726365192E-3</v>
      </c>
      <c r="AX167" s="11">
        <f t="shared" si="349"/>
        <v>1.803176756542868E-2</v>
      </c>
      <c r="AY167" s="11">
        <f t="shared" si="350"/>
        <v>1.8280472837671979E-2</v>
      </c>
      <c r="AZ167" s="11">
        <f t="shared" si="351"/>
        <v>1.4157260378802272E-2</v>
      </c>
      <c r="BA167" s="11">
        <f t="shared" si="352"/>
        <v>1.7800091282519359E-2</v>
      </c>
      <c r="BB167" s="11">
        <f t="shared" si="353"/>
        <v>3.5072711719418281E-2</v>
      </c>
      <c r="BC167" s="11">
        <f t="shared" si="354"/>
        <v>1.5264225678678356E-2</v>
      </c>
      <c r="BD167" s="11">
        <f t="shared" si="355"/>
        <v>2.007497883662035E-2</v>
      </c>
      <c r="BE167" s="76">
        <f t="shared" si="356"/>
        <v>1.1453744493391982E-2</v>
      </c>
      <c r="BF167" s="11">
        <f t="shared" ref="BF167" si="421">AD167/AD166-1</f>
        <v>1.1967772429976042E-2</v>
      </c>
      <c r="BY167" s="2">
        <f t="shared" si="390"/>
        <v>44288</v>
      </c>
      <c r="BZ167" s="3">
        <f t="shared" si="391"/>
        <v>1.8150999999999999</v>
      </c>
      <c r="CA167" s="3">
        <f t="shared" si="392"/>
        <v>1.86</v>
      </c>
      <c r="CB167" s="3">
        <f t="shared" si="393"/>
        <v>2.8782006920415224</v>
      </c>
      <c r="CC167" s="3">
        <f t="shared" si="394"/>
        <v>2.5550000000000002</v>
      </c>
      <c r="CD167" s="3">
        <f t="shared" si="395"/>
        <v>1.486</v>
      </c>
      <c r="CE167" s="3">
        <f t="shared" si="396"/>
        <v>1.8767</v>
      </c>
      <c r="CF167" s="3">
        <f t="shared" si="397"/>
        <v>2.6548123980424143</v>
      </c>
      <c r="CG167" s="3">
        <f t="shared" si="398"/>
        <v>1.8383677428294307</v>
      </c>
      <c r="CH167" s="3">
        <f t="shared" si="399"/>
        <v>2.2372727272727269</v>
      </c>
      <c r="CI167" s="3">
        <f t="shared" si="400"/>
        <v>1.4579486318616754</v>
      </c>
      <c r="CJ167" s="3">
        <f t="shared" si="401"/>
        <v>2.219005416051206</v>
      </c>
      <c r="CK167" s="3">
        <f t="shared" si="402"/>
        <v>2.2799</v>
      </c>
      <c r="CL167" s="3">
        <f t="shared" si="403"/>
        <v>2.250630700562779</v>
      </c>
      <c r="CM167" s="3">
        <f t="shared" si="404"/>
        <v>1.9397</v>
      </c>
      <c r="CN167" s="3">
        <f t="shared" si="405"/>
        <v>1.9905999999999999</v>
      </c>
      <c r="CO167" s="3">
        <f t="shared" si="406"/>
        <v>1.7430000000000001</v>
      </c>
      <c r="CP167" s="3">
        <f t="shared" si="407"/>
        <v>1.4350000000000001</v>
      </c>
      <c r="CQ167" s="3">
        <f t="shared" si="408"/>
        <v>1.31</v>
      </c>
      <c r="CR167" s="3">
        <f t="shared" si="409"/>
        <v>1.8009999999999999</v>
      </c>
      <c r="CS167" s="3">
        <f t="shared" si="410"/>
        <v>1.5764</v>
      </c>
      <c r="CT167" s="3">
        <f t="shared" si="411"/>
        <v>1.0602</v>
      </c>
      <c r="CU167" s="3">
        <f t="shared" si="412"/>
        <v>2.23</v>
      </c>
      <c r="CV167" s="3">
        <f t="shared" si="413"/>
        <v>1.4412101910828023</v>
      </c>
      <c r="CW167" s="3">
        <f t="shared" si="414"/>
        <v>1.0508999999999999</v>
      </c>
      <c r="CX167" s="3">
        <f t="shared" si="415"/>
        <v>1.6640362990727999</v>
      </c>
      <c r="CY167" s="81">
        <f t="shared" si="416"/>
        <v>1.1479999999999999</v>
      </c>
      <c r="CZ167" s="3">
        <f t="shared" ref="CZ167" si="422">AD167/AD$2</f>
        <v>1.0121246958819343</v>
      </c>
    </row>
    <row r="168" spans="1:104">
      <c r="A168" s="2">
        <v>44295</v>
      </c>
      <c r="B168" s="73">
        <v>1.8266</v>
      </c>
      <c r="C168" s="73">
        <v>1.8740000000000001</v>
      </c>
      <c r="D168" s="73">
        <v>4.0990000000000002</v>
      </c>
      <c r="E168" s="73">
        <v>2.5714000000000001</v>
      </c>
      <c r="F168" s="73">
        <v>1.4846999999999999</v>
      </c>
      <c r="G168" s="73">
        <v>1.8971</v>
      </c>
      <c r="H168" s="73">
        <v>3.1894999999999998</v>
      </c>
      <c r="I168" s="73">
        <v>2.6469999999999998</v>
      </c>
      <c r="J168" s="73">
        <v>2.4790000000000001</v>
      </c>
      <c r="K168" s="73">
        <v>1.7270000000000001</v>
      </c>
      <c r="L168" s="73">
        <v>2.2623000000000002</v>
      </c>
      <c r="M168" s="73">
        <v>2.2869999999999999</v>
      </c>
      <c r="N168" s="73">
        <v>2.3555000000000001</v>
      </c>
      <c r="O168" s="73">
        <v>1.9510000000000001</v>
      </c>
      <c r="P168" s="73">
        <v>1.998</v>
      </c>
      <c r="Q168" s="73">
        <v>1.754</v>
      </c>
      <c r="R168" s="73">
        <v>1.4331</v>
      </c>
      <c r="S168" s="73">
        <v>1.3180000000000001</v>
      </c>
      <c r="T168" s="73">
        <v>1.8132999999999999</v>
      </c>
      <c r="U168" s="73">
        <v>1.5828</v>
      </c>
      <c r="V168" s="73">
        <v>1.0702</v>
      </c>
      <c r="W168" s="73">
        <v>2.234</v>
      </c>
      <c r="X168" s="73">
        <v>1.391184713375796</v>
      </c>
      <c r="Y168" s="73">
        <v>1.0555000000000001</v>
      </c>
      <c r="Z168" s="73">
        <v>1.67340698362596</v>
      </c>
      <c r="AA168" s="79">
        <v>1.1539999999999999</v>
      </c>
      <c r="AB168" s="79"/>
      <c r="AC168" s="79"/>
      <c r="AD168" s="3">
        <v>1.0135053145901305</v>
      </c>
      <c r="AF168" s="11">
        <f t="shared" ref="AF168:AO173" si="423">IF(B168=B167,"/",B168/B167-1)</f>
        <v>6.3357390777367684E-3</v>
      </c>
      <c r="AG168" s="11">
        <f t="shared" si="423"/>
        <v>7.5268817204301453E-3</v>
      </c>
      <c r="AH168" s="11">
        <f t="shared" si="423"/>
        <v>-1.4426544842510158E-2</v>
      </c>
      <c r="AI168" s="11">
        <f t="shared" si="423"/>
        <v>6.418786692759193E-3</v>
      </c>
      <c r="AJ168" s="11">
        <f t="shared" si="423"/>
        <v>-8.7483176312252997E-4</v>
      </c>
      <c r="AK168" s="11">
        <f t="shared" si="423"/>
        <v>1.087014440240841E-2</v>
      </c>
      <c r="AL168" s="11">
        <f t="shared" si="423"/>
        <v>-2.006267666216055E-2</v>
      </c>
      <c r="AM168" s="11">
        <f t="shared" si="423"/>
        <v>-2.4495948746939833E-3</v>
      </c>
      <c r="AN168" s="11">
        <f t="shared" si="423"/>
        <v>7.3140999593661604E-3</v>
      </c>
      <c r="AO168" s="11">
        <f t="shared" si="423"/>
        <v>-5.7570523891767866E-3</v>
      </c>
      <c r="AP168" s="11">
        <f t="shared" ref="AP168:AY173" si="424">IF(L168=L167,"/",L168/L167-1)</f>
        <v>3.9495872903168028E-3</v>
      </c>
      <c r="AQ168" s="11">
        <f t="shared" si="424"/>
        <v>3.1141716741962533E-3</v>
      </c>
      <c r="AR168" s="11">
        <f t="shared" si="424"/>
        <v>1.5520586333261477E-2</v>
      </c>
      <c r="AS168" s="11">
        <f t="shared" si="424"/>
        <v>5.8256431406920051E-3</v>
      </c>
      <c r="AT168" s="11">
        <f t="shared" si="424"/>
        <v>3.7174721189592308E-3</v>
      </c>
      <c r="AU168" s="11">
        <f t="shared" si="424"/>
        <v>6.3109581181870489E-3</v>
      </c>
      <c r="AV168" s="11">
        <f t="shared" si="424"/>
        <v>-1.3240418118466435E-3</v>
      </c>
      <c r="AW168" s="11">
        <f t="shared" si="424"/>
        <v>6.1068702290076882E-3</v>
      </c>
      <c r="AX168" s="11">
        <f t="shared" si="424"/>
        <v>6.8295391449195719E-3</v>
      </c>
      <c r="AY168" s="11">
        <f t="shared" si="424"/>
        <v>4.0598832783558247E-3</v>
      </c>
      <c r="AZ168" s="11">
        <f t="shared" ref="AZ168:BI173" si="425">IF(V168=V167,"/",V168/V167-1)</f>
        <v>9.4321826070553616E-3</v>
      </c>
      <c r="BA168" s="11">
        <f t="shared" si="425"/>
        <v>1.7937219730941312E-3</v>
      </c>
      <c r="BB168" s="11">
        <f t="shared" si="425"/>
        <v>-3.4710743801652955E-2</v>
      </c>
      <c r="BC168" s="11">
        <f t="shared" si="425"/>
        <v>4.3772004948141596E-3</v>
      </c>
      <c r="BD168" s="11">
        <f t="shared" ref="BD168" si="426">IF(Z168=Z167,"/",Z168/Z167-1)</f>
        <v>5.6312981624146996E-3</v>
      </c>
      <c r="BE168" s="76">
        <f t="shared" ref="BE168:BE173" si="427">IF(AA168=AA167,"/",AA168/AA167-1)</f>
        <v>5.2264808362370019E-3</v>
      </c>
      <c r="BF168" s="11">
        <f t="shared" ref="BF168" si="428">AD168/AD167-1</f>
        <v>1.3640796571938729E-3</v>
      </c>
      <c r="BY168" s="2">
        <f t="shared" si="390"/>
        <v>44295</v>
      </c>
      <c r="BZ168" s="3">
        <f t="shared" ref="BZ168:CI173" si="429">B168/B$2</f>
        <v>1.8266</v>
      </c>
      <c r="CA168" s="3">
        <f t="shared" si="429"/>
        <v>1.8740000000000001</v>
      </c>
      <c r="CB168" s="3">
        <f t="shared" si="429"/>
        <v>2.8366782006920417</v>
      </c>
      <c r="CC168" s="3">
        <f t="shared" si="429"/>
        <v>2.5714000000000001</v>
      </c>
      <c r="CD168" s="3">
        <f t="shared" si="429"/>
        <v>1.4846999999999999</v>
      </c>
      <c r="CE168" s="3">
        <f t="shared" si="429"/>
        <v>1.8971</v>
      </c>
      <c r="CF168" s="3">
        <f t="shared" si="429"/>
        <v>2.6015497553017943</v>
      </c>
      <c r="CG168" s="3">
        <f t="shared" si="429"/>
        <v>1.833864486628793</v>
      </c>
      <c r="CH168" s="3">
        <f t="shared" si="429"/>
        <v>2.2536363636363634</v>
      </c>
      <c r="CI168" s="3">
        <f t="shared" si="429"/>
        <v>1.4495551452073192</v>
      </c>
      <c r="CJ168" s="3">
        <f t="shared" ref="CJ168:CS173" si="430">L168/L$2</f>
        <v>2.2277695716395867</v>
      </c>
      <c r="CK168" s="3">
        <f t="shared" si="430"/>
        <v>2.2869999999999999</v>
      </c>
      <c r="CL168" s="3">
        <f t="shared" si="430"/>
        <v>2.2855618086551526</v>
      </c>
      <c r="CM168" s="3">
        <f t="shared" si="430"/>
        <v>1.9510000000000001</v>
      </c>
      <c r="CN168" s="3">
        <f t="shared" si="430"/>
        <v>1.998</v>
      </c>
      <c r="CO168" s="3">
        <f t="shared" si="430"/>
        <v>1.754</v>
      </c>
      <c r="CP168" s="3">
        <f t="shared" si="430"/>
        <v>1.4331</v>
      </c>
      <c r="CQ168" s="3">
        <f t="shared" si="430"/>
        <v>1.3180000000000001</v>
      </c>
      <c r="CR168" s="3">
        <f t="shared" si="430"/>
        <v>1.8132999999999999</v>
      </c>
      <c r="CS168" s="3">
        <f t="shared" si="430"/>
        <v>1.5828</v>
      </c>
      <c r="CT168" s="3">
        <f t="shared" ref="CT168:DC173" si="431">V168/V$2</f>
        <v>1.0702</v>
      </c>
      <c r="CU168" s="3">
        <f t="shared" si="431"/>
        <v>2.234</v>
      </c>
      <c r="CV168" s="3">
        <f t="shared" si="431"/>
        <v>1.391184713375796</v>
      </c>
      <c r="CW168" s="3">
        <f t="shared" si="431"/>
        <v>1.0555000000000001</v>
      </c>
      <c r="CX168" s="3">
        <f t="shared" ref="CX168" si="432">Z168/Z$2</f>
        <v>1.67340698362596</v>
      </c>
      <c r="CY168" s="81">
        <f t="shared" ref="CY168:CY173" si="433">AA168/AA$2</f>
        <v>1.1539999999999999</v>
      </c>
      <c r="CZ168" s="3">
        <f t="shared" ref="CZ168" si="434">AD168/AD$2</f>
        <v>1.0135053145901305</v>
      </c>
    </row>
    <row r="169" spans="1:104">
      <c r="A169" s="2">
        <v>44302</v>
      </c>
      <c r="B169" s="73">
        <v>1.8186</v>
      </c>
      <c r="C169" s="73">
        <v>1.865</v>
      </c>
      <c r="D169" s="73">
        <v>4.0469999999999997</v>
      </c>
      <c r="E169" s="73">
        <v>2.5527000000000002</v>
      </c>
      <c r="F169" s="73">
        <v>1.4684999999999999</v>
      </c>
      <c r="G169" s="73">
        <v>1.8817999999999999</v>
      </c>
      <c r="H169" s="73">
        <v>3.1501000000000001</v>
      </c>
      <c r="I169" s="73">
        <v>2.6505000000000001</v>
      </c>
      <c r="J169" s="73">
        <v>2.4889999999999999</v>
      </c>
      <c r="K169" s="73">
        <v>1.6974</v>
      </c>
      <c r="L169" s="73">
        <v>2.2538999999999998</v>
      </c>
      <c r="M169" s="73">
        <v>2.2753000000000001</v>
      </c>
      <c r="N169" s="73">
        <v>2.3452999999999999</v>
      </c>
      <c r="O169" s="73">
        <v>1.9503999999999999</v>
      </c>
      <c r="P169" s="73">
        <v>1.9914000000000001</v>
      </c>
      <c r="Q169" s="73">
        <v>1.7430000000000001</v>
      </c>
      <c r="R169" s="73">
        <v>1.4311</v>
      </c>
      <c r="S169" s="73">
        <v>1.3240000000000001</v>
      </c>
      <c r="T169" s="73">
        <v>1.8111999999999999</v>
      </c>
      <c r="U169" s="73">
        <v>1.5838000000000001</v>
      </c>
      <c r="V169" s="73">
        <v>1.0667</v>
      </c>
      <c r="W169" s="73">
        <v>2.2160000000000002</v>
      </c>
      <c r="X169" s="73">
        <v>1.3828471337579615</v>
      </c>
      <c r="Y169" s="73">
        <v>1.0588</v>
      </c>
      <c r="Z169" s="73">
        <v>1.6769579798776899</v>
      </c>
      <c r="AA169" s="79">
        <v>1.143</v>
      </c>
      <c r="AB169" s="79"/>
      <c r="AC169" s="79"/>
      <c r="AD169" s="3">
        <v>1.0142012232089779</v>
      </c>
      <c r="AF169" s="11">
        <f t="shared" si="423"/>
        <v>-4.3797218876601152E-3</v>
      </c>
      <c r="AG169" s="11">
        <f t="shared" si="423"/>
        <v>-4.8025613660619415E-3</v>
      </c>
      <c r="AH169" s="11">
        <f t="shared" si="423"/>
        <v>-1.2686020980727131E-2</v>
      </c>
      <c r="AI169" s="11">
        <f t="shared" si="423"/>
        <v>-7.2723030255891219E-3</v>
      </c>
      <c r="AJ169" s="11">
        <f t="shared" si="423"/>
        <v>-1.0911295211153749E-2</v>
      </c>
      <c r="AK169" s="11">
        <f t="shared" si="423"/>
        <v>-8.0649412260819231E-3</v>
      </c>
      <c r="AL169" s="11">
        <f t="shared" si="423"/>
        <v>-1.2353033390813506E-2</v>
      </c>
      <c r="AM169" s="11">
        <f t="shared" si="423"/>
        <v>1.3222516055912958E-3</v>
      </c>
      <c r="AN169" s="11">
        <f t="shared" si="423"/>
        <v>4.0338846308993759E-3</v>
      </c>
      <c r="AO169" s="11">
        <f t="shared" si="423"/>
        <v>-1.713954834973952E-2</v>
      </c>
      <c r="AP169" s="11">
        <f t="shared" si="424"/>
        <v>-3.7130354064449644E-3</v>
      </c>
      <c r="AQ169" s="11">
        <f t="shared" si="424"/>
        <v>-5.1158723218188706E-3</v>
      </c>
      <c r="AR169" s="11">
        <f t="shared" si="424"/>
        <v>-4.3302908087455849E-3</v>
      </c>
      <c r="AS169" s="11">
        <f t="shared" si="424"/>
        <v>-3.0753459764232272E-4</v>
      </c>
      <c r="AT169" s="11">
        <f t="shared" si="424"/>
        <v>-3.3033033033033066E-3</v>
      </c>
      <c r="AU169" s="11">
        <f t="shared" si="424"/>
        <v>-6.2713797035347518E-3</v>
      </c>
      <c r="AV169" s="11">
        <f t="shared" si="424"/>
        <v>-1.3955760240038639E-3</v>
      </c>
      <c r="AW169" s="11">
        <f t="shared" si="424"/>
        <v>4.5523520485584168E-3</v>
      </c>
      <c r="AX169" s="11">
        <f t="shared" si="424"/>
        <v>-1.1581095240721373E-3</v>
      </c>
      <c r="AY169" s="11">
        <f t="shared" si="424"/>
        <v>6.3179176143557392E-4</v>
      </c>
      <c r="AZ169" s="11">
        <f t="shared" si="425"/>
        <v>-3.2704167445337662E-3</v>
      </c>
      <c r="BA169" s="11">
        <f t="shared" si="425"/>
        <v>-8.0572963294538447E-3</v>
      </c>
      <c r="BB169" s="11">
        <f t="shared" si="425"/>
        <v>-5.9931506849315586E-3</v>
      </c>
      <c r="BC169" s="11">
        <f t="shared" si="425"/>
        <v>3.1264803410704367E-3</v>
      </c>
      <c r="BD169" s="11">
        <f t="shared" ref="BD169" si="435">IF(Z169=Z168,"/",Z169/Z168-1)</f>
        <v>2.1220159151216222E-3</v>
      </c>
      <c r="BE169" s="76">
        <f t="shared" si="427"/>
        <v>-9.5320623916810288E-3</v>
      </c>
      <c r="BF169" s="11">
        <f t="shared" ref="BF169" si="436">AD169/AD168-1</f>
        <v>6.8663539187152622E-4</v>
      </c>
      <c r="BY169" s="2">
        <f t="shared" si="390"/>
        <v>44302</v>
      </c>
      <c r="BZ169" s="3">
        <f t="shared" si="429"/>
        <v>1.8186</v>
      </c>
      <c r="CA169" s="3">
        <f t="shared" si="429"/>
        <v>1.865</v>
      </c>
      <c r="CB169" s="3">
        <f t="shared" si="429"/>
        <v>2.800692041522491</v>
      </c>
      <c r="CC169" s="3">
        <f t="shared" si="429"/>
        <v>2.5527000000000002</v>
      </c>
      <c r="CD169" s="3">
        <f t="shared" si="429"/>
        <v>1.4684999999999999</v>
      </c>
      <c r="CE169" s="3">
        <f t="shared" si="429"/>
        <v>1.8817999999999999</v>
      </c>
      <c r="CF169" s="3">
        <f t="shared" si="429"/>
        <v>2.5694127243066887</v>
      </c>
      <c r="CG169" s="3">
        <f t="shared" si="429"/>
        <v>1.8362893168906749</v>
      </c>
      <c r="CH169" s="3">
        <f t="shared" si="429"/>
        <v>2.2627272727272723</v>
      </c>
      <c r="CI169" s="3">
        <f t="shared" si="429"/>
        <v>1.4247104247104247</v>
      </c>
      <c r="CJ169" s="3">
        <f t="shared" si="430"/>
        <v>2.2194977843426882</v>
      </c>
      <c r="CK169" s="3">
        <f t="shared" si="430"/>
        <v>2.2753000000000001</v>
      </c>
      <c r="CL169" s="3">
        <f t="shared" si="430"/>
        <v>2.2756646613623133</v>
      </c>
      <c r="CM169" s="3">
        <f t="shared" si="430"/>
        <v>1.9503999999999999</v>
      </c>
      <c r="CN169" s="3">
        <f t="shared" si="430"/>
        <v>1.9914000000000001</v>
      </c>
      <c r="CO169" s="3">
        <f t="shared" si="430"/>
        <v>1.7430000000000001</v>
      </c>
      <c r="CP169" s="3">
        <f t="shared" si="430"/>
        <v>1.4311</v>
      </c>
      <c r="CQ169" s="3">
        <f t="shared" si="430"/>
        <v>1.3240000000000001</v>
      </c>
      <c r="CR169" s="3">
        <f t="shared" si="430"/>
        <v>1.8111999999999999</v>
      </c>
      <c r="CS169" s="3">
        <f t="shared" si="430"/>
        <v>1.5838000000000001</v>
      </c>
      <c r="CT169" s="3">
        <f t="shared" si="431"/>
        <v>1.0667</v>
      </c>
      <c r="CU169" s="3">
        <f t="shared" si="431"/>
        <v>2.2160000000000002</v>
      </c>
      <c r="CV169" s="3">
        <f t="shared" si="431"/>
        <v>1.3828471337579615</v>
      </c>
      <c r="CW169" s="3">
        <f t="shared" si="431"/>
        <v>1.0588</v>
      </c>
      <c r="CX169" s="3">
        <f t="shared" ref="CX169" si="437">Z169/Z$2</f>
        <v>1.6769579798776899</v>
      </c>
      <c r="CY169" s="81">
        <f t="shared" si="433"/>
        <v>1.143</v>
      </c>
      <c r="CZ169" s="3">
        <f t="shared" ref="CZ169" si="438">AD169/AD$2</f>
        <v>1.0142012232089779</v>
      </c>
    </row>
    <row r="170" spans="1:104">
      <c r="A170" s="2">
        <v>44309</v>
      </c>
      <c r="B170" s="73">
        <v>1.8841000000000001</v>
      </c>
      <c r="C170" s="73">
        <v>1.925</v>
      </c>
      <c r="D170" s="73">
        <v>4.2069999999999999</v>
      </c>
      <c r="E170" s="73">
        <v>2.6301000000000001</v>
      </c>
      <c r="F170" s="73">
        <v>1.5158</v>
      </c>
      <c r="G170" s="73">
        <v>1.9328000000000001</v>
      </c>
      <c r="H170" s="73">
        <v>3.3033999999999999</v>
      </c>
      <c r="I170" s="73">
        <v>2.6873</v>
      </c>
      <c r="J170" s="73">
        <v>2.5249999999999999</v>
      </c>
      <c r="K170" s="73">
        <v>1.7398</v>
      </c>
      <c r="L170" s="73">
        <v>2.3163999999999998</v>
      </c>
      <c r="M170" s="73">
        <v>2.3228</v>
      </c>
      <c r="N170" s="73">
        <v>2.3902000000000001</v>
      </c>
      <c r="O170" s="73">
        <v>1.9767999999999999</v>
      </c>
      <c r="P170" s="73">
        <v>2.0221</v>
      </c>
      <c r="Q170" s="73">
        <v>1.778</v>
      </c>
      <c r="R170" s="73">
        <v>1.4826999999999999</v>
      </c>
      <c r="S170" s="73">
        <v>1.3420000000000001</v>
      </c>
      <c r="T170" s="73">
        <v>1.8811</v>
      </c>
      <c r="U170" s="73">
        <v>1.6213</v>
      </c>
      <c r="V170" s="73">
        <v>1.0858000000000001</v>
      </c>
      <c r="W170" s="73">
        <v>2.2789999999999999</v>
      </c>
      <c r="X170" s="73">
        <v>1.3792738853503179</v>
      </c>
      <c r="Y170" s="73">
        <v>1.079</v>
      </c>
      <c r="Z170" s="73">
        <v>1.7094909646873173</v>
      </c>
      <c r="AA170" s="79">
        <v>1.165</v>
      </c>
      <c r="AB170" s="79"/>
      <c r="AC170" s="79"/>
      <c r="AD170" s="3">
        <v>1.0339058357568951</v>
      </c>
      <c r="AF170" s="11">
        <f t="shared" si="423"/>
        <v>3.6016716155284456E-2</v>
      </c>
      <c r="AG170" s="11">
        <f t="shared" si="423"/>
        <v>3.2171581769437019E-2</v>
      </c>
      <c r="AH170" s="11">
        <f t="shared" si="423"/>
        <v>3.9535458364220455E-2</v>
      </c>
      <c r="AI170" s="11">
        <f t="shared" si="423"/>
        <v>3.0320836761076553E-2</v>
      </c>
      <c r="AJ170" s="11">
        <f t="shared" si="423"/>
        <v>3.2209737827715523E-2</v>
      </c>
      <c r="AK170" s="11">
        <f t="shared" si="423"/>
        <v>2.7101711127643924E-2</v>
      </c>
      <c r="AL170" s="11">
        <f t="shared" si="423"/>
        <v>4.866512174216675E-2</v>
      </c>
      <c r="AM170" s="11">
        <f t="shared" si="423"/>
        <v>1.3884172797585359E-2</v>
      </c>
      <c r="AN170" s="11">
        <f t="shared" si="423"/>
        <v>1.44636400160707E-2</v>
      </c>
      <c r="AO170" s="11">
        <f t="shared" si="423"/>
        <v>2.4979380228584924E-2</v>
      </c>
      <c r="AP170" s="11">
        <f t="shared" si="424"/>
        <v>2.7729712942011542E-2</v>
      </c>
      <c r="AQ170" s="11">
        <f t="shared" si="424"/>
        <v>2.0876367951478958E-2</v>
      </c>
      <c r="AR170" s="11">
        <f t="shared" si="424"/>
        <v>1.9144672323370138E-2</v>
      </c>
      <c r="AS170" s="11">
        <f t="shared" si="424"/>
        <v>1.3535684987694863E-2</v>
      </c>
      <c r="AT170" s="11">
        <f t="shared" si="424"/>
        <v>1.5416290047203018E-2</v>
      </c>
      <c r="AU170" s="11">
        <f t="shared" si="424"/>
        <v>2.008032128514059E-2</v>
      </c>
      <c r="AV170" s="11">
        <f t="shared" si="424"/>
        <v>3.6056180560408047E-2</v>
      </c>
      <c r="AW170" s="11">
        <f t="shared" si="424"/>
        <v>1.3595166163141936E-2</v>
      </c>
      <c r="AX170" s="11">
        <f t="shared" si="424"/>
        <v>3.8593197879858598E-2</v>
      </c>
      <c r="AY170" s="11">
        <f t="shared" si="424"/>
        <v>2.3677231973733948E-2</v>
      </c>
      <c r="AZ170" s="11">
        <f t="shared" si="425"/>
        <v>1.7905690447173717E-2</v>
      </c>
      <c r="BA170" s="11">
        <f t="shared" si="425"/>
        <v>2.8429602888086603E-2</v>
      </c>
      <c r="BB170" s="11">
        <f t="shared" si="425"/>
        <v>-2.5839793281655643E-3</v>
      </c>
      <c r="BC170" s="11">
        <f t="shared" si="425"/>
        <v>1.907820173781638E-2</v>
      </c>
      <c r="BD170" s="11">
        <f t="shared" ref="BD170" si="439">IF(Z170=Z169,"/",Z170/Z169-1)</f>
        <v>1.9400000000000084E-2</v>
      </c>
      <c r="BE170" s="76">
        <f t="shared" si="427"/>
        <v>1.9247594050743722E-2</v>
      </c>
      <c r="BF170" s="11">
        <f t="shared" ref="BF170" si="440">AD170/AD169-1</f>
        <v>1.9428701225158163E-2</v>
      </c>
      <c r="BY170" s="2">
        <f t="shared" si="390"/>
        <v>44309</v>
      </c>
      <c r="BZ170" s="3">
        <f t="shared" si="429"/>
        <v>1.8841000000000001</v>
      </c>
      <c r="CA170" s="3">
        <f t="shared" si="429"/>
        <v>1.925</v>
      </c>
      <c r="CB170" s="3">
        <f t="shared" si="429"/>
        <v>2.9114186851211072</v>
      </c>
      <c r="CC170" s="3">
        <f t="shared" si="429"/>
        <v>2.6301000000000001</v>
      </c>
      <c r="CD170" s="3">
        <f t="shared" si="429"/>
        <v>1.5158</v>
      </c>
      <c r="CE170" s="3">
        <f t="shared" si="429"/>
        <v>1.9328000000000001</v>
      </c>
      <c r="CF170" s="3">
        <f t="shared" si="429"/>
        <v>2.6944535073409459</v>
      </c>
      <c r="CG170" s="3">
        <f t="shared" si="429"/>
        <v>1.8617846750727449</v>
      </c>
      <c r="CH170" s="3">
        <f t="shared" si="429"/>
        <v>2.295454545454545</v>
      </c>
      <c r="CI170" s="3">
        <f t="shared" si="429"/>
        <v>1.4602988081248951</v>
      </c>
      <c r="CJ170" s="3">
        <f t="shared" si="430"/>
        <v>2.2810438207779415</v>
      </c>
      <c r="CK170" s="3">
        <f t="shared" si="430"/>
        <v>2.3228</v>
      </c>
      <c r="CL170" s="3">
        <f t="shared" si="430"/>
        <v>2.3192315156219681</v>
      </c>
      <c r="CM170" s="3">
        <f t="shared" si="430"/>
        <v>1.9767999999999999</v>
      </c>
      <c r="CN170" s="3">
        <f t="shared" si="430"/>
        <v>2.0221</v>
      </c>
      <c r="CO170" s="3">
        <f t="shared" si="430"/>
        <v>1.778</v>
      </c>
      <c r="CP170" s="3">
        <f t="shared" si="430"/>
        <v>1.4826999999999999</v>
      </c>
      <c r="CQ170" s="3">
        <f t="shared" si="430"/>
        <v>1.3420000000000001</v>
      </c>
      <c r="CR170" s="3">
        <f t="shared" si="430"/>
        <v>1.8811</v>
      </c>
      <c r="CS170" s="3">
        <f t="shared" si="430"/>
        <v>1.6213</v>
      </c>
      <c r="CT170" s="3">
        <f t="shared" si="431"/>
        <v>1.0858000000000001</v>
      </c>
      <c r="CU170" s="3">
        <f t="shared" si="431"/>
        <v>2.2789999999999999</v>
      </c>
      <c r="CV170" s="3">
        <f t="shared" si="431"/>
        <v>1.3792738853503179</v>
      </c>
      <c r="CW170" s="3">
        <f t="shared" si="431"/>
        <v>1.079</v>
      </c>
      <c r="CX170" s="3">
        <f t="shared" ref="CX170" si="441">Z170/Z$2</f>
        <v>1.7094909646873173</v>
      </c>
      <c r="CY170" s="81">
        <f t="shared" si="433"/>
        <v>1.165</v>
      </c>
      <c r="CZ170" s="3">
        <f t="shared" ref="CZ170" si="442">AD170/AD$2</f>
        <v>1.0339058357568951</v>
      </c>
    </row>
    <row r="171" spans="1:104">
      <c r="A171" s="2">
        <v>44316</v>
      </c>
      <c r="B171" s="73">
        <v>1.9013</v>
      </c>
      <c r="C171" s="73">
        <v>1.927</v>
      </c>
      <c r="D171" s="73">
        <v>4.2770000000000001</v>
      </c>
      <c r="E171" s="73">
        <v>2.6676000000000002</v>
      </c>
      <c r="F171" s="73">
        <v>1.5387</v>
      </c>
      <c r="G171" s="73">
        <v>1.9403999999999999</v>
      </c>
      <c r="H171" s="73">
        <v>3.3262</v>
      </c>
      <c r="I171" s="73">
        <v>2.6675</v>
      </c>
      <c r="J171" s="73">
        <v>2.5270000000000001</v>
      </c>
      <c r="K171" s="73">
        <v>1.7656000000000001</v>
      </c>
      <c r="L171" s="73">
        <v>2.331</v>
      </c>
      <c r="M171" s="73">
        <v>2.3273000000000001</v>
      </c>
      <c r="N171" s="73">
        <v>2.3972000000000002</v>
      </c>
      <c r="O171" s="73">
        <v>1.9822</v>
      </c>
      <c r="P171" s="73">
        <v>2.0177</v>
      </c>
      <c r="Q171" s="73">
        <v>1.7809999999999999</v>
      </c>
      <c r="R171" s="73">
        <v>1.4763999999999999</v>
      </c>
      <c r="S171" s="73">
        <v>1.337</v>
      </c>
      <c r="T171" s="73">
        <v>1.8964000000000001</v>
      </c>
      <c r="U171" s="73">
        <v>1.6183000000000001</v>
      </c>
      <c r="V171" s="73">
        <v>1.0809</v>
      </c>
      <c r="W171" s="73">
        <v>2.2879999999999998</v>
      </c>
      <c r="X171" s="73">
        <v>1.3673630573248403</v>
      </c>
      <c r="Y171" s="73">
        <v>1.0823</v>
      </c>
      <c r="Z171" s="73">
        <v>1.7156451321601918</v>
      </c>
      <c r="AA171" s="79">
        <v>1.1659999999999999</v>
      </c>
      <c r="AB171" s="79"/>
      <c r="AC171" s="79"/>
      <c r="AD171" s="3">
        <v>1.0375773536425386</v>
      </c>
      <c r="AF171" s="11">
        <f t="shared" si="423"/>
        <v>9.1290271217026042E-3</v>
      </c>
      <c r="AG171" s="11">
        <f t="shared" si="423"/>
        <v>1.0389610389609505E-3</v>
      </c>
      <c r="AH171" s="11">
        <f t="shared" si="423"/>
        <v>1.6638935108153063E-2</v>
      </c>
      <c r="AI171" s="11">
        <f t="shared" si="423"/>
        <v>1.4258013003307868E-2</v>
      </c>
      <c r="AJ171" s="11">
        <f t="shared" si="423"/>
        <v>1.5107533975458498E-2</v>
      </c>
      <c r="AK171" s="11">
        <f t="shared" si="423"/>
        <v>3.9321192052979015E-3</v>
      </c>
      <c r="AL171" s="11">
        <f t="shared" si="423"/>
        <v>6.9019797784102277E-3</v>
      </c>
      <c r="AM171" s="11">
        <f t="shared" si="423"/>
        <v>-7.3679901760130839E-3</v>
      </c>
      <c r="AN171" s="11">
        <f t="shared" si="423"/>
        <v>7.9207920792079278E-4</v>
      </c>
      <c r="AO171" s="11">
        <f t="shared" si="423"/>
        <v>1.4829290723071598E-2</v>
      </c>
      <c r="AP171" s="11">
        <f t="shared" si="424"/>
        <v>6.3028837851839548E-3</v>
      </c>
      <c r="AQ171" s="11">
        <f t="shared" si="424"/>
        <v>1.9373170311693944E-3</v>
      </c>
      <c r="AR171" s="11">
        <f t="shared" si="424"/>
        <v>2.9286252196469853E-3</v>
      </c>
      <c r="AS171" s="11">
        <f t="shared" si="424"/>
        <v>2.7316875758802706E-3</v>
      </c>
      <c r="AT171" s="11">
        <f t="shared" si="424"/>
        <v>-2.1759556896295829E-3</v>
      </c>
      <c r="AU171" s="11">
        <f t="shared" si="424"/>
        <v>1.6872890888637304E-3</v>
      </c>
      <c r="AV171" s="11">
        <f t="shared" si="424"/>
        <v>-4.2490051932285722E-3</v>
      </c>
      <c r="AW171" s="11">
        <f t="shared" si="424"/>
        <v>-3.7257824143070994E-3</v>
      </c>
      <c r="AX171" s="11">
        <f t="shared" si="424"/>
        <v>8.1335388868215563E-3</v>
      </c>
      <c r="AY171" s="11">
        <f t="shared" si="424"/>
        <v>-1.8503669894528452E-3</v>
      </c>
      <c r="AZ171" s="11">
        <f t="shared" si="425"/>
        <v>-4.5128016209248223E-3</v>
      </c>
      <c r="BA171" s="11">
        <f t="shared" si="425"/>
        <v>3.9491004826677223E-3</v>
      </c>
      <c r="BB171" s="11">
        <f t="shared" si="425"/>
        <v>-8.6355785837650689E-3</v>
      </c>
      <c r="BC171" s="11">
        <f t="shared" si="425"/>
        <v>3.0583873957368279E-3</v>
      </c>
      <c r="BD171" s="11">
        <f t="shared" ref="BD171:BD172" si="443">IF(Z171=Z170,"/",Z171/Z170-1)</f>
        <v>3.6000000000000476E-3</v>
      </c>
      <c r="BE171" s="76">
        <f t="shared" si="427"/>
        <v>8.5836909871228606E-4</v>
      </c>
      <c r="BF171" s="11">
        <f t="shared" ref="BF171:BF172" si="444">AD171/AD170-1</f>
        <v>3.5511143845663451E-3</v>
      </c>
      <c r="BY171" s="2">
        <f t="shared" si="390"/>
        <v>44316</v>
      </c>
      <c r="BZ171" s="3">
        <f t="shared" si="429"/>
        <v>1.9013</v>
      </c>
      <c r="CA171" s="3">
        <f t="shared" si="429"/>
        <v>1.927</v>
      </c>
      <c r="CB171" s="3">
        <f t="shared" si="429"/>
        <v>2.9598615916955016</v>
      </c>
      <c r="CC171" s="3">
        <f t="shared" si="429"/>
        <v>2.6676000000000002</v>
      </c>
      <c r="CD171" s="3">
        <f t="shared" si="429"/>
        <v>1.5387</v>
      </c>
      <c r="CE171" s="3">
        <f t="shared" si="429"/>
        <v>1.9403999999999999</v>
      </c>
      <c r="CF171" s="3">
        <f t="shared" si="429"/>
        <v>2.7130505709624795</v>
      </c>
      <c r="CG171" s="3">
        <f t="shared" si="429"/>
        <v>1.8480670638769572</v>
      </c>
      <c r="CH171" s="3">
        <f t="shared" si="429"/>
        <v>2.2972727272727274</v>
      </c>
      <c r="CI171" s="3">
        <f t="shared" si="429"/>
        <v>1.4819540036931342</v>
      </c>
      <c r="CJ171" s="3">
        <f t="shared" si="430"/>
        <v>2.2954209748892169</v>
      </c>
      <c r="CK171" s="3">
        <f t="shared" si="430"/>
        <v>2.3273000000000001</v>
      </c>
      <c r="CL171" s="3">
        <f t="shared" si="430"/>
        <v>2.3260236755288184</v>
      </c>
      <c r="CM171" s="3">
        <f t="shared" si="430"/>
        <v>1.9822</v>
      </c>
      <c r="CN171" s="3">
        <f t="shared" si="430"/>
        <v>2.0177</v>
      </c>
      <c r="CO171" s="3">
        <f t="shared" si="430"/>
        <v>1.7809999999999999</v>
      </c>
      <c r="CP171" s="3">
        <f t="shared" si="430"/>
        <v>1.4763999999999999</v>
      </c>
      <c r="CQ171" s="3">
        <f t="shared" si="430"/>
        <v>1.337</v>
      </c>
      <c r="CR171" s="3">
        <f t="shared" si="430"/>
        <v>1.8964000000000001</v>
      </c>
      <c r="CS171" s="3">
        <f t="shared" si="430"/>
        <v>1.6183000000000001</v>
      </c>
      <c r="CT171" s="3">
        <f t="shared" si="431"/>
        <v>1.0809</v>
      </c>
      <c r="CU171" s="3">
        <f t="shared" si="431"/>
        <v>2.2879999999999998</v>
      </c>
      <c r="CV171" s="3">
        <f t="shared" si="431"/>
        <v>1.3673630573248403</v>
      </c>
      <c r="CW171" s="3">
        <f t="shared" si="431"/>
        <v>1.0823</v>
      </c>
      <c r="CX171" s="3">
        <f t="shared" ref="CX171:CX172" si="445">Z171/Z$2</f>
        <v>1.7156451321601918</v>
      </c>
      <c r="CY171" s="81">
        <f t="shared" si="433"/>
        <v>1.1659999999999999</v>
      </c>
      <c r="CZ171" s="3">
        <f t="shared" ref="CZ171:CZ172" si="446">AD171/AD$2</f>
        <v>1.0375773536425386</v>
      </c>
    </row>
    <row r="172" spans="1:104">
      <c r="A172" s="2">
        <v>44323</v>
      </c>
      <c r="B172" s="73">
        <v>1.8726</v>
      </c>
      <c r="C172" s="73">
        <v>1.8839999999999999</v>
      </c>
      <c r="D172" s="73">
        <v>4.2770000000000001</v>
      </c>
      <c r="E172" s="73">
        <v>2.6042999999999998</v>
      </c>
      <c r="F172" s="73">
        <v>1.4927999999999999</v>
      </c>
      <c r="G172" s="73">
        <v>1.9366000000000001</v>
      </c>
      <c r="H172" s="73">
        <v>3.2355999999999998</v>
      </c>
      <c r="I172" s="73">
        <v>2.6536</v>
      </c>
      <c r="J172" s="73">
        <v>2.5019999999999998</v>
      </c>
      <c r="K172" s="73">
        <v>1.7433000000000001</v>
      </c>
      <c r="L172" s="73">
        <v>2.3008999999999999</v>
      </c>
      <c r="M172" s="73">
        <v>2.2852000000000001</v>
      </c>
      <c r="N172" s="73">
        <v>2.3921999999999999</v>
      </c>
      <c r="O172" s="73">
        <v>1.9802999999999999</v>
      </c>
      <c r="P172" s="73">
        <v>2.0059999999999998</v>
      </c>
      <c r="Q172" s="73">
        <v>1.7949999999999999</v>
      </c>
      <c r="R172" s="73">
        <v>1.4632000000000001</v>
      </c>
      <c r="S172" s="73">
        <v>1.3420000000000001</v>
      </c>
      <c r="T172" s="73">
        <v>1.8697999999999999</v>
      </c>
      <c r="U172" s="73">
        <v>1.5973999999999999</v>
      </c>
      <c r="V172" s="73">
        <v>1.0825</v>
      </c>
      <c r="W172" s="73">
        <v>2.2440000000000002</v>
      </c>
      <c r="X172" s="73">
        <v>1.3280573248407639</v>
      </c>
      <c r="Y172" s="73">
        <v>1.0784</v>
      </c>
      <c r="Z172" s="73">
        <v>1.7055230303673516</v>
      </c>
      <c r="AA172" s="79">
        <v>1.179</v>
      </c>
      <c r="AB172" s="79"/>
      <c r="AC172" s="79"/>
      <c r="AD172" s="3">
        <v>1.0309750206080939</v>
      </c>
      <c r="AF172" s="11">
        <f t="shared" si="423"/>
        <v>-1.5094935044443258E-2</v>
      </c>
      <c r="AG172" s="11">
        <f t="shared" si="423"/>
        <v>-2.231447846393364E-2</v>
      </c>
      <c r="AH172" s="11" t="str">
        <f t="shared" si="423"/>
        <v>/</v>
      </c>
      <c r="AI172" s="11">
        <f t="shared" si="423"/>
        <v>-2.3729194781826446E-2</v>
      </c>
      <c r="AJ172" s="11">
        <f t="shared" si="423"/>
        <v>-2.9830376291674843E-2</v>
      </c>
      <c r="AK172" s="11">
        <f t="shared" si="423"/>
        <v>-1.9583591012161117E-3</v>
      </c>
      <c r="AL172" s="11">
        <f t="shared" si="423"/>
        <v>-2.7238289940472726E-2</v>
      </c>
      <c r="AM172" s="11">
        <f t="shared" si="423"/>
        <v>-5.2108716026242341E-3</v>
      </c>
      <c r="AN172" s="11">
        <f t="shared" si="423"/>
        <v>-9.893153937475363E-3</v>
      </c>
      <c r="AO172" s="11">
        <f t="shared" si="423"/>
        <v>-1.2630267331218858E-2</v>
      </c>
      <c r="AP172" s="11">
        <f t="shared" si="424"/>
        <v>-1.2912912912912966E-2</v>
      </c>
      <c r="AQ172" s="11">
        <f t="shared" si="424"/>
        <v>-1.8089631762127745E-2</v>
      </c>
      <c r="AR172" s="11">
        <f t="shared" si="424"/>
        <v>-2.0857667278493253E-3</v>
      </c>
      <c r="AS172" s="11">
        <f t="shared" si="424"/>
        <v>-9.5853092523456862E-4</v>
      </c>
      <c r="AT172" s="11">
        <f t="shared" si="424"/>
        <v>-5.7986816672450647E-3</v>
      </c>
      <c r="AU172" s="11">
        <f t="shared" si="424"/>
        <v>7.8607523862999074E-3</v>
      </c>
      <c r="AV172" s="11">
        <f t="shared" si="424"/>
        <v>-8.9406664860470775E-3</v>
      </c>
      <c r="AW172" s="11">
        <f t="shared" si="424"/>
        <v>3.7397157816005944E-3</v>
      </c>
      <c r="AX172" s="11">
        <f t="shared" si="424"/>
        <v>-1.4026576671588353E-2</v>
      </c>
      <c r="AY172" s="11">
        <f t="shared" si="424"/>
        <v>-1.2914787122288884E-2</v>
      </c>
      <c r="AZ172" s="11">
        <f t="shared" si="425"/>
        <v>1.4802479415303438E-3</v>
      </c>
      <c r="BA172" s="11">
        <f t="shared" si="425"/>
        <v>-1.9230769230769051E-2</v>
      </c>
      <c r="BB172" s="11">
        <f t="shared" si="425"/>
        <v>-2.8745644599303177E-2</v>
      </c>
      <c r="BC172" s="11">
        <f t="shared" si="425"/>
        <v>-3.6034371246419505E-3</v>
      </c>
      <c r="BD172" s="11">
        <f t="shared" si="443"/>
        <v>-5.8998808104886447E-3</v>
      </c>
      <c r="BE172" s="76">
        <f t="shared" si="427"/>
        <v>1.1149228130360234E-2</v>
      </c>
      <c r="BF172" s="11">
        <f t="shared" si="444"/>
        <v>-6.3632200638018555E-3</v>
      </c>
      <c r="BY172" s="2">
        <f t="shared" si="390"/>
        <v>44323</v>
      </c>
      <c r="BZ172" s="3">
        <f t="shared" si="429"/>
        <v>1.8726</v>
      </c>
      <c r="CA172" s="3">
        <f t="shared" si="429"/>
        <v>1.8839999999999999</v>
      </c>
      <c r="CB172" s="3">
        <f t="shared" si="429"/>
        <v>2.9598615916955016</v>
      </c>
      <c r="CC172" s="3">
        <f t="shared" si="429"/>
        <v>2.6042999999999998</v>
      </c>
      <c r="CD172" s="3">
        <f t="shared" si="429"/>
        <v>1.4927999999999999</v>
      </c>
      <c r="CE172" s="3">
        <f t="shared" si="429"/>
        <v>1.9366000000000001</v>
      </c>
      <c r="CF172" s="3">
        <f t="shared" si="429"/>
        <v>2.6391517128874389</v>
      </c>
      <c r="CG172" s="3">
        <f t="shared" si="429"/>
        <v>1.8384370236940557</v>
      </c>
      <c r="CH172" s="3">
        <f t="shared" si="429"/>
        <v>2.274545454545454</v>
      </c>
      <c r="CI172" s="3">
        <f t="shared" si="429"/>
        <v>1.4632365284539197</v>
      </c>
      <c r="CJ172" s="3">
        <f t="shared" si="430"/>
        <v>2.2657804037419988</v>
      </c>
      <c r="CK172" s="3">
        <f t="shared" si="430"/>
        <v>2.2852000000000001</v>
      </c>
      <c r="CL172" s="3">
        <f t="shared" si="430"/>
        <v>2.3211721327382109</v>
      </c>
      <c r="CM172" s="3">
        <f t="shared" si="430"/>
        <v>1.9802999999999999</v>
      </c>
      <c r="CN172" s="3">
        <f t="shared" si="430"/>
        <v>2.0059999999999998</v>
      </c>
      <c r="CO172" s="3">
        <f t="shared" si="430"/>
        <v>1.7949999999999999</v>
      </c>
      <c r="CP172" s="3">
        <f t="shared" si="430"/>
        <v>1.4632000000000001</v>
      </c>
      <c r="CQ172" s="3">
        <f t="shared" si="430"/>
        <v>1.3420000000000001</v>
      </c>
      <c r="CR172" s="3">
        <f t="shared" si="430"/>
        <v>1.8697999999999999</v>
      </c>
      <c r="CS172" s="3">
        <f t="shared" si="430"/>
        <v>1.5973999999999999</v>
      </c>
      <c r="CT172" s="3">
        <f t="shared" si="431"/>
        <v>1.0825</v>
      </c>
      <c r="CU172" s="3">
        <f t="shared" si="431"/>
        <v>2.2440000000000002</v>
      </c>
      <c r="CV172" s="3">
        <f t="shared" si="431"/>
        <v>1.3280573248407639</v>
      </c>
      <c r="CW172" s="3">
        <f t="shared" si="431"/>
        <v>1.0784</v>
      </c>
      <c r="CX172" s="3">
        <f t="shared" si="445"/>
        <v>1.7055230303673516</v>
      </c>
      <c r="CY172" s="81">
        <f t="shared" si="433"/>
        <v>1.179</v>
      </c>
      <c r="CZ172" s="3">
        <f t="shared" si="446"/>
        <v>1.0309750206080939</v>
      </c>
    </row>
    <row r="173" spans="1:104">
      <c r="A173" s="2">
        <v>44330</v>
      </c>
      <c r="B173" s="73">
        <v>1.9024000000000001</v>
      </c>
      <c r="C173" s="73">
        <v>1.923</v>
      </c>
      <c r="D173" s="73">
        <v>4.2329999999999997</v>
      </c>
      <c r="E173" s="73">
        <v>2.6465000000000001</v>
      </c>
      <c r="F173" s="73">
        <v>1.5170999999999999</v>
      </c>
      <c r="G173" s="73">
        <v>1.9519</v>
      </c>
      <c r="H173" s="73">
        <v>3.2848999999999999</v>
      </c>
      <c r="I173" s="73">
        <v>2.6964999999999999</v>
      </c>
      <c r="J173" s="73">
        <v>2.5409999999999999</v>
      </c>
      <c r="K173" s="73">
        <v>1.7497</v>
      </c>
      <c r="L173" s="73">
        <v>2.3570000000000002</v>
      </c>
      <c r="M173" s="73">
        <v>2.3003999999999998</v>
      </c>
      <c r="N173" s="73">
        <v>2.4296000000000002</v>
      </c>
      <c r="O173" s="73">
        <v>1.9975000000000001</v>
      </c>
      <c r="P173" s="73">
        <v>2.0489999999999999</v>
      </c>
      <c r="Q173" s="73">
        <v>1.8149999999999999</v>
      </c>
      <c r="R173" s="73">
        <v>1.4574</v>
      </c>
      <c r="S173" s="73">
        <v>1.3620000000000001</v>
      </c>
      <c r="T173" s="73">
        <v>1.9117999999999999</v>
      </c>
      <c r="U173" s="73">
        <v>1.631</v>
      </c>
      <c r="V173" s="73">
        <v>1.0871</v>
      </c>
      <c r="W173" s="73">
        <v>2.2719999999999998</v>
      </c>
      <c r="X173" s="73">
        <v>1.3080000000000001</v>
      </c>
      <c r="Y173" s="73">
        <v>1.0948</v>
      </c>
      <c r="Z173" s="73">
        <v>1.6962999999999999</v>
      </c>
      <c r="AA173" s="79">
        <v>1.1919999999999999</v>
      </c>
      <c r="AB173" s="79"/>
      <c r="AC173" s="79"/>
      <c r="AD173" s="3">
        <v>1.0439909114654335</v>
      </c>
      <c r="AF173" s="11">
        <f t="shared" si="423"/>
        <v>1.5913702873010749E-2</v>
      </c>
      <c r="AG173" s="11">
        <f t="shared" si="423"/>
        <v>2.070063694267521E-2</v>
      </c>
      <c r="AH173" s="11">
        <f t="shared" si="423"/>
        <v>-1.0287584755669932E-2</v>
      </c>
      <c r="AI173" s="11">
        <f t="shared" si="423"/>
        <v>1.6203970356717834E-2</v>
      </c>
      <c r="AJ173" s="11">
        <f t="shared" si="423"/>
        <v>1.6278135048231501E-2</v>
      </c>
      <c r="AK173" s="11">
        <f t="shared" si="423"/>
        <v>7.9004440772487694E-3</v>
      </c>
      <c r="AL173" s="11">
        <f t="shared" si="423"/>
        <v>1.5236741253554342E-2</v>
      </c>
      <c r="AM173" s="11">
        <f t="shared" si="423"/>
        <v>1.6166716912872969E-2</v>
      </c>
      <c r="AN173" s="11">
        <f t="shared" si="423"/>
        <v>1.558752997601931E-2</v>
      </c>
      <c r="AO173" s="11">
        <f t="shared" si="423"/>
        <v>3.6711983020707439E-3</v>
      </c>
      <c r="AP173" s="11">
        <f t="shared" si="424"/>
        <v>2.4381763657699285E-2</v>
      </c>
      <c r="AQ173" s="11">
        <f t="shared" si="424"/>
        <v>6.6514965867319198E-3</v>
      </c>
      <c r="AR173" s="11">
        <f t="shared" si="424"/>
        <v>1.5634144302316022E-2</v>
      </c>
      <c r="AS173" s="11">
        <f t="shared" si="424"/>
        <v>8.6855526940363692E-3</v>
      </c>
      <c r="AT173" s="11">
        <f t="shared" si="424"/>
        <v>2.143569292123626E-2</v>
      </c>
      <c r="AU173" s="11">
        <f t="shared" si="424"/>
        <v>1.1142061281337101E-2</v>
      </c>
      <c r="AV173" s="11">
        <f t="shared" si="424"/>
        <v>-3.9639147074904679E-3</v>
      </c>
      <c r="AW173" s="11">
        <f t="shared" si="424"/>
        <v>1.4903129657227954E-2</v>
      </c>
      <c r="AX173" s="11">
        <f t="shared" si="424"/>
        <v>2.2462295432666535E-2</v>
      </c>
      <c r="AY173" s="11">
        <f t="shared" si="424"/>
        <v>2.103418054338313E-2</v>
      </c>
      <c r="AZ173" s="11">
        <f t="shared" si="425"/>
        <v>4.2494226327944862E-3</v>
      </c>
      <c r="BA173" s="11">
        <f t="shared" si="425"/>
        <v>1.2477718360071055E-2</v>
      </c>
      <c r="BB173" s="11">
        <f t="shared" si="425"/>
        <v>-1.5102755329608031E-2</v>
      </c>
      <c r="BC173" s="11">
        <f t="shared" si="425"/>
        <v>1.520771513353103E-2</v>
      </c>
      <c r="BD173" s="11">
        <f t="shared" ref="BD173" si="447">IF(Z173=Z172,"/",Z173/Z172-1)</f>
        <v>-5.4077430812324856E-3</v>
      </c>
      <c r="BE173" s="76">
        <f t="shared" si="427"/>
        <v>1.1026293469041493E-2</v>
      </c>
      <c r="BF173" s="11">
        <f t="shared" ref="BF173" si="448">AD173/AD172-1</f>
        <v>1.2624836292990382E-2</v>
      </c>
      <c r="BY173" s="2">
        <f t="shared" si="390"/>
        <v>44330</v>
      </c>
      <c r="BZ173" s="3">
        <f t="shared" si="429"/>
        <v>1.9024000000000001</v>
      </c>
      <c r="CA173" s="3">
        <f t="shared" si="429"/>
        <v>1.923</v>
      </c>
      <c r="CB173" s="3">
        <f t="shared" si="429"/>
        <v>2.9294117647058822</v>
      </c>
      <c r="CC173" s="3">
        <f t="shared" si="429"/>
        <v>2.6465000000000001</v>
      </c>
      <c r="CD173" s="3">
        <f t="shared" si="429"/>
        <v>1.5170999999999999</v>
      </c>
      <c r="CE173" s="3">
        <f t="shared" si="429"/>
        <v>1.9519</v>
      </c>
      <c r="CF173" s="3">
        <f t="shared" si="429"/>
        <v>2.6793637846655791</v>
      </c>
      <c r="CG173" s="3">
        <f t="shared" si="429"/>
        <v>1.8681585146182624</v>
      </c>
      <c r="CH173" s="3">
        <f t="shared" si="429"/>
        <v>2.3099999999999996</v>
      </c>
      <c r="CI173" s="3">
        <f t="shared" si="429"/>
        <v>1.4686083599127078</v>
      </c>
      <c r="CJ173" s="3">
        <f t="shared" si="430"/>
        <v>2.3210241260462827</v>
      </c>
      <c r="CK173" s="3">
        <f t="shared" si="430"/>
        <v>2.3003999999999998</v>
      </c>
      <c r="CL173" s="3">
        <f t="shared" si="430"/>
        <v>2.3574616728119544</v>
      </c>
      <c r="CM173" s="3">
        <f t="shared" si="430"/>
        <v>1.9975000000000001</v>
      </c>
      <c r="CN173" s="3">
        <f t="shared" si="430"/>
        <v>2.0489999999999999</v>
      </c>
      <c r="CO173" s="3">
        <f t="shared" si="430"/>
        <v>1.8149999999999999</v>
      </c>
      <c r="CP173" s="3">
        <f t="shared" si="430"/>
        <v>1.4574</v>
      </c>
      <c r="CQ173" s="3">
        <f t="shared" si="430"/>
        <v>1.3620000000000001</v>
      </c>
      <c r="CR173" s="3">
        <f t="shared" si="430"/>
        <v>1.9117999999999999</v>
      </c>
      <c r="CS173" s="3">
        <f t="shared" si="430"/>
        <v>1.631</v>
      </c>
      <c r="CT173" s="3">
        <f t="shared" si="431"/>
        <v>1.0871</v>
      </c>
      <c r="CU173" s="3">
        <f t="shared" si="431"/>
        <v>2.2719999999999998</v>
      </c>
      <c r="CV173" s="3">
        <f t="shared" si="431"/>
        <v>1.3080000000000001</v>
      </c>
      <c r="CW173" s="3">
        <f t="shared" si="431"/>
        <v>1.0948</v>
      </c>
      <c r="CX173" s="3">
        <f t="shared" ref="CX173" si="449">Z173/Z$2</f>
        <v>1.6962999999999999</v>
      </c>
      <c r="CY173" s="81">
        <f t="shared" si="433"/>
        <v>1.1919999999999999</v>
      </c>
      <c r="CZ173" s="3">
        <f t="shared" ref="CZ173" si="450">AD173/AD$2</f>
        <v>1.0439909114654335</v>
      </c>
    </row>
    <row r="174" spans="1:104">
      <c r="AD174" s="3"/>
      <c r="AF174" s="17"/>
    </row>
    <row r="175" spans="1:104">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81"/>
      <c r="AB175" s="81"/>
      <c r="AC175" s="81"/>
      <c r="AD175" s="3"/>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77"/>
      <c r="BF175" s="17"/>
    </row>
    <row r="176" spans="1:104">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81"/>
      <c r="AB176" s="81"/>
      <c r="AC176" s="81"/>
      <c r="AD176" s="3"/>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77"/>
      <c r="BF176" s="17"/>
    </row>
    <row r="177" spans="2:30">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81"/>
      <c r="AB177" s="81"/>
      <c r="AC177" s="81"/>
      <c r="AD177" s="3"/>
    </row>
  </sheetData>
  <mergeCells count="8">
    <mergeCell ref="BH2:BV2"/>
    <mergeCell ref="BJ3:BK3"/>
    <mergeCell ref="BL3:BM3"/>
    <mergeCell ref="BN3:BQ3"/>
    <mergeCell ref="BR3:BU3"/>
    <mergeCell ref="BV3:BW3"/>
    <mergeCell ref="BH3:BH4"/>
    <mergeCell ref="BI3:BI4"/>
  </mergeCells>
  <phoneticPr fontId="15" type="noConversion"/>
  <conditionalFormatting sqref="BJ5:BJ29">
    <cfRule type="cellIs" dxfId="4" priority="1" operator="greaterThan">
      <formula>$BK$5</formula>
    </cfRule>
  </conditionalFormatting>
  <pageMargins left="0.69930555555555596" right="0.69930555555555596"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CFC0E-0F50-FA42-BFA6-FCE12632428F}">
  <dimension ref="A1:Z313"/>
  <sheetViews>
    <sheetView tabSelected="1" topLeftCell="A161" zoomScale="91" zoomScaleNormal="115" workbookViewId="0">
      <pane xSplit="1" topLeftCell="X1" activePane="topRight" state="frozen"/>
      <selection pane="topRight" activeCell="Y155" sqref="Y155"/>
    </sheetView>
  </sheetViews>
  <sheetFormatPr baseColWidth="10" defaultRowHeight="14"/>
  <cols>
    <col min="1" max="1" width="13" style="83" customWidth="1"/>
    <col min="2" max="2" width="8.1640625" style="11" customWidth="1"/>
    <col min="3" max="4" width="8.1640625" style="89" customWidth="1"/>
    <col min="5" max="5" width="13" style="19" customWidth="1"/>
    <col min="6" max="6" width="10.33203125" style="88" customWidth="1"/>
    <col min="7" max="7" width="10.6640625" style="86" customWidth="1"/>
    <col min="8" max="8" width="12.5" style="75" customWidth="1"/>
    <col min="9" max="9" width="12" style="75" customWidth="1"/>
    <col min="10" max="10" width="11.6640625" style="75" customWidth="1"/>
    <col min="11" max="11" width="11.6640625" style="91" customWidth="1"/>
    <col min="12" max="13" width="16.33203125" style="91" customWidth="1"/>
    <col min="14" max="14" width="15.33203125" style="91" customWidth="1"/>
    <col min="15" max="17" width="15.33203125" style="95" customWidth="1"/>
    <col min="18" max="18" width="10.83203125" style="95"/>
    <col min="19" max="22" width="10.83203125" style="98"/>
    <col min="23" max="23" width="20.5" bestFit="1" customWidth="1"/>
    <col min="26" max="26" width="20.33203125" bestFit="1" customWidth="1"/>
  </cols>
  <sheetData>
    <row r="1" spans="1:26" ht="16" thickBot="1">
      <c r="A1" s="4" t="s">
        <v>234</v>
      </c>
      <c r="C1" s="89" t="s">
        <v>96</v>
      </c>
      <c r="D1" s="102" t="s">
        <v>375</v>
      </c>
      <c r="E1" s="84" t="s">
        <v>371</v>
      </c>
      <c r="F1" s="86" t="s">
        <v>332</v>
      </c>
      <c r="H1" s="76" t="s">
        <v>96</v>
      </c>
      <c r="I1" s="75" t="s">
        <v>368</v>
      </c>
      <c r="J1" s="75" t="s">
        <v>368</v>
      </c>
      <c r="K1" s="90" t="s">
        <v>375</v>
      </c>
      <c r="L1" s="91" t="s">
        <v>372</v>
      </c>
      <c r="M1" s="91" t="s">
        <v>372</v>
      </c>
      <c r="O1" s="94" t="s">
        <v>375</v>
      </c>
      <c r="P1" s="94" t="s">
        <v>374</v>
      </c>
      <c r="Q1" s="94" t="s">
        <v>374</v>
      </c>
      <c r="T1" s="99" t="s">
        <v>373</v>
      </c>
      <c r="U1" s="99" t="s">
        <v>373</v>
      </c>
      <c r="W1" s="85" t="s">
        <v>378</v>
      </c>
      <c r="X1" s="85" t="s">
        <v>378</v>
      </c>
      <c r="Y1" t="s">
        <v>380</v>
      </c>
      <c r="Z1" s="85" t="s">
        <v>381</v>
      </c>
    </row>
    <row r="2" spans="1:26" hidden="1">
      <c r="A2" s="83">
        <v>43098</v>
      </c>
      <c r="E2" s="19">
        <v>1</v>
      </c>
    </row>
    <row r="3" spans="1:26" hidden="1">
      <c r="A3" s="83">
        <v>43105</v>
      </c>
      <c r="B3" s="11">
        <v>2.6625783715088724E-2</v>
      </c>
      <c r="E3" s="19">
        <v>1.0266257837150887</v>
      </c>
    </row>
    <row r="4" spans="1:26" hidden="1">
      <c r="A4" s="83">
        <v>43112</v>
      </c>
      <c r="B4" s="11">
        <v>-2.7862386054643418E-3</v>
      </c>
      <c r="E4" s="19">
        <v>1.0237653593231366</v>
      </c>
    </row>
    <row r="5" spans="1:26" hidden="1">
      <c r="A5" s="83">
        <v>43119</v>
      </c>
      <c r="B5" s="11">
        <v>-1.9844707615684354E-2</v>
      </c>
      <c r="E5" s="19">
        <v>1.0034490351003029</v>
      </c>
    </row>
    <row r="6" spans="1:26" hidden="1">
      <c r="A6" s="83">
        <v>43126</v>
      </c>
      <c r="B6" s="11">
        <v>1.773668049448518E-2</v>
      </c>
      <c r="E6" s="19">
        <v>1.0212468900283764</v>
      </c>
    </row>
    <row r="7" spans="1:26" hidden="1">
      <c r="A7" s="83">
        <v>43133</v>
      </c>
      <c r="B7" s="11">
        <v>-5.9336416552384641E-2</v>
      </c>
      <c r="E7" s="19">
        <v>0.96064975915882533</v>
      </c>
    </row>
    <row r="8" spans="1:26" hidden="1">
      <c r="A8" s="83">
        <v>43140</v>
      </c>
      <c r="B8" s="11">
        <v>-7.4931437914163235E-2</v>
      </c>
      <c r="E8" s="19">
        <v>0.88866689137315991</v>
      </c>
    </row>
    <row r="9" spans="1:26" hidden="1">
      <c r="A9" s="83">
        <v>43145</v>
      </c>
      <c r="B9" s="11">
        <v>3.599292400972165E-2</v>
      </c>
      <c r="E9" s="19">
        <v>0.92065261126430964</v>
      </c>
    </row>
    <row r="10" spans="1:26" hidden="1">
      <c r="A10" s="83">
        <v>43154</v>
      </c>
      <c r="B10" s="11">
        <v>2.4821235516351292E-2</v>
      </c>
      <c r="E10" s="19">
        <v>0.9435043465572448</v>
      </c>
    </row>
    <row r="11" spans="1:26" hidden="1">
      <c r="A11" s="83">
        <v>43161</v>
      </c>
      <c r="B11" s="11">
        <v>2.6901933329167793E-2</v>
      </c>
      <c r="E11" s="19">
        <v>0.96888643758410786</v>
      </c>
    </row>
    <row r="12" spans="1:26" hidden="1">
      <c r="A12" s="83">
        <v>43168</v>
      </c>
      <c r="B12" s="11">
        <v>2.4873127072850165E-2</v>
      </c>
      <c r="E12" s="19">
        <v>0.9929856730652985</v>
      </c>
    </row>
    <row r="13" spans="1:26" hidden="1">
      <c r="A13" s="83">
        <v>43175</v>
      </c>
      <c r="B13" s="11">
        <v>-9.7744224989195772E-3</v>
      </c>
      <c r="E13" s="19">
        <v>0.98327981156138422</v>
      </c>
    </row>
    <row r="14" spans="1:26" hidden="1">
      <c r="A14" s="83">
        <v>43182</v>
      </c>
      <c r="B14" s="11">
        <v>-5.843404342165992E-2</v>
      </c>
      <c r="E14" s="19">
        <v>0.92582279635696474</v>
      </c>
    </row>
    <row r="15" spans="1:26" hidden="1">
      <c r="A15" s="83">
        <v>43189</v>
      </c>
      <c r="B15" s="11">
        <v>5.6605716079046298E-2</v>
      </c>
      <c r="E15" s="19">
        <v>0.9782296587070558</v>
      </c>
    </row>
    <row r="16" spans="1:26" hidden="1">
      <c r="A16" s="83">
        <v>43194</v>
      </c>
      <c r="B16" s="11">
        <v>-1.5871799711719481E-2</v>
      </c>
      <c r="E16" s="19">
        <v>0.96270339349199374</v>
      </c>
    </row>
    <row r="17" spans="1:5" hidden="1">
      <c r="A17" s="83">
        <v>43203</v>
      </c>
      <c r="B17" s="11">
        <v>1.5787463032097548E-3</v>
      </c>
      <c r="E17" s="19">
        <v>0.96422325791555663</v>
      </c>
    </row>
    <row r="18" spans="1:5" hidden="1">
      <c r="A18" s="83">
        <v>43210</v>
      </c>
      <c r="B18" s="11">
        <v>-2.4281776438085156E-2</v>
      </c>
      <c r="E18" s="19">
        <v>0.94081020433044893</v>
      </c>
    </row>
    <row r="19" spans="1:5" hidden="1">
      <c r="A19" s="83">
        <v>43217</v>
      </c>
      <c r="B19" s="11">
        <v>-3.375761598789162E-3</v>
      </c>
      <c r="E19" s="19">
        <v>0.93763425337092121</v>
      </c>
    </row>
    <row r="20" spans="1:5" hidden="1">
      <c r="A20" s="83">
        <v>43224</v>
      </c>
      <c r="B20" s="11">
        <v>8.242780273263417E-3</v>
      </c>
      <c r="E20" s="19">
        <v>0.94536296649814311</v>
      </c>
    </row>
    <row r="21" spans="1:5" hidden="1">
      <c r="A21" s="83">
        <v>43231</v>
      </c>
      <c r="B21" s="11">
        <v>1.3884568012045628E-2</v>
      </c>
      <c r="E21" s="19">
        <v>0.95848892290255583</v>
      </c>
    </row>
    <row r="22" spans="1:5" hidden="1">
      <c r="A22" s="83">
        <v>43238</v>
      </c>
      <c r="B22" s="11">
        <v>6.3546693642480001E-4</v>
      </c>
      <c r="E22" s="19">
        <v>0.95909801092198976</v>
      </c>
    </row>
    <row r="23" spans="1:5" hidden="1">
      <c r="A23" s="83">
        <v>43245</v>
      </c>
      <c r="B23" s="11">
        <v>-1.2902413429309312E-2</v>
      </c>
      <c r="E23" s="19">
        <v>0.94672333186584601</v>
      </c>
    </row>
    <row r="24" spans="1:5" hidden="1">
      <c r="A24" s="83">
        <v>43252</v>
      </c>
      <c r="B24" s="11">
        <v>-3.9319068995564588E-2</v>
      </c>
      <c r="E24" s="19">
        <v>0.90949905186050206</v>
      </c>
    </row>
    <row r="25" spans="1:5" hidden="1">
      <c r="A25" s="83">
        <v>43259</v>
      </c>
      <c r="B25" s="11">
        <v>-2.7813682941005835E-3</v>
      </c>
      <c r="E25" s="19">
        <v>0.90696940003414273</v>
      </c>
    </row>
    <row r="26" spans="1:5" hidden="1">
      <c r="A26" s="83">
        <v>43266</v>
      </c>
      <c r="B26" s="11">
        <v>-3.2695112032376628E-2</v>
      </c>
      <c r="E26" s="19">
        <v>0.87731593389008899</v>
      </c>
    </row>
    <row r="27" spans="1:5" hidden="1">
      <c r="A27" s="83">
        <v>43273</v>
      </c>
      <c r="B27" s="11">
        <v>-5.9049064791792283E-2</v>
      </c>
      <c r="E27" s="19">
        <v>0.82551124846694135</v>
      </c>
    </row>
    <row r="28" spans="1:5" hidden="1">
      <c r="A28" s="83">
        <v>43280</v>
      </c>
      <c r="B28" s="11">
        <v>1.1170567491145755E-2</v>
      </c>
      <c r="E28" s="19">
        <v>0.83473267758264125</v>
      </c>
    </row>
    <row r="29" spans="1:5" hidden="1">
      <c r="A29" s="83">
        <v>43287</v>
      </c>
      <c r="B29" s="11">
        <v>-4.2381063475787961E-2</v>
      </c>
      <c r="E29" s="19">
        <v>0.7993558189886969</v>
      </c>
    </row>
    <row r="30" spans="1:5" hidden="1">
      <c r="A30" s="83">
        <v>43294</v>
      </c>
      <c r="B30" s="11">
        <v>4.1539118196446623E-2</v>
      </c>
      <c r="E30" s="19">
        <v>0.83256035483468582</v>
      </c>
    </row>
    <row r="31" spans="1:5" hidden="1">
      <c r="A31" s="83">
        <v>43301</v>
      </c>
      <c r="B31" s="11">
        <v>-5.5597364851809328E-3</v>
      </c>
      <c r="E31" s="19">
        <v>0.82793153865379621</v>
      </c>
    </row>
    <row r="32" spans="1:5" hidden="1">
      <c r="A32" s="83">
        <v>43308</v>
      </c>
      <c r="B32" s="11">
        <v>1.4306318943025031E-2</v>
      </c>
      <c r="E32" s="19">
        <v>0.8397761913087668</v>
      </c>
    </row>
    <row r="33" spans="1:5" hidden="1">
      <c r="A33" s="83">
        <v>43315</v>
      </c>
      <c r="B33" s="11">
        <v>-6.0873065814762262E-2</v>
      </c>
      <c r="E33" s="19">
        <v>0.7886564399455579</v>
      </c>
    </row>
    <row r="34" spans="1:5" hidden="1">
      <c r="A34" s="83">
        <v>43322</v>
      </c>
      <c r="B34" s="11">
        <v>2.0440144023530671E-2</v>
      </c>
      <c r="E34" s="19">
        <v>0.80477669116313</v>
      </c>
    </row>
    <row r="35" spans="1:5" hidden="1">
      <c r="A35" s="83">
        <v>43329</v>
      </c>
      <c r="B35" s="11">
        <v>-4.5221276359230678E-2</v>
      </c>
      <c r="E35" s="19">
        <v>0.76838366200457486</v>
      </c>
    </row>
    <row r="36" spans="1:5" hidden="1">
      <c r="A36" s="83">
        <v>43336</v>
      </c>
      <c r="B36" s="11">
        <v>1.0256070727042266E-2</v>
      </c>
      <c r="E36" s="19">
        <v>0.77626425918759756</v>
      </c>
    </row>
    <row r="37" spans="1:5" hidden="1">
      <c r="A37" s="83">
        <v>43343</v>
      </c>
      <c r="B37" s="11">
        <v>-7.7210987054419089E-3</v>
      </c>
      <c r="E37" s="19">
        <v>0.77027064622090335</v>
      </c>
    </row>
    <row r="38" spans="1:5" hidden="1">
      <c r="A38" s="83">
        <v>43350</v>
      </c>
      <c r="B38" s="11">
        <v>-4.7864265518172688E-3</v>
      </c>
      <c r="E38" s="19">
        <v>0.76658380234774615</v>
      </c>
    </row>
    <row r="39" spans="1:5" hidden="1">
      <c r="A39" s="83">
        <v>43357</v>
      </c>
      <c r="B39" s="11">
        <v>-2.5397253908617246E-2</v>
      </c>
      <c r="E39" s="19">
        <v>0.74711467887728722</v>
      </c>
    </row>
    <row r="40" spans="1:5" hidden="1">
      <c r="A40" s="83">
        <v>43364</v>
      </c>
      <c r="B40" s="11">
        <v>2.8936378583158673E-2</v>
      </c>
      <c r="E40" s="19">
        <v>0.7687334720703155</v>
      </c>
    </row>
    <row r="41" spans="1:5" hidden="1">
      <c r="A41" s="83">
        <v>43371</v>
      </c>
      <c r="B41" s="11">
        <v>-9.3365227292341313E-4</v>
      </c>
      <c r="E41" s="19">
        <v>0.76801574231684477</v>
      </c>
    </row>
    <row r="42" spans="1:5" hidden="1">
      <c r="A42" s="83">
        <v>43385</v>
      </c>
      <c r="B42" s="11">
        <v>-0.10887792930269102</v>
      </c>
      <c r="E42" s="19">
        <v>0.68439577862151757</v>
      </c>
    </row>
    <row r="43" spans="1:5" hidden="1">
      <c r="A43" s="83">
        <v>43392</v>
      </c>
      <c r="B43" s="11">
        <v>-3.5074488515791424E-2</v>
      </c>
      <c r="E43" s="19">
        <v>0.66039094674400101</v>
      </c>
    </row>
    <row r="44" spans="1:5" hidden="1">
      <c r="A44" s="83">
        <v>43399</v>
      </c>
      <c r="B44" s="11">
        <v>2.5671868897598316E-2</v>
      </c>
      <c r="E44" s="19">
        <v>0.6773444165499739</v>
      </c>
    </row>
    <row r="45" spans="1:5" hidden="1">
      <c r="A45" s="83">
        <v>43406</v>
      </c>
      <c r="B45" s="11">
        <v>4.8178814223143629E-2</v>
      </c>
      <c r="E45" s="19">
        <v>0.70997806736001878</v>
      </c>
    </row>
    <row r="46" spans="1:5" hidden="1">
      <c r="A46" s="83">
        <v>43413</v>
      </c>
      <c r="B46" s="11">
        <v>-1.5622386177964853E-2</v>
      </c>
      <c r="E46" s="19">
        <v>0.69888651581383543</v>
      </c>
    </row>
    <row r="47" spans="1:5" hidden="1">
      <c r="A47" s="83">
        <v>43420</v>
      </c>
      <c r="B47" s="11">
        <v>6.6492983827846741E-2</v>
      </c>
      <c r="E47" s="19">
        <v>0.7453575656073449</v>
      </c>
    </row>
    <row r="48" spans="1:5" hidden="1">
      <c r="A48" s="83">
        <v>43427</v>
      </c>
      <c r="B48" s="11">
        <v>-6.1027304328210463E-2</v>
      </c>
      <c r="E48" s="19">
        <v>0.6998704026176914</v>
      </c>
    </row>
    <row r="49" spans="1:5" hidden="1">
      <c r="A49" s="83">
        <v>43434</v>
      </c>
      <c r="B49" s="11">
        <v>4.3126893873424166E-4</v>
      </c>
      <c r="E49" s="19">
        <v>0.7001722349834798</v>
      </c>
    </row>
    <row r="50" spans="1:5" hidden="1">
      <c r="A50" s="83">
        <v>43441</v>
      </c>
      <c r="B50" s="11">
        <v>7.8389159236387229E-3</v>
      </c>
      <c r="E50" s="19">
        <v>0.70566082626558146</v>
      </c>
    </row>
    <row r="51" spans="1:5" hidden="1">
      <c r="A51" s="83">
        <v>43448</v>
      </c>
      <c r="B51" s="11">
        <v>-1.6743931416460911E-2</v>
      </c>
      <c r="E51" s="19">
        <v>0.69384528978730742</v>
      </c>
    </row>
    <row r="52" spans="1:5" hidden="1">
      <c r="A52" s="83">
        <v>43455</v>
      </c>
      <c r="B52" s="11">
        <v>-2.4430711517654857E-2</v>
      </c>
      <c r="E52" s="19">
        <v>0.67689415567463007</v>
      </c>
    </row>
    <row r="53" spans="1:5" hidden="1">
      <c r="A53" s="83">
        <v>43462</v>
      </c>
      <c r="B53" s="11">
        <v>-1.491504425280743E-2</v>
      </c>
      <c r="E53" s="19">
        <v>0.66679824938827625</v>
      </c>
    </row>
    <row r="54" spans="1:5" hidden="1">
      <c r="A54" s="83">
        <v>43469</v>
      </c>
      <c r="B54" s="11">
        <v>1.0278773243889594E-2</v>
      </c>
      <c r="E54" s="19">
        <v>0.67365211739316089</v>
      </c>
    </row>
    <row r="55" spans="1:5" hidden="1">
      <c r="A55" s="83">
        <v>43476</v>
      </c>
      <c r="B55" s="11">
        <v>2.4697244893262749E-2</v>
      </c>
      <c r="E55" s="19">
        <v>0.69028946870928476</v>
      </c>
    </row>
    <row r="56" spans="1:5" hidden="1">
      <c r="A56" s="83">
        <v>43483</v>
      </c>
      <c r="B56" s="11">
        <v>7.6330124642989272E-3</v>
      </c>
      <c r="E56" s="19">
        <v>0.69555845682791706</v>
      </c>
    </row>
    <row r="57" spans="1:5" hidden="1">
      <c r="A57" s="83">
        <v>43490</v>
      </c>
      <c r="B57" s="11">
        <v>-6.7550081291479769E-3</v>
      </c>
      <c r="E57" s="19">
        <v>0.6908599537977469</v>
      </c>
    </row>
    <row r="58" spans="1:5" hidden="1">
      <c r="A58" s="83">
        <v>43497</v>
      </c>
      <c r="B58" s="11">
        <v>-5.5974126037178218E-3</v>
      </c>
      <c r="E58" s="19">
        <v>0.6869929255849555</v>
      </c>
    </row>
    <row r="59" spans="1:5" hidden="1">
      <c r="A59" s="83">
        <v>43511</v>
      </c>
      <c r="B59" s="11">
        <v>4.8544972583929091E-2</v>
      </c>
      <c r="E59" s="19">
        <v>0.72034297832283045</v>
      </c>
    </row>
    <row r="60" spans="1:5" hidden="1">
      <c r="A60" s="83">
        <v>43518</v>
      </c>
      <c r="B60" s="11">
        <v>6.0976920070886731E-2</v>
      </c>
      <c r="E60" s="19">
        <v>0.76426727453564614</v>
      </c>
    </row>
    <row r="61" spans="1:5" hidden="1">
      <c r="A61" s="83">
        <v>43525</v>
      </c>
      <c r="B61" s="11">
        <v>6.0688556210344746E-2</v>
      </c>
      <c r="E61" s="19">
        <v>0.81064955198602962</v>
      </c>
    </row>
    <row r="62" spans="1:5" hidden="1">
      <c r="A62" s="83">
        <v>43532</v>
      </c>
      <c r="B62" s="11">
        <v>3.5221427901859448E-2</v>
      </c>
      <c r="E62" s="19">
        <v>0.83920178673498014</v>
      </c>
    </row>
    <row r="63" spans="1:5" hidden="1">
      <c r="A63" s="83">
        <v>43539</v>
      </c>
      <c r="B63" s="11">
        <v>2.1600320674082241E-2</v>
      </c>
      <c r="E63" s="19">
        <v>0.85732881443871845</v>
      </c>
    </row>
    <row r="64" spans="1:5" hidden="1">
      <c r="A64" s="83">
        <v>43546</v>
      </c>
      <c r="B64" s="11">
        <v>4.9100778657067634E-2</v>
      </c>
      <c r="E64" s="19">
        <v>0.89942432679280016</v>
      </c>
    </row>
    <row r="65" spans="1:5" hidden="1">
      <c r="A65" s="83">
        <v>43553</v>
      </c>
      <c r="B65" s="11">
        <v>-1.3248353358388365E-2</v>
      </c>
      <c r="E65" s="19">
        <v>0.88750843549231861</v>
      </c>
    </row>
    <row r="66" spans="1:5" hidden="1">
      <c r="A66" s="83">
        <v>43559</v>
      </c>
      <c r="B66" s="11">
        <v>5.8385270132371714E-2</v>
      </c>
      <c r="E66" s="19">
        <v>0.93932585524329626</v>
      </c>
    </row>
    <row r="67" spans="1:5" hidden="1">
      <c r="A67" s="83">
        <v>43567</v>
      </c>
      <c r="B67" s="11">
        <v>-2.6771414569302987E-2</v>
      </c>
      <c r="E67" s="19">
        <v>0.91417877335691289</v>
      </c>
    </row>
    <row r="68" spans="1:5" hidden="1">
      <c r="A68" s="83">
        <v>43574</v>
      </c>
      <c r="B68" s="11">
        <v>1.6766894730398496E-2</v>
      </c>
      <c r="E68" s="19">
        <v>0.92950671261455309</v>
      </c>
    </row>
    <row r="69" spans="1:5" hidden="1">
      <c r="A69" s="83">
        <v>43581</v>
      </c>
      <c r="B69" s="11">
        <v>-6.9214587817058471E-2</v>
      </c>
      <c r="E69" s="19">
        <v>0.86517128862774773</v>
      </c>
    </row>
    <row r="70" spans="1:5" hidden="1">
      <c r="A70" s="83">
        <v>43585</v>
      </c>
      <c r="B70" s="11">
        <v>-1.857803837130656E-2</v>
      </c>
      <c r="E70" s="19">
        <v>0.84909810322986867</v>
      </c>
    </row>
    <row r="71" spans="1:5" hidden="1">
      <c r="A71" s="83">
        <v>43595</v>
      </c>
      <c r="B71" s="11">
        <v>-4.5828403258747819E-2</v>
      </c>
      <c r="E71" s="19">
        <v>0.81018529294881236</v>
      </c>
    </row>
    <row r="72" spans="1:5" hidden="1">
      <c r="A72" s="83">
        <v>43602</v>
      </c>
      <c r="B72" s="11">
        <v>-2.4039501429904964E-2</v>
      </c>
      <c r="E72" s="19">
        <v>0.79070884244048145</v>
      </c>
    </row>
    <row r="73" spans="1:5" hidden="1">
      <c r="A73" s="83">
        <v>43609</v>
      </c>
      <c r="B73" s="11">
        <v>-2.0398641260012451E-2</v>
      </c>
      <c r="E73" s="19">
        <v>0.77457945642241832</v>
      </c>
    </row>
    <row r="74" spans="1:5" hidden="1">
      <c r="A74" s="83">
        <v>43616</v>
      </c>
      <c r="B74" s="11">
        <v>1.4507790384288732E-2</v>
      </c>
      <c r="E74" s="19">
        <v>0.78581689281217104</v>
      </c>
    </row>
    <row r="75" spans="1:5" hidden="1">
      <c r="A75" s="83">
        <v>43622</v>
      </c>
      <c r="B75" s="11">
        <v>-4.7478842886925721E-2</v>
      </c>
      <c r="E75" s="19">
        <v>0.74850721602044978</v>
      </c>
    </row>
    <row r="76" spans="1:5" hidden="1">
      <c r="A76" s="83">
        <v>43630</v>
      </c>
      <c r="B76" s="11">
        <v>2.4951416868022713E-2</v>
      </c>
      <c r="E76" s="19">
        <v>0.76718353159609909</v>
      </c>
    </row>
    <row r="77" spans="1:5" hidden="1">
      <c r="A77" s="83">
        <v>43637</v>
      </c>
      <c r="B77" s="11">
        <v>4.7081043256416155E-2</v>
      </c>
      <c r="E77" s="19">
        <v>0.80330333263278519</v>
      </c>
    </row>
    <row r="78" spans="1:5" hidden="1">
      <c r="A78" s="83">
        <v>43644</v>
      </c>
      <c r="B78" s="11">
        <v>-1.4104958489775665E-2</v>
      </c>
      <c r="E78" s="19">
        <v>0.79197277247130127</v>
      </c>
    </row>
    <row r="79" spans="1:5" hidden="1">
      <c r="A79" s="83">
        <v>43651</v>
      </c>
      <c r="B79" s="11">
        <v>1.8620437558395819E-2</v>
      </c>
      <c r="E79" s="19">
        <v>0.80671965202905271</v>
      </c>
    </row>
    <row r="80" spans="1:5" hidden="1">
      <c r="A80" s="83">
        <v>43658</v>
      </c>
      <c r="B80" s="11">
        <v>-3.5911999538180139E-2</v>
      </c>
      <c r="E80" s="19">
        <v>0.7777487362579445</v>
      </c>
    </row>
    <row r="81" spans="1:5" hidden="1">
      <c r="A81" s="83">
        <v>43665</v>
      </c>
      <c r="B81" s="11">
        <v>3.5219913312329876E-3</v>
      </c>
      <c r="E81" s="19">
        <v>0.78048796056492231</v>
      </c>
    </row>
    <row r="82" spans="1:5" hidden="1">
      <c r="A82" s="83">
        <v>43672</v>
      </c>
      <c r="B82" s="11">
        <v>3.9804945191950214E-3</v>
      </c>
      <c r="E82" s="19">
        <v>0.78359468861424875</v>
      </c>
    </row>
    <row r="83" spans="1:5" hidden="1">
      <c r="A83" s="83">
        <v>43679</v>
      </c>
      <c r="B83" s="11">
        <v>-1.8004924715960491E-2</v>
      </c>
      <c r="E83" s="19">
        <v>0.7694861252379227</v>
      </c>
    </row>
    <row r="84" spans="1:5" hidden="1">
      <c r="A84" s="83">
        <v>43686</v>
      </c>
      <c r="B84" s="11">
        <v>-4.3569790914185225E-2</v>
      </c>
      <c r="E84" s="19">
        <v>0.73595977564993986</v>
      </c>
    </row>
    <row r="85" spans="1:5" hidden="1">
      <c r="A85" s="83">
        <v>43693</v>
      </c>
      <c r="B85" s="11">
        <v>2.6587070738882002E-2</v>
      </c>
      <c r="E85" s="19">
        <v>0.75552679026611658</v>
      </c>
    </row>
    <row r="86" spans="1:5" hidden="1">
      <c r="A86" s="83">
        <v>43700</v>
      </c>
      <c r="B86" s="11">
        <v>3.4988716640242501E-2</v>
      </c>
      <c r="E86" s="19">
        <v>0.78196170304484969</v>
      </c>
    </row>
    <row r="87" spans="1:5" hidden="1">
      <c r="A87" s="83">
        <v>43707</v>
      </c>
      <c r="B87" s="11">
        <v>-2.8813995958676397E-4</v>
      </c>
      <c r="E87" s="19">
        <v>0.78173638863133599</v>
      </c>
    </row>
    <row r="88" spans="1:5" hidden="1">
      <c r="A88" s="83">
        <v>43714</v>
      </c>
      <c r="B88" s="11">
        <v>5.487492668567695E-2</v>
      </c>
      <c r="E88" s="19">
        <v>0.82463411564500644</v>
      </c>
    </row>
    <row r="89" spans="1:5" hidden="1">
      <c r="A89" s="83">
        <v>43720</v>
      </c>
      <c r="B89" s="11">
        <v>1.7066177269411398E-2</v>
      </c>
      <c r="E89" s="19">
        <v>0.83870746764500848</v>
      </c>
    </row>
    <row r="90" spans="1:5" hidden="1">
      <c r="A90" s="83">
        <v>43728</v>
      </c>
      <c r="B90" s="11">
        <v>-7.2730948897591352E-3</v>
      </c>
      <c r="E90" s="19">
        <v>0.83260746864807678</v>
      </c>
    </row>
    <row r="91" spans="1:5" hidden="1">
      <c r="A91" s="83">
        <v>43735</v>
      </c>
      <c r="B91" s="11">
        <v>-3.8207467412690432E-2</v>
      </c>
      <c r="E91" s="19">
        <v>0.8007956459221427</v>
      </c>
    </row>
    <row r="92" spans="1:5" hidden="1">
      <c r="A92" s="83">
        <v>43738</v>
      </c>
      <c r="B92" s="11">
        <v>-1.2931439199461603E-2</v>
      </c>
      <c r="E92" s="19">
        <v>0.79044020571570694</v>
      </c>
    </row>
    <row r="93" spans="1:5" hidden="1">
      <c r="A93" s="83">
        <v>43749</v>
      </c>
      <c r="B93" s="11">
        <v>2.3198202756583131E-2</v>
      </c>
      <c r="E93" s="19">
        <v>0.80877699787485513</v>
      </c>
    </row>
    <row r="94" spans="1:5" hidden="1">
      <c r="A94" s="83">
        <v>43756</v>
      </c>
      <c r="B94" s="11">
        <v>-1.8536174320346932E-2</v>
      </c>
      <c r="E94" s="19">
        <v>0.79378536645595998</v>
      </c>
    </row>
    <row r="95" spans="1:5" hidden="1">
      <c r="A95" s="83">
        <v>43763</v>
      </c>
      <c r="B95" s="11">
        <v>6.6830450984618484E-3</v>
      </c>
      <c r="E95" s="19">
        <v>0.7990902698584843</v>
      </c>
    </row>
    <row r="96" spans="1:5" hidden="1">
      <c r="A96" s="83">
        <v>43770</v>
      </c>
      <c r="B96" s="11">
        <v>-6.5305697531716778E-3</v>
      </c>
      <c r="E96" s="19">
        <v>0.79387175511209274</v>
      </c>
    </row>
    <row r="97" spans="1:21" hidden="1">
      <c r="A97" s="83">
        <v>43777</v>
      </c>
      <c r="B97" s="11">
        <v>5.227362036132055E-3</v>
      </c>
      <c r="E97" s="19">
        <v>0.79802161018632323</v>
      </c>
    </row>
    <row r="98" spans="1:21" hidden="1">
      <c r="A98" s="83">
        <v>43784</v>
      </c>
      <c r="B98" s="11">
        <v>-2.402626952322362E-2</v>
      </c>
      <c r="E98" s="19">
        <v>0.77884812789462976</v>
      </c>
    </row>
    <row r="99" spans="1:21" hidden="1">
      <c r="A99" s="83">
        <v>43791</v>
      </c>
      <c r="B99" s="11">
        <v>7.3206201575866103E-3</v>
      </c>
      <c r="E99" s="19">
        <v>0.78454977919939373</v>
      </c>
    </row>
    <row r="100" spans="1:21" hidden="1">
      <c r="A100" s="83">
        <v>43798</v>
      </c>
      <c r="B100" s="11">
        <v>-1.8637542617576663E-3</v>
      </c>
      <c r="E100" s="19">
        <v>0.78308757120484984</v>
      </c>
    </row>
    <row r="101" spans="1:21" hidden="1">
      <c r="A101" s="83">
        <v>43805</v>
      </c>
      <c r="B101" s="11">
        <v>2.3610095322925462E-2</v>
      </c>
      <c r="E101" s="19">
        <v>0.80157634340719452</v>
      </c>
    </row>
    <row r="102" spans="1:21" hidden="1">
      <c r="A102" s="83">
        <v>43812</v>
      </c>
      <c r="B102" s="11">
        <v>1.2609494841842261E-2</v>
      </c>
      <c r="E102" s="19">
        <v>0.8116838161747304</v>
      </c>
    </row>
    <row r="103" spans="1:21" hidden="1">
      <c r="A103" s="83">
        <v>43819</v>
      </c>
      <c r="B103" s="11">
        <v>2.1875597444857675E-2</v>
      </c>
      <c r="E103" s="19">
        <v>0.82943988458987472</v>
      </c>
    </row>
    <row r="104" spans="1:21" hidden="1">
      <c r="A104" s="83">
        <v>43826</v>
      </c>
      <c r="B104" s="11">
        <v>-1.0588888803166885E-3</v>
      </c>
      <c r="E104" s="19">
        <v>0.82856159991919132</v>
      </c>
    </row>
    <row r="105" spans="1:21" hidden="1">
      <c r="A105" s="83">
        <v>43833</v>
      </c>
      <c r="B105" s="11">
        <v>3.8896043589828011E-2</v>
      </c>
      <c r="E105" s="19">
        <v>0.86078936802650574</v>
      </c>
    </row>
    <row r="106" spans="1:21" hidden="1">
      <c r="A106" s="83">
        <v>43840</v>
      </c>
      <c r="B106" s="11">
        <v>1.8508950608105978E-2</v>
      </c>
      <c r="E106" s="19">
        <v>0.87672167592329109</v>
      </c>
    </row>
    <row r="107" spans="1:21" hidden="1">
      <c r="A107" s="83">
        <v>43847</v>
      </c>
      <c r="B107" s="11">
        <v>5.4596248697591498E-3</v>
      </c>
      <c r="E107" s="19">
        <v>0.88150824738901878</v>
      </c>
    </row>
    <row r="108" spans="1:21" hidden="1">
      <c r="A108" s="83">
        <v>43853</v>
      </c>
      <c r="B108" s="11">
        <v>-2.4030198814914305E-2</v>
      </c>
      <c r="E108" s="19">
        <v>0.86032542894727404</v>
      </c>
    </row>
    <row r="109" spans="1:21" hidden="1">
      <c r="A109" s="83">
        <v>43868</v>
      </c>
      <c r="B109" s="11">
        <v>-9.4277521784245089E-3</v>
      </c>
      <c r="E109" s="19">
        <v>0.85221449401036242</v>
      </c>
    </row>
    <row r="110" spans="1:21" hidden="1">
      <c r="A110" s="83">
        <v>43875</v>
      </c>
      <c r="B110" s="11">
        <v>1.7600768907310771E-2</v>
      </c>
      <c r="E110" s="19">
        <v>0.86721412437889955</v>
      </c>
      <c r="U110" s="121" t="s">
        <v>379</v>
      </c>
    </row>
    <row r="111" spans="1:21" hidden="1">
      <c r="A111" s="83">
        <v>43882</v>
      </c>
      <c r="B111" s="11">
        <v>6.7006714876032936E-2</v>
      </c>
      <c r="E111" s="19">
        <v>0.92532329394762503</v>
      </c>
    </row>
    <row r="112" spans="1:21" hidden="1">
      <c r="A112" s="83">
        <v>44015</v>
      </c>
      <c r="B112" s="11">
        <v>4.5337317867352844E-2</v>
      </c>
      <c r="E112" s="19">
        <v>0.96811447495206504</v>
      </c>
    </row>
    <row r="113" spans="1:26" hidden="1">
      <c r="A113" s="83">
        <v>44022</v>
      </c>
      <c r="B113" s="11">
        <v>0.10326844043883243</v>
      </c>
      <c r="E113" s="19">
        <v>1.068090146946624</v>
      </c>
    </row>
    <row r="114" spans="1:26">
      <c r="A114" s="83">
        <v>44029</v>
      </c>
      <c r="B114" s="11">
        <v>-4.9704633008010091E-2</v>
      </c>
      <c r="D114" s="103">
        <v>1</v>
      </c>
      <c r="E114" s="19">
        <v>1.0150011181731704</v>
      </c>
      <c r="H114" s="81">
        <v>1</v>
      </c>
      <c r="I114" s="81">
        <f>J114-H114</f>
        <v>0</v>
      </c>
      <c r="J114" s="81">
        <v>1</v>
      </c>
      <c r="K114" s="92"/>
      <c r="L114" s="93"/>
      <c r="M114" s="93"/>
      <c r="W114" s="120">
        <v>1.1274779451872603</v>
      </c>
      <c r="X114" s="3">
        <f>W114*0.8869</f>
        <v>0.99996018958658117</v>
      </c>
      <c r="Y114" s="3">
        <v>1</v>
      </c>
      <c r="Z114" s="3">
        <f>Y114-X114</f>
        <v>3.9810413418828183E-5</v>
      </c>
    </row>
    <row r="115" spans="1:26">
      <c r="A115" s="83">
        <v>44036</v>
      </c>
      <c r="B115" s="11">
        <v>-9.5530207625710295E-3</v>
      </c>
      <c r="D115" s="87">
        <f>D114*(1+B115)</f>
        <v>0.99044697923742897</v>
      </c>
      <c r="E115" s="19">
        <v>1.0053047914172293</v>
      </c>
      <c r="H115" s="81">
        <f>H114*(1+B115)</f>
        <v>0.99044697923742897</v>
      </c>
      <c r="I115" s="81">
        <f t="shared" ref="I115:I155" si="0">J115-H115</f>
        <v>-5.648822206293147E-3</v>
      </c>
      <c r="J115" s="81">
        <v>0.98479815703113582</v>
      </c>
      <c r="K115" s="92">
        <v>1</v>
      </c>
      <c r="L115" s="92">
        <f>M115-K115</f>
        <v>0</v>
      </c>
      <c r="M115" s="93">
        <f t="shared" ref="M115:M155" si="1">N115*2/3</f>
        <v>1</v>
      </c>
      <c r="N115" s="93">
        <v>1.5</v>
      </c>
      <c r="O115" s="96"/>
      <c r="P115" s="96"/>
      <c r="Q115" s="96"/>
      <c r="W115" s="120">
        <v>1.1177752888103216</v>
      </c>
      <c r="X115" s="3">
        <f t="shared" ref="X115:X155" si="2">W115*0.8869</f>
        <v>0.99135490364587431</v>
      </c>
      <c r="Y115" s="3">
        <v>0.98919085706999987</v>
      </c>
      <c r="Z115" s="3">
        <f t="shared" ref="Z115:Z155" si="3">Y115-X115</f>
        <v>-2.1640465758744343E-3</v>
      </c>
    </row>
    <row r="116" spans="1:26">
      <c r="A116" s="83">
        <v>44043</v>
      </c>
      <c r="B116" s="11">
        <v>4.9919000378741085E-2</v>
      </c>
      <c r="D116" s="87">
        <f t="shared" ref="D116:D155" si="4">D115*(1+B116)</f>
        <v>1.0398891023691053</v>
      </c>
      <c r="E116" s="19">
        <v>1.0554886016807361</v>
      </c>
      <c r="H116" s="81">
        <f t="shared" ref="H116:H155" si="5">H115*(1+B116)</f>
        <v>1.0398891023691053</v>
      </c>
      <c r="I116" s="81">
        <f t="shared" si="0"/>
        <v>9.9162105556094282E-4</v>
      </c>
      <c r="J116" s="81">
        <v>1.0408807234246662</v>
      </c>
      <c r="K116" s="92">
        <f>K115*(1+B116)</f>
        <v>1.0499190003787411</v>
      </c>
      <c r="L116" s="92">
        <f t="shared" ref="L116:L155" si="6">M116-K116</f>
        <v>7.4143329545923731E-3</v>
      </c>
      <c r="M116" s="93">
        <f t="shared" si="1"/>
        <v>1.0573333333333335</v>
      </c>
      <c r="N116" s="93">
        <v>1.5860000000000001</v>
      </c>
      <c r="O116" s="96"/>
      <c r="P116" s="96"/>
      <c r="Q116" s="96"/>
      <c r="W116" s="120">
        <v>1.1647777249436591</v>
      </c>
      <c r="X116" s="3">
        <f t="shared" si="2"/>
        <v>1.0330413642525313</v>
      </c>
      <c r="Y116" s="3">
        <v>1.0199868364744575</v>
      </c>
      <c r="Z116" s="3">
        <f t="shared" si="3"/>
        <v>-1.305452777807381E-2</v>
      </c>
    </row>
    <row r="117" spans="1:26">
      <c r="A117" s="83">
        <v>44050</v>
      </c>
      <c r="B117" s="11">
        <v>1.3824577464468302E-2</v>
      </c>
      <c r="D117" s="87">
        <f t="shared" si="4"/>
        <v>1.0542651298192633</v>
      </c>
      <c r="E117" s="19">
        <v>1.0700802856175349</v>
      </c>
      <c r="H117" s="81">
        <f t="shared" si="5"/>
        <v>1.0542651298192633</v>
      </c>
      <c r="I117" s="81">
        <f t="shared" si="0"/>
        <v>-2.4218436259746401E-3</v>
      </c>
      <c r="J117" s="81">
        <v>1.0518432861932887</v>
      </c>
      <c r="K117" s="92">
        <f t="shared" ref="K117:K155" si="7">K116*(1+B117)</f>
        <v>1.0644336869308941</v>
      </c>
      <c r="L117" s="92">
        <f t="shared" si="6"/>
        <v>1.0232979735772529E-2</v>
      </c>
      <c r="M117" s="93">
        <f t="shared" si="1"/>
        <v>1.0746666666666667</v>
      </c>
      <c r="N117" s="93">
        <v>1.6120000000000001</v>
      </c>
      <c r="O117" s="96"/>
      <c r="P117" s="96"/>
      <c r="Q117" s="96"/>
      <c r="W117" s="120">
        <v>1.1679730768775627</v>
      </c>
      <c r="X117" s="3">
        <f t="shared" si="2"/>
        <v>1.0358753218827104</v>
      </c>
      <c r="Y117" s="3">
        <v>1.0368523547286055</v>
      </c>
      <c r="Z117" s="3">
        <f t="shared" si="3"/>
        <v>9.7703284589512052E-4</v>
      </c>
    </row>
    <row r="118" spans="1:26">
      <c r="A118" s="83">
        <v>44057</v>
      </c>
      <c r="B118" s="11">
        <v>-9.7654614823408092E-3</v>
      </c>
      <c r="D118" s="87">
        <f t="shared" si="4"/>
        <v>1.0439697443018383</v>
      </c>
      <c r="E118" s="19">
        <v>1.0596304578053246</v>
      </c>
      <c r="H118" s="81">
        <f t="shared" si="5"/>
        <v>1.0439697443018383</v>
      </c>
      <c r="I118" s="81">
        <f t="shared" si="0"/>
        <v>-7.3062266979984081E-3</v>
      </c>
      <c r="J118" s="81">
        <v>1.0366635176038399</v>
      </c>
      <c r="K118" s="92">
        <f t="shared" si="7"/>
        <v>1.0540390007606644</v>
      </c>
      <c r="L118" s="92">
        <f t="shared" si="6"/>
        <v>-4.7056674273309174E-3</v>
      </c>
      <c r="M118" s="93">
        <f t="shared" si="1"/>
        <v>1.0493333333333335</v>
      </c>
      <c r="N118" s="93">
        <v>1.5740000000000001</v>
      </c>
      <c r="O118" s="96"/>
      <c r="P118" s="96"/>
      <c r="Q118" s="96"/>
      <c r="R118" s="96"/>
      <c r="S118" s="100"/>
      <c r="T118" s="100"/>
      <c r="U118" s="100"/>
      <c r="W118" s="120">
        <v>1.167154391987665</v>
      </c>
      <c r="X118" s="3">
        <f t="shared" si="2"/>
        <v>1.0351492302538601</v>
      </c>
      <c r="Y118" s="3">
        <v>1.0343770664980654</v>
      </c>
      <c r="Z118" s="3">
        <f t="shared" si="3"/>
        <v>-7.7216375579469698E-4</v>
      </c>
    </row>
    <row r="119" spans="1:26">
      <c r="A119" s="83">
        <v>44064</v>
      </c>
      <c r="B119" s="11">
        <v>3.0768952043915831E-3</v>
      </c>
      <c r="D119" s="87">
        <f t="shared" si="4"/>
        <v>1.0471819298016105</v>
      </c>
      <c r="E119" s="19">
        <v>1.0628908296793731</v>
      </c>
      <c r="H119" s="81">
        <f t="shared" si="5"/>
        <v>1.0471819298016105</v>
      </c>
      <c r="I119" s="81">
        <f t="shared" si="0"/>
        <v>-6.1205062670577348E-4</v>
      </c>
      <c r="J119" s="81">
        <v>1.0465698791749047</v>
      </c>
      <c r="K119" s="92">
        <f t="shared" si="7"/>
        <v>1.0572821683073466</v>
      </c>
      <c r="L119" s="92">
        <f t="shared" si="6"/>
        <v>-4.6155016406799199E-3</v>
      </c>
      <c r="M119" s="93">
        <f t="shared" si="1"/>
        <v>1.0526666666666666</v>
      </c>
      <c r="N119" s="93">
        <v>1.579</v>
      </c>
      <c r="O119" s="96"/>
      <c r="P119" s="96"/>
      <c r="Q119" s="96"/>
      <c r="R119" s="96"/>
      <c r="S119" s="100"/>
      <c r="T119" s="100"/>
      <c r="U119" s="100"/>
      <c r="W119" s="120">
        <v>1.1706796987408306</v>
      </c>
      <c r="X119" s="3">
        <f t="shared" si="2"/>
        <v>1.0382758248132427</v>
      </c>
      <c r="Y119" s="3">
        <v>1.0441765626680097</v>
      </c>
      <c r="Z119" s="3">
        <f t="shared" si="3"/>
        <v>5.9007378547670797E-3</v>
      </c>
    </row>
    <row r="120" spans="1:26">
      <c r="A120" s="83">
        <v>44071</v>
      </c>
      <c r="B120" s="11">
        <v>7.1147541970577599E-3</v>
      </c>
      <c r="D120" s="87">
        <f t="shared" si="4"/>
        <v>1.0546323718317496</v>
      </c>
      <c r="E120" s="19">
        <v>1.0704530366708487</v>
      </c>
      <c r="H120" s="81">
        <f t="shared" si="5"/>
        <v>1.0546323718317496</v>
      </c>
      <c r="I120" s="81">
        <f t="shared" si="0"/>
        <v>8.2245060760723909E-3</v>
      </c>
      <c r="J120" s="81">
        <v>1.062856877907822</v>
      </c>
      <c r="K120" s="92">
        <f t="shared" si="7"/>
        <v>1.0648044710517857</v>
      </c>
      <c r="L120" s="92">
        <f t="shared" si="6"/>
        <v>-8.0447105178560463E-4</v>
      </c>
      <c r="M120" s="93">
        <f t="shared" si="1"/>
        <v>1.0640000000000001</v>
      </c>
      <c r="N120" s="93">
        <v>1.5960000000000001</v>
      </c>
      <c r="O120" s="96"/>
      <c r="P120" s="96"/>
      <c r="Q120" s="96"/>
      <c r="R120" s="96"/>
      <c r="S120" s="100"/>
      <c r="T120" s="100"/>
      <c r="U120" s="100"/>
      <c r="W120" s="120">
        <v>1.2017971671468504</v>
      </c>
      <c r="X120" s="3">
        <f t="shared" si="2"/>
        <v>1.0658739075425416</v>
      </c>
      <c r="Y120" s="3">
        <v>1.1045637502050902</v>
      </c>
      <c r="Z120" s="3">
        <f t="shared" si="3"/>
        <v>3.8689842662548601E-2</v>
      </c>
    </row>
    <row r="121" spans="1:26">
      <c r="A121" s="83">
        <v>44078</v>
      </c>
      <c r="B121" s="11">
        <v>-1.0854539014617748E-2</v>
      </c>
      <c r="D121" s="87">
        <f t="shared" si="4"/>
        <v>1.0431848236056231</v>
      </c>
      <c r="E121" s="19">
        <v>1.0588337624209889</v>
      </c>
      <c r="H121" s="81">
        <f t="shared" si="5"/>
        <v>1.0431848236056231</v>
      </c>
      <c r="I121" s="81">
        <f t="shared" si="0"/>
        <v>5.8270622611660272E-3</v>
      </c>
      <c r="J121" s="81">
        <v>1.0490118858667892</v>
      </c>
      <c r="K121" s="92">
        <f t="shared" si="7"/>
        <v>1.0532465093778147</v>
      </c>
      <c r="L121" s="92">
        <f t="shared" si="6"/>
        <v>-5.2465093778146787E-3</v>
      </c>
      <c r="M121" s="93">
        <f t="shared" si="1"/>
        <v>1.048</v>
      </c>
      <c r="N121" s="93">
        <v>1.5720000000000001</v>
      </c>
      <c r="O121" s="96">
        <v>1</v>
      </c>
      <c r="P121" s="97">
        <f>Q121-O121</f>
        <v>0</v>
      </c>
      <c r="Q121" s="97">
        <v>1</v>
      </c>
      <c r="R121" s="96">
        <v>0.98460000000000003</v>
      </c>
      <c r="S121" s="100"/>
      <c r="T121" s="100"/>
      <c r="U121" s="100"/>
      <c r="W121" s="120">
        <v>1.1834263743902069</v>
      </c>
      <c r="X121" s="3">
        <f t="shared" si="2"/>
        <v>1.0495808514466745</v>
      </c>
      <c r="Y121" s="3">
        <v>1.065671542013815</v>
      </c>
      <c r="Z121" s="3">
        <f t="shared" si="3"/>
        <v>1.609069056714052E-2</v>
      </c>
    </row>
    <row r="122" spans="1:26">
      <c r="A122" s="83">
        <v>44085</v>
      </c>
      <c r="B122" s="11">
        <v>-4.632564689102503E-2</v>
      </c>
      <c r="D122" s="87">
        <f t="shared" si="4"/>
        <v>0.99485861182519286</v>
      </c>
      <c r="E122" s="19">
        <v>1.0097826034267787</v>
      </c>
      <c r="H122" s="81">
        <f t="shared" si="5"/>
        <v>0.99485861182519286</v>
      </c>
      <c r="I122" s="81">
        <f t="shared" si="0"/>
        <v>-1.3211112968825822E-2</v>
      </c>
      <c r="J122" s="81">
        <v>0.98164749885636704</v>
      </c>
      <c r="K122" s="92">
        <f t="shared" si="7"/>
        <v>1.0044541834951735</v>
      </c>
      <c r="L122" s="92">
        <f t="shared" si="6"/>
        <v>-1.845418349517336E-2</v>
      </c>
      <c r="M122" s="93">
        <f t="shared" si="1"/>
        <v>0.9860000000000001</v>
      </c>
      <c r="N122" s="93">
        <v>1.4790000000000001</v>
      </c>
      <c r="O122" s="96">
        <f>O121*(1+B122)</f>
        <v>0.95367435310897497</v>
      </c>
      <c r="P122" s="97">
        <f t="shared" ref="P122:P154" si="8">Q122-O122</f>
        <v>8.490380301282241E-3</v>
      </c>
      <c r="Q122" s="97">
        <v>0.96216473341025721</v>
      </c>
      <c r="R122" s="96">
        <v>0.9466</v>
      </c>
      <c r="S122" s="100"/>
      <c r="T122" s="100"/>
      <c r="U122" s="100"/>
      <c r="W122" s="120">
        <v>1.1479649143411239</v>
      </c>
      <c r="X122" s="3">
        <f t="shared" si="2"/>
        <v>1.0181300825291428</v>
      </c>
      <c r="Y122" s="3">
        <v>1.0397468604952191</v>
      </c>
      <c r="Z122" s="3">
        <f t="shared" si="3"/>
        <v>2.1616777966076306E-2</v>
      </c>
    </row>
    <row r="123" spans="1:26">
      <c r="A123" s="83">
        <v>44092</v>
      </c>
      <c r="B123" s="11">
        <v>2.4952590078850312E-2</v>
      </c>
      <c r="D123" s="87">
        <f t="shared" si="4"/>
        <v>1.019682910952481</v>
      </c>
      <c r="E123" s="19">
        <v>1.0349792947988414</v>
      </c>
      <c r="H123" s="81">
        <f t="shared" si="5"/>
        <v>1.019682910952481</v>
      </c>
      <c r="I123" s="81">
        <f t="shared" si="0"/>
        <v>-3.3156570116896766E-3</v>
      </c>
      <c r="J123" s="81">
        <v>1.0163672539407913</v>
      </c>
      <c r="K123" s="92">
        <f t="shared" si="7"/>
        <v>1.0295179169889148</v>
      </c>
      <c r="L123" s="92">
        <f t="shared" si="6"/>
        <v>-1.2851250322248209E-2</v>
      </c>
      <c r="M123" s="93">
        <f t="shared" si="1"/>
        <v>1.0166666666666666</v>
      </c>
      <c r="N123" s="93">
        <v>1.5249999999999999</v>
      </c>
      <c r="O123" s="96">
        <f t="shared" ref="O123:O155" si="9">O122*(1+B123)</f>
        <v>0.97747099831081596</v>
      </c>
      <c r="P123" s="97">
        <f t="shared" si="8"/>
        <v>7.7304582529453825E-3</v>
      </c>
      <c r="Q123" s="97">
        <v>0.98520145656376135</v>
      </c>
      <c r="R123" s="96">
        <v>0.97040000000000004</v>
      </c>
      <c r="S123" s="100"/>
      <c r="T123" s="100"/>
      <c r="U123" s="100"/>
      <c r="W123" s="120">
        <v>1.1752072742682949</v>
      </c>
      <c r="X123" s="3">
        <f t="shared" si="2"/>
        <v>1.0422913315485507</v>
      </c>
      <c r="Y123" s="3">
        <v>1.0635321009602086</v>
      </c>
      <c r="Z123" s="3">
        <f t="shared" si="3"/>
        <v>2.1240769411657867E-2</v>
      </c>
    </row>
    <row r="124" spans="1:26">
      <c r="A124" s="83">
        <v>44099</v>
      </c>
      <c r="B124" s="11">
        <v>-3.6568683369735067E-2</v>
      </c>
      <c r="D124" s="87">
        <f t="shared" si="4"/>
        <v>0.98239444944432996</v>
      </c>
      <c r="E124" s="19">
        <v>0.99713146467311087</v>
      </c>
      <c r="H124" s="81">
        <f t="shared" si="5"/>
        <v>0.98239444944432996</v>
      </c>
      <c r="I124" s="81">
        <f t="shared" si="0"/>
        <v>-7.3731010998723256E-3</v>
      </c>
      <c r="J124" s="81">
        <v>0.97502134834445764</v>
      </c>
      <c r="K124" s="92">
        <f t="shared" si="7"/>
        <v>0.99186980225907795</v>
      </c>
      <c r="L124" s="92">
        <f t="shared" si="6"/>
        <v>-1.8698022590778463E-3</v>
      </c>
      <c r="M124" s="93">
        <f t="shared" si="1"/>
        <v>0.9900000000000001</v>
      </c>
      <c r="N124" s="93">
        <v>1.4850000000000001</v>
      </c>
      <c r="O124" s="96">
        <f t="shared" si="9"/>
        <v>0.94172617087048893</v>
      </c>
      <c r="P124" s="97">
        <f t="shared" si="8"/>
        <v>1.3115313683088048E-2</v>
      </c>
      <c r="Q124" s="97">
        <v>0.95484148455357698</v>
      </c>
      <c r="R124" s="96">
        <v>0.93940000000000001</v>
      </c>
      <c r="S124" s="100"/>
      <c r="T124" s="100"/>
      <c r="U124" s="100"/>
      <c r="W124" s="120">
        <v>1.1337594910697482</v>
      </c>
      <c r="X124" s="3">
        <f t="shared" si="2"/>
        <v>1.0055312926297597</v>
      </c>
      <c r="Y124" s="3">
        <v>1.0182440650321583</v>
      </c>
      <c r="Z124" s="3">
        <f t="shared" si="3"/>
        <v>1.2712772402398542E-2</v>
      </c>
    </row>
    <row r="125" spans="1:26">
      <c r="A125" s="83">
        <v>44113</v>
      </c>
      <c r="B125" s="11">
        <v>2.0067737438010269E-2</v>
      </c>
      <c r="D125" s="87">
        <f t="shared" si="4"/>
        <v>1.0021088833163374</v>
      </c>
      <c r="E125" s="19">
        <v>1.0171416370973494</v>
      </c>
      <c r="H125" s="81">
        <f t="shared" si="5"/>
        <v>1.0021088833163374</v>
      </c>
      <c r="I125" s="81">
        <f t="shared" si="0"/>
        <v>-8.9354036519684321E-4</v>
      </c>
      <c r="J125" s="81">
        <v>1.0012153429511406</v>
      </c>
      <c r="K125" s="92">
        <f t="shared" si="7"/>
        <v>1.0117743850235044</v>
      </c>
      <c r="L125" s="92">
        <f t="shared" si="6"/>
        <v>1.1558948309828843E-2</v>
      </c>
      <c r="M125" s="93">
        <f t="shared" si="1"/>
        <v>1.0233333333333332</v>
      </c>
      <c r="N125" s="93">
        <v>1.5349999999999999</v>
      </c>
      <c r="O125" s="96">
        <f t="shared" si="9"/>
        <v>0.96062448440602066</v>
      </c>
      <c r="P125" s="97">
        <f t="shared" si="8"/>
        <v>1.6918207129532625E-2</v>
      </c>
      <c r="Q125" s="97">
        <v>0.97754269153555329</v>
      </c>
      <c r="R125" s="96">
        <v>0.96319999999999995</v>
      </c>
      <c r="S125" s="100"/>
      <c r="T125" s="100"/>
      <c r="U125" s="100"/>
      <c r="W125" s="120">
        <v>1.1613268440895752</v>
      </c>
      <c r="X125" s="3">
        <f t="shared" si="2"/>
        <v>1.0299807780230443</v>
      </c>
      <c r="Y125" s="3">
        <v>1.0717629667771351</v>
      </c>
      <c r="Z125" s="3">
        <f t="shared" si="3"/>
        <v>4.1782188754090788E-2</v>
      </c>
    </row>
    <row r="126" spans="1:26">
      <c r="A126" s="83">
        <v>44120</v>
      </c>
      <c r="B126" s="11">
        <v>1.1121474307050905E-2</v>
      </c>
      <c r="D126" s="87">
        <f t="shared" si="4"/>
        <v>1.0132538115150076</v>
      </c>
      <c r="E126" s="19">
        <v>1.0284537516809593</v>
      </c>
      <c r="H126" s="81">
        <f t="shared" si="5"/>
        <v>1.0132538115150076</v>
      </c>
      <c r="I126" s="81">
        <f t="shared" si="0"/>
        <v>3.5907799336782897E-3</v>
      </c>
      <c r="J126" s="81">
        <v>1.0168445914486859</v>
      </c>
      <c r="K126" s="92">
        <f t="shared" si="7"/>
        <v>1.0230268078510756</v>
      </c>
      <c r="L126" s="92">
        <f t="shared" si="6"/>
        <v>3.2973192148924468E-2</v>
      </c>
      <c r="M126" s="93">
        <f t="shared" si="1"/>
        <v>1.056</v>
      </c>
      <c r="N126" s="93">
        <v>1.5840000000000001</v>
      </c>
      <c r="O126" s="96">
        <f t="shared" si="9"/>
        <v>0.97130804492806622</v>
      </c>
      <c r="P126" s="97">
        <f t="shared" si="8"/>
        <v>2.162597481241213E-2</v>
      </c>
      <c r="Q126" s="97">
        <v>0.99293401974047835</v>
      </c>
      <c r="R126" s="96">
        <v>0.97909999999999997</v>
      </c>
      <c r="S126" s="100"/>
      <c r="T126" s="100"/>
      <c r="U126" s="100"/>
      <c r="W126" s="120">
        <v>1.1887503070378447</v>
      </c>
      <c r="X126" s="3">
        <f t="shared" si="2"/>
        <v>1.0543026473118644</v>
      </c>
      <c r="Y126" s="3">
        <v>1.0874985347964432</v>
      </c>
      <c r="Z126" s="3">
        <f t="shared" si="3"/>
        <v>3.3195887484578801E-2</v>
      </c>
    </row>
    <row r="127" spans="1:26">
      <c r="A127" s="83">
        <v>44127</v>
      </c>
      <c r="B127" s="11">
        <v>-3.3509211844422238E-2</v>
      </c>
      <c r="D127" s="87">
        <f t="shared" si="4"/>
        <v>0.97930047489278294</v>
      </c>
      <c r="E127" s="19">
        <v>0.99399107704369127</v>
      </c>
      <c r="H127" s="81">
        <f t="shared" si="5"/>
        <v>0.97930047489278294</v>
      </c>
      <c r="I127" s="81">
        <f t="shared" si="0"/>
        <v>-1.5554897696739234E-2</v>
      </c>
      <c r="J127" s="81">
        <v>0.9637455771960437</v>
      </c>
      <c r="K127" s="92">
        <f t="shared" si="7"/>
        <v>0.98874598582427087</v>
      </c>
      <c r="L127" s="92">
        <f t="shared" si="6"/>
        <v>3.125401417572915E-2</v>
      </c>
      <c r="M127" s="93">
        <f t="shared" si="1"/>
        <v>1.02</v>
      </c>
      <c r="N127" s="93">
        <v>1.53</v>
      </c>
      <c r="O127" s="96">
        <f t="shared" si="9"/>
        <v>0.9387602778843801</v>
      </c>
      <c r="P127" s="97">
        <f t="shared" si="8"/>
        <v>2.9834462925106719E-2</v>
      </c>
      <c r="Q127" s="97">
        <v>0.96859474080948682</v>
      </c>
      <c r="R127" s="96">
        <v>0.95450000000000002</v>
      </c>
      <c r="S127" s="100"/>
      <c r="T127" s="100"/>
      <c r="U127" s="100"/>
      <c r="W127" s="120">
        <v>1.1705928685252351</v>
      </c>
      <c r="X127" s="3">
        <f t="shared" si="2"/>
        <v>1.038198815095031</v>
      </c>
      <c r="Y127" s="3">
        <v>1.0722222234296532</v>
      </c>
      <c r="Z127" s="3">
        <f t="shared" si="3"/>
        <v>3.4023408334622252E-2</v>
      </c>
    </row>
    <row r="128" spans="1:26">
      <c r="A128" s="83">
        <v>44134</v>
      </c>
      <c r="B128" s="11">
        <v>-1.6381094626653492E-2</v>
      </c>
      <c r="D128" s="87">
        <f t="shared" si="4"/>
        <v>0.96325846114563751</v>
      </c>
      <c r="E128" s="19">
        <v>0.97770841515258933</v>
      </c>
      <c r="H128" s="81">
        <f t="shared" si="5"/>
        <v>0.96325846114563751</v>
      </c>
      <c r="I128" s="81">
        <f t="shared" si="0"/>
        <v>-3.6436729776785359E-3</v>
      </c>
      <c r="J128" s="81">
        <v>0.95961478816795898</v>
      </c>
      <c r="K128" s="92">
        <f t="shared" si="7"/>
        <v>0.97254924426875966</v>
      </c>
      <c r="L128" s="92">
        <f t="shared" si="6"/>
        <v>5.6117422397906958E-2</v>
      </c>
      <c r="M128" s="93">
        <f t="shared" si="1"/>
        <v>1.0286666666666666</v>
      </c>
      <c r="N128" s="93">
        <v>1.5429999999999999</v>
      </c>
      <c r="O128" s="96">
        <f t="shared" si="9"/>
        <v>0.92338235694061255</v>
      </c>
      <c r="P128" s="97">
        <f t="shared" si="8"/>
        <v>4.2771044270883074E-2</v>
      </c>
      <c r="Q128" s="97">
        <v>0.96615340121149562</v>
      </c>
      <c r="R128" s="96">
        <v>0.95220000000000005</v>
      </c>
      <c r="S128" s="100"/>
      <c r="T128" s="100"/>
      <c r="U128" s="100"/>
      <c r="W128" s="120">
        <v>1.1648471891161352</v>
      </c>
      <c r="X128" s="3">
        <f t="shared" si="2"/>
        <v>1.0331029720271003</v>
      </c>
      <c r="Y128" s="3">
        <v>1.0704542088805002</v>
      </c>
      <c r="Z128" s="3">
        <f t="shared" si="3"/>
        <v>3.7351236853399916E-2</v>
      </c>
    </row>
    <row r="129" spans="1:26">
      <c r="A129" s="83">
        <v>44141</v>
      </c>
      <c r="B129" s="11">
        <v>3.1051398351954251E-2</v>
      </c>
      <c r="D129" s="87">
        <f t="shared" si="4"/>
        <v>0.99316898333856118</v>
      </c>
      <c r="E129" s="19">
        <v>1.0080676286235501</v>
      </c>
      <c r="H129" s="81">
        <f t="shared" si="5"/>
        <v>0.99316898333856118</v>
      </c>
      <c r="I129" s="81">
        <f t="shared" si="0"/>
        <v>-2.7296436831929505E-3</v>
      </c>
      <c r="J129" s="81">
        <v>0.99043933965536823</v>
      </c>
      <c r="K129" s="92">
        <f t="shared" si="7"/>
        <v>1.0027482582694409</v>
      </c>
      <c r="L129" s="92">
        <f t="shared" si="6"/>
        <v>6.5251741730559143E-2</v>
      </c>
      <c r="M129" s="93">
        <f t="shared" si="1"/>
        <v>1.0680000000000001</v>
      </c>
      <c r="N129" s="93">
        <v>1.6020000000000001</v>
      </c>
      <c r="O129" s="96">
        <f t="shared" si="9"/>
        <v>0.95205467033714186</v>
      </c>
      <c r="P129" s="97">
        <f t="shared" si="8"/>
        <v>4.9361663742847894E-2</v>
      </c>
      <c r="Q129" s="97">
        <v>1.0014163340799898</v>
      </c>
      <c r="R129" s="96">
        <v>0.98829999999999996</v>
      </c>
      <c r="S129" s="100"/>
      <c r="T129" s="100"/>
      <c r="U129" s="100"/>
      <c r="W129" s="120">
        <v>1.2120803455366256</v>
      </c>
      <c r="X129" s="3">
        <f t="shared" si="2"/>
        <v>1.0749940584564333</v>
      </c>
      <c r="Y129" s="3">
        <v>1.1106694138466247</v>
      </c>
      <c r="Z129" s="3">
        <f t="shared" si="3"/>
        <v>3.5675355390191399E-2</v>
      </c>
    </row>
    <row r="130" spans="1:26">
      <c r="A130" s="83">
        <v>44148</v>
      </c>
      <c r="B130" s="11">
        <v>9.077563975403713E-4</v>
      </c>
      <c r="D130" s="87">
        <f t="shared" si="4"/>
        <v>0.99407053883702545</v>
      </c>
      <c r="E130" s="19">
        <v>1.0089827084625864</v>
      </c>
      <c r="H130" s="81">
        <f t="shared" si="5"/>
        <v>0.99407053883702545</v>
      </c>
      <c r="I130" s="81">
        <f t="shared" si="0"/>
        <v>-6.0654993825690617E-3</v>
      </c>
      <c r="J130" s="81">
        <v>0.98800503945445639</v>
      </c>
      <c r="K130" s="92">
        <f t="shared" si="7"/>
        <v>1.0036585094160075</v>
      </c>
      <c r="L130" s="92">
        <f t="shared" si="6"/>
        <v>5.7674823917325924E-2</v>
      </c>
      <c r="M130" s="93">
        <f t="shared" si="1"/>
        <v>1.0613333333333335</v>
      </c>
      <c r="N130" s="93">
        <v>1.5920000000000001</v>
      </c>
      <c r="O130" s="96">
        <f t="shared" si="9"/>
        <v>0.95291890405494861</v>
      </c>
      <c r="P130" s="97">
        <f t="shared" si="8"/>
        <v>5.2265917433355069E-2</v>
      </c>
      <c r="Q130" s="97">
        <v>1.0051848214883037</v>
      </c>
      <c r="R130" s="96">
        <v>0.99239999999999995</v>
      </c>
      <c r="S130" s="100"/>
      <c r="T130" s="100"/>
      <c r="U130" s="100"/>
      <c r="W130" s="120">
        <v>1.2049180931816723</v>
      </c>
      <c r="X130" s="3">
        <f t="shared" si="2"/>
        <v>1.0686418568428251</v>
      </c>
      <c r="Y130" s="3">
        <v>1.0986344753913333</v>
      </c>
      <c r="Z130" s="3">
        <f t="shared" si="3"/>
        <v>2.999261854850821E-2</v>
      </c>
    </row>
    <row r="131" spans="1:26">
      <c r="A131" s="83">
        <v>44155</v>
      </c>
      <c r="B131" s="11">
        <v>1.8395521145653015E-2</v>
      </c>
      <c r="D131" s="87">
        <f t="shared" si="4"/>
        <v>1.0123569844544726</v>
      </c>
      <c r="E131" s="19">
        <v>1.0275434712117082</v>
      </c>
      <c r="H131" s="81">
        <f t="shared" si="5"/>
        <v>1.0123569844544726</v>
      </c>
      <c r="I131" s="81">
        <f t="shared" si="0"/>
        <v>-1.0529613729746146E-2</v>
      </c>
      <c r="J131" s="81">
        <v>1.0018273707247265</v>
      </c>
      <c r="K131" s="92">
        <f t="shared" si="7"/>
        <v>1.0221213307489843</v>
      </c>
      <c r="L131" s="92">
        <f t="shared" si="6"/>
        <v>5.7212002584348998E-2</v>
      </c>
      <c r="M131" s="93">
        <f t="shared" si="1"/>
        <v>1.0793333333333333</v>
      </c>
      <c r="N131" s="93">
        <v>1.619</v>
      </c>
      <c r="O131" s="96">
        <f t="shared" si="9"/>
        <v>0.9704483439045839</v>
      </c>
      <c r="P131" s="97">
        <f t="shared" si="8"/>
        <v>5.2861590776927203E-2</v>
      </c>
      <c r="Q131" s="97">
        <v>1.0233099346815111</v>
      </c>
      <c r="R131" s="96">
        <v>1.0104</v>
      </c>
      <c r="S131" s="100"/>
      <c r="T131" s="100"/>
      <c r="U131" s="100"/>
      <c r="W131" s="120">
        <v>1.2263626755703858</v>
      </c>
      <c r="X131" s="3">
        <f t="shared" si="2"/>
        <v>1.0876610569633751</v>
      </c>
      <c r="Y131" s="3">
        <v>1.1069817903685888</v>
      </c>
      <c r="Z131" s="3">
        <f t="shared" si="3"/>
        <v>1.9320733405213675E-2</v>
      </c>
    </row>
    <row r="132" spans="1:26">
      <c r="A132" s="83">
        <v>44162</v>
      </c>
      <c r="B132" s="11">
        <v>-1.1113204286477218E-2</v>
      </c>
      <c r="D132" s="87">
        <f t="shared" si="4"/>
        <v>1.001106454475388</v>
      </c>
      <c r="E132" s="19">
        <v>1.0161241707028965</v>
      </c>
      <c r="H132" s="81">
        <f t="shared" si="5"/>
        <v>1.001106454475388</v>
      </c>
      <c r="I132" s="81">
        <f t="shared" si="0"/>
        <v>-1.6384125418649309E-2</v>
      </c>
      <c r="J132" s="81">
        <v>0.98472232905673873</v>
      </c>
      <c r="K132" s="92">
        <f t="shared" si="7"/>
        <v>1.0107622875948048</v>
      </c>
      <c r="L132" s="92">
        <f t="shared" si="6"/>
        <v>5.190437907186185E-2</v>
      </c>
      <c r="M132" s="93">
        <f t="shared" si="1"/>
        <v>1.0626666666666666</v>
      </c>
      <c r="N132" s="93">
        <v>1.5940000000000001</v>
      </c>
      <c r="O132" s="96">
        <f t="shared" si="9"/>
        <v>0.95966355320929875</v>
      </c>
      <c r="P132" s="97">
        <f t="shared" si="8"/>
        <v>5.107692168283684E-2</v>
      </c>
      <c r="Q132" s="97">
        <v>1.0107404748921356</v>
      </c>
      <c r="R132" s="96">
        <v>0.99829999999999997</v>
      </c>
      <c r="S132" s="100"/>
      <c r="T132" s="100"/>
      <c r="U132" s="100"/>
      <c r="W132" s="120">
        <v>1.2356609512289813</v>
      </c>
      <c r="X132" s="3">
        <f t="shared" si="2"/>
        <v>1.0959076976449835</v>
      </c>
      <c r="Y132" s="3">
        <v>1.1086712853946081</v>
      </c>
      <c r="Z132" s="3">
        <f t="shared" si="3"/>
        <v>1.2763587749624605E-2</v>
      </c>
    </row>
    <row r="133" spans="1:26">
      <c r="A133" s="83">
        <v>44169</v>
      </c>
      <c r="B133" s="11">
        <v>1.7809657708832916E-2</v>
      </c>
      <c r="D133" s="87">
        <f t="shared" si="4"/>
        <v>1.0189358177596981</v>
      </c>
      <c r="E133" s="19">
        <v>1.0342209943727869</v>
      </c>
      <c r="H133" s="81">
        <f t="shared" si="5"/>
        <v>1.0189358177596981</v>
      </c>
      <c r="I133" s="81">
        <f t="shared" si="0"/>
        <v>-1.1504114081659633E-2</v>
      </c>
      <c r="J133" s="81">
        <v>1.0074317036780385</v>
      </c>
      <c r="K133" s="92">
        <f t="shared" si="7"/>
        <v>1.0287636179618651</v>
      </c>
      <c r="L133" s="92">
        <f t="shared" si="6"/>
        <v>5.5903048704801561E-2</v>
      </c>
      <c r="M133" s="93">
        <f t="shared" si="1"/>
        <v>1.0846666666666667</v>
      </c>
      <c r="N133" s="93">
        <v>1.627</v>
      </c>
      <c r="O133" s="96">
        <f t="shared" si="9"/>
        <v>0.97675483260759877</v>
      </c>
      <c r="P133" s="97">
        <f t="shared" si="8"/>
        <v>4.1309846408867701E-2</v>
      </c>
      <c r="Q133" s="97">
        <v>1.0180646790164665</v>
      </c>
      <c r="R133" s="96">
        <v>1.0056</v>
      </c>
      <c r="S133" s="100"/>
      <c r="T133" s="100"/>
      <c r="U133" s="100"/>
      <c r="W133" s="120">
        <v>1.2567855022516441</v>
      </c>
      <c r="X133" s="3">
        <f t="shared" si="2"/>
        <v>1.1146430619469831</v>
      </c>
      <c r="Y133" s="3">
        <v>1.1271018891335116</v>
      </c>
      <c r="Z133" s="3">
        <f t="shared" si="3"/>
        <v>1.2458827186528465E-2</v>
      </c>
    </row>
    <row r="134" spans="1:26">
      <c r="A134" s="83">
        <v>44176</v>
      </c>
      <c r="B134" s="11">
        <v>-3.9491208449540793E-2</v>
      </c>
      <c r="C134" s="87">
        <v>1</v>
      </c>
      <c r="D134" s="87">
        <f t="shared" si="4"/>
        <v>0.97869681098384653</v>
      </c>
      <c r="E134" s="19">
        <v>0.9933783575011198</v>
      </c>
      <c r="F134" s="87">
        <f>G134-C134</f>
        <v>0</v>
      </c>
      <c r="G134" s="88">
        <v>1</v>
      </c>
      <c r="H134" s="81">
        <f t="shared" si="5"/>
        <v>0.97869681098384653</v>
      </c>
      <c r="I134" s="81">
        <f t="shared" si="0"/>
        <v>1.8534063242637178E-2</v>
      </c>
      <c r="J134" s="81">
        <v>0.99723087422648371</v>
      </c>
      <c r="K134" s="92">
        <f t="shared" si="7"/>
        <v>0.98813649947962934</v>
      </c>
      <c r="L134" s="92">
        <f t="shared" si="6"/>
        <v>6.6530167187037303E-2</v>
      </c>
      <c r="M134" s="93">
        <f t="shared" si="1"/>
        <v>1.0546666666666666</v>
      </c>
      <c r="N134" s="93">
        <v>1.5820000000000001</v>
      </c>
      <c r="O134" s="96">
        <f t="shared" si="9"/>
        <v>0.93818160390899574</v>
      </c>
      <c r="P134" s="97">
        <f t="shared" si="8"/>
        <v>4.8557792764667429E-2</v>
      </c>
      <c r="Q134" s="97">
        <v>0.98673939667366317</v>
      </c>
      <c r="R134" s="96">
        <v>0.97460000000000002</v>
      </c>
      <c r="S134" s="100">
        <v>1</v>
      </c>
      <c r="T134" s="101">
        <f>U134-S134</f>
        <v>0</v>
      </c>
      <c r="U134" s="101">
        <v>1</v>
      </c>
      <c r="V134" s="100">
        <v>0.98119999999999996</v>
      </c>
      <c r="W134" s="120">
        <v>1.2130503630879892</v>
      </c>
      <c r="X134" s="3">
        <f t="shared" si="2"/>
        <v>1.0758543670227376</v>
      </c>
      <c r="Y134" s="3">
        <v>1.1013052416970226</v>
      </c>
      <c r="Z134" s="3">
        <f t="shared" si="3"/>
        <v>2.5450874674284973E-2</v>
      </c>
    </row>
    <row r="135" spans="1:26">
      <c r="A135" s="83">
        <v>44183</v>
      </c>
      <c r="B135" s="11">
        <v>1.328463321109985E-2</v>
      </c>
      <c r="C135" s="87">
        <f>C134*(1+B135)</f>
        <v>1.0132846332110998</v>
      </c>
      <c r="D135" s="87">
        <f t="shared" si="4"/>
        <v>0.99169843914264</v>
      </c>
      <c r="E135" s="19">
        <v>1.0065750246203671</v>
      </c>
      <c r="F135" s="87">
        <f t="shared" ref="F135:F155" si="10">G135-C135</f>
        <v>3.5209961283408919E-3</v>
      </c>
      <c r="G135" s="88">
        <v>1.0168056293394407</v>
      </c>
      <c r="H135" s="81">
        <f t="shared" si="5"/>
        <v>0.99169843914264</v>
      </c>
      <c r="I135" s="81">
        <f t="shared" si="0"/>
        <v>8.5091503259400181E-3</v>
      </c>
      <c r="J135" s="81">
        <v>1.00020758946858</v>
      </c>
      <c r="K135" s="92">
        <f t="shared" si="7"/>
        <v>1.0012635304377164</v>
      </c>
      <c r="L135" s="92">
        <f t="shared" si="6"/>
        <v>7.873646956228364E-2</v>
      </c>
      <c r="M135" s="93">
        <f t="shared" si="1"/>
        <v>1.08</v>
      </c>
      <c r="N135" s="93">
        <v>1.62</v>
      </c>
      <c r="O135" s="96">
        <f t="shared" si="9"/>
        <v>0.95064500240232808</v>
      </c>
      <c r="P135" s="97">
        <f t="shared" si="8"/>
        <v>5.7919470732318734E-2</v>
      </c>
      <c r="Q135" s="97">
        <v>1.0085644731346468</v>
      </c>
      <c r="R135" s="96">
        <v>0.99660000000000004</v>
      </c>
      <c r="S135" s="100">
        <f t="shared" ref="S135:S155" si="11">S134*(1+B135)</f>
        <v>1.0132846332110998</v>
      </c>
      <c r="T135" s="101">
        <f t="shared" ref="T135:T155" si="12">U135-S135</f>
        <v>-5.1578446432933855E-3</v>
      </c>
      <c r="U135" s="101">
        <v>1.0081267885678065</v>
      </c>
      <c r="V135" s="100">
        <v>0.98939999999999995</v>
      </c>
      <c r="W135" s="120">
        <v>1.2404242087702042</v>
      </c>
      <c r="X135" s="3">
        <f t="shared" si="2"/>
        <v>1.1001322307582941</v>
      </c>
      <c r="Y135" s="3">
        <v>1.0921378513147884</v>
      </c>
      <c r="Z135" s="3">
        <f t="shared" si="3"/>
        <v>-7.9943794435057836E-3</v>
      </c>
    </row>
    <row r="136" spans="1:26">
      <c r="A136" s="83">
        <v>44190</v>
      </c>
      <c r="B136" s="11">
        <v>-2.132894251675288E-3</v>
      </c>
      <c r="C136" s="87">
        <f t="shared" ref="C136:C155" si="13">C135*(1+B136)</f>
        <v>1.0111234042416131</v>
      </c>
      <c r="D136" s="87">
        <f t="shared" si="4"/>
        <v>0.98958325124239732</v>
      </c>
      <c r="E136" s="19">
        <v>1.0044281065364744</v>
      </c>
      <c r="F136" s="87">
        <f t="shared" si="10"/>
        <v>4.2256635585171676E-3</v>
      </c>
      <c r="G136" s="88">
        <v>1.0153490678001302</v>
      </c>
      <c r="H136" s="81">
        <f t="shared" si="5"/>
        <v>0.98958325124239732</v>
      </c>
      <c r="I136" s="81">
        <f t="shared" si="0"/>
        <v>1.798495917894638E-2</v>
      </c>
      <c r="J136" s="81">
        <v>1.0075682104213437</v>
      </c>
      <c r="K136" s="92">
        <f t="shared" si="7"/>
        <v>0.99912794120923376</v>
      </c>
      <c r="L136" s="92">
        <f t="shared" si="6"/>
        <v>9.7538725457432918E-2</v>
      </c>
      <c r="M136" s="93">
        <f t="shared" si="1"/>
        <v>1.0966666666666667</v>
      </c>
      <c r="N136" s="93">
        <v>1.645</v>
      </c>
      <c r="O136" s="96">
        <f t="shared" si="9"/>
        <v>0.94861737714132033</v>
      </c>
      <c r="P136" s="97">
        <f t="shared" si="8"/>
        <v>6.6952197971762994E-2</v>
      </c>
      <c r="Q136" s="97">
        <v>1.0155695751130833</v>
      </c>
      <c r="R136" s="96">
        <v>1.0041</v>
      </c>
      <c r="S136" s="100">
        <f t="shared" si="11"/>
        <v>1.0111234042416131</v>
      </c>
      <c r="T136" s="101">
        <f t="shared" si="12"/>
        <v>-1.0686076613586337E-3</v>
      </c>
      <c r="U136" s="101">
        <v>1.0100547965802544</v>
      </c>
      <c r="V136" s="100">
        <v>0.99180000000000001</v>
      </c>
      <c r="W136" s="120">
        <v>1.25085375809484</v>
      </c>
      <c r="X136" s="3">
        <f t="shared" si="2"/>
        <v>1.1093821980543137</v>
      </c>
      <c r="Y136" s="3">
        <v>1.0876702943456309</v>
      </c>
      <c r="Z136" s="3">
        <f t="shared" si="3"/>
        <v>-2.1711903708682811E-2</v>
      </c>
    </row>
    <row r="137" spans="1:26">
      <c r="A137" s="83">
        <v>44196</v>
      </c>
      <c r="B137" s="11">
        <v>1.4114836346261095E-2</v>
      </c>
      <c r="C137" s="87">
        <f t="shared" si="13"/>
        <v>1.0253952456183579</v>
      </c>
      <c r="D137" s="87">
        <f t="shared" si="4"/>
        <v>1.0035510568846848</v>
      </c>
      <c r="E137" s="3">
        <v>1.0186054448818216</v>
      </c>
      <c r="F137" s="87">
        <f t="shared" si="10"/>
        <v>6.0386695049519101E-3</v>
      </c>
      <c r="G137" s="88">
        <v>1.0314339151233098</v>
      </c>
      <c r="H137" s="81">
        <f t="shared" si="5"/>
        <v>1.0035510568846848</v>
      </c>
      <c r="I137" s="81">
        <f t="shared" si="0"/>
        <v>2.2970134906757922E-2</v>
      </c>
      <c r="J137" s="81">
        <v>1.0265211917914427</v>
      </c>
      <c r="K137" s="92">
        <f t="shared" si="7"/>
        <v>1.0132304685883788</v>
      </c>
      <c r="L137" s="92">
        <f t="shared" si="6"/>
        <v>0.10943619807828786</v>
      </c>
      <c r="M137" s="93">
        <f t="shared" si="1"/>
        <v>1.1226666666666667</v>
      </c>
      <c r="N137" s="93">
        <v>1.6839999999999999</v>
      </c>
      <c r="O137" s="96">
        <f t="shared" si="9"/>
        <v>0.96200695617488952</v>
      </c>
      <c r="P137" s="97">
        <f t="shared" si="8"/>
        <v>7.0556744870103993E-2</v>
      </c>
      <c r="Q137" s="97">
        <v>1.0325637010449935</v>
      </c>
      <c r="R137" s="96">
        <v>1.0209999999999999</v>
      </c>
      <c r="S137" s="100">
        <f t="shared" si="11"/>
        <v>1.0253952456183579</v>
      </c>
      <c r="T137" s="101">
        <f t="shared" si="12"/>
        <v>2.4906078448378999E-3</v>
      </c>
      <c r="U137" s="101">
        <v>1.0278858534631958</v>
      </c>
      <c r="V137" s="100">
        <v>1.0095000000000001</v>
      </c>
      <c r="W137" s="120">
        <v>1.2928498120832879</v>
      </c>
      <c r="X137" s="3">
        <f t="shared" si="2"/>
        <v>1.1466284983366681</v>
      </c>
      <c r="Y137" s="3">
        <v>1.1288380373553746</v>
      </c>
      <c r="Z137" s="3">
        <f t="shared" si="3"/>
        <v>-1.7790460981293554E-2</v>
      </c>
    </row>
    <row r="138" spans="1:26">
      <c r="A138" s="83">
        <v>44204</v>
      </c>
      <c r="B138" s="11">
        <v>2.9916194448981859E-2</v>
      </c>
      <c r="C138" s="87">
        <f t="shared" si="13"/>
        <v>1.0560711691733382</v>
      </c>
      <c r="D138" s="87">
        <f t="shared" si="4"/>
        <v>1.0335734854419283</v>
      </c>
      <c r="E138" s="3">
        <v>1.0490782434376977</v>
      </c>
      <c r="F138" s="87">
        <f t="shared" si="10"/>
        <v>2.8930574107861595E-3</v>
      </c>
      <c r="G138" s="88">
        <v>1.0589642265841244</v>
      </c>
      <c r="H138" s="81">
        <f t="shared" si="5"/>
        <v>1.0335734854419283</v>
      </c>
      <c r="I138" s="81">
        <f t="shared" si="0"/>
        <v>7.0108453573631824E-3</v>
      </c>
      <c r="J138" s="81">
        <v>1.0405843307992915</v>
      </c>
      <c r="K138" s="92">
        <f t="shared" si="7"/>
        <v>1.0435424683083019</v>
      </c>
      <c r="L138" s="92">
        <f t="shared" si="6"/>
        <v>8.7124198358364824E-2</v>
      </c>
      <c r="M138" s="93">
        <f t="shared" si="1"/>
        <v>1.1306666666666667</v>
      </c>
      <c r="N138" s="93">
        <v>1.696</v>
      </c>
      <c r="O138" s="96">
        <f t="shared" si="9"/>
        <v>0.99078654333709071</v>
      </c>
      <c r="P138" s="97">
        <f t="shared" si="8"/>
        <v>6.5888090337252847E-2</v>
      </c>
      <c r="Q138" s="97">
        <v>1.0566746336743436</v>
      </c>
      <c r="R138" s="96">
        <v>1.0443</v>
      </c>
      <c r="S138" s="100">
        <f t="shared" si="11"/>
        <v>1.0560711691733382</v>
      </c>
      <c r="T138" s="101">
        <f t="shared" si="12"/>
        <v>-5.662622788190852E-3</v>
      </c>
      <c r="U138" s="101">
        <v>1.0504085463851474</v>
      </c>
      <c r="V138" s="100">
        <v>1.0314000000000001</v>
      </c>
      <c r="W138" s="120">
        <v>1.3633410619667805</v>
      </c>
      <c r="X138" s="3">
        <f t="shared" si="2"/>
        <v>1.2091471878583377</v>
      </c>
      <c r="Y138" s="3">
        <v>1.156137264979471</v>
      </c>
      <c r="Z138" s="3">
        <f t="shared" si="3"/>
        <v>-5.3009922878866744E-2</v>
      </c>
    </row>
    <row r="139" spans="1:26">
      <c r="A139" s="83">
        <v>44211</v>
      </c>
      <c r="B139" s="11">
        <v>-2.1364523606197561E-2</v>
      </c>
      <c r="C139" s="87">
        <f t="shared" si="13"/>
        <v>1.0335087117497097</v>
      </c>
      <c r="D139" s="87">
        <f t="shared" si="4"/>
        <v>1.0114916803134644</v>
      </c>
      <c r="E139" s="3">
        <v>1.0266651865410248</v>
      </c>
      <c r="F139" s="87">
        <f t="shared" si="10"/>
        <v>1.1485569159395581E-2</v>
      </c>
      <c r="G139" s="88">
        <v>1.0449942809091053</v>
      </c>
      <c r="H139" s="81">
        <f t="shared" si="5"/>
        <v>1.0114916803134644</v>
      </c>
      <c r="I139" s="81">
        <f t="shared" si="0"/>
        <v>3.4883192717279909E-2</v>
      </c>
      <c r="J139" s="81">
        <v>1.0463748730307443</v>
      </c>
      <c r="K139" s="92">
        <f t="shared" si="7"/>
        <v>1.0212476806100594</v>
      </c>
      <c r="L139" s="92">
        <f t="shared" si="6"/>
        <v>9.9418986056607261E-2</v>
      </c>
      <c r="M139" s="93">
        <f t="shared" si="1"/>
        <v>1.1206666666666667</v>
      </c>
      <c r="N139" s="93">
        <v>1.681</v>
      </c>
      <c r="O139" s="96">
        <f t="shared" si="9"/>
        <v>0.96961886084326254</v>
      </c>
      <c r="P139" s="97">
        <f t="shared" si="8"/>
        <v>7.6691981266487685E-2</v>
      </c>
      <c r="Q139" s="97">
        <v>1.0463108421097502</v>
      </c>
      <c r="R139" s="96">
        <v>1.0346</v>
      </c>
      <c r="S139" s="100">
        <f t="shared" si="11"/>
        <v>1.0335087117497097</v>
      </c>
      <c r="T139" s="101">
        <f t="shared" si="12"/>
        <v>1.0871443841913964E-2</v>
      </c>
      <c r="U139" s="101">
        <v>1.0443801555916237</v>
      </c>
      <c r="V139" s="100">
        <v>1.0259</v>
      </c>
      <c r="W139" s="120">
        <v>1.3540750375311204</v>
      </c>
      <c r="X139" s="3">
        <f t="shared" si="2"/>
        <v>1.2009291507863507</v>
      </c>
      <c r="Y139" s="3">
        <v>1.1874654727465568</v>
      </c>
      <c r="Z139" s="3">
        <f t="shared" si="3"/>
        <v>-1.3463678039793869E-2</v>
      </c>
    </row>
    <row r="140" spans="1:26">
      <c r="A140" s="83">
        <v>44218</v>
      </c>
      <c r="B140" s="11">
        <v>3.4329567588625043E-2</v>
      </c>
      <c r="C140" s="87">
        <f t="shared" si="13"/>
        <v>1.0689886189231541</v>
      </c>
      <c r="D140" s="87">
        <f t="shared" si="4"/>
        <v>1.0462157523181173</v>
      </c>
      <c r="E140" s="3">
        <v>1.0619101584532733</v>
      </c>
      <c r="F140" s="87">
        <f t="shared" si="10"/>
        <v>1.1786251155255778E-2</v>
      </c>
      <c r="G140" s="88">
        <v>1.0807748700784099</v>
      </c>
      <c r="H140" s="81">
        <f t="shared" si="5"/>
        <v>1.0462157523181173</v>
      </c>
      <c r="I140" s="81">
        <f t="shared" si="0"/>
        <v>3.5700952890098225E-2</v>
      </c>
      <c r="J140" s="81">
        <v>1.0819167052082155</v>
      </c>
      <c r="K140" s="92">
        <f t="shared" si="7"/>
        <v>1.056306671886289</v>
      </c>
      <c r="L140" s="92">
        <f t="shared" si="6"/>
        <v>0.12102666144704433</v>
      </c>
      <c r="M140" s="93">
        <f t="shared" si="1"/>
        <v>1.1773333333333333</v>
      </c>
      <c r="N140" s="93">
        <v>1.766</v>
      </c>
      <c r="O140" s="96">
        <f t="shared" si="9"/>
        <v>1.002905457061787</v>
      </c>
      <c r="P140" s="97">
        <f t="shared" si="8"/>
        <v>8.31816926410891E-2</v>
      </c>
      <c r="Q140" s="97">
        <v>1.0860871497028761</v>
      </c>
      <c r="R140" s="96">
        <v>1.0722</v>
      </c>
      <c r="S140" s="100">
        <f t="shared" si="11"/>
        <v>1.0689886189231541</v>
      </c>
      <c r="T140" s="101">
        <f t="shared" si="12"/>
        <v>2.517187362307638E-2</v>
      </c>
      <c r="U140" s="101">
        <v>1.0941604925462305</v>
      </c>
      <c r="V140" s="100">
        <v>1.073</v>
      </c>
      <c r="W140" s="120">
        <v>1.3817862806225052</v>
      </c>
      <c r="X140" s="3">
        <f t="shared" si="2"/>
        <v>1.2255062522840998</v>
      </c>
      <c r="Y140" s="3">
        <v>1.244220207730971</v>
      </c>
      <c r="Z140" s="3">
        <f t="shared" si="3"/>
        <v>1.8713955446871156E-2</v>
      </c>
    </row>
    <row r="141" spans="1:26">
      <c r="A141" s="83">
        <v>44225</v>
      </c>
      <c r="B141" s="11">
        <v>-4.394069730829897E-2</v>
      </c>
      <c r="C141" s="87">
        <f t="shared" si="13"/>
        <v>1.0220165135930352</v>
      </c>
      <c r="D141" s="87">
        <f t="shared" si="4"/>
        <v>1.0002443026263326</v>
      </c>
      <c r="E141" s="19">
        <v>1.0152490856120702</v>
      </c>
      <c r="F141" s="87">
        <f t="shared" si="10"/>
        <v>1.166305726041772E-2</v>
      </c>
      <c r="G141" s="88">
        <v>1.033679570853453</v>
      </c>
      <c r="H141" s="81">
        <f t="shared" si="5"/>
        <v>1.0002443026263326</v>
      </c>
      <c r="I141" s="81">
        <f t="shared" si="0"/>
        <v>2.8019770773813013E-2</v>
      </c>
      <c r="J141" s="81">
        <v>1.0282640734001456</v>
      </c>
      <c r="K141" s="92">
        <f t="shared" si="7"/>
        <v>1.0098918201521969</v>
      </c>
      <c r="L141" s="92">
        <f t="shared" si="6"/>
        <v>0.11477484651446979</v>
      </c>
      <c r="M141" s="93">
        <f t="shared" si="1"/>
        <v>1.1246666666666667</v>
      </c>
      <c r="N141" s="93">
        <v>1.6870000000000001</v>
      </c>
      <c r="O141" s="96">
        <f t="shared" si="9"/>
        <v>0.95883709194419375</v>
      </c>
      <c r="P141" s="97">
        <f t="shared" si="8"/>
        <v>8.2590982678363289E-2</v>
      </c>
      <c r="Q141" s="97">
        <v>1.041428074622557</v>
      </c>
      <c r="R141" s="96">
        <v>1.0306</v>
      </c>
      <c r="S141" s="100">
        <f t="shared" si="11"/>
        <v>1.0220165135930352</v>
      </c>
      <c r="T141" s="101">
        <f t="shared" si="12"/>
        <v>1.5730890783539841E-2</v>
      </c>
      <c r="U141" s="101">
        <v>1.0377474043765751</v>
      </c>
      <c r="V141" s="100">
        <v>1.0206999999999999</v>
      </c>
      <c r="W141" s="120">
        <v>1.327750597025956</v>
      </c>
      <c r="X141" s="3">
        <f t="shared" si="2"/>
        <v>1.1775820045023204</v>
      </c>
      <c r="Y141" s="3">
        <v>1.2093624083021228</v>
      </c>
      <c r="Z141" s="3">
        <f t="shared" si="3"/>
        <v>3.1780403799802404E-2</v>
      </c>
    </row>
    <row r="142" spans="1:26">
      <c r="A142" s="83">
        <v>44232</v>
      </c>
      <c r="B142" s="11">
        <v>-1.6745612293457168E-2</v>
      </c>
      <c r="C142" s="87">
        <f t="shared" si="13"/>
        <v>1.0049022212988954</v>
      </c>
      <c r="D142" s="87">
        <f t="shared" si="4"/>
        <v>0.98349459933581251</v>
      </c>
      <c r="E142" s="19">
        <v>0.99824811804312352</v>
      </c>
      <c r="F142" s="87">
        <f t="shared" si="10"/>
        <v>1.6081340912919684E-2</v>
      </c>
      <c r="G142" s="88">
        <v>1.0209835622118151</v>
      </c>
      <c r="H142" s="81">
        <f t="shared" si="5"/>
        <v>0.98349459933581251</v>
      </c>
      <c r="I142" s="81">
        <f t="shared" si="0"/>
        <v>2.9008765114407198E-2</v>
      </c>
      <c r="J142" s="81">
        <v>1.0125033644502197</v>
      </c>
      <c r="K142" s="92">
        <f t="shared" si="7"/>
        <v>0.99298056327359441</v>
      </c>
      <c r="L142" s="92">
        <f t="shared" si="6"/>
        <v>0.11768610339307228</v>
      </c>
      <c r="M142" s="93">
        <f t="shared" si="1"/>
        <v>1.1106666666666667</v>
      </c>
      <c r="N142" s="93">
        <v>1.6659999999999999</v>
      </c>
      <c r="O142" s="96">
        <f t="shared" si="9"/>
        <v>0.94278077774991031</v>
      </c>
      <c r="P142" s="97">
        <f t="shared" si="8"/>
        <v>9.4019492184209796E-2</v>
      </c>
      <c r="Q142" s="97">
        <v>1.0368002699341201</v>
      </c>
      <c r="R142" s="96">
        <v>1.0265</v>
      </c>
      <c r="S142" s="100">
        <f t="shared" si="11"/>
        <v>1.0049022212988954</v>
      </c>
      <c r="T142" s="101">
        <f t="shared" si="12"/>
        <v>1.9186890013596525E-2</v>
      </c>
      <c r="U142" s="101">
        <v>1.0240891113124919</v>
      </c>
      <c r="V142" s="100">
        <v>1.008</v>
      </c>
      <c r="W142" s="120">
        <v>1.3603590642769106</v>
      </c>
      <c r="X142" s="3">
        <f t="shared" si="2"/>
        <v>1.206502454107192</v>
      </c>
      <c r="Y142" s="3">
        <v>1.287226114180783</v>
      </c>
      <c r="Z142" s="3">
        <f t="shared" si="3"/>
        <v>8.0723660073590997E-2</v>
      </c>
    </row>
    <row r="143" spans="1:26">
      <c r="A143" s="83">
        <v>44246</v>
      </c>
      <c r="B143" s="11">
        <v>7.4298022234437378E-2</v>
      </c>
      <c r="C143" s="87">
        <f t="shared" si="13"/>
        <v>1.0795644688803963</v>
      </c>
      <c r="D143" s="87">
        <f t="shared" si="4"/>
        <v>1.0565663029447139</v>
      </c>
      <c r="E143" s="3">
        <v>1.0724159789129768</v>
      </c>
      <c r="F143" s="87">
        <f t="shared" si="10"/>
        <v>2.7332085879336887E-2</v>
      </c>
      <c r="G143" s="88">
        <v>1.1068965547597331</v>
      </c>
      <c r="H143" s="81">
        <f t="shared" si="5"/>
        <v>1.0565663029447139</v>
      </c>
      <c r="I143" s="81">
        <f t="shared" si="0"/>
        <v>6.4560871902232586E-2</v>
      </c>
      <c r="J143" s="81">
        <v>1.1211271748469465</v>
      </c>
      <c r="K143" s="92">
        <f t="shared" si="7"/>
        <v>1.06675705524206</v>
      </c>
      <c r="L143" s="92">
        <f t="shared" si="6"/>
        <v>0.12724294475793996</v>
      </c>
      <c r="M143" s="93">
        <f t="shared" si="1"/>
        <v>1.194</v>
      </c>
      <c r="N143" s="93">
        <v>1.7909999999999999</v>
      </c>
      <c r="O143" s="96">
        <f t="shared" si="9"/>
        <v>1.0128275249373733</v>
      </c>
      <c r="P143" s="97">
        <f t="shared" si="8"/>
        <v>9.7589595707686216E-2</v>
      </c>
      <c r="Q143" s="97">
        <v>1.1104171206450595</v>
      </c>
      <c r="R143" s="96">
        <v>1.0955999999999999</v>
      </c>
      <c r="S143" s="100">
        <f t="shared" si="11"/>
        <v>1.0795644688803963</v>
      </c>
      <c r="T143" s="101">
        <f t="shared" si="12"/>
        <v>1.030275483310561E-2</v>
      </c>
      <c r="U143" s="101">
        <v>1.0898672237135019</v>
      </c>
      <c r="V143" s="100">
        <v>1.0708</v>
      </c>
      <c r="W143" s="120">
        <v>1.4336512088291742</v>
      </c>
      <c r="X143" s="3">
        <f t="shared" si="2"/>
        <v>1.2715052571105947</v>
      </c>
      <c r="Y143" s="3">
        <v>1.3563404283885674</v>
      </c>
      <c r="Z143" s="3">
        <f t="shared" si="3"/>
        <v>8.4835171277972687E-2</v>
      </c>
    </row>
    <row r="144" spans="1:26">
      <c r="A144" s="83">
        <v>44253</v>
      </c>
      <c r="B144" s="11">
        <v>-5.0590141240072106E-2</v>
      </c>
      <c r="C144" s="87">
        <f t="shared" si="13"/>
        <v>1.0249491499219736</v>
      </c>
      <c r="D144" s="87">
        <f t="shared" si="4"/>
        <v>1.00311446444924</v>
      </c>
      <c r="E144" s="3">
        <v>1.0181623030716591</v>
      </c>
      <c r="F144" s="87">
        <f t="shared" si="10"/>
        <v>3.4273709124333029E-2</v>
      </c>
      <c r="G144" s="88">
        <v>1.0592228590463066</v>
      </c>
      <c r="H144" s="81">
        <f t="shared" si="5"/>
        <v>1.00311446444924</v>
      </c>
      <c r="I144" s="81">
        <f t="shared" si="0"/>
        <v>6.8135101174193968E-2</v>
      </c>
      <c r="J144" s="81">
        <v>1.071249565623434</v>
      </c>
      <c r="K144" s="92">
        <f t="shared" si="7"/>
        <v>1.0127896651485209</v>
      </c>
      <c r="L144" s="92">
        <f t="shared" si="6"/>
        <v>0.10921033485147924</v>
      </c>
      <c r="M144" s="93">
        <f t="shared" si="1"/>
        <v>1.1220000000000001</v>
      </c>
      <c r="N144" s="93">
        <v>1.6830000000000001</v>
      </c>
      <c r="O144" s="96">
        <f t="shared" si="9"/>
        <v>0.96158843739895894</v>
      </c>
      <c r="P144" s="97">
        <f t="shared" si="8"/>
        <v>9.5713868189478024E-2</v>
      </c>
      <c r="Q144" s="97">
        <v>1.057302305588437</v>
      </c>
      <c r="R144" s="96">
        <v>1.0469999999999999</v>
      </c>
      <c r="S144" s="100">
        <f t="shared" si="11"/>
        <v>1.0249491499219736</v>
      </c>
      <c r="T144" s="101">
        <f t="shared" si="12"/>
        <v>-2.899362650006676E-3</v>
      </c>
      <c r="U144" s="101">
        <v>1.0220497872719669</v>
      </c>
      <c r="V144" s="100">
        <v>1.0071000000000001</v>
      </c>
      <c r="W144" s="120">
        <v>1.3239772039425186</v>
      </c>
      <c r="X144" s="3">
        <f t="shared" si="2"/>
        <v>1.1742353821766198</v>
      </c>
      <c r="Y144" s="3">
        <v>1.2027975256893202</v>
      </c>
      <c r="Z144" s="3">
        <f t="shared" si="3"/>
        <v>2.8562143512700366E-2</v>
      </c>
    </row>
    <row r="145" spans="1:26">
      <c r="A145" s="83">
        <v>44260</v>
      </c>
      <c r="B145" s="11">
        <v>6.1514530156261404E-3</v>
      </c>
      <c r="C145" s="87">
        <f t="shared" si="13"/>
        <v>1.0312540764611247</v>
      </c>
      <c r="D145" s="87">
        <f t="shared" si="4"/>
        <v>1.0092850759465946</v>
      </c>
      <c r="E145" s="3">
        <v>1.024425480641286</v>
      </c>
      <c r="F145" s="87">
        <f t="shared" si="10"/>
        <v>3.941539335979849E-2</v>
      </c>
      <c r="G145" s="88">
        <v>1.0706694698209231</v>
      </c>
      <c r="H145" s="81">
        <f t="shared" si="5"/>
        <v>1.0092850759465946</v>
      </c>
      <c r="I145" s="81">
        <f t="shared" si="0"/>
        <v>6.9428143788321961E-2</v>
      </c>
      <c r="J145" s="81">
        <v>1.0787132197349165</v>
      </c>
      <c r="K145" s="92">
        <f t="shared" si="7"/>
        <v>1.0190197931883938</v>
      </c>
      <c r="L145" s="92">
        <f t="shared" si="6"/>
        <v>9.6980206811606129E-2</v>
      </c>
      <c r="M145" s="93">
        <f t="shared" si="1"/>
        <v>1.1159999999999999</v>
      </c>
      <c r="N145" s="93">
        <v>1.6739999999999999</v>
      </c>
      <c r="O145" s="96">
        <f t="shared" si="9"/>
        <v>0.96750360349198794</v>
      </c>
      <c r="P145" s="97">
        <f t="shared" si="8"/>
        <v>9.2787190268590392E-2</v>
      </c>
      <c r="Q145" s="97">
        <v>1.0602907937605783</v>
      </c>
      <c r="R145" s="96">
        <v>1.0506</v>
      </c>
      <c r="S145" s="100">
        <f t="shared" si="11"/>
        <v>1.0312540764611247</v>
      </c>
      <c r="T145" s="101">
        <f t="shared" si="12"/>
        <v>-2.2089312687205709E-3</v>
      </c>
      <c r="U145" s="101">
        <v>1.0290451451924041</v>
      </c>
      <c r="V145" s="100">
        <v>1.0146999999999999</v>
      </c>
      <c r="W145" s="120">
        <v>1.3056287389555998</v>
      </c>
      <c r="X145" s="3">
        <f t="shared" si="2"/>
        <v>1.1579621285797215</v>
      </c>
      <c r="Y145" s="3">
        <v>1.194226434097891</v>
      </c>
      <c r="Z145" s="3">
        <f t="shared" si="3"/>
        <v>3.6264305518169504E-2</v>
      </c>
    </row>
    <row r="146" spans="1:26">
      <c r="A146" s="83">
        <v>44267</v>
      </c>
      <c r="B146" s="11">
        <v>-2.8284531896618947E-2</v>
      </c>
      <c r="C146" s="87">
        <f t="shared" si="13"/>
        <v>1.0020855376419417</v>
      </c>
      <c r="D146" s="87">
        <f t="shared" si="4"/>
        <v>0.98073792002320159</v>
      </c>
      <c r="E146" s="3">
        <v>0.99545008545837832</v>
      </c>
      <c r="F146" s="87">
        <f t="shared" si="10"/>
        <v>4.024572849985053E-2</v>
      </c>
      <c r="G146" s="88">
        <v>1.0423312661417923</v>
      </c>
      <c r="H146" s="81">
        <f t="shared" si="5"/>
        <v>0.98073792002320159</v>
      </c>
      <c r="I146" s="81">
        <f t="shared" si="0"/>
        <v>9.2547570685391323E-2</v>
      </c>
      <c r="J146" s="81">
        <v>1.0732854907085929</v>
      </c>
      <c r="K146" s="92">
        <f t="shared" si="7"/>
        <v>0.9901972953446706</v>
      </c>
      <c r="L146" s="92">
        <f t="shared" si="6"/>
        <v>0.10246937132199607</v>
      </c>
      <c r="M146" s="93">
        <f t="shared" si="1"/>
        <v>1.0926666666666667</v>
      </c>
      <c r="N146" s="93">
        <v>1.639</v>
      </c>
      <c r="O146" s="96">
        <f t="shared" si="9"/>
        <v>0.94013821695892508</v>
      </c>
      <c r="P146" s="97">
        <f t="shared" si="8"/>
        <v>0.10365969730363978</v>
      </c>
      <c r="Q146" s="97">
        <v>1.0437979142625649</v>
      </c>
      <c r="R146" s="96">
        <v>1.0359</v>
      </c>
      <c r="S146" s="100">
        <f t="shared" si="11"/>
        <v>1.0020855376419417</v>
      </c>
      <c r="T146" s="101">
        <f t="shared" si="12"/>
        <v>-2.6239091959369132E-3</v>
      </c>
      <c r="U146" s="101">
        <v>0.99946162844600483</v>
      </c>
      <c r="V146" s="100">
        <v>0.98640000000000005</v>
      </c>
      <c r="W146" s="120">
        <v>1.276746528385331</v>
      </c>
      <c r="X146" s="3">
        <f t="shared" si="2"/>
        <v>1.1323464960249501</v>
      </c>
      <c r="Y146" s="3">
        <v>1.180524283380648</v>
      </c>
      <c r="Z146" s="3">
        <f t="shared" si="3"/>
        <v>4.8177787355697888E-2</v>
      </c>
    </row>
    <row r="147" spans="1:26">
      <c r="A147" s="83">
        <v>44274</v>
      </c>
      <c r="B147" s="11">
        <v>-2.5360071226765424E-3</v>
      </c>
      <c r="C147" s="87">
        <f t="shared" si="13"/>
        <v>0.99954424158095068</v>
      </c>
      <c r="D147" s="87">
        <f t="shared" si="4"/>
        <v>0.97825076167254377</v>
      </c>
      <c r="E147" s="3">
        <v>0.99292561695138692</v>
      </c>
      <c r="F147" s="87">
        <f t="shared" si="10"/>
        <v>4.1093757112856122E-2</v>
      </c>
      <c r="G147" s="88">
        <v>1.0406379986938068</v>
      </c>
      <c r="H147" s="81">
        <f t="shared" si="5"/>
        <v>0.97825076167254377</v>
      </c>
      <c r="I147" s="81">
        <f t="shared" si="0"/>
        <v>8.8478179493367559E-2</v>
      </c>
      <c r="J147" s="81">
        <v>1.0667289411659113</v>
      </c>
      <c r="K147" s="92">
        <f t="shared" si="7"/>
        <v>0.98768614795082144</v>
      </c>
      <c r="L147" s="92">
        <f t="shared" si="6"/>
        <v>9.5647185382511823E-2</v>
      </c>
      <c r="M147" s="93">
        <f t="shared" si="1"/>
        <v>1.0833333333333333</v>
      </c>
      <c r="N147" s="93">
        <v>1.625</v>
      </c>
      <c r="O147" s="96">
        <f t="shared" si="9"/>
        <v>0.93775401974441686</v>
      </c>
      <c r="P147" s="97">
        <f t="shared" si="8"/>
        <v>9.89901385821087E-2</v>
      </c>
      <c r="Q147" s="97">
        <v>1.0367441583265256</v>
      </c>
      <c r="R147" s="96">
        <v>1.0294000000000001</v>
      </c>
      <c r="S147" s="100">
        <f t="shared" si="11"/>
        <v>0.99954424158095068</v>
      </c>
      <c r="T147" s="101">
        <f t="shared" si="12"/>
        <v>2.2124623523404052E-3</v>
      </c>
      <c r="U147" s="101">
        <v>1.0017567039332911</v>
      </c>
      <c r="V147" s="100">
        <v>0.9889</v>
      </c>
      <c r="W147" s="120">
        <v>1.242190583441741</v>
      </c>
      <c r="X147" s="3">
        <f t="shared" si="2"/>
        <v>1.1016988284544802</v>
      </c>
      <c r="Y147" s="3">
        <v>1.173937793390629</v>
      </c>
      <c r="Z147" s="3">
        <f t="shared" si="3"/>
        <v>7.2238964936148786E-2</v>
      </c>
    </row>
    <row r="148" spans="1:26">
      <c r="A148" s="83">
        <v>44281</v>
      </c>
      <c r="B148" s="11">
        <v>7.2809589791511531E-3</v>
      </c>
      <c r="C148" s="87">
        <f t="shared" si="13"/>
        <v>1.0068218822017483</v>
      </c>
      <c r="D148" s="87">
        <f t="shared" si="4"/>
        <v>0.98537336533960496</v>
      </c>
      <c r="E148" s="3">
        <v>1.0001550676377584</v>
      </c>
      <c r="F148" s="87">
        <f t="shared" si="10"/>
        <v>4.3718535484026821E-2</v>
      </c>
      <c r="G148" s="88">
        <v>1.0505404176857751</v>
      </c>
      <c r="H148" s="81">
        <f t="shared" si="5"/>
        <v>0.98537336533960496</v>
      </c>
      <c r="I148" s="81">
        <f t="shared" si="0"/>
        <v>5.7130953286701369E-2</v>
      </c>
      <c r="J148" s="81">
        <v>1.0425043186263063</v>
      </c>
      <c r="K148" s="92">
        <f t="shared" si="7"/>
        <v>0.99487745027832719</v>
      </c>
      <c r="L148" s="92">
        <f t="shared" si="6"/>
        <v>9.8455883055006077E-2</v>
      </c>
      <c r="M148" s="93">
        <f t="shared" si="1"/>
        <v>1.0933333333333333</v>
      </c>
      <c r="N148" s="93">
        <v>1.64</v>
      </c>
      <c r="O148" s="96">
        <f t="shared" si="9"/>
        <v>0.94458176829471008</v>
      </c>
      <c r="P148" s="97">
        <f t="shared" si="8"/>
        <v>9.5300195077883232E-2</v>
      </c>
      <c r="Q148" s="97">
        <v>1.0398819633725933</v>
      </c>
      <c r="R148" s="96">
        <v>1.0329999999999999</v>
      </c>
      <c r="S148" s="100">
        <f t="shared" si="11"/>
        <v>1.0068218822017483</v>
      </c>
      <c r="T148" s="101">
        <f t="shared" si="12"/>
        <v>-1.1057250060502177E-3</v>
      </c>
      <c r="U148" s="101">
        <v>1.0057161571956981</v>
      </c>
      <c r="V148" s="100">
        <v>0.99339999999999995</v>
      </c>
      <c r="W148" s="120">
        <v>1.2498564510471464</v>
      </c>
      <c r="X148" s="3">
        <f t="shared" si="2"/>
        <v>1.1084976864337142</v>
      </c>
      <c r="Y148" s="3">
        <v>1.151170773916774</v>
      </c>
      <c r="Z148" s="3">
        <f t="shared" si="3"/>
        <v>4.2673087483059868E-2</v>
      </c>
    </row>
    <row r="149" spans="1:26">
      <c r="A149" s="83">
        <v>44288</v>
      </c>
      <c r="B149" s="11">
        <v>1.1967772429976042E-2</v>
      </c>
      <c r="C149" s="87">
        <f t="shared" si="13"/>
        <v>1.018871297365459</v>
      </c>
      <c r="D149" s="87">
        <f t="shared" si="4"/>
        <v>0.99716608953454899</v>
      </c>
      <c r="E149" s="3">
        <v>1.0121246958819343</v>
      </c>
      <c r="F149" s="87">
        <f t="shared" si="10"/>
        <v>4.8310310906894527E-2</v>
      </c>
      <c r="G149" s="88">
        <v>1.0671816082723535</v>
      </c>
      <c r="H149" s="81">
        <f t="shared" si="5"/>
        <v>0.99716608953454899</v>
      </c>
      <c r="I149" s="81">
        <f t="shared" si="0"/>
        <v>5.8928261012344385E-2</v>
      </c>
      <c r="J149" s="81">
        <v>1.0560943505468934</v>
      </c>
      <c r="K149" s="92">
        <f t="shared" si="7"/>
        <v>1.006783917198973</v>
      </c>
      <c r="L149" s="92">
        <f t="shared" si="6"/>
        <v>0.11654941613436032</v>
      </c>
      <c r="M149" s="93">
        <f t="shared" si="1"/>
        <v>1.1233333333333333</v>
      </c>
      <c r="N149" s="93">
        <v>1.6850000000000001</v>
      </c>
      <c r="O149" s="96">
        <f t="shared" si="9"/>
        <v>0.95588630793916551</v>
      </c>
      <c r="P149" s="97">
        <f t="shared" si="8"/>
        <v>0.10372702223713848</v>
      </c>
      <c r="Q149" s="97">
        <v>1.059613330176304</v>
      </c>
      <c r="R149" s="96">
        <v>1.0519000000000001</v>
      </c>
      <c r="S149" s="100">
        <f t="shared" si="11"/>
        <v>1.018871297365459</v>
      </c>
      <c r="T149" s="101">
        <f t="shared" si="12"/>
        <v>2.0797498570661599E-3</v>
      </c>
      <c r="U149" s="101">
        <v>1.0209510472225252</v>
      </c>
      <c r="V149" s="100">
        <v>1.0085</v>
      </c>
      <c r="W149" s="120">
        <v>1.2805124788788602</v>
      </c>
      <c r="X149" s="3">
        <f t="shared" si="2"/>
        <v>1.1356865175176611</v>
      </c>
      <c r="Y149" s="3">
        <v>1.1983800670302243</v>
      </c>
      <c r="Z149" s="3">
        <f t="shared" si="3"/>
        <v>6.2693549512563118E-2</v>
      </c>
    </row>
    <row r="150" spans="1:26">
      <c r="A150" s="83">
        <v>44295</v>
      </c>
      <c r="B150" s="11">
        <v>1.3640796571938729E-3</v>
      </c>
      <c r="C150" s="87">
        <f t="shared" si="13"/>
        <v>1.020261118975494</v>
      </c>
      <c r="D150" s="87">
        <f t="shared" si="4"/>
        <v>0.99852630351212668</v>
      </c>
      <c r="E150" s="3">
        <v>1.0135053145901305</v>
      </c>
      <c r="F150" s="87">
        <f t="shared" si="10"/>
        <v>5.1820500183388463E-2</v>
      </c>
      <c r="G150" s="88">
        <v>1.0720816191588824</v>
      </c>
      <c r="H150" s="81">
        <f t="shared" si="5"/>
        <v>0.99852630351212668</v>
      </c>
      <c r="I150" s="81">
        <f t="shared" si="0"/>
        <v>6.3875036188181133E-2</v>
      </c>
      <c r="J150" s="81">
        <v>1.0624013397003078</v>
      </c>
      <c r="K150" s="92">
        <f t="shared" si="7"/>
        <v>1.0081572506596141</v>
      </c>
      <c r="L150" s="92">
        <f t="shared" si="6"/>
        <v>0.12250941600705256</v>
      </c>
      <c r="M150" s="93">
        <f t="shared" si="1"/>
        <v>1.1306666666666667</v>
      </c>
      <c r="N150" s="93">
        <v>1.696</v>
      </c>
      <c r="O150" s="96">
        <f t="shared" si="9"/>
        <v>0.95719021300641549</v>
      </c>
      <c r="P150" s="97">
        <f t="shared" si="8"/>
        <v>0.10728980324614079</v>
      </c>
      <c r="Q150" s="97">
        <v>1.0644800162525563</v>
      </c>
      <c r="R150" s="96">
        <v>1.0565</v>
      </c>
      <c r="S150" s="100">
        <f t="shared" si="11"/>
        <v>1.020261118975494</v>
      </c>
      <c r="T150" s="101">
        <f t="shared" si="12"/>
        <v>1.0407944649137191E-2</v>
      </c>
      <c r="U150" s="101">
        <v>1.0306690636246312</v>
      </c>
      <c r="V150" s="100">
        <v>1.018</v>
      </c>
      <c r="W150" s="120">
        <v>1.2491990222719256</v>
      </c>
      <c r="X150" s="3">
        <f t="shared" si="2"/>
        <v>1.1079146128529709</v>
      </c>
      <c r="Y150" s="3">
        <v>1.1487254531716642</v>
      </c>
      <c r="Z150" s="3">
        <f t="shared" si="3"/>
        <v>4.0810840318693309E-2</v>
      </c>
    </row>
    <row r="151" spans="1:26">
      <c r="A151" s="83">
        <v>44302</v>
      </c>
      <c r="B151" s="11">
        <v>6.8663539187152622E-4</v>
      </c>
      <c r="C151" s="87">
        <f t="shared" si="13"/>
        <v>1.0209616663687331</v>
      </c>
      <c r="D151" s="87">
        <f t="shared" si="4"/>
        <v>0.9992119270118327</v>
      </c>
      <c r="E151" s="3">
        <v>1.0142012232089779</v>
      </c>
      <c r="F151" s="87">
        <f t="shared" si="10"/>
        <v>5.4424915762338877E-2</v>
      </c>
      <c r="G151" s="88">
        <v>1.075386582131072</v>
      </c>
      <c r="H151" s="81">
        <f t="shared" si="5"/>
        <v>0.9992119270118327</v>
      </c>
      <c r="I151" s="81">
        <f t="shared" si="0"/>
        <v>5.1025799181573905E-2</v>
      </c>
      <c r="J151" s="81">
        <v>1.0502377261934066</v>
      </c>
      <c r="K151" s="92">
        <f t="shared" si="7"/>
        <v>1.008849487108489</v>
      </c>
      <c r="L151" s="92">
        <f t="shared" si="6"/>
        <v>0.11448384622484431</v>
      </c>
      <c r="M151" s="93">
        <f t="shared" si="1"/>
        <v>1.1233333333333333</v>
      </c>
      <c r="N151" s="93">
        <v>1.6850000000000001</v>
      </c>
      <c r="O151" s="96">
        <f t="shared" si="9"/>
        <v>0.95784745368341873</v>
      </c>
      <c r="P151" s="97">
        <f t="shared" si="8"/>
        <v>0.10690871556586234</v>
      </c>
      <c r="Q151" s="97">
        <v>1.0647561692492811</v>
      </c>
      <c r="R151" s="96">
        <v>1.0570999999999999</v>
      </c>
      <c r="S151" s="100">
        <f t="shared" si="11"/>
        <v>1.0209616663687331</v>
      </c>
      <c r="T151" s="101">
        <f t="shared" si="12"/>
        <v>4.6558794214226484E-3</v>
      </c>
      <c r="U151" s="101">
        <v>1.0256175457901557</v>
      </c>
      <c r="V151" s="100">
        <v>1.0135000000000001</v>
      </c>
      <c r="W151" s="120">
        <v>1.2320413716703125</v>
      </c>
      <c r="X151" s="3">
        <f t="shared" si="2"/>
        <v>1.0926974925344002</v>
      </c>
      <c r="Y151" s="3">
        <v>1.1403327361359272</v>
      </c>
      <c r="Z151" s="3">
        <f t="shared" si="3"/>
        <v>4.7635243601527044E-2</v>
      </c>
    </row>
    <row r="152" spans="1:26">
      <c r="A152" s="83">
        <v>44309</v>
      </c>
      <c r="B152" s="11">
        <v>1.9428701225158163E-2</v>
      </c>
      <c r="C152" s="87">
        <f t="shared" si="13"/>
        <v>1.0407976255469509</v>
      </c>
      <c r="D152" s="87">
        <f t="shared" si="4"/>
        <v>1.0186253170023603</v>
      </c>
      <c r="E152" s="3">
        <v>1.0339058357568951</v>
      </c>
      <c r="F152" s="87">
        <f t="shared" si="10"/>
        <v>5.6410068160568372E-2</v>
      </c>
      <c r="G152" s="88">
        <v>1.0972076937075192</v>
      </c>
      <c r="H152" s="81">
        <f t="shared" si="5"/>
        <v>1.0186253170023603</v>
      </c>
      <c r="I152" s="81">
        <f t="shared" si="0"/>
        <v>5.4861680652805722E-2</v>
      </c>
      <c r="J152" s="81">
        <v>1.073486997655166</v>
      </c>
      <c r="K152" s="92">
        <f t="shared" si="7"/>
        <v>1.0284501223746738</v>
      </c>
      <c r="L152" s="92">
        <f t="shared" si="6"/>
        <v>0.13288321095865951</v>
      </c>
      <c r="M152" s="93">
        <f t="shared" si="1"/>
        <v>1.1613333333333333</v>
      </c>
      <c r="N152" s="93">
        <v>1.742</v>
      </c>
      <c r="O152" s="96">
        <f t="shared" si="9"/>
        <v>0.97645718568031237</v>
      </c>
      <c r="P152" s="97">
        <f t="shared" si="8"/>
        <v>0.11434663301488301</v>
      </c>
      <c r="Q152" s="97">
        <v>1.0908038186951954</v>
      </c>
      <c r="R152" s="96">
        <v>1.0814999999999999</v>
      </c>
      <c r="S152" s="100">
        <f t="shared" si="11"/>
        <v>1.0407976255469509</v>
      </c>
      <c r="T152" s="101">
        <f t="shared" si="12"/>
        <v>6.9119259295109536E-3</v>
      </c>
      <c r="U152" s="101">
        <v>1.0477095514764618</v>
      </c>
      <c r="V152" s="100">
        <v>1.0349999999999999</v>
      </c>
      <c r="W152" s="120">
        <v>1.2740349447954578</v>
      </c>
      <c r="X152" s="3">
        <f t="shared" si="2"/>
        <v>1.1299415925390914</v>
      </c>
      <c r="Y152" s="3">
        <v>1.1548359353789619</v>
      </c>
      <c r="Z152" s="3">
        <f t="shared" si="3"/>
        <v>2.4894342839870465E-2</v>
      </c>
    </row>
    <row r="153" spans="1:26">
      <c r="A153" s="83">
        <v>44316</v>
      </c>
      <c r="B153" s="11">
        <v>3.5511143845663451E-3</v>
      </c>
      <c r="C153" s="87">
        <f t="shared" si="13"/>
        <v>1.0444936169664532</v>
      </c>
      <c r="D153" s="87">
        <f t="shared" si="4"/>
        <v>1.0222425720180508</v>
      </c>
      <c r="E153" s="3">
        <v>1.0375773536425386</v>
      </c>
      <c r="F153" s="87">
        <f t="shared" si="10"/>
        <v>5.6312824790547999E-2</v>
      </c>
      <c r="G153" s="88">
        <v>1.1008064417570012</v>
      </c>
      <c r="H153" s="81">
        <f t="shared" si="5"/>
        <v>1.0222425720180508</v>
      </c>
      <c r="I153" s="81">
        <f t="shared" si="0"/>
        <v>5.2224432835241918E-2</v>
      </c>
      <c r="J153" s="81">
        <v>1.0744670048532927</v>
      </c>
      <c r="K153" s="92">
        <f t="shared" si="7"/>
        <v>1.0321022663980475</v>
      </c>
      <c r="L153" s="92">
        <f t="shared" si="6"/>
        <v>0.12923106693528585</v>
      </c>
      <c r="M153" s="93">
        <f t="shared" si="1"/>
        <v>1.1613333333333333</v>
      </c>
      <c r="N153" s="93">
        <v>1.742</v>
      </c>
      <c r="O153" s="96">
        <f t="shared" si="9"/>
        <v>0.97992469683829486</v>
      </c>
      <c r="P153" s="97">
        <f t="shared" si="8"/>
        <v>0.10768780392475552</v>
      </c>
      <c r="Q153" s="97">
        <v>1.0876125007630504</v>
      </c>
      <c r="R153" s="96">
        <v>1.0786</v>
      </c>
      <c r="S153" s="100">
        <f t="shared" si="11"/>
        <v>1.0444936169664532</v>
      </c>
      <c r="T153" s="101">
        <f t="shared" si="12"/>
        <v>-1.0152510085450484E-3</v>
      </c>
      <c r="U153" s="101">
        <v>1.0434783659579081</v>
      </c>
      <c r="V153" s="100">
        <v>1.0309999999999999</v>
      </c>
      <c r="W153" s="120">
        <v>1.2710678322854043</v>
      </c>
      <c r="X153" s="3">
        <f t="shared" si="2"/>
        <v>1.127310060453925</v>
      </c>
      <c r="Y153" s="3">
        <v>1.1248847595010858</v>
      </c>
      <c r="Z153" s="3">
        <f t="shared" si="3"/>
        <v>-2.4253009528392155E-3</v>
      </c>
    </row>
    <row r="154" spans="1:26">
      <c r="A154" s="83">
        <v>44323</v>
      </c>
      <c r="B154" s="11">
        <v>-6.3632200638018555E-3</v>
      </c>
      <c r="C154" s="87">
        <f t="shared" si="13"/>
        <v>1.0378472742264593</v>
      </c>
      <c r="D154" s="87">
        <f t="shared" si="4"/>
        <v>1.0157378175737131</v>
      </c>
      <c r="E154" s="3">
        <v>1.0309750206080939</v>
      </c>
      <c r="F154" s="87">
        <f t="shared" si="10"/>
        <v>5.8650324907830065E-2</v>
      </c>
      <c r="G154" s="88">
        <v>1.0964975991342893</v>
      </c>
      <c r="H154" s="81">
        <f t="shared" si="5"/>
        <v>1.0157378175737131</v>
      </c>
      <c r="I154" s="81">
        <f t="shared" si="0"/>
        <v>7.2484513875711531E-2</v>
      </c>
      <c r="J154" s="81">
        <v>1.0882223314494246</v>
      </c>
      <c r="K154" s="92">
        <f t="shared" si="7"/>
        <v>1.0255347725486081</v>
      </c>
      <c r="L154" s="92">
        <f t="shared" si="6"/>
        <v>0.10913189411805857</v>
      </c>
      <c r="M154" s="93">
        <f t="shared" si="1"/>
        <v>1.1346666666666667</v>
      </c>
      <c r="N154" s="93">
        <v>1.702</v>
      </c>
      <c r="O154" s="96">
        <f t="shared" si="9"/>
        <v>0.97368922034635852</v>
      </c>
      <c r="P154" s="97">
        <f t="shared" si="8"/>
        <v>9.9702572951214652E-2</v>
      </c>
      <c r="Q154" s="97">
        <v>1.0733917932975732</v>
      </c>
      <c r="R154" s="96">
        <v>1.0654999999999999</v>
      </c>
      <c r="S154" s="100">
        <f t="shared" si="11"/>
        <v>1.0378472742264593</v>
      </c>
      <c r="T154" s="101">
        <f t="shared" si="12"/>
        <v>4.4478707427220154E-3</v>
      </c>
      <c r="U154" s="101">
        <v>1.0422951449691813</v>
      </c>
      <c r="V154" s="100">
        <v>1.0299</v>
      </c>
      <c r="W154" s="120">
        <v>1.2394517103555378</v>
      </c>
      <c r="X154" s="3">
        <f t="shared" si="2"/>
        <v>1.0992697219143266</v>
      </c>
      <c r="Y154" s="3">
        <v>1.0880560324750201</v>
      </c>
      <c r="Z154" s="3">
        <f t="shared" si="3"/>
        <v>-1.1213689439306451E-2</v>
      </c>
    </row>
    <row r="155" spans="1:26">
      <c r="A155" s="83">
        <v>44330</v>
      </c>
      <c r="B155" s="11">
        <v>1.2624836292990382E-2</v>
      </c>
      <c r="C155" s="87">
        <f t="shared" si="13"/>
        <v>1.0509499261606947</v>
      </c>
      <c r="D155" s="87">
        <f t="shared" si="4"/>
        <v>1.0285613412371806</v>
      </c>
      <c r="E155" s="3">
        <v>1.0439909114654335</v>
      </c>
      <c r="F155" s="87">
        <f t="shared" si="10"/>
        <v>6.3412250545313187E-2</v>
      </c>
      <c r="G155" s="88">
        <v>1.1143621767060079</v>
      </c>
      <c r="H155" s="81">
        <f t="shared" si="5"/>
        <v>1.0285613412371806</v>
      </c>
      <c r="I155" s="81">
        <f t="shared" si="0"/>
        <v>7.3577093739469301E-2</v>
      </c>
      <c r="J155" s="81">
        <v>1.1021384349766499</v>
      </c>
      <c r="K155" s="92">
        <f t="shared" si="7"/>
        <v>1.0384819811648034</v>
      </c>
      <c r="L155" s="92">
        <f t="shared" si="6"/>
        <v>0.12285135216852994</v>
      </c>
      <c r="M155" s="93">
        <f t="shared" si="1"/>
        <v>1.1613333333333333</v>
      </c>
      <c r="N155" s="93">
        <v>1.742</v>
      </c>
      <c r="O155" s="96">
        <f t="shared" si="9"/>
        <v>0.98598188735348069</v>
      </c>
      <c r="P155" s="97"/>
      <c r="Q155" s="97"/>
      <c r="R155" s="96"/>
      <c r="S155" s="100">
        <f t="shared" si="11"/>
        <v>1.0509499261606947</v>
      </c>
      <c r="T155" s="101">
        <f t="shared" si="12"/>
        <v>-5.2754780231467624E-3</v>
      </c>
      <c r="U155" s="101">
        <v>1.045674448137548</v>
      </c>
      <c r="V155" s="100">
        <v>1.0334000000000001</v>
      </c>
      <c r="W155" s="120">
        <v>1.2678675186248953</v>
      </c>
      <c r="X155" s="3">
        <f t="shared" si="2"/>
        <v>1.1244717022684196</v>
      </c>
      <c r="Y155" s="3">
        <v>1.0692554340358065</v>
      </c>
      <c r="Z155" s="3">
        <f t="shared" si="3"/>
        <v>-5.5216268232613164E-2</v>
      </c>
    </row>
    <row r="156" spans="1:26">
      <c r="E156" s="3"/>
      <c r="F156" s="87"/>
      <c r="J156" s="81"/>
      <c r="K156" s="92"/>
      <c r="R156" s="96"/>
      <c r="S156" s="100"/>
      <c r="T156" s="100"/>
      <c r="U156" s="101"/>
      <c r="V156" s="100"/>
      <c r="X156" s="3"/>
    </row>
    <row r="157" spans="1:26">
      <c r="E157" s="3"/>
      <c r="F157" s="87"/>
      <c r="J157" s="81"/>
      <c r="K157" s="92"/>
      <c r="R157" s="96"/>
      <c r="S157" s="100"/>
      <c r="T157" s="100"/>
      <c r="U157" s="100"/>
      <c r="V157" s="100"/>
      <c r="X157" s="3"/>
    </row>
    <row r="158" spans="1:26">
      <c r="E158" s="3"/>
      <c r="F158" s="87"/>
      <c r="X158" s="3"/>
    </row>
    <row r="159" spans="1:26">
      <c r="E159" s="3"/>
      <c r="F159" s="87"/>
      <c r="X159" s="3"/>
    </row>
    <row r="160" spans="1:26">
      <c r="X160" s="3"/>
    </row>
    <row r="161" spans="24:24">
      <c r="X161" s="3"/>
    </row>
    <row r="162" spans="24:24">
      <c r="X162" s="3"/>
    </row>
    <row r="163" spans="24:24">
      <c r="X163" s="3"/>
    </row>
    <row r="164" spans="24:24">
      <c r="X164" s="3"/>
    </row>
    <row r="165" spans="24:24">
      <c r="X165" s="3"/>
    </row>
    <row r="166" spans="24:24">
      <c r="X166" s="3"/>
    </row>
    <row r="167" spans="24:24">
      <c r="X167" s="3"/>
    </row>
    <row r="168" spans="24:24">
      <c r="X168" s="3"/>
    </row>
    <row r="169" spans="24:24">
      <c r="X169" s="3"/>
    </row>
    <row r="170" spans="24:24">
      <c r="X170" s="3"/>
    </row>
    <row r="171" spans="24:24">
      <c r="X171" s="3"/>
    </row>
    <row r="172" spans="24:24">
      <c r="X172" s="3"/>
    </row>
    <row r="173" spans="24:24">
      <c r="X173" s="3"/>
    </row>
    <row r="174" spans="24:24">
      <c r="X174" s="3"/>
    </row>
    <row r="175" spans="24:24">
      <c r="X175" s="3"/>
    </row>
    <row r="176" spans="24:24">
      <c r="X176" s="3"/>
    </row>
    <row r="177" spans="24:24">
      <c r="X177" s="3"/>
    </row>
    <row r="178" spans="24:24">
      <c r="X178" s="3"/>
    </row>
    <row r="179" spans="24:24">
      <c r="X179" s="3"/>
    </row>
    <row r="180" spans="24:24">
      <c r="X180" s="3"/>
    </row>
    <row r="181" spans="24:24">
      <c r="X181" s="3"/>
    </row>
    <row r="182" spans="24:24">
      <c r="X182" s="3"/>
    </row>
    <row r="183" spans="24:24">
      <c r="X183" s="3"/>
    </row>
    <row r="184" spans="24:24">
      <c r="X184" s="3"/>
    </row>
    <row r="185" spans="24:24">
      <c r="X185" s="3"/>
    </row>
    <row r="186" spans="24:24">
      <c r="X186" s="3"/>
    </row>
    <row r="187" spans="24:24">
      <c r="X187" s="3"/>
    </row>
    <row r="188" spans="24:24">
      <c r="X188" s="3"/>
    </row>
    <row r="189" spans="24:24">
      <c r="X189" s="3"/>
    </row>
    <row r="190" spans="24:24">
      <c r="X190" s="3"/>
    </row>
    <row r="191" spans="24:24">
      <c r="X191" s="3"/>
    </row>
    <row r="192" spans="24:24">
      <c r="X192" s="3"/>
    </row>
    <row r="193" spans="24:24">
      <c r="X193" s="3"/>
    </row>
    <row r="194" spans="24:24">
      <c r="X194" s="3"/>
    </row>
    <row r="195" spans="24:24">
      <c r="X195" s="3"/>
    </row>
    <row r="196" spans="24:24">
      <c r="X196" s="3"/>
    </row>
    <row r="197" spans="24:24">
      <c r="X197" s="3"/>
    </row>
    <row r="198" spans="24:24">
      <c r="X198" s="3"/>
    </row>
    <row r="199" spans="24:24">
      <c r="X199" s="3"/>
    </row>
    <row r="200" spans="24:24">
      <c r="X200" s="3"/>
    </row>
    <row r="201" spans="24:24">
      <c r="X201" s="3"/>
    </row>
    <row r="202" spans="24:24">
      <c r="X202" s="3"/>
    </row>
    <row r="203" spans="24:24">
      <c r="X203" s="3"/>
    </row>
    <row r="204" spans="24:24">
      <c r="X204" s="3"/>
    </row>
    <row r="205" spans="24:24">
      <c r="X205" s="3"/>
    </row>
    <row r="206" spans="24:24">
      <c r="X206" s="3"/>
    </row>
    <row r="207" spans="24:24">
      <c r="X207" s="3"/>
    </row>
    <row r="208" spans="24:24">
      <c r="X208" s="3"/>
    </row>
    <row r="209" spans="24:24">
      <c r="X209" s="3"/>
    </row>
    <row r="210" spans="24:24">
      <c r="X210" s="3"/>
    </row>
    <row r="211" spans="24:24">
      <c r="X211" s="3"/>
    </row>
    <row r="212" spans="24:24">
      <c r="X212" s="3"/>
    </row>
    <row r="213" spans="24:24">
      <c r="X213" s="3"/>
    </row>
    <row r="214" spans="24:24">
      <c r="X214" s="3"/>
    </row>
    <row r="215" spans="24:24">
      <c r="X215" s="3"/>
    </row>
    <row r="216" spans="24:24">
      <c r="X216" s="3"/>
    </row>
    <row r="217" spans="24:24">
      <c r="X217" s="3"/>
    </row>
    <row r="218" spans="24:24">
      <c r="X218" s="3"/>
    </row>
    <row r="219" spans="24:24">
      <c r="X219" s="3"/>
    </row>
    <row r="220" spans="24:24">
      <c r="X220" s="3"/>
    </row>
    <row r="221" spans="24:24">
      <c r="X221" s="3"/>
    </row>
    <row r="222" spans="24:24">
      <c r="X222" s="3"/>
    </row>
    <row r="223" spans="24:24">
      <c r="X223" s="3"/>
    </row>
    <row r="224" spans="24:24">
      <c r="X224" s="3"/>
    </row>
    <row r="225" spans="24:24">
      <c r="X225" s="3"/>
    </row>
    <row r="226" spans="24:24">
      <c r="X226" s="3"/>
    </row>
    <row r="227" spans="24:24">
      <c r="X227" s="3"/>
    </row>
    <row r="228" spans="24:24">
      <c r="X228" s="3"/>
    </row>
    <row r="229" spans="24:24">
      <c r="X229" s="3"/>
    </row>
    <row r="230" spans="24:24">
      <c r="X230" s="3"/>
    </row>
    <row r="231" spans="24:24">
      <c r="X231" s="3"/>
    </row>
    <row r="232" spans="24:24">
      <c r="X232" s="3"/>
    </row>
    <row r="233" spans="24:24">
      <c r="X233" s="3"/>
    </row>
    <row r="234" spans="24:24">
      <c r="X234" s="3"/>
    </row>
    <row r="235" spans="24:24">
      <c r="X235" s="3"/>
    </row>
    <row r="236" spans="24:24">
      <c r="X236" s="3"/>
    </row>
    <row r="237" spans="24:24">
      <c r="X237" s="3"/>
    </row>
    <row r="238" spans="24:24">
      <c r="X238" s="3"/>
    </row>
    <row r="239" spans="24:24">
      <c r="X239" s="3"/>
    </row>
    <row r="240" spans="24:24">
      <c r="X240" s="3"/>
    </row>
    <row r="241" spans="24:24">
      <c r="X241" s="3"/>
    </row>
    <row r="242" spans="24:24">
      <c r="X242" s="3"/>
    </row>
    <row r="243" spans="24:24">
      <c r="X243" s="3"/>
    </row>
    <row r="244" spans="24:24">
      <c r="X244" s="3"/>
    </row>
    <row r="245" spans="24:24">
      <c r="X245" s="3"/>
    </row>
    <row r="246" spans="24:24">
      <c r="X246" s="3"/>
    </row>
    <row r="247" spans="24:24">
      <c r="X247" s="3"/>
    </row>
    <row r="248" spans="24:24">
      <c r="X248" s="3"/>
    </row>
    <row r="249" spans="24:24">
      <c r="X249" s="3"/>
    </row>
    <row r="250" spans="24:24">
      <c r="X250" s="3"/>
    </row>
    <row r="251" spans="24:24">
      <c r="X251" s="3"/>
    </row>
    <row r="252" spans="24:24">
      <c r="X252" s="3"/>
    </row>
    <row r="253" spans="24:24">
      <c r="X253" s="3"/>
    </row>
    <row r="254" spans="24:24">
      <c r="X254" s="3"/>
    </row>
    <row r="255" spans="24:24">
      <c r="X255" s="3"/>
    </row>
    <row r="256" spans="24:24">
      <c r="X256" s="3"/>
    </row>
    <row r="257" spans="24:24">
      <c r="X257" s="3"/>
    </row>
    <row r="258" spans="24:24">
      <c r="X258" s="3"/>
    </row>
    <row r="259" spans="24:24">
      <c r="X259" s="3"/>
    </row>
    <row r="260" spans="24:24">
      <c r="X260" s="3"/>
    </row>
    <row r="261" spans="24:24">
      <c r="X261" s="3"/>
    </row>
    <row r="262" spans="24:24">
      <c r="X262" s="3"/>
    </row>
    <row r="263" spans="24:24">
      <c r="X263" s="3"/>
    </row>
    <row r="264" spans="24:24">
      <c r="X264" s="3"/>
    </row>
    <row r="265" spans="24:24">
      <c r="X265" s="3"/>
    </row>
    <row r="266" spans="24:24">
      <c r="X266" s="3"/>
    </row>
    <row r="267" spans="24:24">
      <c r="X267" s="3"/>
    </row>
    <row r="268" spans="24:24">
      <c r="X268" s="3"/>
    </row>
    <row r="269" spans="24:24">
      <c r="X269" s="3"/>
    </row>
    <row r="270" spans="24:24">
      <c r="X270" s="3"/>
    </row>
    <row r="271" spans="24:24">
      <c r="X271" s="3"/>
    </row>
    <row r="272" spans="24:24">
      <c r="X272" s="3"/>
    </row>
    <row r="273" spans="24:24">
      <c r="X273" s="3"/>
    </row>
    <row r="274" spans="24:24">
      <c r="X274" s="3"/>
    </row>
    <row r="275" spans="24:24">
      <c r="X275" s="3"/>
    </row>
    <row r="276" spans="24:24">
      <c r="X276" s="3"/>
    </row>
    <row r="277" spans="24:24">
      <c r="X277" s="3"/>
    </row>
    <row r="278" spans="24:24">
      <c r="X278" s="3"/>
    </row>
    <row r="279" spans="24:24">
      <c r="X279" s="3"/>
    </row>
    <row r="280" spans="24:24">
      <c r="X280" s="3"/>
    </row>
    <row r="281" spans="24:24">
      <c r="X281" s="3"/>
    </row>
    <row r="282" spans="24:24">
      <c r="X282" s="3"/>
    </row>
    <row r="283" spans="24:24">
      <c r="X283" s="3"/>
    </row>
    <row r="284" spans="24:24">
      <c r="X284" s="3"/>
    </row>
    <row r="285" spans="24:24">
      <c r="X285" s="3"/>
    </row>
    <row r="286" spans="24:24">
      <c r="X286" s="3"/>
    </row>
    <row r="287" spans="24:24">
      <c r="X287" s="3"/>
    </row>
    <row r="288" spans="24:24">
      <c r="X288" s="3"/>
    </row>
    <row r="289" spans="24:24">
      <c r="X289" s="3"/>
    </row>
    <row r="290" spans="24:24">
      <c r="X290" s="3"/>
    </row>
    <row r="291" spans="24:24">
      <c r="X291" s="3"/>
    </row>
    <row r="292" spans="24:24">
      <c r="X292" s="3"/>
    </row>
    <row r="293" spans="24:24">
      <c r="X293" s="3"/>
    </row>
    <row r="294" spans="24:24">
      <c r="X294" s="3"/>
    </row>
    <row r="295" spans="24:24">
      <c r="X295" s="3"/>
    </row>
    <row r="296" spans="24:24">
      <c r="X296" s="3"/>
    </row>
    <row r="297" spans="24:24">
      <c r="X297" s="3"/>
    </row>
    <row r="298" spans="24:24">
      <c r="X298" s="3"/>
    </row>
    <row r="299" spans="24:24">
      <c r="X299" s="3"/>
    </row>
    <row r="300" spans="24:24">
      <c r="X300" s="3"/>
    </row>
    <row r="301" spans="24:24">
      <c r="X301" s="3"/>
    </row>
    <row r="302" spans="24:24">
      <c r="X302" s="3"/>
    </row>
    <row r="303" spans="24:24">
      <c r="X303" s="3"/>
    </row>
    <row r="304" spans="24:24">
      <c r="X304" s="3"/>
    </row>
    <row r="305" spans="24:24">
      <c r="X305" s="3"/>
    </row>
    <row r="306" spans="24:24">
      <c r="X306" s="3"/>
    </row>
    <row r="307" spans="24:24">
      <c r="X307" s="3"/>
    </row>
    <row r="308" spans="24:24">
      <c r="X308" s="3"/>
    </row>
    <row r="309" spans="24:24">
      <c r="X309" s="3"/>
    </row>
    <row r="310" spans="24:24">
      <c r="X310" s="3"/>
    </row>
    <row r="311" spans="24:24">
      <c r="X311" s="3"/>
    </row>
    <row r="312" spans="24:24">
      <c r="X312" s="3"/>
    </row>
    <row r="313" spans="24:24">
      <c r="X313" s="3"/>
    </row>
  </sheetData>
  <phoneticPr fontId="15" type="noConversion"/>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02089-FDE4-C945-ADC2-101703E5370C}">
  <dimension ref="A1:F159"/>
  <sheetViews>
    <sheetView workbookViewId="0">
      <selection activeCell="N148" sqref="N148"/>
    </sheetView>
  </sheetViews>
  <sheetFormatPr baseColWidth="10" defaultRowHeight="14"/>
  <cols>
    <col min="1" max="1" width="13" style="83" customWidth="1"/>
    <col min="2" max="2" width="10.33203125" style="88" customWidth="1"/>
    <col min="3" max="3" width="12" style="75" customWidth="1"/>
    <col min="4" max="4" width="16.33203125" style="91" customWidth="1"/>
    <col min="5" max="5" width="15.33203125" style="95" customWidth="1"/>
    <col min="6" max="6" width="10.83203125" style="98"/>
  </cols>
  <sheetData>
    <row r="1" spans="1:6" ht="16" thickBot="1">
      <c r="A1" s="4" t="s">
        <v>234</v>
      </c>
      <c r="B1" s="86" t="s">
        <v>332</v>
      </c>
      <c r="C1" s="75" t="s">
        <v>368</v>
      </c>
      <c r="D1" s="91" t="s">
        <v>372</v>
      </c>
      <c r="E1" s="94" t="s">
        <v>374</v>
      </c>
      <c r="F1" s="99" t="s">
        <v>373</v>
      </c>
    </row>
    <row r="2" spans="1:6">
      <c r="A2" s="83">
        <v>43098</v>
      </c>
    </row>
    <row r="3" spans="1:6">
      <c r="A3" s="83">
        <v>43105</v>
      </c>
    </row>
    <row r="4" spans="1:6">
      <c r="A4" s="83">
        <v>43112</v>
      </c>
    </row>
    <row r="5" spans="1:6">
      <c r="A5" s="83">
        <v>43119</v>
      </c>
    </row>
    <row r="6" spans="1:6">
      <c r="A6" s="83">
        <v>43126</v>
      </c>
    </row>
    <row r="7" spans="1:6">
      <c r="A7" s="83">
        <v>43133</v>
      </c>
    </row>
    <row r="8" spans="1:6">
      <c r="A8" s="83">
        <v>43140</v>
      </c>
    </row>
    <row r="9" spans="1:6">
      <c r="A9" s="83">
        <v>43145</v>
      </c>
    </row>
    <row r="10" spans="1:6">
      <c r="A10" s="83">
        <v>43154</v>
      </c>
    </row>
    <row r="11" spans="1:6">
      <c r="A11" s="83">
        <v>43161</v>
      </c>
    </row>
    <row r="12" spans="1:6">
      <c r="A12" s="83">
        <v>43168</v>
      </c>
    </row>
    <row r="13" spans="1:6">
      <c r="A13" s="83">
        <v>43175</v>
      </c>
    </row>
    <row r="14" spans="1:6">
      <c r="A14" s="83">
        <v>43182</v>
      </c>
    </row>
    <row r="15" spans="1:6">
      <c r="A15" s="83">
        <v>43189</v>
      </c>
    </row>
    <row r="16" spans="1:6">
      <c r="A16" s="83">
        <v>43194</v>
      </c>
    </row>
    <row r="17" spans="1:1">
      <c r="A17" s="83">
        <v>43203</v>
      </c>
    </row>
    <row r="18" spans="1:1">
      <c r="A18" s="83">
        <v>43210</v>
      </c>
    </row>
    <row r="19" spans="1:1">
      <c r="A19" s="83">
        <v>43217</v>
      </c>
    </row>
    <row r="20" spans="1:1">
      <c r="A20" s="83">
        <v>43224</v>
      </c>
    </row>
    <row r="21" spans="1:1">
      <c r="A21" s="83">
        <v>43231</v>
      </c>
    </row>
    <row r="22" spans="1:1">
      <c r="A22" s="83">
        <v>43238</v>
      </c>
    </row>
    <row r="23" spans="1:1">
      <c r="A23" s="83">
        <v>43245</v>
      </c>
    </row>
    <row r="24" spans="1:1">
      <c r="A24" s="83">
        <v>43252</v>
      </c>
    </row>
    <row r="25" spans="1:1">
      <c r="A25" s="83">
        <v>43259</v>
      </c>
    </row>
    <row r="26" spans="1:1">
      <c r="A26" s="83">
        <v>43266</v>
      </c>
    </row>
    <row r="27" spans="1:1">
      <c r="A27" s="83">
        <v>43273</v>
      </c>
    </row>
    <row r="28" spans="1:1">
      <c r="A28" s="83">
        <v>43280</v>
      </c>
    </row>
    <row r="29" spans="1:1">
      <c r="A29" s="83">
        <v>43287</v>
      </c>
    </row>
    <row r="30" spans="1:1">
      <c r="A30" s="83">
        <v>43294</v>
      </c>
    </row>
    <row r="31" spans="1:1">
      <c r="A31" s="83">
        <v>43301</v>
      </c>
    </row>
    <row r="32" spans="1:1">
      <c r="A32" s="83">
        <v>43308</v>
      </c>
    </row>
    <row r="33" spans="1:1">
      <c r="A33" s="83">
        <v>43315</v>
      </c>
    </row>
    <row r="34" spans="1:1">
      <c r="A34" s="83">
        <v>43322</v>
      </c>
    </row>
    <row r="35" spans="1:1">
      <c r="A35" s="83">
        <v>43329</v>
      </c>
    </row>
    <row r="36" spans="1:1">
      <c r="A36" s="83">
        <v>43336</v>
      </c>
    </row>
    <row r="37" spans="1:1">
      <c r="A37" s="83">
        <v>43343</v>
      </c>
    </row>
    <row r="38" spans="1:1">
      <c r="A38" s="83">
        <v>43350</v>
      </c>
    </row>
    <row r="39" spans="1:1">
      <c r="A39" s="83">
        <v>43357</v>
      </c>
    </row>
    <row r="40" spans="1:1">
      <c r="A40" s="83">
        <v>43364</v>
      </c>
    </row>
    <row r="41" spans="1:1">
      <c r="A41" s="83">
        <v>43371</v>
      </c>
    </row>
    <row r="42" spans="1:1">
      <c r="A42" s="83">
        <v>43385</v>
      </c>
    </row>
    <row r="43" spans="1:1">
      <c r="A43" s="83">
        <v>43392</v>
      </c>
    </row>
    <row r="44" spans="1:1">
      <c r="A44" s="83">
        <v>43399</v>
      </c>
    </row>
    <row r="45" spans="1:1">
      <c r="A45" s="83">
        <v>43406</v>
      </c>
    </row>
    <row r="46" spans="1:1">
      <c r="A46" s="83">
        <v>43413</v>
      </c>
    </row>
    <row r="47" spans="1:1">
      <c r="A47" s="83">
        <v>43420</v>
      </c>
    </row>
    <row r="48" spans="1:1">
      <c r="A48" s="83">
        <v>43427</v>
      </c>
    </row>
    <row r="49" spans="1:1">
      <c r="A49" s="83">
        <v>43434</v>
      </c>
    </row>
    <row r="50" spans="1:1">
      <c r="A50" s="83">
        <v>43441</v>
      </c>
    </row>
    <row r="51" spans="1:1">
      <c r="A51" s="83">
        <v>43448</v>
      </c>
    </row>
    <row r="52" spans="1:1">
      <c r="A52" s="83">
        <v>43455</v>
      </c>
    </row>
    <row r="53" spans="1:1">
      <c r="A53" s="83">
        <v>43462</v>
      </c>
    </row>
    <row r="54" spans="1:1">
      <c r="A54" s="83">
        <v>43469</v>
      </c>
    </row>
    <row r="55" spans="1:1">
      <c r="A55" s="83">
        <v>43476</v>
      </c>
    </row>
    <row r="56" spans="1:1">
      <c r="A56" s="83">
        <v>43483</v>
      </c>
    </row>
    <row r="57" spans="1:1">
      <c r="A57" s="83">
        <v>43490</v>
      </c>
    </row>
    <row r="58" spans="1:1">
      <c r="A58" s="83">
        <v>43497</v>
      </c>
    </row>
    <row r="59" spans="1:1">
      <c r="A59" s="83">
        <v>43511</v>
      </c>
    </row>
    <row r="60" spans="1:1">
      <c r="A60" s="83">
        <v>43518</v>
      </c>
    </row>
    <row r="61" spans="1:1">
      <c r="A61" s="83">
        <v>43525</v>
      </c>
    </row>
    <row r="62" spans="1:1">
      <c r="A62" s="83">
        <v>43532</v>
      </c>
    </row>
    <row r="63" spans="1:1">
      <c r="A63" s="83">
        <v>43539</v>
      </c>
    </row>
    <row r="64" spans="1:1">
      <c r="A64" s="83">
        <v>43546</v>
      </c>
    </row>
    <row r="65" spans="1:1">
      <c r="A65" s="83">
        <v>43553</v>
      </c>
    </row>
    <row r="66" spans="1:1">
      <c r="A66" s="83">
        <v>43559</v>
      </c>
    </row>
    <row r="67" spans="1:1">
      <c r="A67" s="83">
        <v>43567</v>
      </c>
    </row>
    <row r="68" spans="1:1">
      <c r="A68" s="83">
        <v>43574</v>
      </c>
    </row>
    <row r="69" spans="1:1">
      <c r="A69" s="83">
        <v>43581</v>
      </c>
    </row>
    <row r="70" spans="1:1">
      <c r="A70" s="83">
        <v>43585</v>
      </c>
    </row>
    <row r="71" spans="1:1">
      <c r="A71" s="83">
        <v>43595</v>
      </c>
    </row>
    <row r="72" spans="1:1">
      <c r="A72" s="83">
        <v>43602</v>
      </c>
    </row>
    <row r="73" spans="1:1">
      <c r="A73" s="83">
        <v>43609</v>
      </c>
    </row>
    <row r="74" spans="1:1">
      <c r="A74" s="83">
        <v>43616</v>
      </c>
    </row>
    <row r="75" spans="1:1">
      <c r="A75" s="83">
        <v>43622</v>
      </c>
    </row>
    <row r="76" spans="1:1">
      <c r="A76" s="83">
        <v>43630</v>
      </c>
    </row>
    <row r="77" spans="1:1">
      <c r="A77" s="83">
        <v>43637</v>
      </c>
    </row>
    <row r="78" spans="1:1">
      <c r="A78" s="83">
        <v>43644</v>
      </c>
    </row>
    <row r="79" spans="1:1">
      <c r="A79" s="83">
        <v>43651</v>
      </c>
    </row>
    <row r="80" spans="1:1">
      <c r="A80" s="83">
        <v>43658</v>
      </c>
    </row>
    <row r="81" spans="1:1">
      <c r="A81" s="83">
        <v>43665</v>
      </c>
    </row>
    <row r="82" spans="1:1">
      <c r="A82" s="83">
        <v>43672</v>
      </c>
    </row>
    <row r="83" spans="1:1">
      <c r="A83" s="83">
        <v>43679</v>
      </c>
    </row>
    <row r="84" spans="1:1">
      <c r="A84" s="83">
        <v>43686</v>
      </c>
    </row>
    <row r="85" spans="1:1">
      <c r="A85" s="83">
        <v>43693</v>
      </c>
    </row>
    <row r="86" spans="1:1">
      <c r="A86" s="83">
        <v>43700</v>
      </c>
    </row>
    <row r="87" spans="1:1">
      <c r="A87" s="83">
        <v>43707</v>
      </c>
    </row>
    <row r="88" spans="1:1">
      <c r="A88" s="83">
        <v>43714</v>
      </c>
    </row>
    <row r="89" spans="1:1">
      <c r="A89" s="83">
        <v>43720</v>
      </c>
    </row>
    <row r="90" spans="1:1">
      <c r="A90" s="83">
        <v>43728</v>
      </c>
    </row>
    <row r="91" spans="1:1">
      <c r="A91" s="83">
        <v>43735</v>
      </c>
    </row>
    <row r="92" spans="1:1">
      <c r="A92" s="83">
        <v>43738</v>
      </c>
    </row>
    <row r="93" spans="1:1">
      <c r="A93" s="83">
        <v>43749</v>
      </c>
    </row>
    <row r="94" spans="1:1">
      <c r="A94" s="83">
        <v>43756</v>
      </c>
    </row>
    <row r="95" spans="1:1">
      <c r="A95" s="83">
        <v>43763</v>
      </c>
    </row>
    <row r="96" spans="1:1">
      <c r="A96" s="83">
        <v>43770</v>
      </c>
    </row>
    <row r="97" spans="1:1">
      <c r="A97" s="83">
        <v>43777</v>
      </c>
    </row>
    <row r="98" spans="1:1">
      <c r="A98" s="83">
        <v>43784</v>
      </c>
    </row>
    <row r="99" spans="1:1">
      <c r="A99" s="83">
        <v>43791</v>
      </c>
    </row>
    <row r="100" spans="1:1">
      <c r="A100" s="83">
        <v>43798</v>
      </c>
    </row>
    <row r="101" spans="1:1">
      <c r="A101" s="83">
        <v>43805</v>
      </c>
    </row>
    <row r="102" spans="1:1">
      <c r="A102" s="83">
        <v>43812</v>
      </c>
    </row>
    <row r="103" spans="1:1">
      <c r="A103" s="83">
        <v>43819</v>
      </c>
    </row>
    <row r="104" spans="1:1">
      <c r="A104" s="83">
        <v>43826</v>
      </c>
    </row>
    <row r="105" spans="1:1">
      <c r="A105" s="83">
        <v>43833</v>
      </c>
    </row>
    <row r="106" spans="1:1">
      <c r="A106" s="83">
        <v>43840</v>
      </c>
    </row>
    <row r="107" spans="1:1">
      <c r="A107" s="83">
        <v>43847</v>
      </c>
    </row>
    <row r="108" spans="1:1">
      <c r="A108" s="83">
        <v>43853</v>
      </c>
    </row>
    <row r="109" spans="1:1">
      <c r="A109" s="83">
        <v>43868</v>
      </c>
    </row>
    <row r="110" spans="1:1">
      <c r="A110" s="83">
        <v>43875</v>
      </c>
    </row>
    <row r="111" spans="1:1">
      <c r="A111" s="83">
        <v>43882</v>
      </c>
    </row>
    <row r="112" spans="1:1">
      <c r="A112" s="83">
        <v>44015</v>
      </c>
    </row>
    <row r="113" spans="1:6">
      <c r="A113" s="83">
        <v>44022</v>
      </c>
    </row>
    <row r="114" spans="1:6">
      <c r="A114" s="83">
        <v>44029</v>
      </c>
      <c r="C114" s="81">
        <v>0</v>
      </c>
      <c r="D114" s="93"/>
    </row>
    <row r="115" spans="1:6">
      <c r="A115" s="83">
        <v>44036</v>
      </c>
      <c r="C115" s="81">
        <v>-5.648822206293147E-3</v>
      </c>
      <c r="D115" s="92">
        <v>0</v>
      </c>
      <c r="E115" s="96"/>
    </row>
    <row r="116" spans="1:6">
      <c r="A116" s="83">
        <v>44043</v>
      </c>
      <c r="C116" s="81">
        <v>9.9162105556094282E-4</v>
      </c>
      <c r="D116" s="92">
        <v>7.4143329545923731E-3</v>
      </c>
      <c r="E116" s="96"/>
    </row>
    <row r="117" spans="1:6">
      <c r="A117" s="83">
        <v>44050</v>
      </c>
      <c r="C117" s="81">
        <v>-2.4218436259746401E-3</v>
      </c>
      <c r="D117" s="92">
        <v>1.0232979735772529E-2</v>
      </c>
      <c r="E117" s="96"/>
    </row>
    <row r="118" spans="1:6">
      <c r="A118" s="83">
        <v>44057</v>
      </c>
      <c r="C118" s="81">
        <v>-7.3062266979984081E-3</v>
      </c>
      <c r="D118" s="92">
        <v>-4.7056674273309174E-3</v>
      </c>
      <c r="E118" s="96"/>
      <c r="F118" s="100"/>
    </row>
    <row r="119" spans="1:6">
      <c r="A119" s="83">
        <v>44064</v>
      </c>
      <c r="C119" s="81">
        <v>-6.1205062670577348E-4</v>
      </c>
      <c r="D119" s="92">
        <v>-4.6155016406799199E-3</v>
      </c>
      <c r="E119" s="96"/>
      <c r="F119" s="100"/>
    </row>
    <row r="120" spans="1:6">
      <c r="A120" s="83">
        <v>44071</v>
      </c>
      <c r="C120" s="81">
        <v>8.2245060760723909E-3</v>
      </c>
      <c r="D120" s="92">
        <v>-8.0447105178560463E-4</v>
      </c>
      <c r="E120" s="96"/>
      <c r="F120" s="100"/>
    </row>
    <row r="121" spans="1:6">
      <c r="A121" s="83">
        <v>44078</v>
      </c>
      <c r="C121" s="81">
        <v>5.8270622611660272E-3</v>
      </c>
      <c r="D121" s="92">
        <v>-5.2465093778146787E-3</v>
      </c>
      <c r="E121" s="97">
        <v>0</v>
      </c>
      <c r="F121" s="100"/>
    </row>
    <row r="122" spans="1:6">
      <c r="A122" s="83">
        <v>44085</v>
      </c>
      <c r="C122" s="81">
        <v>-1.3211112968825822E-2</v>
      </c>
      <c r="D122" s="92">
        <v>-1.845418349517336E-2</v>
      </c>
      <c r="E122" s="97">
        <v>8.490380301282241E-3</v>
      </c>
      <c r="F122" s="100"/>
    </row>
    <row r="123" spans="1:6">
      <c r="A123" s="83">
        <v>44092</v>
      </c>
      <c r="C123" s="81">
        <v>-3.3156570116896766E-3</v>
      </c>
      <c r="D123" s="92">
        <v>-1.2851250322248209E-2</v>
      </c>
      <c r="E123" s="97">
        <v>7.7304582529453825E-3</v>
      </c>
      <c r="F123" s="100"/>
    </row>
    <row r="124" spans="1:6">
      <c r="A124" s="83">
        <v>44099</v>
      </c>
      <c r="C124" s="81">
        <v>-7.3731010998723256E-3</v>
      </c>
      <c r="D124" s="92">
        <v>-1.8698022590778463E-3</v>
      </c>
      <c r="E124" s="97">
        <v>1.3115313683088048E-2</v>
      </c>
      <c r="F124" s="100"/>
    </row>
    <row r="125" spans="1:6">
      <c r="A125" s="83">
        <v>44113</v>
      </c>
      <c r="C125" s="81">
        <v>-8.9354036519684321E-4</v>
      </c>
      <c r="D125" s="92">
        <v>1.1558948309828843E-2</v>
      </c>
      <c r="E125" s="97">
        <v>1.6918207129532625E-2</v>
      </c>
      <c r="F125" s="100"/>
    </row>
    <row r="126" spans="1:6">
      <c r="A126" s="83">
        <v>44120</v>
      </c>
      <c r="C126" s="81">
        <v>3.5907799336782897E-3</v>
      </c>
      <c r="D126" s="92">
        <v>3.2973192148924468E-2</v>
      </c>
      <c r="E126" s="97">
        <v>2.162597481241213E-2</v>
      </c>
      <c r="F126" s="100"/>
    </row>
    <row r="127" spans="1:6">
      <c r="A127" s="83">
        <v>44127</v>
      </c>
      <c r="C127" s="81">
        <v>-1.5554897696739234E-2</v>
      </c>
      <c r="D127" s="92">
        <v>3.125401417572915E-2</v>
      </c>
      <c r="E127" s="97">
        <v>2.9834462925106719E-2</v>
      </c>
      <c r="F127" s="100"/>
    </row>
    <row r="128" spans="1:6">
      <c r="A128" s="83">
        <v>44134</v>
      </c>
      <c r="C128" s="81">
        <v>-3.6436729776785359E-3</v>
      </c>
      <c r="D128" s="92">
        <v>5.6117422397906958E-2</v>
      </c>
      <c r="E128" s="97">
        <v>4.2771044270883074E-2</v>
      </c>
      <c r="F128" s="100"/>
    </row>
    <row r="129" spans="1:6">
      <c r="A129" s="83">
        <v>44141</v>
      </c>
      <c r="C129" s="81">
        <v>-2.7296436831929505E-3</v>
      </c>
      <c r="D129" s="92">
        <v>6.5251741730559143E-2</v>
      </c>
      <c r="E129" s="97">
        <v>4.9361663742847894E-2</v>
      </c>
      <c r="F129" s="100"/>
    </row>
    <row r="130" spans="1:6">
      <c r="A130" s="83">
        <v>44148</v>
      </c>
      <c r="C130" s="81">
        <v>-6.0654993825690617E-3</v>
      </c>
      <c r="D130" s="92">
        <v>5.7674823917325924E-2</v>
      </c>
      <c r="E130" s="97">
        <v>5.2265917433355069E-2</v>
      </c>
      <c r="F130" s="100"/>
    </row>
    <row r="131" spans="1:6">
      <c r="A131" s="83">
        <v>44155</v>
      </c>
      <c r="C131" s="81">
        <v>-1.0529613729746146E-2</v>
      </c>
      <c r="D131" s="92">
        <v>5.7212002584348998E-2</v>
      </c>
      <c r="E131" s="97">
        <v>5.2861590776927203E-2</v>
      </c>
      <c r="F131" s="100"/>
    </row>
    <row r="132" spans="1:6">
      <c r="A132" s="83">
        <v>44162</v>
      </c>
      <c r="C132" s="81">
        <v>-1.6384125418649309E-2</v>
      </c>
      <c r="D132" s="92">
        <v>5.190437907186185E-2</v>
      </c>
      <c r="E132" s="97">
        <v>5.107692168283684E-2</v>
      </c>
      <c r="F132" s="100"/>
    </row>
    <row r="133" spans="1:6">
      <c r="A133" s="83">
        <v>44169</v>
      </c>
      <c r="C133" s="81">
        <v>-1.1504114081659633E-2</v>
      </c>
      <c r="D133" s="92">
        <v>5.5903048704801561E-2</v>
      </c>
      <c r="E133" s="97">
        <v>4.1309846408867701E-2</v>
      </c>
      <c r="F133" s="100"/>
    </row>
    <row r="134" spans="1:6">
      <c r="A134" s="83">
        <v>44176</v>
      </c>
      <c r="B134" s="87">
        <v>0</v>
      </c>
      <c r="C134" s="81">
        <v>1.8534063242637178E-2</v>
      </c>
      <c r="D134" s="92">
        <v>6.6530167187037303E-2</v>
      </c>
      <c r="E134" s="97">
        <v>4.8557792764667429E-2</v>
      </c>
      <c r="F134" s="101">
        <v>0</v>
      </c>
    </row>
    <row r="135" spans="1:6">
      <c r="A135" s="83">
        <v>44183</v>
      </c>
      <c r="B135" s="87">
        <v>3.5209961283408919E-3</v>
      </c>
      <c r="C135" s="81">
        <v>8.5091503259400181E-3</v>
      </c>
      <c r="D135" s="92">
        <v>7.873646956228364E-2</v>
      </c>
      <c r="E135" s="97">
        <v>5.7919470732318734E-2</v>
      </c>
      <c r="F135" s="101">
        <v>-5.1578446432933855E-3</v>
      </c>
    </row>
    <row r="136" spans="1:6">
      <c r="A136" s="83">
        <v>44190</v>
      </c>
      <c r="B136" s="87">
        <v>4.2256635585171676E-3</v>
      </c>
      <c r="C136" s="81">
        <v>1.798495917894638E-2</v>
      </c>
      <c r="D136" s="92">
        <v>9.7538725457432918E-2</v>
      </c>
      <c r="E136" s="97">
        <v>6.6952197971762994E-2</v>
      </c>
      <c r="F136" s="101">
        <v>-1.0686076613586337E-3</v>
      </c>
    </row>
    <row r="137" spans="1:6">
      <c r="A137" s="83">
        <v>44196</v>
      </c>
      <c r="B137" s="87">
        <v>6.0386695049519101E-3</v>
      </c>
      <c r="C137" s="81">
        <v>2.2970134906757922E-2</v>
      </c>
      <c r="D137" s="92">
        <v>0.10943619807828786</v>
      </c>
      <c r="E137" s="97">
        <v>7.0556744870103993E-2</v>
      </c>
      <c r="F137" s="101">
        <v>2.4906078448378999E-3</v>
      </c>
    </row>
    <row r="138" spans="1:6">
      <c r="A138" s="83">
        <v>44204</v>
      </c>
      <c r="B138" s="87">
        <v>2.8930574107861595E-3</v>
      </c>
      <c r="C138" s="81">
        <v>7.0108453573631824E-3</v>
      </c>
      <c r="D138" s="92">
        <v>8.7124198358364824E-2</v>
      </c>
      <c r="E138" s="97">
        <v>6.5888090337252847E-2</v>
      </c>
      <c r="F138" s="101">
        <v>-5.662622788190852E-3</v>
      </c>
    </row>
    <row r="139" spans="1:6">
      <c r="A139" s="83">
        <v>44211</v>
      </c>
      <c r="B139" s="87">
        <v>1.1485569159395581E-2</v>
      </c>
      <c r="C139" s="81">
        <v>3.4883192717279909E-2</v>
      </c>
      <c r="D139" s="92">
        <v>9.9418986056607261E-2</v>
      </c>
      <c r="E139" s="97">
        <v>7.6691981266487685E-2</v>
      </c>
      <c r="F139" s="101">
        <v>1.0871443841913964E-2</v>
      </c>
    </row>
    <row r="140" spans="1:6">
      <c r="A140" s="83">
        <v>44218</v>
      </c>
      <c r="B140" s="87">
        <v>1.1786251155255778E-2</v>
      </c>
      <c r="C140" s="81">
        <v>3.5700952890098225E-2</v>
      </c>
      <c r="D140" s="92">
        <v>0.12102666144704433</v>
      </c>
      <c r="E140" s="97">
        <v>8.31816926410891E-2</v>
      </c>
      <c r="F140" s="101">
        <v>2.517187362307638E-2</v>
      </c>
    </row>
    <row r="141" spans="1:6">
      <c r="A141" s="83">
        <v>44225</v>
      </c>
      <c r="B141" s="87">
        <v>1.166305726041772E-2</v>
      </c>
      <c r="C141" s="81">
        <v>2.8019770773813013E-2</v>
      </c>
      <c r="D141" s="92">
        <v>0.11477484651446979</v>
      </c>
      <c r="E141" s="97">
        <v>8.2590982678363289E-2</v>
      </c>
      <c r="F141" s="101">
        <v>1.5730890783539841E-2</v>
      </c>
    </row>
    <row r="142" spans="1:6">
      <c r="A142" s="83">
        <v>44232</v>
      </c>
      <c r="B142" s="87">
        <v>1.6081340912919684E-2</v>
      </c>
      <c r="C142" s="81">
        <v>2.9008765114407198E-2</v>
      </c>
      <c r="D142" s="92">
        <v>0.11768610339307228</v>
      </c>
      <c r="E142" s="97">
        <v>9.4019492184209796E-2</v>
      </c>
      <c r="F142" s="101">
        <v>1.9186890013596525E-2</v>
      </c>
    </row>
    <row r="143" spans="1:6">
      <c r="A143" s="83">
        <v>44246</v>
      </c>
      <c r="B143" s="87">
        <v>2.7332085879336887E-2</v>
      </c>
      <c r="C143" s="81">
        <v>6.4560871902232586E-2</v>
      </c>
      <c r="D143" s="92">
        <v>0.12724294475793996</v>
      </c>
      <c r="E143" s="97">
        <v>9.7589595707686216E-2</v>
      </c>
      <c r="F143" s="101">
        <v>1.030275483310561E-2</v>
      </c>
    </row>
    <row r="144" spans="1:6">
      <c r="A144" s="83">
        <v>44253</v>
      </c>
      <c r="B144" s="87">
        <v>3.4273709124333029E-2</v>
      </c>
      <c r="C144" s="81">
        <v>6.8135101174193968E-2</v>
      </c>
      <c r="D144" s="92">
        <v>0.10921033485147924</v>
      </c>
      <c r="E144" s="97">
        <v>9.5713868189478024E-2</v>
      </c>
      <c r="F144" s="101">
        <v>-2.899362650006676E-3</v>
      </c>
    </row>
    <row r="145" spans="1:6">
      <c r="A145" s="83">
        <v>44260</v>
      </c>
      <c r="B145" s="87">
        <v>3.941539335979849E-2</v>
      </c>
      <c r="C145" s="81">
        <v>6.9428143788321961E-2</v>
      </c>
      <c r="D145" s="92">
        <v>9.6980206811606129E-2</v>
      </c>
      <c r="E145" s="97">
        <v>9.2787190268590392E-2</v>
      </c>
      <c r="F145" s="101">
        <v>-2.2089312687205709E-3</v>
      </c>
    </row>
    <row r="146" spans="1:6">
      <c r="A146" s="83">
        <v>44267</v>
      </c>
      <c r="B146" s="87">
        <v>4.024572849985053E-2</v>
      </c>
      <c r="C146" s="81">
        <v>9.2547570685391323E-2</v>
      </c>
      <c r="D146" s="92">
        <v>0.10246937132199607</v>
      </c>
      <c r="E146" s="97">
        <v>0.10365969730363978</v>
      </c>
      <c r="F146" s="101">
        <v>-2.6239091959369132E-3</v>
      </c>
    </row>
    <row r="147" spans="1:6">
      <c r="A147" s="83">
        <v>44274</v>
      </c>
      <c r="B147" s="87">
        <v>4.1093757112856122E-2</v>
      </c>
      <c r="C147" s="81">
        <v>8.8478179493367559E-2</v>
      </c>
      <c r="D147" s="92">
        <v>9.5647185382511823E-2</v>
      </c>
      <c r="E147" s="97">
        <v>9.89901385821087E-2</v>
      </c>
      <c r="F147" s="101">
        <v>2.2124623523404052E-3</v>
      </c>
    </row>
    <row r="148" spans="1:6">
      <c r="A148" s="83">
        <v>44281</v>
      </c>
      <c r="B148" s="87">
        <v>4.3718535484026821E-2</v>
      </c>
      <c r="C148" s="81">
        <v>5.7130953286701369E-2</v>
      </c>
      <c r="D148" s="92">
        <v>9.8455883055006077E-2</v>
      </c>
      <c r="E148" s="97">
        <v>9.5300195077883232E-2</v>
      </c>
      <c r="F148" s="101">
        <v>-1.1057250060502177E-3</v>
      </c>
    </row>
    <row r="149" spans="1:6">
      <c r="A149" s="83">
        <v>44288</v>
      </c>
      <c r="B149" s="87">
        <v>4.8310310906894527E-2</v>
      </c>
      <c r="C149" s="81">
        <v>5.8928261012344385E-2</v>
      </c>
      <c r="D149" s="92">
        <v>0.11654941613436032</v>
      </c>
      <c r="E149" s="97">
        <v>0.10372702223713848</v>
      </c>
      <c r="F149" s="101">
        <v>2.0797498570661599E-3</v>
      </c>
    </row>
    <row r="150" spans="1:6">
      <c r="A150" s="83">
        <v>44295</v>
      </c>
      <c r="B150" s="87">
        <v>5.1820500183388463E-2</v>
      </c>
      <c r="C150" s="81">
        <v>6.3875036188181133E-2</v>
      </c>
      <c r="D150" s="92">
        <v>0.12250941600705256</v>
      </c>
      <c r="E150" s="97">
        <v>0.10728980324614079</v>
      </c>
      <c r="F150" s="101">
        <v>1.0407944649137191E-2</v>
      </c>
    </row>
    <row r="151" spans="1:6">
      <c r="A151" s="83">
        <v>44302</v>
      </c>
      <c r="B151" s="87">
        <v>5.4424915762338877E-2</v>
      </c>
      <c r="C151" s="81">
        <v>5.1025799181573905E-2</v>
      </c>
      <c r="D151" s="92">
        <v>0.11448384622484431</v>
      </c>
      <c r="E151" s="97">
        <v>0.10690871556586234</v>
      </c>
      <c r="F151" s="101">
        <v>4.6558794214226484E-3</v>
      </c>
    </row>
    <row r="152" spans="1:6">
      <c r="A152" s="83">
        <v>44309</v>
      </c>
      <c r="B152" s="87">
        <v>5.6410068160568372E-2</v>
      </c>
      <c r="C152" s="81">
        <v>5.4861680652805722E-2</v>
      </c>
      <c r="D152" s="92">
        <v>0.13288321095865951</v>
      </c>
      <c r="E152" s="97">
        <v>0.11434663301488301</v>
      </c>
      <c r="F152" s="101">
        <v>6.9119259295109536E-3</v>
      </c>
    </row>
    <row r="153" spans="1:6">
      <c r="A153" s="83">
        <v>44316</v>
      </c>
      <c r="B153" s="87">
        <v>5.6312824790547999E-2</v>
      </c>
      <c r="C153" s="81">
        <v>5.2224432835241918E-2</v>
      </c>
      <c r="D153" s="92">
        <v>0.12923106693528585</v>
      </c>
      <c r="E153" s="97">
        <v>0.10768780392475552</v>
      </c>
      <c r="F153" s="101">
        <v>-1.0152510085450484E-3</v>
      </c>
    </row>
    <row r="154" spans="1:6">
      <c r="A154" s="83">
        <v>44323</v>
      </c>
      <c r="B154" s="87">
        <v>5.8650324907830065E-2</v>
      </c>
      <c r="C154" s="81">
        <v>7.2484513875711531E-2</v>
      </c>
      <c r="D154" s="92">
        <v>0.10913189411805857</v>
      </c>
      <c r="E154" s="97">
        <v>9.9702572951214652E-2</v>
      </c>
      <c r="F154" s="101">
        <v>4.4478707427220154E-3</v>
      </c>
    </row>
    <row r="155" spans="1:6">
      <c r="A155" s="83">
        <v>44330</v>
      </c>
      <c r="B155" s="87">
        <v>6.3412250545313187E-2</v>
      </c>
      <c r="C155" s="81">
        <v>7.3577093739469301E-2</v>
      </c>
      <c r="D155" s="92">
        <v>0.12285135216852994</v>
      </c>
      <c r="E155" s="97"/>
      <c r="F155" s="101">
        <v>-5.2754780231467624E-3</v>
      </c>
    </row>
    <row r="156" spans="1:6">
      <c r="A156" s="104" t="s">
        <v>377</v>
      </c>
      <c r="B156" s="87">
        <f>STDEV(B134:B155)</f>
        <v>2.1843520827548552E-2</v>
      </c>
      <c r="C156" s="87">
        <f t="shared" ref="C156:F156" si="0">STDEV(C134:C155)</f>
        <v>2.5122664707998402E-2</v>
      </c>
      <c r="D156" s="87">
        <f t="shared" si="0"/>
        <v>1.6746941283338004E-2</v>
      </c>
      <c r="E156" s="87">
        <f t="shared" si="0"/>
        <v>1.8274990143381416E-2</v>
      </c>
      <c r="F156" s="87">
        <f t="shared" si="0"/>
        <v>8.3065415861679499E-3</v>
      </c>
    </row>
    <row r="157" spans="1:6">
      <c r="A157" s="104" t="s">
        <v>376</v>
      </c>
      <c r="B157" s="87">
        <f>AVERAGE(B134:B155)</f>
        <v>3.105068226398492E-2</v>
      </c>
      <c r="C157" s="81">
        <f>AVERAGE(C114:C155)</f>
        <v>2.3364750478011093E-2</v>
      </c>
      <c r="D157" s="81">
        <f t="shared" ref="D157:F157" si="1">AVERAGE(D114:D155)</f>
        <v>6.7289463047304182E-2</v>
      </c>
      <c r="E157" s="81">
        <f t="shared" si="1"/>
        <v>6.6394807733403588E-2</v>
      </c>
      <c r="F157" s="81">
        <f t="shared" si="1"/>
        <v>3.9751164385009334E-3</v>
      </c>
    </row>
    <row r="158" spans="1:6">
      <c r="B158" s="87">
        <f>B157/B156</f>
        <v>1.4215053749404951</v>
      </c>
      <c r="C158" s="87">
        <f t="shared" ref="C158:F158" si="2">C157/C156</f>
        <v>0.93002676067926682</v>
      </c>
      <c r="D158" s="87">
        <f t="shared" si="2"/>
        <v>4.0180151054958513</v>
      </c>
      <c r="E158" s="87">
        <f t="shared" si="2"/>
        <v>3.633096773923544</v>
      </c>
      <c r="F158" s="87">
        <f t="shared" si="2"/>
        <v>0.47855252360624978</v>
      </c>
    </row>
    <row r="159" spans="1:6">
      <c r="B159" s="87"/>
    </row>
  </sheetData>
  <phoneticPr fontId="1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X177"/>
  <sheetViews>
    <sheetView workbookViewId="0">
      <pane xSplit="1" topLeftCell="B1" activePane="topRight" state="frozen"/>
      <selection pane="topRight" activeCell="BU1" sqref="A1:BU1048576"/>
    </sheetView>
  </sheetViews>
  <sheetFormatPr baseColWidth="10" defaultColWidth="9" defaultRowHeight="14"/>
  <cols>
    <col min="1" max="1" width="13" style="2" hidden="1" customWidth="1"/>
    <col min="2" max="11" width="0" style="3" hidden="1" customWidth="1"/>
    <col min="12" max="12" width="10.83203125" style="3" hidden="1" customWidth="1"/>
    <col min="13" max="27" width="0" style="3" hidden="1" customWidth="1"/>
    <col min="28" max="28" width="0" style="19" hidden="1" customWidth="1"/>
    <col min="29" max="29" width="9" hidden="1" customWidth="1"/>
    <col min="30" max="56" width="9" style="11" hidden="1" customWidth="1"/>
    <col min="57" max="57" width="9" hidden="1" customWidth="1"/>
    <col min="58" max="58" width="10" hidden="1" customWidth="1"/>
    <col min="59" max="59" width="20.33203125" hidden="1" customWidth="1"/>
    <col min="60" max="60" width="11.1640625" hidden="1" customWidth="1"/>
    <col min="61" max="61" width="11.6640625" hidden="1" customWidth="1"/>
    <col min="62" max="62" width="14" hidden="1" customWidth="1"/>
    <col min="63" max="63" width="13.1640625" hidden="1" customWidth="1"/>
    <col min="64" max="73" width="10.6640625" hidden="1" customWidth="1"/>
    <col min="74" max="74" width="9" customWidth="1"/>
    <col min="75" max="75" width="11.6640625" style="2" customWidth="1"/>
    <col min="76" max="101" width="9" style="3"/>
  </cols>
  <sheetData>
    <row r="1" spans="1:102" ht="61" thickBot="1">
      <c r="A1" s="4" t="s">
        <v>234</v>
      </c>
      <c r="B1" s="7" t="s">
        <v>325</v>
      </c>
      <c r="C1" s="5" t="s">
        <v>123</v>
      </c>
      <c r="D1" s="5" t="s">
        <v>124</v>
      </c>
      <c r="E1" s="5" t="s">
        <v>125</v>
      </c>
      <c r="F1" s="5" t="s">
        <v>126</v>
      </c>
      <c r="G1" s="20" t="s">
        <v>127</v>
      </c>
      <c r="H1" s="20" t="s">
        <v>128</v>
      </c>
      <c r="I1" s="7" t="s">
        <v>290</v>
      </c>
      <c r="J1" s="5" t="s">
        <v>132</v>
      </c>
      <c r="K1" s="5" t="s">
        <v>133</v>
      </c>
      <c r="L1" s="5" t="s">
        <v>241</v>
      </c>
      <c r="M1" s="7" t="s">
        <v>137</v>
      </c>
      <c r="N1" s="7" t="s">
        <v>346</v>
      </c>
      <c r="O1" s="7" t="s">
        <v>139</v>
      </c>
      <c r="P1" s="7" t="s">
        <v>141</v>
      </c>
      <c r="Q1" s="7" t="s">
        <v>263</v>
      </c>
      <c r="R1" s="18" t="s">
        <v>143</v>
      </c>
      <c r="S1" s="8" t="s">
        <v>145</v>
      </c>
      <c r="T1" s="8" t="s">
        <v>147</v>
      </c>
      <c r="U1" s="25" t="s">
        <v>148</v>
      </c>
      <c r="V1" s="21" t="s">
        <v>150</v>
      </c>
      <c r="W1" s="25" t="s">
        <v>326</v>
      </c>
      <c r="X1" s="25" t="s">
        <v>153</v>
      </c>
      <c r="Y1" s="7" t="s">
        <v>155</v>
      </c>
      <c r="Z1" s="7" t="s">
        <v>274</v>
      </c>
      <c r="AA1" s="7" t="s">
        <v>305</v>
      </c>
      <c r="AB1" s="22" t="s">
        <v>237</v>
      </c>
      <c r="AD1" s="7" t="s">
        <v>320</v>
      </c>
      <c r="AE1" s="5" t="s">
        <v>123</v>
      </c>
      <c r="AF1" s="5" t="s">
        <v>124</v>
      </c>
      <c r="AG1" s="5" t="s">
        <v>125</v>
      </c>
      <c r="AH1" s="5" t="s">
        <v>126</v>
      </c>
      <c r="AI1" s="20" t="s">
        <v>127</v>
      </c>
      <c r="AJ1" s="20" t="s">
        <v>128</v>
      </c>
      <c r="AK1" s="7" t="s">
        <v>290</v>
      </c>
      <c r="AL1" s="5" t="s">
        <v>132</v>
      </c>
      <c r="AM1" s="5" t="s">
        <v>133</v>
      </c>
      <c r="AN1" s="5" t="s">
        <v>241</v>
      </c>
      <c r="AO1" s="7" t="s">
        <v>137</v>
      </c>
      <c r="AP1" s="5" t="s">
        <v>345</v>
      </c>
      <c r="AQ1" s="7" t="s">
        <v>139</v>
      </c>
      <c r="AR1" s="7" t="s">
        <v>141</v>
      </c>
      <c r="AS1" s="7" t="s">
        <v>263</v>
      </c>
      <c r="AT1" s="18" t="s">
        <v>143</v>
      </c>
      <c r="AU1" s="8" t="s">
        <v>145</v>
      </c>
      <c r="AV1" s="8" t="s">
        <v>147</v>
      </c>
      <c r="AW1" s="25" t="s">
        <v>148</v>
      </c>
      <c r="AX1" s="21" t="s">
        <v>150</v>
      </c>
      <c r="AY1" s="25" t="s">
        <v>350</v>
      </c>
      <c r="AZ1" s="25" t="s">
        <v>153</v>
      </c>
      <c r="BA1" s="7" t="s">
        <v>155</v>
      </c>
      <c r="BB1" s="7" t="s">
        <v>274</v>
      </c>
      <c r="BC1" s="7" t="s">
        <v>305</v>
      </c>
      <c r="BD1" s="22" t="s">
        <v>237</v>
      </c>
      <c r="BW1" s="2" t="s">
        <v>240</v>
      </c>
      <c r="BX1" s="7" t="s">
        <v>320</v>
      </c>
      <c r="BY1" s="5" t="s">
        <v>123</v>
      </c>
      <c r="BZ1" s="5" t="s">
        <v>124</v>
      </c>
      <c r="CA1" s="5" t="s">
        <v>125</v>
      </c>
      <c r="CB1" s="5" t="s">
        <v>126</v>
      </c>
      <c r="CC1" s="20" t="s">
        <v>127</v>
      </c>
      <c r="CD1" s="20" t="s">
        <v>128</v>
      </c>
      <c r="CE1" s="5" t="s">
        <v>130</v>
      </c>
      <c r="CF1" s="5" t="s">
        <v>132</v>
      </c>
      <c r="CG1" s="5" t="s">
        <v>133</v>
      </c>
      <c r="CH1" s="5" t="s">
        <v>241</v>
      </c>
      <c r="CI1" s="7" t="s">
        <v>137</v>
      </c>
      <c r="CJ1" s="5" t="s">
        <v>345</v>
      </c>
      <c r="CK1" s="7" t="s">
        <v>139</v>
      </c>
      <c r="CL1" s="7" t="s">
        <v>141</v>
      </c>
      <c r="CM1" s="7" t="s">
        <v>263</v>
      </c>
      <c r="CN1" s="18" t="s">
        <v>143</v>
      </c>
      <c r="CO1" s="8" t="s">
        <v>145</v>
      </c>
      <c r="CP1" s="8" t="s">
        <v>147</v>
      </c>
      <c r="CQ1" s="25" t="s">
        <v>148</v>
      </c>
      <c r="CR1" s="21" t="s">
        <v>150</v>
      </c>
      <c r="CS1" s="25" t="s">
        <v>350</v>
      </c>
      <c r="CT1" s="25" t="s">
        <v>153</v>
      </c>
      <c r="CU1" s="7" t="s">
        <v>155</v>
      </c>
      <c r="CV1" s="66" t="s">
        <v>275</v>
      </c>
      <c r="CW1" s="7" t="s">
        <v>305</v>
      </c>
      <c r="CX1" s="22" t="s">
        <v>237</v>
      </c>
    </row>
    <row r="2" spans="1:102" ht="19" thickBot="1">
      <c r="A2" s="2">
        <v>43098</v>
      </c>
      <c r="B2" s="29">
        <v>1</v>
      </c>
      <c r="C2" s="29">
        <v>1.1004</v>
      </c>
      <c r="D2" s="29">
        <v>1.0105999999999999</v>
      </c>
      <c r="E2" s="29">
        <v>1.23</v>
      </c>
      <c r="F2" s="29">
        <v>1.2569999999999999</v>
      </c>
      <c r="G2" s="29">
        <v>1.9659</v>
      </c>
      <c r="H2" s="29">
        <v>1.1890000000000001</v>
      </c>
      <c r="I2" s="29">
        <v>1</v>
      </c>
      <c r="J2" s="29">
        <v>1.2010000000000001</v>
      </c>
      <c r="K2" s="29">
        <v>1</v>
      </c>
      <c r="L2" s="29">
        <v>1</v>
      </c>
      <c r="M2" s="29">
        <v>1</v>
      </c>
      <c r="N2" s="29">
        <v>1</v>
      </c>
      <c r="O2" s="29">
        <v>1</v>
      </c>
      <c r="P2" s="29">
        <v>1</v>
      </c>
      <c r="Q2" s="29">
        <v>1</v>
      </c>
      <c r="R2" s="29">
        <v>1</v>
      </c>
      <c r="S2" s="29">
        <v>1.0079</v>
      </c>
      <c r="T2" s="29">
        <v>1.1181000000000001</v>
      </c>
      <c r="U2" s="29">
        <v>1</v>
      </c>
      <c r="V2" s="29">
        <v>1</v>
      </c>
      <c r="W2" s="29">
        <v>1</v>
      </c>
      <c r="X2" s="29">
        <v>1.0049999999999999</v>
      </c>
      <c r="Y2" s="29">
        <v>1.0611999999999999</v>
      </c>
      <c r="Z2" s="29">
        <v>1</v>
      </c>
      <c r="AA2" s="29">
        <v>1</v>
      </c>
      <c r="AB2" s="19">
        <v>1</v>
      </c>
      <c r="BF2" s="105" t="s">
        <v>120</v>
      </c>
      <c r="BG2" s="105"/>
      <c r="BH2" s="105"/>
      <c r="BI2" s="105"/>
      <c r="BJ2" s="105"/>
      <c r="BK2" s="105"/>
      <c r="BL2" s="105"/>
      <c r="BM2" s="105"/>
      <c r="BN2" s="105"/>
      <c r="BO2" s="105"/>
      <c r="BP2" s="105"/>
      <c r="BQ2" s="105"/>
      <c r="BR2" s="105"/>
      <c r="BS2" s="105"/>
      <c r="BT2" s="105"/>
      <c r="BW2" s="2">
        <f t="shared" ref="BW2:BW33" si="0">A2</f>
        <v>43098</v>
      </c>
      <c r="BX2" s="29">
        <f t="shared" ref="BX2:BX33" si="1">B2/B$2</f>
        <v>1</v>
      </c>
      <c r="BY2" s="29">
        <f t="shared" ref="BY2:BY33" si="2">C2/C$2</f>
        <v>1</v>
      </c>
      <c r="BZ2" s="29">
        <f t="shared" ref="BZ2:BZ33" si="3">D2/D$2</f>
        <v>1</v>
      </c>
      <c r="CA2" s="29">
        <f t="shared" ref="CA2:CA33" si="4">E2/E$2</f>
        <v>1</v>
      </c>
      <c r="CB2" s="29">
        <f t="shared" ref="CB2:CB33" si="5">F2/F$2</f>
        <v>1</v>
      </c>
      <c r="CC2" s="29">
        <f t="shared" ref="CC2:CC33" si="6">G2/G$2</f>
        <v>1</v>
      </c>
      <c r="CD2" s="29">
        <f t="shared" ref="CD2:CD33" si="7">H2/H$2</f>
        <v>1</v>
      </c>
      <c r="CE2" s="29">
        <f t="shared" ref="CE2:CE33" si="8">I2/I$2</f>
        <v>1</v>
      </c>
      <c r="CF2" s="29">
        <f t="shared" ref="CF2:CF33" si="9">J2/J$2</f>
        <v>1</v>
      </c>
      <c r="CG2" s="29">
        <f t="shared" ref="CG2:CG33" si="10">K2/K$2</f>
        <v>1</v>
      </c>
      <c r="CH2" s="29">
        <f t="shared" ref="CH2:CH33" si="11">L2/L$2</f>
        <v>1</v>
      </c>
      <c r="CI2" s="29">
        <f t="shared" ref="CI2:CI33" si="12">M2/M$2</f>
        <v>1</v>
      </c>
      <c r="CJ2" s="29">
        <f t="shared" ref="CJ2:CJ33" si="13">N2/N$2</f>
        <v>1</v>
      </c>
      <c r="CK2" s="29">
        <f t="shared" ref="CK2:CK33" si="14">O2/O$2</f>
        <v>1</v>
      </c>
      <c r="CL2" s="29">
        <f t="shared" ref="CL2:CL33" si="15">P2/P$2</f>
        <v>1</v>
      </c>
      <c r="CM2" s="29">
        <f t="shared" ref="CM2:CM33" si="16">Q2/Q$2</f>
        <v>1</v>
      </c>
      <c r="CN2" s="29">
        <f t="shared" ref="CN2:CN33" si="17">R2/R$2</f>
        <v>1</v>
      </c>
      <c r="CO2" s="29">
        <f t="shared" ref="CO2:CO33" si="18">S2/S$2</f>
        <v>1</v>
      </c>
      <c r="CP2" s="29">
        <f t="shared" ref="CP2:CP33" si="19">T2/T$2</f>
        <v>1</v>
      </c>
      <c r="CQ2" s="29">
        <f t="shared" ref="CQ2:CQ33" si="20">U2/U$2</f>
        <v>1</v>
      </c>
      <c r="CR2" s="29">
        <f t="shared" ref="CR2:CR33" si="21">V2/V$2</f>
        <v>1</v>
      </c>
      <c r="CS2" s="29">
        <f t="shared" ref="CS2:CS33" si="22">W2/W$2</f>
        <v>1</v>
      </c>
      <c r="CT2" s="29">
        <f t="shared" ref="CT2:CT33" si="23">X2/X$2</f>
        <v>1</v>
      </c>
      <c r="CU2" s="29">
        <f t="shared" ref="CU2:CU33" si="24">Y2/Y$2</f>
        <v>1</v>
      </c>
      <c r="CV2" s="29">
        <f t="shared" ref="CV2:CV33" si="25">Z2/Z$2</f>
        <v>1</v>
      </c>
      <c r="CW2" s="29">
        <f t="shared" ref="CW2:CW33" si="26">AA2/AA$2</f>
        <v>1</v>
      </c>
      <c r="CX2" s="29">
        <f t="shared" ref="CX2:CX33" si="27">AB2/AB$2</f>
        <v>1</v>
      </c>
    </row>
    <row r="3" spans="1:102" ht="26.25" customHeight="1" thickBot="1">
      <c r="A3" s="2">
        <v>43105</v>
      </c>
      <c r="B3" s="29">
        <v>1</v>
      </c>
      <c r="C3" s="29">
        <v>1.1146</v>
      </c>
      <c r="D3" s="29">
        <v>1.0101</v>
      </c>
      <c r="E3" s="29">
        <v>1.2150000000000001</v>
      </c>
      <c r="F3" s="29">
        <v>1.258</v>
      </c>
      <c r="G3" s="29">
        <v>1.9757</v>
      </c>
      <c r="H3" s="29">
        <v>1.1993</v>
      </c>
      <c r="I3" s="29">
        <v>1</v>
      </c>
      <c r="J3" s="29">
        <v>1.216</v>
      </c>
      <c r="K3" s="29">
        <v>1</v>
      </c>
      <c r="L3" s="29">
        <v>1</v>
      </c>
      <c r="M3" s="29">
        <v>1</v>
      </c>
      <c r="N3" s="29">
        <v>1</v>
      </c>
      <c r="O3" s="29">
        <v>1</v>
      </c>
      <c r="P3" s="29">
        <v>1</v>
      </c>
      <c r="Q3" s="29">
        <v>1</v>
      </c>
      <c r="R3" s="29">
        <v>1</v>
      </c>
      <c r="S3" s="29">
        <v>1.0047999999999999</v>
      </c>
      <c r="T3" s="29">
        <v>1.1190609077662901</v>
      </c>
      <c r="U3" s="29">
        <v>1</v>
      </c>
      <c r="V3" s="29">
        <v>1.0029999999999999</v>
      </c>
      <c r="W3" s="29">
        <v>1</v>
      </c>
      <c r="X3" s="29">
        <v>1.0049999999999999</v>
      </c>
      <c r="Y3" s="29">
        <v>1.0668</v>
      </c>
      <c r="Z3" s="29">
        <v>1</v>
      </c>
      <c r="AA3" s="29">
        <v>1</v>
      </c>
      <c r="AB3" s="19">
        <v>1.0030189225415109</v>
      </c>
      <c r="AD3" s="11" t="str">
        <f t="shared" ref="AD3:AD34" si="28">IF(B3=B2,"/",B3/B2-1)</f>
        <v>/</v>
      </c>
      <c r="AE3" s="11">
        <f t="shared" ref="AE3:AE34" si="29">IF(C3=C2,"/",C3/C2-1)</f>
        <v>1.2904398400581663E-2</v>
      </c>
      <c r="AF3" s="11">
        <f t="shared" ref="AF3:AF34" si="30">IF(D3=D2,"/",D3/D2-1)</f>
        <v>-4.9475559073808295E-4</v>
      </c>
      <c r="AG3" s="11">
        <f t="shared" ref="AG3:AG34" si="31">IF(E3=E2,"/",E3/E2-1)</f>
        <v>-1.2195121951219412E-2</v>
      </c>
      <c r="AH3" s="11">
        <f t="shared" ref="AH3:AH34" si="32">IF(F3=F2,"/",F3/F2-1)</f>
        <v>7.955449482897059E-4</v>
      </c>
      <c r="AI3" s="11">
        <f t="shared" ref="AI3:AI34" si="33">IF(G3=G2,"/",G3/G2-1)</f>
        <v>4.9849941502619899E-3</v>
      </c>
      <c r="AJ3" s="11">
        <f t="shared" ref="AJ3:AJ34" si="34">IF(H3=H2,"/",H3/H2-1)</f>
        <v>8.6627417998317302E-3</v>
      </c>
      <c r="AK3" s="11" t="str">
        <f t="shared" ref="AK3:AK34" si="35">IF(I3=I2,"/",I3/I2-1)</f>
        <v>/</v>
      </c>
      <c r="AL3" s="11">
        <f t="shared" ref="AL3:AL34" si="36">IF(J3=J2,"/",J3/J2-1)</f>
        <v>1.2489592006660999E-2</v>
      </c>
      <c r="AM3" s="11" t="str">
        <f t="shared" ref="AM3:AM34" si="37">IF(K3=K2,"/",K3/K2-1)</f>
        <v>/</v>
      </c>
      <c r="AN3" s="11" t="str">
        <f t="shared" ref="AN3:AN34" si="38">IF(L3=L2,"/",L3/L2-1)</f>
        <v>/</v>
      </c>
      <c r="AO3" s="11" t="str">
        <f t="shared" ref="AO3:AO34" si="39">IF(M3=M2,"/",M3/M2-1)</f>
        <v>/</v>
      </c>
      <c r="AP3" s="11" t="str">
        <f t="shared" ref="AP3:AP34" si="40">IF(N3=N2,"/",N3/N2-1)</f>
        <v>/</v>
      </c>
      <c r="AQ3" s="11" t="str">
        <f t="shared" ref="AQ3:AQ34" si="41">IF(O3=O2,"/",O3/O2-1)</f>
        <v>/</v>
      </c>
      <c r="AR3" s="11" t="str">
        <f t="shared" ref="AR3:AR34" si="42">IF(P3=P2,"/",P3/P2-1)</f>
        <v>/</v>
      </c>
      <c r="AS3" s="11" t="str">
        <f t="shared" ref="AS3:AS34" si="43">IF(Q3=Q2,"/",Q3/Q2-1)</f>
        <v>/</v>
      </c>
      <c r="AT3" s="11" t="str">
        <f t="shared" ref="AT3:AT34" si="44">IF(R3=R2,"/",R3/R2-1)</f>
        <v>/</v>
      </c>
      <c r="AU3" s="11">
        <f t="shared" ref="AU3:AU34" si="45">IF(S3=S2,"/",S3/S2-1)</f>
        <v>-3.0757019545590847E-3</v>
      </c>
      <c r="AV3" s="11">
        <f t="shared" ref="AV3:AV34" si="46">IF(T3=T2,"/",T3/T2-1)</f>
        <v>8.5941129263034099E-4</v>
      </c>
      <c r="AW3" s="11" t="str">
        <f t="shared" ref="AW3:AW34" si="47">IF(U3=U2,"/",U3/U2-1)</f>
        <v>/</v>
      </c>
      <c r="AX3" s="11">
        <f t="shared" ref="AX3:AX34" si="48">IF(V3=V2,"/",V3/V2-1)</f>
        <v>2.9999999999998916E-3</v>
      </c>
      <c r="AY3" s="11" t="str">
        <f t="shared" ref="AY3:AY34" si="49">IF(W3=W2,"/",W3/W2-1)</f>
        <v>/</v>
      </c>
      <c r="AZ3" s="11" t="str">
        <f t="shared" ref="AZ3:AZ34" si="50">IF(X3=X2,"/",X3/X2-1)</f>
        <v>/</v>
      </c>
      <c r="BA3" s="11">
        <f t="shared" ref="BA3:BA34" si="51">IF(Y3=Y2,"/",Y3/Y2-1)</f>
        <v>5.2770448548813409E-3</v>
      </c>
      <c r="BB3" s="11" t="str">
        <f t="shared" ref="BB3:BB34" si="52">IF(Z3=Z2,"/",Z3/Z2-1)</f>
        <v>/</v>
      </c>
      <c r="BC3" s="11" t="str">
        <f t="shared" ref="BC3:BC34" si="53">IF(AA3=AA2,"/",AA3/AA2-1)</f>
        <v>/</v>
      </c>
      <c r="BD3" s="11">
        <f t="shared" ref="BD3:BD34" si="54">IF(AB3=AB2,"/",AB3/AB2-1)</f>
        <v>3.0189225415109266E-3</v>
      </c>
      <c r="BF3" s="118" t="s">
        <v>121</v>
      </c>
      <c r="BG3" s="107" t="s">
        <v>2</v>
      </c>
      <c r="BH3" s="106" t="str">
        <f>cta策略!BV3</f>
        <v>2021/5/10-2021/5/14收益率</v>
      </c>
      <c r="BI3" s="107"/>
      <c r="BJ3" s="106" t="str">
        <f>cta策略!BX3</f>
        <v>（2020/2/14-2021/5/14）季度收益率</v>
      </c>
      <c r="BK3" s="107"/>
      <c r="BL3" s="106" t="str">
        <f>cta策略!BZ3</f>
        <v>近半年（2020/11/15-2021/5/14）业绩指标</v>
      </c>
      <c r="BM3" s="106"/>
      <c r="BN3" s="106"/>
      <c r="BO3" s="107"/>
      <c r="BP3" s="106" t="str">
        <f>cta策略!CD3</f>
        <v>近一年（2020/5/15-2021/5/14）业绩指标</v>
      </c>
      <c r="BQ3" s="106"/>
      <c r="BR3" s="106"/>
      <c r="BS3" s="107"/>
      <c r="BT3" s="106" t="str">
        <f>cta策略!CH3</f>
        <v>2018年以来最大回撤</v>
      </c>
      <c r="BU3" s="107"/>
      <c r="BW3" s="2">
        <f t="shared" si="0"/>
        <v>43105</v>
      </c>
      <c r="BX3" s="29">
        <f t="shared" si="1"/>
        <v>1</v>
      </c>
      <c r="BY3" s="29">
        <f t="shared" si="2"/>
        <v>1.0129043984005817</v>
      </c>
      <c r="BZ3" s="29">
        <f t="shared" si="3"/>
        <v>0.99950524440926192</v>
      </c>
      <c r="CA3" s="29">
        <f t="shared" si="4"/>
        <v>0.98780487804878059</v>
      </c>
      <c r="CB3" s="29">
        <f t="shared" si="5"/>
        <v>1.0007955449482897</v>
      </c>
      <c r="CC3" s="29">
        <f t="shared" si="6"/>
        <v>1.004984994150262</v>
      </c>
      <c r="CD3" s="29">
        <f t="shared" si="7"/>
        <v>1.0086627417998317</v>
      </c>
      <c r="CE3" s="29">
        <f t="shared" si="8"/>
        <v>1</v>
      </c>
      <c r="CF3" s="29">
        <f t="shared" si="9"/>
        <v>1.012489592006661</v>
      </c>
      <c r="CG3" s="29">
        <f t="shared" si="10"/>
        <v>1</v>
      </c>
      <c r="CH3" s="29">
        <f t="shared" si="11"/>
        <v>1</v>
      </c>
      <c r="CI3" s="29">
        <f t="shared" si="12"/>
        <v>1</v>
      </c>
      <c r="CJ3" s="29">
        <f t="shared" si="13"/>
        <v>1</v>
      </c>
      <c r="CK3" s="29">
        <f t="shared" si="14"/>
        <v>1</v>
      </c>
      <c r="CL3" s="29">
        <f t="shared" si="15"/>
        <v>1</v>
      </c>
      <c r="CM3" s="29">
        <f t="shared" si="16"/>
        <v>1</v>
      </c>
      <c r="CN3" s="29">
        <f t="shared" si="17"/>
        <v>1</v>
      </c>
      <c r="CO3" s="29">
        <f t="shared" si="18"/>
        <v>0.99692429804544092</v>
      </c>
      <c r="CP3" s="29">
        <f t="shared" si="19"/>
        <v>1.0008594112926303</v>
      </c>
      <c r="CQ3" s="29">
        <f t="shared" si="20"/>
        <v>1</v>
      </c>
      <c r="CR3" s="29">
        <f t="shared" si="21"/>
        <v>1.0029999999999999</v>
      </c>
      <c r="CS3" s="29">
        <f t="shared" si="22"/>
        <v>1</v>
      </c>
      <c r="CT3" s="29">
        <f t="shared" si="23"/>
        <v>1</v>
      </c>
      <c r="CU3" s="29">
        <f t="shared" si="24"/>
        <v>1.0052770448548813</v>
      </c>
      <c r="CV3" s="29">
        <f t="shared" si="25"/>
        <v>1</v>
      </c>
      <c r="CW3" s="29">
        <f t="shared" si="26"/>
        <v>1</v>
      </c>
      <c r="CX3" s="29">
        <f t="shared" si="27"/>
        <v>1.0030189225415109</v>
      </c>
    </row>
    <row r="4" spans="1:102" ht="16" thickBot="1">
      <c r="A4" s="2">
        <v>43112</v>
      </c>
      <c r="B4" s="29">
        <v>1</v>
      </c>
      <c r="C4" s="29">
        <v>1.1245000000000001</v>
      </c>
      <c r="D4" s="29">
        <v>1.0082</v>
      </c>
      <c r="E4" s="29">
        <v>1.2150000000000001</v>
      </c>
      <c r="F4" s="29">
        <v>1.258</v>
      </c>
      <c r="G4" s="29">
        <v>1.9713000000000001</v>
      </c>
      <c r="H4" s="29">
        <v>1.204</v>
      </c>
      <c r="I4" s="29">
        <v>1</v>
      </c>
      <c r="J4" s="29">
        <v>1.212</v>
      </c>
      <c r="K4" s="29">
        <v>1</v>
      </c>
      <c r="L4" s="29">
        <v>1</v>
      </c>
      <c r="M4" s="29">
        <v>1</v>
      </c>
      <c r="N4" s="29">
        <v>1</v>
      </c>
      <c r="O4" s="29">
        <v>1</v>
      </c>
      <c r="P4" s="29">
        <v>1</v>
      </c>
      <c r="Q4" s="29">
        <v>1</v>
      </c>
      <c r="R4" s="29">
        <v>1</v>
      </c>
      <c r="S4" s="29">
        <v>0.99950000000000006</v>
      </c>
      <c r="T4" s="29">
        <v>1.119</v>
      </c>
      <c r="U4" s="29">
        <v>1</v>
      </c>
      <c r="V4" s="29">
        <v>1.008</v>
      </c>
      <c r="W4" s="29">
        <v>1</v>
      </c>
      <c r="X4" s="29">
        <v>1.006</v>
      </c>
      <c r="Y4" s="29">
        <v>1.0669</v>
      </c>
      <c r="Z4" s="29">
        <v>1</v>
      </c>
      <c r="AA4" s="29">
        <v>1</v>
      </c>
      <c r="AB4" s="19">
        <v>1.0036356013929677</v>
      </c>
      <c r="AD4" s="11" t="str">
        <f t="shared" si="28"/>
        <v>/</v>
      </c>
      <c r="AE4" s="11">
        <f t="shared" si="29"/>
        <v>8.8821101740534925E-3</v>
      </c>
      <c r="AF4" s="11">
        <f t="shared" si="30"/>
        <v>-1.8810018810019313E-3</v>
      </c>
      <c r="AG4" s="11" t="str">
        <f t="shared" si="31"/>
        <v>/</v>
      </c>
      <c r="AH4" s="11" t="str">
        <f t="shared" si="32"/>
        <v>/</v>
      </c>
      <c r="AI4" s="11">
        <f t="shared" si="33"/>
        <v>-2.2270587639823258E-3</v>
      </c>
      <c r="AJ4" s="11">
        <f t="shared" si="34"/>
        <v>3.918952722421265E-3</v>
      </c>
      <c r="AK4" s="11" t="str">
        <f t="shared" si="35"/>
        <v>/</v>
      </c>
      <c r="AL4" s="11">
        <f t="shared" si="36"/>
        <v>-3.2894736842105088E-3</v>
      </c>
      <c r="AM4" s="11" t="str">
        <f t="shared" si="37"/>
        <v>/</v>
      </c>
      <c r="AN4" s="11" t="str">
        <f t="shared" si="38"/>
        <v>/</v>
      </c>
      <c r="AO4" s="11" t="str">
        <f t="shared" si="39"/>
        <v>/</v>
      </c>
      <c r="AP4" s="11" t="str">
        <f t="shared" si="40"/>
        <v>/</v>
      </c>
      <c r="AQ4" s="11" t="str">
        <f t="shared" si="41"/>
        <v>/</v>
      </c>
      <c r="AR4" s="11" t="str">
        <f t="shared" si="42"/>
        <v>/</v>
      </c>
      <c r="AS4" s="11" t="str">
        <f t="shared" si="43"/>
        <v>/</v>
      </c>
      <c r="AT4" s="11" t="str">
        <f t="shared" si="44"/>
        <v>/</v>
      </c>
      <c r="AU4" s="11">
        <f t="shared" si="45"/>
        <v>-5.2746815286622839E-3</v>
      </c>
      <c r="AV4" s="11">
        <f t="shared" si="46"/>
        <v>-5.4427570356008204E-5</v>
      </c>
      <c r="AW4" s="11" t="str">
        <f t="shared" si="47"/>
        <v>/</v>
      </c>
      <c r="AX4" s="11">
        <f t="shared" si="48"/>
        <v>4.9850448654038537E-3</v>
      </c>
      <c r="AY4" s="11" t="str">
        <f t="shared" si="49"/>
        <v>/</v>
      </c>
      <c r="AZ4" s="11">
        <f t="shared" si="50"/>
        <v>9.9502487562208586E-4</v>
      </c>
      <c r="BA4" s="11">
        <f t="shared" si="51"/>
        <v>9.3738282714639354E-5</v>
      </c>
      <c r="BB4" s="11" t="str">
        <f t="shared" si="52"/>
        <v>/</v>
      </c>
      <c r="BC4" s="11" t="str">
        <f t="shared" si="53"/>
        <v>/</v>
      </c>
      <c r="BD4" s="11">
        <f t="shared" si="54"/>
        <v>6.1482274920021673E-4</v>
      </c>
      <c r="BF4" s="118"/>
      <c r="BG4" s="107"/>
      <c r="BH4" s="12" t="s">
        <v>3</v>
      </c>
      <c r="BI4" s="12" t="s">
        <v>4</v>
      </c>
      <c r="BJ4" s="12" t="s">
        <v>3</v>
      </c>
      <c r="BK4" s="12" t="s">
        <v>4</v>
      </c>
      <c r="BL4" s="12" t="s">
        <v>5</v>
      </c>
      <c r="BM4" s="12" t="s">
        <v>4</v>
      </c>
      <c r="BN4" s="12" t="s">
        <v>6</v>
      </c>
      <c r="BO4" s="12" t="s">
        <v>4</v>
      </c>
      <c r="BP4" s="12" t="s">
        <v>5</v>
      </c>
      <c r="BQ4" s="12" t="s">
        <v>4</v>
      </c>
      <c r="BR4" s="12" t="s">
        <v>6</v>
      </c>
      <c r="BS4" s="12" t="s">
        <v>4</v>
      </c>
      <c r="BT4" s="15" t="s">
        <v>3</v>
      </c>
      <c r="BU4" s="12" t="s">
        <v>4</v>
      </c>
      <c r="BW4" s="2">
        <f t="shared" si="0"/>
        <v>43112</v>
      </c>
      <c r="BX4" s="29">
        <f t="shared" si="1"/>
        <v>1</v>
      </c>
      <c r="BY4" s="29">
        <f t="shared" si="2"/>
        <v>1.021901126862959</v>
      </c>
      <c r="BZ4" s="29">
        <f t="shared" si="3"/>
        <v>0.99762517316445676</v>
      </c>
      <c r="CA4" s="29">
        <f t="shared" si="4"/>
        <v>0.98780487804878059</v>
      </c>
      <c r="CB4" s="29">
        <f t="shared" si="5"/>
        <v>1.0007955449482897</v>
      </c>
      <c r="CC4" s="29">
        <f t="shared" si="6"/>
        <v>1.002746833511369</v>
      </c>
      <c r="CD4" s="29">
        <f t="shared" si="7"/>
        <v>1.0126156433978133</v>
      </c>
      <c r="CE4" s="29">
        <f t="shared" si="8"/>
        <v>1</v>
      </c>
      <c r="CF4" s="29">
        <f t="shared" si="9"/>
        <v>1.0091590341382182</v>
      </c>
      <c r="CG4" s="29">
        <f t="shared" si="10"/>
        <v>1</v>
      </c>
      <c r="CH4" s="29">
        <f t="shared" si="11"/>
        <v>1</v>
      </c>
      <c r="CI4" s="29">
        <f t="shared" si="12"/>
        <v>1</v>
      </c>
      <c r="CJ4" s="29">
        <f t="shared" si="13"/>
        <v>1</v>
      </c>
      <c r="CK4" s="29">
        <f t="shared" si="14"/>
        <v>1</v>
      </c>
      <c r="CL4" s="29">
        <f t="shared" si="15"/>
        <v>1</v>
      </c>
      <c r="CM4" s="29">
        <f t="shared" si="16"/>
        <v>1</v>
      </c>
      <c r="CN4" s="29">
        <f t="shared" si="17"/>
        <v>1</v>
      </c>
      <c r="CO4" s="29">
        <f t="shared" si="18"/>
        <v>0.99166583986506607</v>
      </c>
      <c r="CP4" s="29">
        <f t="shared" si="19"/>
        <v>1.0008049369466057</v>
      </c>
      <c r="CQ4" s="29">
        <f t="shared" si="20"/>
        <v>1</v>
      </c>
      <c r="CR4" s="29">
        <f t="shared" si="21"/>
        <v>1.008</v>
      </c>
      <c r="CS4" s="29">
        <f t="shared" si="22"/>
        <v>1</v>
      </c>
      <c r="CT4" s="29">
        <f t="shared" si="23"/>
        <v>1.0009950248756221</v>
      </c>
      <c r="CU4" s="29">
        <f t="shared" si="24"/>
        <v>1.0053712777987185</v>
      </c>
      <c r="CV4" s="29">
        <f t="shared" si="25"/>
        <v>1</v>
      </c>
      <c r="CW4" s="29">
        <f t="shared" si="26"/>
        <v>1</v>
      </c>
      <c r="CX4" s="29">
        <f t="shared" si="27"/>
        <v>1.0036356013929677</v>
      </c>
    </row>
    <row r="5" spans="1:102" ht="16" thickBot="1">
      <c r="A5" s="2">
        <v>43119</v>
      </c>
      <c r="B5" s="29">
        <v>1</v>
      </c>
      <c r="C5" s="29">
        <v>1.1241000000000001</v>
      </c>
      <c r="D5" s="29">
        <v>1.0063</v>
      </c>
      <c r="E5" s="29">
        <v>1.216</v>
      </c>
      <c r="F5" s="29">
        <v>1.2689999999999999</v>
      </c>
      <c r="G5" s="29">
        <v>1.9602999999999999</v>
      </c>
      <c r="H5" s="29">
        <v>1.2107000000000001</v>
      </c>
      <c r="I5" s="29">
        <v>1</v>
      </c>
      <c r="J5" s="29">
        <v>1.202</v>
      </c>
      <c r="K5" s="29">
        <v>1</v>
      </c>
      <c r="L5" s="29">
        <v>1</v>
      </c>
      <c r="M5" s="29">
        <v>1</v>
      </c>
      <c r="N5" s="29">
        <v>1</v>
      </c>
      <c r="O5" s="29">
        <v>1</v>
      </c>
      <c r="P5" s="29">
        <v>1</v>
      </c>
      <c r="Q5" s="29">
        <v>1</v>
      </c>
      <c r="R5" s="29">
        <v>1</v>
      </c>
      <c r="S5" s="29">
        <v>1.0065999999999999</v>
      </c>
      <c r="T5" s="29">
        <v>1.1140000000000001</v>
      </c>
      <c r="U5" s="29">
        <v>1</v>
      </c>
      <c r="V5" s="29">
        <v>1.01</v>
      </c>
      <c r="W5" s="29">
        <v>1</v>
      </c>
      <c r="X5" s="29">
        <v>1.0049999999999999</v>
      </c>
      <c r="Y5" s="29">
        <v>1.0767</v>
      </c>
      <c r="Z5" s="29">
        <v>1</v>
      </c>
      <c r="AA5" s="29">
        <v>1</v>
      </c>
      <c r="AB5" s="19">
        <v>1.0046284952804521</v>
      </c>
      <c r="AD5" s="11" t="str">
        <f t="shared" si="28"/>
        <v>/</v>
      </c>
      <c r="AE5" s="11">
        <f t="shared" si="29"/>
        <v>-3.5571365051134674E-4</v>
      </c>
      <c r="AF5" s="11">
        <f t="shared" si="30"/>
        <v>-1.8845467169212871E-3</v>
      </c>
      <c r="AG5" s="11">
        <f t="shared" si="31"/>
        <v>8.2304526748955276E-4</v>
      </c>
      <c r="AH5" s="11">
        <f t="shared" si="32"/>
        <v>8.7440381558028246E-3</v>
      </c>
      <c r="AI5" s="11">
        <f t="shared" si="33"/>
        <v>-5.5800740628012546E-3</v>
      </c>
      <c r="AJ5" s="11">
        <f t="shared" si="34"/>
        <v>5.564784053156302E-3</v>
      </c>
      <c r="AK5" s="11" t="str">
        <f t="shared" si="35"/>
        <v>/</v>
      </c>
      <c r="AL5" s="11">
        <f t="shared" si="36"/>
        <v>-8.2508250825082952E-3</v>
      </c>
      <c r="AM5" s="11" t="str">
        <f t="shared" si="37"/>
        <v>/</v>
      </c>
      <c r="AN5" s="11" t="str">
        <f t="shared" si="38"/>
        <v>/</v>
      </c>
      <c r="AO5" s="11" t="str">
        <f t="shared" si="39"/>
        <v>/</v>
      </c>
      <c r="AP5" s="11" t="str">
        <f t="shared" si="40"/>
        <v>/</v>
      </c>
      <c r="AQ5" s="11" t="str">
        <f t="shared" si="41"/>
        <v>/</v>
      </c>
      <c r="AR5" s="11" t="str">
        <f t="shared" si="42"/>
        <v>/</v>
      </c>
      <c r="AS5" s="11" t="str">
        <f t="shared" si="43"/>
        <v>/</v>
      </c>
      <c r="AT5" s="11" t="str">
        <f t="shared" si="44"/>
        <v>/</v>
      </c>
      <c r="AU5" s="11">
        <f t="shared" si="45"/>
        <v>7.1035517758877287E-3</v>
      </c>
      <c r="AV5" s="11">
        <f t="shared" si="46"/>
        <v>-4.4682752457549935E-3</v>
      </c>
      <c r="AW5" s="11" t="str">
        <f t="shared" si="47"/>
        <v>/</v>
      </c>
      <c r="AX5" s="11">
        <f t="shared" si="48"/>
        <v>1.9841269841269771E-3</v>
      </c>
      <c r="AY5" s="11" t="str">
        <f t="shared" si="49"/>
        <v>/</v>
      </c>
      <c r="AZ5" s="11">
        <f t="shared" si="50"/>
        <v>-9.9403578528833858E-4</v>
      </c>
      <c r="BA5" s="11">
        <f t="shared" si="51"/>
        <v>9.1854906739150533E-3</v>
      </c>
      <c r="BB5" s="11" t="str">
        <f t="shared" si="52"/>
        <v>/</v>
      </c>
      <c r="BC5" s="11" t="str">
        <f t="shared" si="53"/>
        <v>/</v>
      </c>
      <c r="BD5" s="11">
        <f t="shared" si="54"/>
        <v>9.892971972160769E-4</v>
      </c>
      <c r="BF5" s="7" t="s">
        <v>321</v>
      </c>
      <c r="BG5" s="7" t="s">
        <v>320</v>
      </c>
      <c r="BH5" s="13">
        <f>INDEX(B:B,COUNTA(B:B))/INDEX(B:B,COUNTA(B:B)-1)-1</f>
        <v>1.9373587342590426E-3</v>
      </c>
      <c r="BI5" s="14">
        <f>INDEX(AB:AB,COUNTA(AB:AB))/INDEX(AB:AB,COUNTA(AB:AB)-1)-1</f>
        <v>3.1011102058129403E-3</v>
      </c>
      <c r="BJ5" s="13">
        <v>1.3715207745059743E-3</v>
      </c>
      <c r="BK5" s="14">
        <f>INDEX(AB:AB,COUNTA(AB:AB))/INDEX(AB:AB,COUNTA(AB:AB)-13)-1</f>
        <v>1.1200424420830579E-2</v>
      </c>
      <c r="BL5" s="13">
        <v>2.9956020247282389E-2</v>
      </c>
      <c r="BM5" s="14">
        <v>2.4193382563629795E-2</v>
      </c>
      <c r="BN5" s="13">
        <v>4.723742069594767E-2</v>
      </c>
      <c r="BO5" s="14">
        <v>4.0594167882696021E-2</v>
      </c>
      <c r="BP5" s="13">
        <v>0.11238573221007364</v>
      </c>
      <c r="BQ5" s="14">
        <f>INDEX(AB:AB,COUNTA(AB:AB))/INDEX(AB:AB,COUNTA(AB:AB)-50)-1</f>
        <v>9.8918046159658157E-2</v>
      </c>
      <c r="BR5" s="13">
        <v>4.7434532387582259E-2</v>
      </c>
      <c r="BS5" s="14">
        <v>3.7797860464807306E-2</v>
      </c>
      <c r="BT5" s="13">
        <f>[9]启林!$P$13</f>
        <v>-1.4400509189275157E-2</v>
      </c>
      <c r="BU5" s="14">
        <f>策略指数汇总!T20</f>
        <v>-1.2310939142291644E-2</v>
      </c>
      <c r="BW5" s="2">
        <f t="shared" si="0"/>
        <v>43119</v>
      </c>
      <c r="BX5" s="29">
        <f t="shared" si="1"/>
        <v>1</v>
      </c>
      <c r="BY5" s="29">
        <f t="shared" si="2"/>
        <v>1.0215376226826609</v>
      </c>
      <c r="BZ5" s="29">
        <f t="shared" si="3"/>
        <v>0.99574510191965171</v>
      </c>
      <c r="CA5" s="29">
        <f t="shared" si="4"/>
        <v>0.98861788617886182</v>
      </c>
      <c r="CB5" s="29">
        <f t="shared" si="5"/>
        <v>1.0095465393794749</v>
      </c>
      <c r="CC5" s="29">
        <f t="shared" si="6"/>
        <v>0.99715143191413602</v>
      </c>
      <c r="CD5" s="29">
        <f t="shared" si="7"/>
        <v>1.0182506307821699</v>
      </c>
      <c r="CE5" s="29">
        <f t="shared" si="8"/>
        <v>1</v>
      </c>
      <c r="CF5" s="29">
        <f t="shared" si="9"/>
        <v>1.0008326394671105</v>
      </c>
      <c r="CG5" s="29">
        <f t="shared" si="10"/>
        <v>1</v>
      </c>
      <c r="CH5" s="29">
        <f t="shared" si="11"/>
        <v>1</v>
      </c>
      <c r="CI5" s="29">
        <f t="shared" si="12"/>
        <v>1</v>
      </c>
      <c r="CJ5" s="29">
        <f t="shared" si="13"/>
        <v>1</v>
      </c>
      <c r="CK5" s="29">
        <f t="shared" si="14"/>
        <v>1</v>
      </c>
      <c r="CL5" s="29">
        <f t="shared" si="15"/>
        <v>1</v>
      </c>
      <c r="CM5" s="29">
        <f t="shared" si="16"/>
        <v>1</v>
      </c>
      <c r="CN5" s="29">
        <f t="shared" si="17"/>
        <v>1</v>
      </c>
      <c r="CO5" s="29">
        <f t="shared" si="18"/>
        <v>0.99871018950292678</v>
      </c>
      <c r="CP5" s="29">
        <f t="shared" si="19"/>
        <v>0.99633306502101782</v>
      </c>
      <c r="CQ5" s="29">
        <f t="shared" si="20"/>
        <v>1</v>
      </c>
      <c r="CR5" s="29">
        <f t="shared" si="21"/>
        <v>1.01</v>
      </c>
      <c r="CS5" s="29">
        <f t="shared" si="22"/>
        <v>1</v>
      </c>
      <c r="CT5" s="29">
        <f t="shared" si="23"/>
        <v>1</v>
      </c>
      <c r="CU5" s="29">
        <f t="shared" si="24"/>
        <v>1.0146061062947607</v>
      </c>
      <c r="CV5" s="29">
        <f t="shared" si="25"/>
        <v>1</v>
      </c>
      <c r="CW5" s="29">
        <f t="shared" si="26"/>
        <v>1</v>
      </c>
      <c r="CX5" s="29">
        <f t="shared" si="27"/>
        <v>1.0046284952804521</v>
      </c>
    </row>
    <row r="6" spans="1:102" ht="16" thickBot="1">
      <c r="A6" s="2">
        <v>43126</v>
      </c>
      <c r="B6" s="29">
        <v>1</v>
      </c>
      <c r="C6" s="29">
        <v>1.1299999999999999</v>
      </c>
      <c r="D6" s="29">
        <v>0.995</v>
      </c>
      <c r="E6" s="29">
        <v>1.214</v>
      </c>
      <c r="F6" s="29">
        <v>1.264</v>
      </c>
      <c r="G6" s="29">
        <v>1.958</v>
      </c>
      <c r="H6" s="29">
        <v>1.2162999999999999</v>
      </c>
      <c r="I6" s="29">
        <v>1</v>
      </c>
      <c r="J6" s="29">
        <v>1.1890000000000001</v>
      </c>
      <c r="K6" s="29">
        <v>1</v>
      </c>
      <c r="L6" s="29">
        <v>1</v>
      </c>
      <c r="M6" s="29">
        <v>1</v>
      </c>
      <c r="N6" s="29">
        <v>1</v>
      </c>
      <c r="O6" s="29">
        <v>1</v>
      </c>
      <c r="P6" s="29">
        <v>1</v>
      </c>
      <c r="Q6" s="29">
        <v>1</v>
      </c>
      <c r="R6" s="29">
        <v>1</v>
      </c>
      <c r="S6" s="29">
        <v>1.0119</v>
      </c>
      <c r="T6" s="29">
        <v>1.1160000000000001</v>
      </c>
      <c r="U6" s="29">
        <v>1</v>
      </c>
      <c r="V6" s="29">
        <v>1.02</v>
      </c>
      <c r="W6" s="29">
        <v>1</v>
      </c>
      <c r="X6" s="29">
        <v>1.0029999999999999</v>
      </c>
      <c r="Y6" s="29">
        <v>1.0782</v>
      </c>
      <c r="Z6" s="29">
        <v>1</v>
      </c>
      <c r="AA6" s="29">
        <v>1</v>
      </c>
      <c r="AB6" s="19">
        <v>1.0044138424843325</v>
      </c>
      <c r="AD6" s="11" t="str">
        <f t="shared" si="28"/>
        <v>/</v>
      </c>
      <c r="AE6" s="11">
        <f t="shared" si="29"/>
        <v>5.2486433591316661E-3</v>
      </c>
      <c r="AF6" s="11">
        <f t="shared" si="30"/>
        <v>-1.1229255689158335E-2</v>
      </c>
      <c r="AG6" s="11">
        <f t="shared" si="31"/>
        <v>-1.6447368421053099E-3</v>
      </c>
      <c r="AH6" s="11">
        <f t="shared" si="32"/>
        <v>-3.9401103230889412E-3</v>
      </c>
      <c r="AI6" s="11">
        <f t="shared" si="33"/>
        <v>-1.1732898025812455E-3</v>
      </c>
      <c r="AJ6" s="11">
        <f t="shared" si="34"/>
        <v>4.6254233088294239E-3</v>
      </c>
      <c r="AK6" s="11" t="str">
        <f t="shared" si="35"/>
        <v>/</v>
      </c>
      <c r="AL6" s="11">
        <f t="shared" si="36"/>
        <v>-1.081530782029938E-2</v>
      </c>
      <c r="AM6" s="11" t="str">
        <f t="shared" si="37"/>
        <v>/</v>
      </c>
      <c r="AN6" s="11" t="str">
        <f t="shared" si="38"/>
        <v>/</v>
      </c>
      <c r="AO6" s="11" t="str">
        <f t="shared" si="39"/>
        <v>/</v>
      </c>
      <c r="AP6" s="11" t="str">
        <f t="shared" si="40"/>
        <v>/</v>
      </c>
      <c r="AQ6" s="11" t="str">
        <f t="shared" si="41"/>
        <v>/</v>
      </c>
      <c r="AR6" s="11" t="str">
        <f t="shared" si="42"/>
        <v>/</v>
      </c>
      <c r="AS6" s="11" t="str">
        <f t="shared" si="43"/>
        <v>/</v>
      </c>
      <c r="AT6" s="11" t="str">
        <f t="shared" si="44"/>
        <v>/</v>
      </c>
      <c r="AU6" s="11">
        <f t="shared" si="45"/>
        <v>5.2652493542619805E-3</v>
      </c>
      <c r="AV6" s="11">
        <f t="shared" si="46"/>
        <v>1.7953321364452268E-3</v>
      </c>
      <c r="AW6" s="11" t="str">
        <f t="shared" si="47"/>
        <v>/</v>
      </c>
      <c r="AX6" s="11">
        <f t="shared" si="48"/>
        <v>9.9009900990099098E-3</v>
      </c>
      <c r="AY6" s="11" t="str">
        <f t="shared" si="49"/>
        <v>/</v>
      </c>
      <c r="AZ6" s="11">
        <f t="shared" si="50"/>
        <v>-1.9900497512437276E-3</v>
      </c>
      <c r="BA6" s="11">
        <f t="shared" si="51"/>
        <v>1.3931457230427213E-3</v>
      </c>
      <c r="BB6" s="11" t="str">
        <f t="shared" si="52"/>
        <v>/</v>
      </c>
      <c r="BC6" s="11" t="str">
        <f t="shared" si="53"/>
        <v>/</v>
      </c>
      <c r="BD6" s="11">
        <f t="shared" si="54"/>
        <v>-2.1366385397980636E-4</v>
      </c>
      <c r="BF6" s="7" t="s">
        <v>19</v>
      </c>
      <c r="BG6" s="5" t="s">
        <v>123</v>
      </c>
      <c r="BH6" s="13">
        <f>INDEX(C:C,COUNTA(C:C))/INDEX(C:C,COUNTA(C:C)-1)-1</f>
        <v>7.3336513236346157E-3</v>
      </c>
      <c r="BI6" s="14">
        <f>BI5</f>
        <v>3.1011102058129403E-3</v>
      </c>
      <c r="BJ6" s="13">
        <v>-4.1472824236922667E-2</v>
      </c>
      <c r="BK6" s="14">
        <f>BK5</f>
        <v>1.1200424420830579E-2</v>
      </c>
      <c r="BL6" s="13">
        <v>-6.6574585635359118E-2</v>
      </c>
      <c r="BM6" s="14">
        <f>BM5</f>
        <v>2.4193382563629795E-2</v>
      </c>
      <c r="BN6" s="13">
        <v>6.8904640890398466E-2</v>
      </c>
      <c r="BO6" s="14">
        <f>BO5</f>
        <v>4.0594167882696021E-2</v>
      </c>
      <c r="BP6" s="13">
        <v>-1.9954753756018295E-2</v>
      </c>
      <c r="BQ6" s="14">
        <f>BQ5</f>
        <v>9.8918046159658157E-2</v>
      </c>
      <c r="BR6" s="13">
        <v>6.4202398868382832E-2</v>
      </c>
      <c r="BS6" s="14">
        <f>BS5</f>
        <v>3.7797860464807306E-2</v>
      </c>
      <c r="BT6" s="13">
        <f>[10]明汯投资!$P$13</f>
        <v>-5.39946249694601E-2</v>
      </c>
      <c r="BU6" s="14">
        <f>BU5</f>
        <v>-1.2310939142291644E-2</v>
      </c>
      <c r="BW6" s="2">
        <f t="shared" si="0"/>
        <v>43126</v>
      </c>
      <c r="BX6" s="29">
        <f t="shared" si="1"/>
        <v>1</v>
      </c>
      <c r="BY6" s="29">
        <f t="shared" si="2"/>
        <v>1.0268993093420573</v>
      </c>
      <c r="BZ6" s="29">
        <f t="shared" si="3"/>
        <v>0.98456362556896893</v>
      </c>
      <c r="CA6" s="29">
        <f t="shared" si="4"/>
        <v>0.98699186991869914</v>
      </c>
      <c r="CB6" s="29">
        <f t="shared" si="5"/>
        <v>1.0055688146380271</v>
      </c>
      <c r="CC6" s="29">
        <f t="shared" si="6"/>
        <v>0.99598148430744182</v>
      </c>
      <c r="CD6" s="29">
        <f t="shared" si="7"/>
        <v>1.0229604709840201</v>
      </c>
      <c r="CE6" s="29">
        <f t="shared" si="8"/>
        <v>1</v>
      </c>
      <c r="CF6" s="29">
        <f t="shared" si="9"/>
        <v>0.99000832639467107</v>
      </c>
      <c r="CG6" s="29">
        <f t="shared" si="10"/>
        <v>1</v>
      </c>
      <c r="CH6" s="29">
        <f t="shared" si="11"/>
        <v>1</v>
      </c>
      <c r="CI6" s="29">
        <f t="shared" si="12"/>
        <v>1</v>
      </c>
      <c r="CJ6" s="29">
        <f t="shared" si="13"/>
        <v>1</v>
      </c>
      <c r="CK6" s="29">
        <f t="shared" si="14"/>
        <v>1</v>
      </c>
      <c r="CL6" s="29">
        <f t="shared" si="15"/>
        <v>1</v>
      </c>
      <c r="CM6" s="29">
        <f t="shared" si="16"/>
        <v>1</v>
      </c>
      <c r="CN6" s="29">
        <f t="shared" si="17"/>
        <v>1</v>
      </c>
      <c r="CO6" s="29">
        <f t="shared" si="18"/>
        <v>1.0039686476833019</v>
      </c>
      <c r="CP6" s="29">
        <f t="shared" si="19"/>
        <v>0.99812181379125298</v>
      </c>
      <c r="CQ6" s="29">
        <f t="shared" si="20"/>
        <v>1</v>
      </c>
      <c r="CR6" s="29">
        <f t="shared" si="21"/>
        <v>1.02</v>
      </c>
      <c r="CS6" s="29">
        <f t="shared" si="22"/>
        <v>1</v>
      </c>
      <c r="CT6" s="29">
        <f t="shared" si="23"/>
        <v>0.99800995024875627</v>
      </c>
      <c r="CU6" s="29">
        <f t="shared" si="24"/>
        <v>1.0160196004523183</v>
      </c>
      <c r="CV6" s="29">
        <f t="shared" si="25"/>
        <v>1</v>
      </c>
      <c r="CW6" s="29">
        <f t="shared" si="26"/>
        <v>1</v>
      </c>
      <c r="CX6" s="29">
        <f t="shared" si="27"/>
        <v>1.0044138424843325</v>
      </c>
    </row>
    <row r="7" spans="1:102" ht="16" thickBot="1">
      <c r="A7" s="2">
        <v>43133</v>
      </c>
      <c r="B7" s="29">
        <v>1</v>
      </c>
      <c r="C7" s="29">
        <v>1.1483000000000001</v>
      </c>
      <c r="D7" s="29">
        <v>1.0049999999999999</v>
      </c>
      <c r="E7" s="29">
        <v>1.2070000000000001</v>
      </c>
      <c r="F7" s="29">
        <v>1.27</v>
      </c>
      <c r="G7" s="29">
        <v>1.9672000000000001</v>
      </c>
      <c r="H7" s="29">
        <v>1.2210000000000001</v>
      </c>
      <c r="I7" s="29">
        <v>1</v>
      </c>
      <c r="J7" s="29">
        <v>1.19</v>
      </c>
      <c r="K7" s="29">
        <v>1</v>
      </c>
      <c r="L7" s="29">
        <v>1</v>
      </c>
      <c r="M7" s="29">
        <v>1</v>
      </c>
      <c r="N7" s="29">
        <v>1</v>
      </c>
      <c r="O7" s="29">
        <v>1</v>
      </c>
      <c r="P7" s="29">
        <v>1</v>
      </c>
      <c r="Q7" s="29">
        <v>1</v>
      </c>
      <c r="R7" s="29">
        <v>1</v>
      </c>
      <c r="S7" s="29">
        <v>1.0141</v>
      </c>
      <c r="T7" s="29">
        <v>1.1160000000000001</v>
      </c>
      <c r="U7" s="29">
        <v>1</v>
      </c>
      <c r="V7" s="29">
        <v>1.0329999999999999</v>
      </c>
      <c r="W7" s="29">
        <v>1</v>
      </c>
      <c r="X7" s="29">
        <v>1.002</v>
      </c>
      <c r="Y7" s="29">
        <v>1.0908</v>
      </c>
      <c r="Z7" s="29">
        <v>1</v>
      </c>
      <c r="AA7" s="29">
        <v>1</v>
      </c>
      <c r="AB7" s="19">
        <v>1.0099141923965911</v>
      </c>
      <c r="AD7" s="11" t="str">
        <f t="shared" si="28"/>
        <v>/</v>
      </c>
      <c r="AE7" s="11">
        <f t="shared" si="29"/>
        <v>1.6194690265486811E-2</v>
      </c>
      <c r="AF7" s="11">
        <f t="shared" si="30"/>
        <v>1.0050251256281229E-2</v>
      </c>
      <c r="AG7" s="11">
        <f t="shared" si="31"/>
        <v>-5.766062602965305E-3</v>
      </c>
      <c r="AH7" s="11">
        <f t="shared" si="32"/>
        <v>4.746835443038E-3</v>
      </c>
      <c r="AI7" s="11">
        <f t="shared" si="33"/>
        <v>4.6986721144024468E-3</v>
      </c>
      <c r="AJ7" s="11">
        <f t="shared" si="34"/>
        <v>3.8641782454986728E-3</v>
      </c>
      <c r="AK7" s="11" t="str">
        <f t="shared" si="35"/>
        <v>/</v>
      </c>
      <c r="AL7" s="11">
        <f t="shared" si="36"/>
        <v>8.41042893187538E-4</v>
      </c>
      <c r="AM7" s="11" t="str">
        <f t="shared" si="37"/>
        <v>/</v>
      </c>
      <c r="AN7" s="11" t="str">
        <f t="shared" si="38"/>
        <v>/</v>
      </c>
      <c r="AO7" s="11" t="str">
        <f t="shared" si="39"/>
        <v>/</v>
      </c>
      <c r="AP7" s="11" t="str">
        <f t="shared" si="40"/>
        <v>/</v>
      </c>
      <c r="AQ7" s="11" t="str">
        <f t="shared" si="41"/>
        <v>/</v>
      </c>
      <c r="AR7" s="11" t="str">
        <f t="shared" si="42"/>
        <v>/</v>
      </c>
      <c r="AS7" s="11" t="str">
        <f t="shared" si="43"/>
        <v>/</v>
      </c>
      <c r="AT7" s="11" t="str">
        <f t="shared" si="44"/>
        <v>/</v>
      </c>
      <c r="AU7" s="11">
        <f t="shared" si="45"/>
        <v>2.1741278782487772E-3</v>
      </c>
      <c r="AV7" s="11" t="str">
        <f t="shared" si="46"/>
        <v>/</v>
      </c>
      <c r="AW7" s="11" t="str">
        <f t="shared" si="47"/>
        <v>/</v>
      </c>
      <c r="AX7" s="11">
        <f t="shared" si="48"/>
        <v>1.2745098039215641E-2</v>
      </c>
      <c r="AY7" s="11" t="str">
        <f t="shared" si="49"/>
        <v>/</v>
      </c>
      <c r="AZ7" s="11">
        <f t="shared" si="50"/>
        <v>-9.9700897308063752E-4</v>
      </c>
      <c r="BA7" s="11">
        <f t="shared" si="51"/>
        <v>1.1686143572620988E-2</v>
      </c>
      <c r="BB7" s="11" t="str">
        <f t="shared" si="52"/>
        <v>/</v>
      </c>
      <c r="BC7" s="11" t="str">
        <f t="shared" si="53"/>
        <v>/</v>
      </c>
      <c r="BD7" s="11">
        <f t="shared" si="54"/>
        <v>5.4761789210848733E-3</v>
      </c>
      <c r="BF7" s="7" t="s">
        <v>104</v>
      </c>
      <c r="BG7" s="5" t="s">
        <v>124</v>
      </c>
      <c r="BH7" s="13">
        <f>INDEX(D:D,COUNTA(D:D))/INDEX(D:D,COUNTA(D:D)-1)-1</f>
        <v>2.8874611997387056E-4</v>
      </c>
      <c r="BI7" s="14">
        <f t="shared" ref="BI7:BI30" si="55">BI6</f>
        <v>3.1011102058129403E-3</v>
      </c>
      <c r="BJ7" s="13">
        <v>1.2938596491227861E-2</v>
      </c>
      <c r="BK7" s="14">
        <f t="shared" ref="BK7:BK30" si="56">BK6</f>
        <v>1.1200424420830579E-2</v>
      </c>
      <c r="BL7" s="13">
        <v>2.4319929036073384E-2</v>
      </c>
      <c r="BM7" s="14">
        <f t="shared" ref="BM7:BM30" si="57">BM6</f>
        <v>2.4193382563629795E-2</v>
      </c>
      <c r="BN7" s="13">
        <v>1.0938104517924681E-2</v>
      </c>
      <c r="BO7" s="14">
        <f t="shared" ref="BO7:BO30" si="58">BO6</f>
        <v>4.0594167882696021E-2</v>
      </c>
      <c r="BP7" s="13">
        <v>3.9300982524563155E-2</v>
      </c>
      <c r="BQ7" s="14">
        <f t="shared" ref="BQ7:BQ30" si="59">BQ6</f>
        <v>9.8918046159658157E-2</v>
      </c>
      <c r="BR7" s="13">
        <v>4.017654796358202E-2</v>
      </c>
      <c r="BS7" s="14">
        <f t="shared" ref="BS7:BS30" si="60">BS6</f>
        <v>3.7797860464807306E-2</v>
      </c>
      <c r="BT7" s="13">
        <f>[10]天算量化!$P$13</f>
        <v>-4.8587487058127501E-2</v>
      </c>
      <c r="BU7" s="14">
        <f t="shared" ref="BU7:BU30" si="61">BU6</f>
        <v>-1.2310939142291644E-2</v>
      </c>
      <c r="BW7" s="2">
        <f t="shared" si="0"/>
        <v>43133</v>
      </c>
      <c r="BX7" s="29">
        <f t="shared" si="1"/>
        <v>1</v>
      </c>
      <c r="BY7" s="29">
        <f t="shared" si="2"/>
        <v>1.0435296255906943</v>
      </c>
      <c r="BZ7" s="29">
        <f t="shared" si="3"/>
        <v>0.99445873738373236</v>
      </c>
      <c r="CA7" s="29">
        <f t="shared" si="4"/>
        <v>0.9813008130081301</v>
      </c>
      <c r="CB7" s="29">
        <f t="shared" si="5"/>
        <v>1.0103420843277646</v>
      </c>
      <c r="CC7" s="29">
        <f t="shared" si="6"/>
        <v>1.0006612747342185</v>
      </c>
      <c r="CD7" s="29">
        <f t="shared" si="7"/>
        <v>1.0269133725820017</v>
      </c>
      <c r="CE7" s="29">
        <f t="shared" si="8"/>
        <v>1</v>
      </c>
      <c r="CF7" s="29">
        <f t="shared" si="9"/>
        <v>0.99084096586178172</v>
      </c>
      <c r="CG7" s="29">
        <f t="shared" si="10"/>
        <v>1</v>
      </c>
      <c r="CH7" s="29">
        <f t="shared" si="11"/>
        <v>1</v>
      </c>
      <c r="CI7" s="29">
        <f t="shared" si="12"/>
        <v>1</v>
      </c>
      <c r="CJ7" s="29">
        <f t="shared" si="13"/>
        <v>1</v>
      </c>
      <c r="CK7" s="29">
        <f t="shared" si="14"/>
        <v>1</v>
      </c>
      <c r="CL7" s="29">
        <f t="shared" si="15"/>
        <v>1</v>
      </c>
      <c r="CM7" s="29">
        <f t="shared" si="16"/>
        <v>1</v>
      </c>
      <c r="CN7" s="29">
        <f t="shared" si="17"/>
        <v>1</v>
      </c>
      <c r="CO7" s="29">
        <f t="shared" si="18"/>
        <v>1.0061514039091179</v>
      </c>
      <c r="CP7" s="29">
        <f t="shared" si="19"/>
        <v>0.99812181379125298</v>
      </c>
      <c r="CQ7" s="29">
        <f t="shared" si="20"/>
        <v>1</v>
      </c>
      <c r="CR7" s="29">
        <f t="shared" si="21"/>
        <v>1.0329999999999999</v>
      </c>
      <c r="CS7" s="29">
        <f t="shared" si="22"/>
        <v>1</v>
      </c>
      <c r="CT7" s="29">
        <f t="shared" si="23"/>
        <v>0.99701492537313441</v>
      </c>
      <c r="CU7" s="29">
        <f t="shared" si="24"/>
        <v>1.0278929513758011</v>
      </c>
      <c r="CV7" s="29">
        <f t="shared" si="25"/>
        <v>1</v>
      </c>
      <c r="CW7" s="29">
        <f t="shared" si="26"/>
        <v>1</v>
      </c>
      <c r="CX7" s="29">
        <f t="shared" si="27"/>
        <v>1.0099141923965911</v>
      </c>
    </row>
    <row r="8" spans="1:102" ht="16" thickBot="1">
      <c r="A8" s="2">
        <v>43140</v>
      </c>
      <c r="B8" s="29">
        <v>1</v>
      </c>
      <c r="C8" s="29">
        <v>1.1288</v>
      </c>
      <c r="D8" s="29">
        <v>1.0152000000000001</v>
      </c>
      <c r="E8" s="29">
        <v>1.206</v>
      </c>
      <c r="F8" s="29">
        <v>1.2729999999999999</v>
      </c>
      <c r="G8" s="29">
        <v>1.9472</v>
      </c>
      <c r="H8" s="29">
        <v>1.2205999999999999</v>
      </c>
      <c r="I8" s="29">
        <v>1</v>
      </c>
      <c r="J8" s="29">
        <v>1.198</v>
      </c>
      <c r="K8" s="29">
        <v>1</v>
      </c>
      <c r="L8" s="29">
        <v>1</v>
      </c>
      <c r="M8" s="29">
        <v>1</v>
      </c>
      <c r="N8" s="29">
        <v>1</v>
      </c>
      <c r="O8" s="29">
        <v>1</v>
      </c>
      <c r="P8" s="29">
        <v>1</v>
      </c>
      <c r="Q8" s="29">
        <v>1</v>
      </c>
      <c r="R8" s="29">
        <v>1</v>
      </c>
      <c r="S8" s="29">
        <v>0.9869</v>
      </c>
      <c r="T8" s="29">
        <v>1.097</v>
      </c>
      <c r="U8" s="29">
        <v>1</v>
      </c>
      <c r="V8" s="29">
        <v>1.04</v>
      </c>
      <c r="W8" s="29">
        <v>1</v>
      </c>
      <c r="X8" s="29">
        <v>0.995</v>
      </c>
      <c r="Y8" s="29">
        <v>1.0901000000000001</v>
      </c>
      <c r="Z8" s="29">
        <v>1</v>
      </c>
      <c r="AA8" s="29">
        <v>1</v>
      </c>
      <c r="AB8" s="19">
        <v>1.0053890535458272</v>
      </c>
      <c r="AD8" s="11" t="str">
        <f t="shared" si="28"/>
        <v>/</v>
      </c>
      <c r="AE8" s="11">
        <f t="shared" si="29"/>
        <v>-1.6981625010885737E-2</v>
      </c>
      <c r="AF8" s="11">
        <f t="shared" si="30"/>
        <v>1.0149253731343455E-2</v>
      </c>
      <c r="AG8" s="11">
        <f t="shared" si="31"/>
        <v>-8.2850041425031051E-4</v>
      </c>
      <c r="AH8" s="11">
        <f t="shared" si="32"/>
        <v>2.3622047244094002E-3</v>
      </c>
      <c r="AI8" s="11">
        <f t="shared" si="33"/>
        <v>-1.0166734444896353E-2</v>
      </c>
      <c r="AJ8" s="11">
        <f t="shared" si="34"/>
        <v>-3.2760032760048574E-4</v>
      </c>
      <c r="AK8" s="11" t="str">
        <f t="shared" si="35"/>
        <v>/</v>
      </c>
      <c r="AL8" s="11">
        <f t="shared" si="36"/>
        <v>6.7226890756302282E-3</v>
      </c>
      <c r="AM8" s="11" t="str">
        <f t="shared" si="37"/>
        <v>/</v>
      </c>
      <c r="AN8" s="11" t="str">
        <f t="shared" si="38"/>
        <v>/</v>
      </c>
      <c r="AO8" s="11" t="str">
        <f t="shared" si="39"/>
        <v>/</v>
      </c>
      <c r="AP8" s="11" t="str">
        <f t="shared" si="40"/>
        <v>/</v>
      </c>
      <c r="AQ8" s="11" t="str">
        <f t="shared" si="41"/>
        <v>/</v>
      </c>
      <c r="AR8" s="11" t="str">
        <f t="shared" si="42"/>
        <v>/</v>
      </c>
      <c r="AS8" s="11" t="str">
        <f t="shared" si="43"/>
        <v>/</v>
      </c>
      <c r="AT8" s="11" t="str">
        <f t="shared" si="44"/>
        <v>/</v>
      </c>
      <c r="AU8" s="11">
        <f t="shared" si="45"/>
        <v>-2.6821812444532078E-2</v>
      </c>
      <c r="AV8" s="11">
        <f t="shared" si="46"/>
        <v>-1.70250896057349E-2</v>
      </c>
      <c r="AW8" s="11" t="str">
        <f t="shared" si="47"/>
        <v>/</v>
      </c>
      <c r="AX8" s="11">
        <f t="shared" si="48"/>
        <v>6.776379477250849E-3</v>
      </c>
      <c r="AY8" s="11" t="str">
        <f t="shared" si="49"/>
        <v>/</v>
      </c>
      <c r="AZ8" s="11">
        <f t="shared" si="50"/>
        <v>-6.986027944111739E-3</v>
      </c>
      <c r="BA8" s="11">
        <f t="shared" si="51"/>
        <v>-6.4173083975060941E-4</v>
      </c>
      <c r="BB8" s="11" t="str">
        <f t="shared" si="52"/>
        <v>/</v>
      </c>
      <c r="BC8" s="11" t="str">
        <f t="shared" si="53"/>
        <v>/</v>
      </c>
      <c r="BD8" s="11">
        <f t="shared" si="54"/>
        <v>-4.4807161685939123E-3</v>
      </c>
      <c r="BF8" s="7" t="s">
        <v>91</v>
      </c>
      <c r="BG8" s="5" t="s">
        <v>125</v>
      </c>
      <c r="BH8" s="13">
        <f>INDEX(E:E,COUNTA(E:E))/INDEX(E:E,COUNTA(E:E)-1)-1</f>
        <v>-8.8737201365188811E-3</v>
      </c>
      <c r="BI8" s="14">
        <f t="shared" si="55"/>
        <v>3.1011102058129403E-3</v>
      </c>
      <c r="BJ8" s="13">
        <v>0.14016489988221426</v>
      </c>
      <c r="BK8" s="14">
        <f t="shared" si="56"/>
        <v>1.1200424420830579E-2</v>
      </c>
      <c r="BL8" s="13">
        <v>0.21709974853310965</v>
      </c>
      <c r="BM8" s="14">
        <f t="shared" si="57"/>
        <v>2.4193382563629795E-2</v>
      </c>
      <c r="BN8" s="13">
        <v>8.4023810443596886E-2</v>
      </c>
      <c r="BO8" s="14">
        <f t="shared" si="58"/>
        <v>4.0594167882696021E-2</v>
      </c>
      <c r="BP8" s="13">
        <v>0.39080459770114939</v>
      </c>
      <c r="BQ8" s="14">
        <f t="shared" si="59"/>
        <v>9.8918046159658157E-2</v>
      </c>
      <c r="BR8" s="13">
        <v>7.8596306505355512E-2</v>
      </c>
      <c r="BS8" s="14">
        <f t="shared" si="60"/>
        <v>3.7797860464807306E-2</v>
      </c>
      <c r="BT8" s="13">
        <f>-3.94%</f>
        <v>-3.9399999999999998E-2</v>
      </c>
      <c r="BU8" s="14">
        <f t="shared" si="61"/>
        <v>-1.2310939142291644E-2</v>
      </c>
      <c r="BW8" s="2">
        <f t="shared" si="0"/>
        <v>43140</v>
      </c>
      <c r="BX8" s="29">
        <f t="shared" si="1"/>
        <v>1</v>
      </c>
      <c r="BY8" s="29">
        <f t="shared" si="2"/>
        <v>1.0258087968011631</v>
      </c>
      <c r="BZ8" s="29">
        <f t="shared" si="3"/>
        <v>1.0045517514347915</v>
      </c>
      <c r="CA8" s="29">
        <f t="shared" si="4"/>
        <v>0.98048780487804876</v>
      </c>
      <c r="CB8" s="29">
        <f t="shared" si="5"/>
        <v>1.0127287191726333</v>
      </c>
      <c r="CC8" s="29">
        <f t="shared" si="6"/>
        <v>0.99048781728470425</v>
      </c>
      <c r="CD8" s="29">
        <f t="shared" si="7"/>
        <v>1.0265769554247266</v>
      </c>
      <c r="CE8" s="29">
        <f t="shared" si="8"/>
        <v>1</v>
      </c>
      <c r="CF8" s="29">
        <f t="shared" si="9"/>
        <v>0.99750208159866771</v>
      </c>
      <c r="CG8" s="29">
        <f t="shared" si="10"/>
        <v>1</v>
      </c>
      <c r="CH8" s="29">
        <f t="shared" si="11"/>
        <v>1</v>
      </c>
      <c r="CI8" s="29">
        <f t="shared" si="12"/>
        <v>1</v>
      </c>
      <c r="CJ8" s="29">
        <f t="shared" si="13"/>
        <v>1</v>
      </c>
      <c r="CK8" s="29">
        <f t="shared" si="14"/>
        <v>1</v>
      </c>
      <c r="CL8" s="29">
        <f t="shared" si="15"/>
        <v>1</v>
      </c>
      <c r="CM8" s="29">
        <f t="shared" si="16"/>
        <v>1</v>
      </c>
      <c r="CN8" s="29">
        <f t="shared" si="17"/>
        <v>1</v>
      </c>
      <c r="CO8" s="29">
        <f t="shared" si="18"/>
        <v>0.97916459966266489</v>
      </c>
      <c r="CP8" s="29">
        <f t="shared" si="19"/>
        <v>0.98112870047401834</v>
      </c>
      <c r="CQ8" s="29">
        <f t="shared" si="20"/>
        <v>1</v>
      </c>
      <c r="CR8" s="29">
        <f t="shared" si="21"/>
        <v>1.04</v>
      </c>
      <c r="CS8" s="29">
        <f t="shared" si="22"/>
        <v>1</v>
      </c>
      <c r="CT8" s="29">
        <f t="shared" si="23"/>
        <v>0.99004975124378114</v>
      </c>
      <c r="CU8" s="29">
        <f t="shared" si="24"/>
        <v>1.027233320768941</v>
      </c>
      <c r="CV8" s="29">
        <f t="shared" si="25"/>
        <v>1</v>
      </c>
      <c r="CW8" s="29">
        <f t="shared" si="26"/>
        <v>1</v>
      </c>
      <c r="CX8" s="29">
        <f t="shared" si="27"/>
        <v>1.0053890535458272</v>
      </c>
    </row>
    <row r="9" spans="1:102" ht="16" thickBot="1">
      <c r="A9" s="2">
        <v>43145</v>
      </c>
      <c r="B9" s="29">
        <v>1</v>
      </c>
      <c r="C9" s="29">
        <v>1.1445000000000001</v>
      </c>
      <c r="D9" s="29">
        <v>1.0318000000000001</v>
      </c>
      <c r="E9" s="29">
        <v>1.206</v>
      </c>
      <c r="F9" s="29">
        <v>1.2729999999999999</v>
      </c>
      <c r="G9" s="29">
        <v>1.9472</v>
      </c>
      <c r="H9" s="29">
        <v>1.2205999999999999</v>
      </c>
      <c r="I9" s="29">
        <v>1</v>
      </c>
      <c r="J9" s="29">
        <v>1.198</v>
      </c>
      <c r="K9" s="29">
        <v>1</v>
      </c>
      <c r="L9" s="29">
        <v>1</v>
      </c>
      <c r="M9" s="29">
        <v>1</v>
      </c>
      <c r="N9" s="29">
        <v>1</v>
      </c>
      <c r="O9" s="29">
        <v>1</v>
      </c>
      <c r="P9" s="29">
        <v>1</v>
      </c>
      <c r="Q9" s="29">
        <v>1</v>
      </c>
      <c r="R9" s="29">
        <v>1</v>
      </c>
      <c r="S9" s="29">
        <v>1.0094000000000001</v>
      </c>
      <c r="T9" s="29">
        <v>1.097</v>
      </c>
      <c r="U9" s="29">
        <v>1</v>
      </c>
      <c r="V9" s="29">
        <v>1.0509999999999999</v>
      </c>
      <c r="W9" s="29">
        <v>1</v>
      </c>
      <c r="X9" s="29">
        <v>0.99399999999999999</v>
      </c>
      <c r="Y9" s="29">
        <v>1.0888</v>
      </c>
      <c r="Z9" s="29">
        <v>1</v>
      </c>
      <c r="AA9" s="29">
        <v>1</v>
      </c>
      <c r="AB9" s="19">
        <v>1.0156839094638654</v>
      </c>
      <c r="AD9" s="11" t="str">
        <f t="shared" si="28"/>
        <v>/</v>
      </c>
      <c r="AE9" s="11">
        <f t="shared" si="29"/>
        <v>1.3908575478384089E-2</v>
      </c>
      <c r="AF9" s="11">
        <f t="shared" si="30"/>
        <v>1.6351457840819483E-2</v>
      </c>
      <c r="AG9" s="11" t="str">
        <f t="shared" si="31"/>
        <v>/</v>
      </c>
      <c r="AH9" s="11" t="str">
        <f t="shared" si="32"/>
        <v>/</v>
      </c>
      <c r="AI9" s="11" t="str">
        <f t="shared" si="33"/>
        <v>/</v>
      </c>
      <c r="AJ9" s="11" t="str">
        <f t="shared" si="34"/>
        <v>/</v>
      </c>
      <c r="AK9" s="11" t="str">
        <f t="shared" si="35"/>
        <v>/</v>
      </c>
      <c r="AL9" s="11" t="str">
        <f t="shared" si="36"/>
        <v>/</v>
      </c>
      <c r="AM9" s="11" t="str">
        <f t="shared" si="37"/>
        <v>/</v>
      </c>
      <c r="AN9" s="11" t="str">
        <f t="shared" si="38"/>
        <v>/</v>
      </c>
      <c r="AO9" s="11" t="str">
        <f t="shared" si="39"/>
        <v>/</v>
      </c>
      <c r="AP9" s="11" t="str">
        <f t="shared" si="40"/>
        <v>/</v>
      </c>
      <c r="AQ9" s="11" t="str">
        <f t="shared" si="41"/>
        <v>/</v>
      </c>
      <c r="AR9" s="11" t="str">
        <f t="shared" si="42"/>
        <v>/</v>
      </c>
      <c r="AS9" s="11" t="str">
        <f t="shared" si="43"/>
        <v>/</v>
      </c>
      <c r="AT9" s="11" t="str">
        <f t="shared" si="44"/>
        <v>/</v>
      </c>
      <c r="AU9" s="11">
        <f t="shared" si="45"/>
        <v>2.2798662478467957E-2</v>
      </c>
      <c r="AV9" s="11" t="str">
        <f t="shared" si="46"/>
        <v>/</v>
      </c>
      <c r="AW9" s="11" t="str">
        <f t="shared" si="47"/>
        <v>/</v>
      </c>
      <c r="AX9" s="11">
        <f t="shared" si="48"/>
        <v>1.0576923076923039E-2</v>
      </c>
      <c r="AY9" s="11" t="str">
        <f t="shared" si="49"/>
        <v>/</v>
      </c>
      <c r="AZ9" s="11">
        <f t="shared" si="50"/>
        <v>-1.0050251256281673E-3</v>
      </c>
      <c r="BA9" s="11">
        <f t="shared" si="51"/>
        <v>-1.1925511420971535E-3</v>
      </c>
      <c r="BB9" s="11" t="str">
        <f t="shared" si="52"/>
        <v>/</v>
      </c>
      <c r="BC9" s="11" t="str">
        <f t="shared" si="53"/>
        <v>/</v>
      </c>
      <c r="BD9" s="11">
        <f t="shared" si="54"/>
        <v>1.0239673767811652E-2</v>
      </c>
      <c r="BF9" s="7" t="s">
        <v>25</v>
      </c>
      <c r="BG9" s="5" t="s">
        <v>126</v>
      </c>
      <c r="BH9" s="13">
        <f>INDEX(F:F,COUNTA(F:F))/INDEX(F:F,COUNTA(F:F)-1)-1</f>
        <v>1.1312217194570096E-3</v>
      </c>
      <c r="BI9" s="14">
        <f t="shared" si="55"/>
        <v>3.1011102058129403E-3</v>
      </c>
      <c r="BJ9" s="13">
        <v>1.8411967779056404E-2</v>
      </c>
      <c r="BK9" s="14">
        <f t="shared" si="56"/>
        <v>1.1200424420830579E-2</v>
      </c>
      <c r="BL9" s="13">
        <v>3.9705048213274363E-3</v>
      </c>
      <c r="BM9" s="14">
        <f t="shared" si="57"/>
        <v>2.4193382563629795E-2</v>
      </c>
      <c r="BN9" s="13">
        <v>4.8754356292126565E-2</v>
      </c>
      <c r="BO9" s="14">
        <f t="shared" si="58"/>
        <v>4.0594167882696021E-2</v>
      </c>
      <c r="BP9" s="13">
        <v>8.8560885608856221E-2</v>
      </c>
      <c r="BQ9" s="14">
        <f t="shared" si="59"/>
        <v>9.8918046159658157E-2</v>
      </c>
      <c r="BR9" s="13">
        <v>5.4911475858874938E-2</v>
      </c>
      <c r="BS9" s="14">
        <f t="shared" si="60"/>
        <v>3.7797860464807306E-2</v>
      </c>
      <c r="BT9" s="13">
        <f>[10]九坤投资!$P$13</f>
        <v>-1.7230376515634999E-2</v>
      </c>
      <c r="BU9" s="14">
        <f t="shared" si="61"/>
        <v>-1.2310939142291644E-2</v>
      </c>
      <c r="BW9" s="2">
        <f t="shared" si="0"/>
        <v>43145</v>
      </c>
      <c r="BX9" s="29">
        <f t="shared" si="1"/>
        <v>1</v>
      </c>
      <c r="BY9" s="29">
        <f t="shared" si="2"/>
        <v>1.0400763358778626</v>
      </c>
      <c r="BZ9" s="29">
        <f t="shared" si="3"/>
        <v>1.0209776370472987</v>
      </c>
      <c r="CA9" s="29">
        <f t="shared" si="4"/>
        <v>0.98048780487804876</v>
      </c>
      <c r="CB9" s="29">
        <f t="shared" si="5"/>
        <v>1.0127287191726333</v>
      </c>
      <c r="CC9" s="29">
        <f t="shared" si="6"/>
        <v>0.99048781728470425</v>
      </c>
      <c r="CD9" s="29">
        <f t="shared" si="7"/>
        <v>1.0265769554247266</v>
      </c>
      <c r="CE9" s="29">
        <f t="shared" si="8"/>
        <v>1</v>
      </c>
      <c r="CF9" s="29">
        <f t="shared" si="9"/>
        <v>0.99750208159866771</v>
      </c>
      <c r="CG9" s="29">
        <f t="shared" si="10"/>
        <v>1</v>
      </c>
      <c r="CH9" s="29">
        <f t="shared" si="11"/>
        <v>1</v>
      </c>
      <c r="CI9" s="29">
        <f t="shared" si="12"/>
        <v>1</v>
      </c>
      <c r="CJ9" s="29">
        <f t="shared" si="13"/>
        <v>1</v>
      </c>
      <c r="CK9" s="29">
        <f t="shared" si="14"/>
        <v>1</v>
      </c>
      <c r="CL9" s="29">
        <f t="shared" si="15"/>
        <v>1</v>
      </c>
      <c r="CM9" s="29">
        <f t="shared" si="16"/>
        <v>1</v>
      </c>
      <c r="CN9" s="29">
        <f t="shared" si="17"/>
        <v>1</v>
      </c>
      <c r="CO9" s="29">
        <f t="shared" si="18"/>
        <v>1.0014882428812382</v>
      </c>
      <c r="CP9" s="29">
        <f t="shared" si="19"/>
        <v>0.98112870047401834</v>
      </c>
      <c r="CQ9" s="29">
        <f t="shared" si="20"/>
        <v>1</v>
      </c>
      <c r="CR9" s="29">
        <f t="shared" si="21"/>
        <v>1.0509999999999999</v>
      </c>
      <c r="CS9" s="29">
        <f t="shared" si="22"/>
        <v>1</v>
      </c>
      <c r="CT9" s="29">
        <f t="shared" si="23"/>
        <v>0.98905472636815928</v>
      </c>
      <c r="CU9" s="29">
        <f t="shared" si="24"/>
        <v>1.0260082924990577</v>
      </c>
      <c r="CV9" s="29">
        <f t="shared" si="25"/>
        <v>1</v>
      </c>
      <c r="CW9" s="29">
        <f t="shared" si="26"/>
        <v>1</v>
      </c>
      <c r="CX9" s="29">
        <f t="shared" si="27"/>
        <v>1.0156839094638654</v>
      </c>
    </row>
    <row r="10" spans="1:102" ht="16" thickBot="1">
      <c r="A10" s="2">
        <v>43154</v>
      </c>
      <c r="B10" s="29">
        <v>1</v>
      </c>
      <c r="C10" s="29">
        <v>1.155</v>
      </c>
      <c r="D10" s="29">
        <v>1.0456000000000001</v>
      </c>
      <c r="E10" s="29">
        <v>1.2030000000000001</v>
      </c>
      <c r="F10" s="29">
        <v>1.2969999999999999</v>
      </c>
      <c r="G10" s="29">
        <v>1.9530000000000001</v>
      </c>
      <c r="H10" s="29">
        <v>1.2303999999999999</v>
      </c>
      <c r="I10" s="29">
        <v>1</v>
      </c>
      <c r="J10" s="29">
        <v>1.214</v>
      </c>
      <c r="K10" s="29">
        <v>1</v>
      </c>
      <c r="L10" s="29">
        <v>1</v>
      </c>
      <c r="M10" s="29">
        <v>1</v>
      </c>
      <c r="N10" s="29">
        <v>1</v>
      </c>
      <c r="O10" s="29">
        <v>1</v>
      </c>
      <c r="P10" s="29">
        <v>1</v>
      </c>
      <c r="Q10" s="29">
        <v>1</v>
      </c>
      <c r="R10" s="29">
        <v>1</v>
      </c>
      <c r="S10" s="29">
        <v>1.0254000000000001</v>
      </c>
      <c r="T10" s="29">
        <v>1.1040000000000001</v>
      </c>
      <c r="U10" s="29">
        <v>1</v>
      </c>
      <c r="V10" s="29">
        <v>1.0549999999999999</v>
      </c>
      <c r="W10" s="29">
        <v>1</v>
      </c>
      <c r="X10" s="29">
        <v>0.995</v>
      </c>
      <c r="Y10" s="29">
        <v>1.0892999999999999</v>
      </c>
      <c r="Z10" s="29">
        <v>1</v>
      </c>
      <c r="AA10" s="29">
        <v>1</v>
      </c>
      <c r="AB10" s="19">
        <v>1.0233676260270139</v>
      </c>
      <c r="AD10" s="11" t="str">
        <f t="shared" si="28"/>
        <v>/</v>
      </c>
      <c r="AE10" s="11">
        <f t="shared" si="29"/>
        <v>9.1743119266054496E-3</v>
      </c>
      <c r="AF10" s="11">
        <f t="shared" si="30"/>
        <v>1.3374685016475985E-2</v>
      </c>
      <c r="AG10" s="11">
        <f t="shared" si="31"/>
        <v>-2.4875621890546595E-3</v>
      </c>
      <c r="AH10" s="11">
        <f t="shared" si="32"/>
        <v>1.8853102906519981E-2</v>
      </c>
      <c r="AI10" s="11">
        <f t="shared" si="33"/>
        <v>2.9786359901398107E-3</v>
      </c>
      <c r="AJ10" s="11">
        <f t="shared" si="34"/>
        <v>8.028838276257666E-3</v>
      </c>
      <c r="AK10" s="11" t="str">
        <f t="shared" si="35"/>
        <v>/</v>
      </c>
      <c r="AL10" s="11">
        <f t="shared" si="36"/>
        <v>1.3355592654423987E-2</v>
      </c>
      <c r="AM10" s="11" t="str">
        <f t="shared" si="37"/>
        <v>/</v>
      </c>
      <c r="AN10" s="11" t="str">
        <f t="shared" si="38"/>
        <v>/</v>
      </c>
      <c r="AO10" s="11" t="str">
        <f t="shared" si="39"/>
        <v>/</v>
      </c>
      <c r="AP10" s="11" t="str">
        <f t="shared" si="40"/>
        <v>/</v>
      </c>
      <c r="AQ10" s="11" t="str">
        <f t="shared" si="41"/>
        <v>/</v>
      </c>
      <c r="AR10" s="11" t="str">
        <f t="shared" si="42"/>
        <v>/</v>
      </c>
      <c r="AS10" s="11" t="str">
        <f t="shared" si="43"/>
        <v>/</v>
      </c>
      <c r="AT10" s="11" t="str">
        <f t="shared" si="44"/>
        <v>/</v>
      </c>
      <c r="AU10" s="11">
        <f t="shared" si="45"/>
        <v>1.5851000594412579E-2</v>
      </c>
      <c r="AV10" s="11">
        <f t="shared" si="46"/>
        <v>6.3810391978122993E-3</v>
      </c>
      <c r="AW10" s="11" t="str">
        <f t="shared" si="47"/>
        <v>/</v>
      </c>
      <c r="AX10" s="11">
        <f t="shared" si="48"/>
        <v>3.8058991436726863E-3</v>
      </c>
      <c r="AY10" s="11" t="str">
        <f t="shared" si="49"/>
        <v>/</v>
      </c>
      <c r="AZ10" s="11">
        <f t="shared" si="50"/>
        <v>1.006036217303885E-3</v>
      </c>
      <c r="BA10" s="11">
        <f t="shared" si="51"/>
        <v>4.5922116091112741E-4</v>
      </c>
      <c r="BB10" s="11" t="str">
        <f t="shared" si="52"/>
        <v>/</v>
      </c>
      <c r="BC10" s="11" t="str">
        <f t="shared" si="53"/>
        <v>/</v>
      </c>
      <c r="BD10" s="11">
        <f t="shared" si="54"/>
        <v>7.565066741290094E-3</v>
      </c>
      <c r="BF10" s="7" t="s">
        <v>99</v>
      </c>
      <c r="BG10" s="5" t="s">
        <v>127</v>
      </c>
      <c r="BH10" s="13">
        <f>INDEX(G:G,COUNTA(G:G))/INDEX(G:G,COUNTA(G:G)-1)-1</f>
        <v>2.4138753129097523E-2</v>
      </c>
      <c r="BI10" s="14">
        <f t="shared" si="55"/>
        <v>3.1011102058129403E-3</v>
      </c>
      <c r="BJ10" s="13">
        <v>5.1477040070195823E-3</v>
      </c>
      <c r="BK10" s="14">
        <f t="shared" si="56"/>
        <v>1.1200424420830579E-2</v>
      </c>
      <c r="BL10" s="13">
        <v>2.9600335550362455E-2</v>
      </c>
      <c r="BM10" s="14">
        <f t="shared" si="57"/>
        <v>2.4193382563629795E-2</v>
      </c>
      <c r="BN10" s="13">
        <v>8.6591984604001443E-2</v>
      </c>
      <c r="BO10" s="14">
        <f t="shared" si="58"/>
        <v>4.0594167882696021E-2</v>
      </c>
      <c r="BP10" s="13">
        <v>0.16498864368283672</v>
      </c>
      <c r="BQ10" s="14">
        <f t="shared" si="59"/>
        <v>9.8918046159658157E-2</v>
      </c>
      <c r="BR10" s="13">
        <v>8.8785184866974801E-2</v>
      </c>
      <c r="BS10" s="14">
        <f t="shared" si="60"/>
        <v>3.7797860464807306E-2</v>
      </c>
      <c r="BT10" s="13">
        <f>[10]因诺资产!$P$13</f>
        <v>-3.3557726375461797E-2</v>
      </c>
      <c r="BU10" s="14">
        <f t="shared" si="61"/>
        <v>-1.2310939142291644E-2</v>
      </c>
      <c r="BW10" s="2">
        <f t="shared" si="0"/>
        <v>43154</v>
      </c>
      <c r="BX10" s="29">
        <f t="shared" si="1"/>
        <v>1</v>
      </c>
      <c r="BY10" s="29">
        <f t="shared" si="2"/>
        <v>1.0496183206106871</v>
      </c>
      <c r="BZ10" s="29">
        <f t="shared" si="3"/>
        <v>1.0346328913516725</v>
      </c>
      <c r="CA10" s="29">
        <f t="shared" si="4"/>
        <v>0.97804878048780497</v>
      </c>
      <c r="CB10" s="29">
        <f t="shared" si="5"/>
        <v>1.0318217979315831</v>
      </c>
      <c r="CC10" s="29">
        <f t="shared" si="6"/>
        <v>0.99343811994506337</v>
      </c>
      <c r="CD10" s="29">
        <f t="shared" si="7"/>
        <v>1.0348191757779646</v>
      </c>
      <c r="CE10" s="29">
        <f t="shared" si="8"/>
        <v>1</v>
      </c>
      <c r="CF10" s="29">
        <f t="shared" si="9"/>
        <v>1.0108243130724395</v>
      </c>
      <c r="CG10" s="29">
        <f t="shared" si="10"/>
        <v>1</v>
      </c>
      <c r="CH10" s="29">
        <f t="shared" si="11"/>
        <v>1</v>
      </c>
      <c r="CI10" s="29">
        <f t="shared" si="12"/>
        <v>1</v>
      </c>
      <c r="CJ10" s="29">
        <f t="shared" si="13"/>
        <v>1</v>
      </c>
      <c r="CK10" s="29">
        <f t="shared" si="14"/>
        <v>1</v>
      </c>
      <c r="CL10" s="29">
        <f t="shared" si="15"/>
        <v>1</v>
      </c>
      <c r="CM10" s="29">
        <f t="shared" si="16"/>
        <v>1</v>
      </c>
      <c r="CN10" s="29">
        <f t="shared" si="17"/>
        <v>1</v>
      </c>
      <c r="CO10" s="29">
        <f t="shared" si="18"/>
        <v>1.017362833614446</v>
      </c>
      <c r="CP10" s="29">
        <f t="shared" si="19"/>
        <v>0.98738932116984168</v>
      </c>
      <c r="CQ10" s="29">
        <f t="shared" si="20"/>
        <v>1</v>
      </c>
      <c r="CR10" s="29">
        <f t="shared" si="21"/>
        <v>1.0549999999999999</v>
      </c>
      <c r="CS10" s="29">
        <f t="shared" si="22"/>
        <v>1</v>
      </c>
      <c r="CT10" s="29">
        <f t="shared" si="23"/>
        <v>0.99004975124378114</v>
      </c>
      <c r="CU10" s="29">
        <f t="shared" si="24"/>
        <v>1.0264794572182434</v>
      </c>
      <c r="CV10" s="29">
        <f t="shared" si="25"/>
        <v>1</v>
      </c>
      <c r="CW10" s="29">
        <f t="shared" si="26"/>
        <v>1</v>
      </c>
      <c r="CX10" s="29">
        <f t="shared" si="27"/>
        <v>1.0233676260270139</v>
      </c>
    </row>
    <row r="11" spans="1:102" ht="16" thickBot="1">
      <c r="A11" s="2">
        <v>43161</v>
      </c>
      <c r="B11" s="29">
        <v>1</v>
      </c>
      <c r="C11" s="29">
        <v>1.1560999999999999</v>
      </c>
      <c r="D11" s="29">
        <v>1.0664</v>
      </c>
      <c r="E11" s="29">
        <v>1.2070000000000001</v>
      </c>
      <c r="F11" s="29">
        <v>1.304</v>
      </c>
      <c r="G11" s="29">
        <v>1.9451000000000001</v>
      </c>
      <c r="H11" s="29">
        <v>1.2554000000000001</v>
      </c>
      <c r="I11" s="29">
        <v>1</v>
      </c>
      <c r="J11" s="29">
        <v>1.2430000000000001</v>
      </c>
      <c r="K11" s="29">
        <v>1</v>
      </c>
      <c r="L11" s="29">
        <v>1</v>
      </c>
      <c r="M11" s="29">
        <v>1</v>
      </c>
      <c r="N11" s="29">
        <v>1</v>
      </c>
      <c r="O11" s="29">
        <v>1</v>
      </c>
      <c r="P11" s="29">
        <v>1</v>
      </c>
      <c r="Q11" s="29">
        <v>1</v>
      </c>
      <c r="R11" s="29">
        <v>1</v>
      </c>
      <c r="S11" s="29">
        <v>1.0425</v>
      </c>
      <c r="T11" s="29">
        <v>1.1040000000000001</v>
      </c>
      <c r="U11" s="29">
        <v>1</v>
      </c>
      <c r="V11" s="29">
        <v>1.0589999999999999</v>
      </c>
      <c r="W11" s="29">
        <v>1</v>
      </c>
      <c r="X11" s="29">
        <v>0.99099999999999999</v>
      </c>
      <c r="Y11" s="29">
        <v>1.0848</v>
      </c>
      <c r="Z11" s="29">
        <v>1</v>
      </c>
      <c r="AA11" s="29">
        <v>1</v>
      </c>
      <c r="AB11" s="19">
        <v>1.031000605206428</v>
      </c>
      <c r="AD11" s="11" t="str">
        <f t="shared" si="28"/>
        <v>/</v>
      </c>
      <c r="AE11" s="11">
        <f t="shared" si="29"/>
        <v>9.5238095238081577E-4</v>
      </c>
      <c r="AF11" s="11">
        <f t="shared" si="30"/>
        <v>1.9892884468247773E-2</v>
      </c>
      <c r="AG11" s="11">
        <f t="shared" si="31"/>
        <v>3.3250207813799726E-3</v>
      </c>
      <c r="AH11" s="11">
        <f t="shared" si="32"/>
        <v>5.3970701619121542E-3</v>
      </c>
      <c r="AI11" s="11">
        <f t="shared" si="33"/>
        <v>-4.0450588837686041E-3</v>
      </c>
      <c r="AJ11" s="11">
        <f t="shared" si="34"/>
        <v>2.031859557867377E-2</v>
      </c>
      <c r="AK11" s="11" t="str">
        <f t="shared" si="35"/>
        <v>/</v>
      </c>
      <c r="AL11" s="11">
        <f t="shared" si="36"/>
        <v>2.3887973640856819E-2</v>
      </c>
      <c r="AM11" s="11" t="str">
        <f t="shared" si="37"/>
        <v>/</v>
      </c>
      <c r="AN11" s="11" t="str">
        <f t="shared" si="38"/>
        <v>/</v>
      </c>
      <c r="AO11" s="11" t="str">
        <f t="shared" si="39"/>
        <v>/</v>
      </c>
      <c r="AP11" s="11" t="str">
        <f t="shared" si="40"/>
        <v>/</v>
      </c>
      <c r="AQ11" s="11" t="str">
        <f t="shared" si="41"/>
        <v>/</v>
      </c>
      <c r="AR11" s="11" t="str">
        <f t="shared" si="42"/>
        <v>/</v>
      </c>
      <c r="AS11" s="11" t="str">
        <f t="shared" si="43"/>
        <v>/</v>
      </c>
      <c r="AT11" s="11" t="str">
        <f t="shared" si="44"/>
        <v>/</v>
      </c>
      <c r="AU11" s="11">
        <f t="shared" si="45"/>
        <v>1.6676418958455175E-2</v>
      </c>
      <c r="AV11" s="11" t="str">
        <f t="shared" si="46"/>
        <v>/</v>
      </c>
      <c r="AW11" s="11" t="str">
        <f t="shared" si="47"/>
        <v>/</v>
      </c>
      <c r="AX11" s="11">
        <f t="shared" si="48"/>
        <v>3.7914691943128354E-3</v>
      </c>
      <c r="AY11" s="11" t="str">
        <f t="shared" si="49"/>
        <v>/</v>
      </c>
      <c r="AZ11" s="11">
        <f t="shared" si="50"/>
        <v>-4.020100502512558E-3</v>
      </c>
      <c r="BA11" s="11">
        <f t="shared" si="51"/>
        <v>-4.1310933627100033E-3</v>
      </c>
      <c r="BB11" s="11" t="str">
        <f t="shared" si="52"/>
        <v>/</v>
      </c>
      <c r="BC11" s="11" t="str">
        <f t="shared" si="53"/>
        <v>/</v>
      </c>
      <c r="BD11" s="11">
        <f t="shared" si="54"/>
        <v>7.4586873624753469E-3</v>
      </c>
      <c r="BF11" s="7" t="s">
        <v>107</v>
      </c>
      <c r="BG11" s="5" t="s">
        <v>128</v>
      </c>
      <c r="BH11" s="13">
        <f>INDEX(H:H,COUNTA(H:H))/INDEX(H:H,COUNTA(H:H)-1)-1</f>
        <v>2.0647267838280747E-3</v>
      </c>
      <c r="BI11" s="14">
        <f t="shared" si="55"/>
        <v>3.1011102058129403E-3</v>
      </c>
      <c r="BJ11" s="13">
        <v>9.3833131801692726E-3</v>
      </c>
      <c r="BK11" s="14">
        <f t="shared" si="56"/>
        <v>1.1200424420830579E-2</v>
      </c>
      <c r="BL11" s="13">
        <v>3.624807587268486E-2</v>
      </c>
      <c r="BM11" s="14">
        <f t="shared" si="57"/>
        <v>2.4193382563629795E-2</v>
      </c>
      <c r="BN11" s="13">
        <v>0.10371551820595809</v>
      </c>
      <c r="BO11" s="14">
        <f t="shared" si="58"/>
        <v>4.0594167882696021E-2</v>
      </c>
      <c r="BP11" s="13">
        <v>0.15534518075624204</v>
      </c>
      <c r="BQ11" s="14">
        <f t="shared" si="59"/>
        <v>9.8918046159658157E-2</v>
      </c>
      <c r="BR11" s="13">
        <v>9.0238219947718898E-2</v>
      </c>
      <c r="BS11" s="14">
        <f t="shared" si="60"/>
        <v>3.7797860464807306E-2</v>
      </c>
      <c r="BT11" s="13">
        <f>[10]幻方量化!$P$13</f>
        <v>-3.7314312662107899E-2</v>
      </c>
      <c r="BU11" s="14">
        <f t="shared" si="61"/>
        <v>-1.2310939142291644E-2</v>
      </c>
      <c r="BW11" s="2">
        <f t="shared" si="0"/>
        <v>43161</v>
      </c>
      <c r="BX11" s="29">
        <f t="shared" si="1"/>
        <v>1</v>
      </c>
      <c r="BY11" s="29">
        <f t="shared" si="2"/>
        <v>1.0506179571065066</v>
      </c>
      <c r="BZ11" s="29">
        <f t="shared" si="3"/>
        <v>1.0552147239263805</v>
      </c>
      <c r="CA11" s="29">
        <f t="shared" si="4"/>
        <v>0.9813008130081301</v>
      </c>
      <c r="CB11" s="29">
        <f t="shared" si="5"/>
        <v>1.0373906125696104</v>
      </c>
      <c r="CC11" s="29">
        <f t="shared" si="6"/>
        <v>0.9894196042525053</v>
      </c>
      <c r="CD11" s="29">
        <f t="shared" si="7"/>
        <v>1.0558452481076535</v>
      </c>
      <c r="CE11" s="29">
        <f t="shared" si="8"/>
        <v>1</v>
      </c>
      <c r="CF11" s="29">
        <f t="shared" si="9"/>
        <v>1.0349708576186512</v>
      </c>
      <c r="CG11" s="29">
        <f t="shared" si="10"/>
        <v>1</v>
      </c>
      <c r="CH11" s="29">
        <f t="shared" si="11"/>
        <v>1</v>
      </c>
      <c r="CI11" s="29">
        <f t="shared" si="12"/>
        <v>1</v>
      </c>
      <c r="CJ11" s="29">
        <f t="shared" si="13"/>
        <v>1</v>
      </c>
      <c r="CK11" s="29">
        <f t="shared" si="14"/>
        <v>1</v>
      </c>
      <c r="CL11" s="29">
        <f t="shared" si="15"/>
        <v>1</v>
      </c>
      <c r="CM11" s="29">
        <f t="shared" si="16"/>
        <v>1</v>
      </c>
      <c r="CN11" s="29">
        <f t="shared" si="17"/>
        <v>1</v>
      </c>
      <c r="CO11" s="29">
        <f t="shared" si="18"/>
        <v>1.0343288024605615</v>
      </c>
      <c r="CP11" s="29">
        <f t="shared" si="19"/>
        <v>0.98738932116984168</v>
      </c>
      <c r="CQ11" s="29">
        <f t="shared" si="20"/>
        <v>1</v>
      </c>
      <c r="CR11" s="29">
        <f t="shared" si="21"/>
        <v>1.0589999999999999</v>
      </c>
      <c r="CS11" s="29">
        <f t="shared" si="22"/>
        <v>1</v>
      </c>
      <c r="CT11" s="29">
        <f t="shared" si="23"/>
        <v>0.98606965174129357</v>
      </c>
      <c r="CU11" s="29">
        <f t="shared" si="24"/>
        <v>1.0222389747455711</v>
      </c>
      <c r="CV11" s="29">
        <f t="shared" si="25"/>
        <v>1</v>
      </c>
      <c r="CW11" s="29">
        <f t="shared" si="26"/>
        <v>1</v>
      </c>
      <c r="CX11" s="29">
        <f t="shared" si="27"/>
        <v>1.031000605206428</v>
      </c>
    </row>
    <row r="12" spans="1:102" ht="16" thickBot="1">
      <c r="A12" s="2">
        <v>43168</v>
      </c>
      <c r="B12" s="29">
        <v>1</v>
      </c>
      <c r="C12" s="29">
        <v>1.1612</v>
      </c>
      <c r="D12" s="29">
        <v>1.0743</v>
      </c>
      <c r="E12" s="29">
        <v>1.2090000000000001</v>
      </c>
      <c r="F12" s="29">
        <v>1.3160000000000001</v>
      </c>
      <c r="G12" s="29">
        <v>1.9469000000000001</v>
      </c>
      <c r="H12" s="29">
        <v>1.2702</v>
      </c>
      <c r="I12" s="29">
        <v>1</v>
      </c>
      <c r="J12" s="29">
        <v>1.258</v>
      </c>
      <c r="K12" s="29">
        <v>1</v>
      </c>
      <c r="L12" s="29">
        <v>1</v>
      </c>
      <c r="M12" s="29">
        <v>1</v>
      </c>
      <c r="N12" s="29">
        <v>1</v>
      </c>
      <c r="O12" s="29">
        <v>1</v>
      </c>
      <c r="P12" s="29">
        <v>1</v>
      </c>
      <c r="Q12" s="29">
        <v>1</v>
      </c>
      <c r="R12" s="29">
        <v>1</v>
      </c>
      <c r="S12" s="29">
        <v>1.0468999999999999</v>
      </c>
      <c r="T12" s="29">
        <v>1.1080000000000001</v>
      </c>
      <c r="U12" s="29">
        <v>1</v>
      </c>
      <c r="V12" s="29">
        <v>1.0660000000000001</v>
      </c>
      <c r="W12" s="29">
        <v>1</v>
      </c>
      <c r="X12" s="29">
        <v>0.99199999999999999</v>
      </c>
      <c r="Y12" s="29">
        <v>1.0872999999999999</v>
      </c>
      <c r="Z12" s="29">
        <v>1</v>
      </c>
      <c r="AA12" s="29">
        <v>1</v>
      </c>
      <c r="AB12" s="19">
        <v>1.0366048209733194</v>
      </c>
      <c r="AD12" s="11" t="str">
        <f t="shared" si="28"/>
        <v>/</v>
      </c>
      <c r="AE12" s="11">
        <f t="shared" si="29"/>
        <v>4.4113830983478763E-3</v>
      </c>
      <c r="AF12" s="11">
        <f t="shared" si="30"/>
        <v>7.4081020255063468E-3</v>
      </c>
      <c r="AG12" s="11">
        <f t="shared" si="31"/>
        <v>1.657000828500399E-3</v>
      </c>
      <c r="AH12" s="11">
        <f t="shared" si="32"/>
        <v>9.2024539877300082E-3</v>
      </c>
      <c r="AI12" s="11">
        <f t="shared" si="33"/>
        <v>9.2540229294124643E-4</v>
      </c>
      <c r="AJ12" s="11">
        <f t="shared" si="34"/>
        <v>1.1789071212362501E-2</v>
      </c>
      <c r="AK12" s="11" t="str">
        <f t="shared" si="35"/>
        <v>/</v>
      </c>
      <c r="AL12" s="11">
        <f t="shared" si="36"/>
        <v>1.2067578439259874E-2</v>
      </c>
      <c r="AM12" s="11" t="str">
        <f t="shared" si="37"/>
        <v>/</v>
      </c>
      <c r="AN12" s="11" t="str">
        <f t="shared" si="38"/>
        <v>/</v>
      </c>
      <c r="AO12" s="11" t="str">
        <f t="shared" si="39"/>
        <v>/</v>
      </c>
      <c r="AP12" s="11" t="str">
        <f t="shared" si="40"/>
        <v>/</v>
      </c>
      <c r="AQ12" s="11" t="str">
        <f t="shared" si="41"/>
        <v>/</v>
      </c>
      <c r="AR12" s="11" t="str">
        <f t="shared" si="42"/>
        <v>/</v>
      </c>
      <c r="AS12" s="11" t="str">
        <f t="shared" si="43"/>
        <v>/</v>
      </c>
      <c r="AT12" s="11" t="str">
        <f t="shared" si="44"/>
        <v>/</v>
      </c>
      <c r="AU12" s="11">
        <f t="shared" si="45"/>
        <v>4.2206235011990056E-3</v>
      </c>
      <c r="AV12" s="11">
        <f t="shared" si="46"/>
        <v>3.6231884057971175E-3</v>
      </c>
      <c r="AW12" s="11" t="str">
        <f t="shared" si="47"/>
        <v>/</v>
      </c>
      <c r="AX12" s="11">
        <f t="shared" si="48"/>
        <v>6.6100094428707123E-3</v>
      </c>
      <c r="AY12" s="11" t="str">
        <f t="shared" si="49"/>
        <v>/</v>
      </c>
      <c r="AZ12" s="11">
        <f t="shared" si="50"/>
        <v>1.0090817356205317E-3</v>
      </c>
      <c r="BA12" s="11">
        <f t="shared" si="51"/>
        <v>2.3045722713863626E-3</v>
      </c>
      <c r="BB12" s="11" t="str">
        <f t="shared" si="52"/>
        <v>/</v>
      </c>
      <c r="BC12" s="11" t="str">
        <f t="shared" si="53"/>
        <v>/</v>
      </c>
      <c r="BD12" s="11">
        <f t="shared" si="54"/>
        <v>5.4357056034601836E-3</v>
      </c>
      <c r="BF12" s="7" t="s">
        <v>129</v>
      </c>
      <c r="BG12" s="5" t="s">
        <v>130</v>
      </c>
      <c r="BH12" s="13">
        <f>INDEX(I:I,COUNTA(I:I))/INDEX(I:I,COUNTA(I:I)-1)-1</f>
        <v>-4.6845721424104703E-4</v>
      </c>
      <c r="BI12" s="14">
        <f t="shared" si="55"/>
        <v>3.1011102058129403E-3</v>
      </c>
      <c r="BJ12" s="13">
        <v>4.1571887991216361E-3</v>
      </c>
      <c r="BK12" s="14">
        <f t="shared" si="56"/>
        <v>1.1200424420830579E-2</v>
      </c>
      <c r="BL12" s="13">
        <v>1.9511029704547322E-2</v>
      </c>
      <c r="BM12" s="14">
        <f t="shared" si="57"/>
        <v>2.4193382563629795E-2</v>
      </c>
      <c r="BN12" s="13">
        <v>5.7930534830142516E-2</v>
      </c>
      <c r="BO12" s="14">
        <f t="shared" si="58"/>
        <v>4.0594167882696021E-2</v>
      </c>
      <c r="BP12" s="13">
        <v>8.5743363582393428E-2</v>
      </c>
      <c r="BQ12" s="14">
        <f t="shared" si="59"/>
        <v>9.8918046159658157E-2</v>
      </c>
      <c r="BR12" s="13">
        <v>5.6359400866469206E-2</v>
      </c>
      <c r="BS12" s="14">
        <f t="shared" si="60"/>
        <v>3.7797860464807306E-2</v>
      </c>
      <c r="BT12" s="13">
        <f>[10]平方和投资!$P$13</f>
        <v>-4.4194756554306998E-2</v>
      </c>
      <c r="BU12" s="14">
        <f t="shared" si="61"/>
        <v>-1.2310939142291644E-2</v>
      </c>
      <c r="BW12" s="2">
        <f t="shared" si="0"/>
        <v>43168</v>
      </c>
      <c r="BX12" s="29">
        <f t="shared" si="1"/>
        <v>1</v>
      </c>
      <c r="BY12" s="29">
        <f t="shared" si="2"/>
        <v>1.0552526354053071</v>
      </c>
      <c r="BZ12" s="29">
        <f t="shared" si="3"/>
        <v>1.0630318622600436</v>
      </c>
      <c r="CA12" s="29">
        <f t="shared" si="4"/>
        <v>0.98292682926829278</v>
      </c>
      <c r="CB12" s="29">
        <f t="shared" si="5"/>
        <v>1.0469371519490853</v>
      </c>
      <c r="CC12" s="29">
        <f t="shared" si="6"/>
        <v>0.99033521542296155</v>
      </c>
      <c r="CD12" s="29">
        <f t="shared" si="7"/>
        <v>1.0682926829268291</v>
      </c>
      <c r="CE12" s="29">
        <f t="shared" si="8"/>
        <v>1</v>
      </c>
      <c r="CF12" s="29">
        <f t="shared" si="9"/>
        <v>1.0474604496253122</v>
      </c>
      <c r="CG12" s="29">
        <f t="shared" si="10"/>
        <v>1</v>
      </c>
      <c r="CH12" s="29">
        <f t="shared" si="11"/>
        <v>1</v>
      </c>
      <c r="CI12" s="29">
        <f t="shared" si="12"/>
        <v>1</v>
      </c>
      <c r="CJ12" s="29">
        <f t="shared" si="13"/>
        <v>1</v>
      </c>
      <c r="CK12" s="29">
        <f t="shared" si="14"/>
        <v>1</v>
      </c>
      <c r="CL12" s="29">
        <f t="shared" si="15"/>
        <v>1</v>
      </c>
      <c r="CM12" s="29">
        <f t="shared" si="16"/>
        <v>1</v>
      </c>
      <c r="CN12" s="29">
        <f t="shared" si="17"/>
        <v>1</v>
      </c>
      <c r="CO12" s="29">
        <f t="shared" si="18"/>
        <v>1.0386943149121937</v>
      </c>
      <c r="CP12" s="29">
        <f t="shared" si="19"/>
        <v>0.99096681871031211</v>
      </c>
      <c r="CQ12" s="29">
        <f t="shared" si="20"/>
        <v>1</v>
      </c>
      <c r="CR12" s="29">
        <f t="shared" si="21"/>
        <v>1.0660000000000001</v>
      </c>
      <c r="CS12" s="29">
        <f t="shared" si="22"/>
        <v>1</v>
      </c>
      <c r="CT12" s="29">
        <f t="shared" si="23"/>
        <v>0.98706467661691555</v>
      </c>
      <c r="CU12" s="29">
        <f t="shared" si="24"/>
        <v>1.0245947983415002</v>
      </c>
      <c r="CV12" s="29">
        <f t="shared" si="25"/>
        <v>1</v>
      </c>
      <c r="CW12" s="29">
        <f t="shared" si="26"/>
        <v>1</v>
      </c>
      <c r="CX12" s="29">
        <f t="shared" si="27"/>
        <v>1.0366048209733194</v>
      </c>
    </row>
    <row r="13" spans="1:102" ht="16" thickBot="1">
      <c r="A13" s="2">
        <v>43175</v>
      </c>
      <c r="B13" s="29">
        <v>1</v>
      </c>
      <c r="C13" s="29">
        <v>1.1633</v>
      </c>
      <c r="D13" s="29">
        <v>1.0864</v>
      </c>
      <c r="E13" s="29">
        <v>1.208</v>
      </c>
      <c r="F13" s="29">
        <v>1.3140000000000001</v>
      </c>
      <c r="G13" s="29">
        <v>1.9471000000000001</v>
      </c>
      <c r="H13" s="29">
        <v>1.2757000000000001</v>
      </c>
      <c r="I13" s="29">
        <v>1</v>
      </c>
      <c r="J13" s="29">
        <v>1.276</v>
      </c>
      <c r="K13" s="29">
        <v>1</v>
      </c>
      <c r="L13" s="29">
        <v>1</v>
      </c>
      <c r="M13" s="29">
        <v>1</v>
      </c>
      <c r="N13" s="29">
        <v>1</v>
      </c>
      <c r="O13" s="29">
        <v>1</v>
      </c>
      <c r="P13" s="29">
        <v>1</v>
      </c>
      <c r="Q13" s="29">
        <v>1</v>
      </c>
      <c r="R13" s="29">
        <v>1</v>
      </c>
      <c r="S13" s="29">
        <v>1.0449999999999999</v>
      </c>
      <c r="T13" s="29">
        <v>1.1100000000000001</v>
      </c>
      <c r="U13" s="29">
        <v>1</v>
      </c>
      <c r="V13" s="29">
        <v>1.07</v>
      </c>
      <c r="W13" s="29">
        <v>1</v>
      </c>
      <c r="X13" s="29">
        <v>0.98799999999999999</v>
      </c>
      <c r="Y13" s="29">
        <v>1.0884</v>
      </c>
      <c r="Z13" s="29">
        <v>1</v>
      </c>
      <c r="AA13" s="29">
        <v>1</v>
      </c>
      <c r="AB13" s="19">
        <v>1.0392125606615843</v>
      </c>
      <c r="AD13" s="11" t="str">
        <f t="shared" si="28"/>
        <v>/</v>
      </c>
      <c r="AE13" s="11">
        <f t="shared" si="29"/>
        <v>1.8084739924215665E-3</v>
      </c>
      <c r="AF13" s="11">
        <f t="shared" si="30"/>
        <v>1.1263148096434916E-2</v>
      </c>
      <c r="AG13" s="11">
        <f t="shared" si="31"/>
        <v>-8.2712985938804273E-4</v>
      </c>
      <c r="AH13" s="11">
        <f t="shared" si="32"/>
        <v>-1.5197568389058169E-3</v>
      </c>
      <c r="AI13" s="11">
        <f t="shared" si="33"/>
        <v>1.0272741281003306E-4</v>
      </c>
      <c r="AJ13" s="11">
        <f t="shared" si="34"/>
        <v>4.3300267674382109E-3</v>
      </c>
      <c r="AK13" s="11" t="str">
        <f t="shared" si="35"/>
        <v>/</v>
      </c>
      <c r="AL13" s="11">
        <f t="shared" si="36"/>
        <v>1.4308426073131875E-2</v>
      </c>
      <c r="AM13" s="11" t="str">
        <f t="shared" si="37"/>
        <v>/</v>
      </c>
      <c r="AN13" s="11" t="str">
        <f t="shared" si="38"/>
        <v>/</v>
      </c>
      <c r="AO13" s="11" t="str">
        <f t="shared" si="39"/>
        <v>/</v>
      </c>
      <c r="AP13" s="11" t="str">
        <f t="shared" si="40"/>
        <v>/</v>
      </c>
      <c r="AQ13" s="11" t="str">
        <f t="shared" si="41"/>
        <v>/</v>
      </c>
      <c r="AR13" s="11" t="str">
        <f t="shared" si="42"/>
        <v>/</v>
      </c>
      <c r="AS13" s="11" t="str">
        <f t="shared" si="43"/>
        <v>/</v>
      </c>
      <c r="AT13" s="11" t="str">
        <f t="shared" si="44"/>
        <v>/</v>
      </c>
      <c r="AU13" s="11">
        <f t="shared" si="45"/>
        <v>-1.8148820326678861E-3</v>
      </c>
      <c r="AV13" s="11">
        <f t="shared" si="46"/>
        <v>1.8050541516245744E-3</v>
      </c>
      <c r="AW13" s="11" t="str">
        <f t="shared" si="47"/>
        <v>/</v>
      </c>
      <c r="AX13" s="11">
        <f t="shared" si="48"/>
        <v>3.7523452157599557E-3</v>
      </c>
      <c r="AY13" s="11" t="str">
        <f t="shared" si="49"/>
        <v>/</v>
      </c>
      <c r="AZ13" s="11">
        <f t="shared" si="50"/>
        <v>-4.0322580645161255E-3</v>
      </c>
      <c r="BA13" s="11">
        <f t="shared" si="51"/>
        <v>1.0116803090225446E-3</v>
      </c>
      <c r="BB13" s="11" t="str">
        <f t="shared" si="52"/>
        <v>/</v>
      </c>
      <c r="BC13" s="11" t="str">
        <f t="shared" si="53"/>
        <v>/</v>
      </c>
      <c r="BD13" s="11">
        <f t="shared" si="54"/>
        <v>2.5156546019304837E-3</v>
      </c>
      <c r="BF13" s="7" t="s">
        <v>131</v>
      </c>
      <c r="BG13" s="5" t="s">
        <v>132</v>
      </c>
      <c r="BH13" s="13">
        <f>INDEX(J:J,COUNTA(J:J))/INDEX(J:J,COUNTA(J:J)-1)-1</f>
        <v>1.0355029585798814E-2</v>
      </c>
      <c r="BI13" s="14">
        <f t="shared" si="55"/>
        <v>3.1011102058129403E-3</v>
      </c>
      <c r="BJ13" s="13">
        <v>0.12059064807219033</v>
      </c>
      <c r="BK13" s="14">
        <f t="shared" si="56"/>
        <v>1.1200424420830579E-2</v>
      </c>
      <c r="BL13" s="13">
        <v>5.3199691595990917E-2</v>
      </c>
      <c r="BM13" s="14">
        <f t="shared" si="57"/>
        <v>2.4193382563629795E-2</v>
      </c>
      <c r="BN13" s="13">
        <v>0.20506257439691322</v>
      </c>
      <c r="BO13" s="14">
        <f t="shared" si="58"/>
        <v>4.0594167882696021E-2</v>
      </c>
      <c r="BP13" s="13">
        <v>-2.1913805697588717E-3</v>
      </c>
      <c r="BQ13" s="14">
        <f t="shared" si="59"/>
        <v>9.8918046159658157E-2</v>
      </c>
      <c r="BR13" s="13">
        <v>0.15383745664649495</v>
      </c>
      <c r="BS13" s="14">
        <f t="shared" si="60"/>
        <v>3.7797860464807306E-2</v>
      </c>
      <c r="BT13" s="13">
        <f>[10]塞帕思!$P$13</f>
        <v>-0.180100755667506</v>
      </c>
      <c r="BU13" s="14">
        <f t="shared" si="61"/>
        <v>-1.2310939142291644E-2</v>
      </c>
      <c r="BW13" s="2">
        <f t="shared" si="0"/>
        <v>43175</v>
      </c>
      <c r="BX13" s="29">
        <f t="shared" si="1"/>
        <v>1</v>
      </c>
      <c r="BY13" s="29">
        <f t="shared" si="2"/>
        <v>1.0571610323518721</v>
      </c>
      <c r="BZ13" s="29">
        <f t="shared" si="3"/>
        <v>1.0750049475559074</v>
      </c>
      <c r="CA13" s="29">
        <f t="shared" si="4"/>
        <v>0.98211382113821133</v>
      </c>
      <c r="CB13" s="29">
        <f t="shared" si="5"/>
        <v>1.0453460620525061</v>
      </c>
      <c r="CC13" s="29">
        <f t="shared" si="6"/>
        <v>0.99043694999745668</v>
      </c>
      <c r="CD13" s="29">
        <f t="shared" si="7"/>
        <v>1.0729184188393608</v>
      </c>
      <c r="CE13" s="29">
        <f t="shared" si="8"/>
        <v>1</v>
      </c>
      <c r="CF13" s="29">
        <f t="shared" si="9"/>
        <v>1.0624479600333054</v>
      </c>
      <c r="CG13" s="29">
        <f t="shared" si="10"/>
        <v>1</v>
      </c>
      <c r="CH13" s="29">
        <f t="shared" si="11"/>
        <v>1</v>
      </c>
      <c r="CI13" s="29">
        <f t="shared" si="12"/>
        <v>1</v>
      </c>
      <c r="CJ13" s="29">
        <f t="shared" si="13"/>
        <v>1</v>
      </c>
      <c r="CK13" s="29">
        <f t="shared" si="14"/>
        <v>1</v>
      </c>
      <c r="CL13" s="29">
        <f t="shared" si="15"/>
        <v>1</v>
      </c>
      <c r="CM13" s="29">
        <f t="shared" si="16"/>
        <v>1</v>
      </c>
      <c r="CN13" s="29">
        <f t="shared" si="17"/>
        <v>1</v>
      </c>
      <c r="CO13" s="29">
        <f t="shared" si="18"/>
        <v>1.0368092072626252</v>
      </c>
      <c r="CP13" s="29">
        <f t="shared" si="19"/>
        <v>0.99275556748054739</v>
      </c>
      <c r="CQ13" s="29">
        <f t="shared" si="20"/>
        <v>1</v>
      </c>
      <c r="CR13" s="29">
        <f t="shared" si="21"/>
        <v>1.07</v>
      </c>
      <c r="CS13" s="29">
        <f t="shared" si="22"/>
        <v>1</v>
      </c>
      <c r="CT13" s="29">
        <f t="shared" si="23"/>
        <v>0.98308457711442798</v>
      </c>
      <c r="CU13" s="29">
        <f t="shared" si="24"/>
        <v>1.0256313607237091</v>
      </c>
      <c r="CV13" s="29">
        <f t="shared" si="25"/>
        <v>1</v>
      </c>
      <c r="CW13" s="29">
        <f t="shared" si="26"/>
        <v>1</v>
      </c>
      <c r="CX13" s="29">
        <f t="shared" si="27"/>
        <v>1.0392125606615843</v>
      </c>
    </row>
    <row r="14" spans="1:102" ht="16" thickBot="1">
      <c r="A14" s="2">
        <v>43182</v>
      </c>
      <c r="B14" s="29">
        <v>1</v>
      </c>
      <c r="C14" s="29">
        <v>1.1617999999999999</v>
      </c>
      <c r="D14" s="29">
        <v>1.0972</v>
      </c>
      <c r="E14" s="29">
        <v>1.2170000000000001</v>
      </c>
      <c r="F14" s="29">
        <v>1.3260000000000001</v>
      </c>
      <c r="G14" s="29">
        <v>1.9508000000000001</v>
      </c>
      <c r="H14" s="29">
        <v>1.2808999999999999</v>
      </c>
      <c r="I14" s="29">
        <v>1</v>
      </c>
      <c r="J14" s="29">
        <v>1.282</v>
      </c>
      <c r="K14" s="29">
        <v>1</v>
      </c>
      <c r="L14" s="29">
        <v>1</v>
      </c>
      <c r="M14" s="29">
        <v>1</v>
      </c>
      <c r="N14" s="29">
        <v>1</v>
      </c>
      <c r="O14" s="29">
        <v>1</v>
      </c>
      <c r="P14" s="29">
        <v>1</v>
      </c>
      <c r="Q14" s="29">
        <v>1</v>
      </c>
      <c r="R14" s="29">
        <v>1</v>
      </c>
      <c r="S14" s="29">
        <v>1.0298</v>
      </c>
      <c r="T14" s="29">
        <v>1.1040000000000001</v>
      </c>
      <c r="U14" s="29">
        <v>1</v>
      </c>
      <c r="V14" s="29">
        <v>1.0660000000000001</v>
      </c>
      <c r="W14" s="29">
        <v>1</v>
      </c>
      <c r="X14" s="29">
        <v>0.98799999999999999</v>
      </c>
      <c r="Y14" s="29">
        <v>1.1019000000000001</v>
      </c>
      <c r="Z14" s="29">
        <v>1</v>
      </c>
      <c r="AA14" s="29">
        <v>1</v>
      </c>
      <c r="AB14" s="19">
        <v>1.0415392069918905</v>
      </c>
      <c r="AD14" s="11" t="str">
        <f t="shared" si="28"/>
        <v>/</v>
      </c>
      <c r="AE14" s="11">
        <f t="shared" si="29"/>
        <v>-1.2894352273704612E-3</v>
      </c>
      <c r="AF14" s="11">
        <f t="shared" si="30"/>
        <v>9.9410898379970192E-3</v>
      </c>
      <c r="AG14" s="11">
        <f t="shared" si="31"/>
        <v>7.4503311258278249E-3</v>
      </c>
      <c r="AH14" s="11">
        <f t="shared" si="32"/>
        <v>9.1324200913243114E-3</v>
      </c>
      <c r="AI14" s="11">
        <f t="shared" si="33"/>
        <v>1.900261927995528E-3</v>
      </c>
      <c r="AJ14" s="11">
        <f t="shared" si="34"/>
        <v>4.076193462412725E-3</v>
      </c>
      <c r="AK14" s="11" t="str">
        <f t="shared" si="35"/>
        <v>/</v>
      </c>
      <c r="AL14" s="11">
        <f t="shared" si="36"/>
        <v>4.7021943573668512E-3</v>
      </c>
      <c r="AM14" s="11" t="str">
        <f t="shared" si="37"/>
        <v>/</v>
      </c>
      <c r="AN14" s="11" t="str">
        <f t="shared" si="38"/>
        <v>/</v>
      </c>
      <c r="AO14" s="11" t="str">
        <f t="shared" si="39"/>
        <v>/</v>
      </c>
      <c r="AP14" s="11" t="str">
        <f t="shared" si="40"/>
        <v>/</v>
      </c>
      <c r="AQ14" s="11" t="str">
        <f t="shared" si="41"/>
        <v>/</v>
      </c>
      <c r="AR14" s="11" t="str">
        <f t="shared" si="42"/>
        <v>/</v>
      </c>
      <c r="AS14" s="11" t="str">
        <f t="shared" si="43"/>
        <v>/</v>
      </c>
      <c r="AT14" s="11" t="str">
        <f t="shared" si="44"/>
        <v>/</v>
      </c>
      <c r="AU14" s="11">
        <f t="shared" si="45"/>
        <v>-1.4545454545454417E-2</v>
      </c>
      <c r="AV14" s="11">
        <f t="shared" si="46"/>
        <v>-5.4054054054054612E-3</v>
      </c>
      <c r="AW14" s="11" t="str">
        <f t="shared" si="47"/>
        <v>/</v>
      </c>
      <c r="AX14" s="11">
        <f t="shared" si="48"/>
        <v>-3.7383177570093906E-3</v>
      </c>
      <c r="AY14" s="11" t="str">
        <f t="shared" si="49"/>
        <v>/</v>
      </c>
      <c r="AZ14" s="11" t="str">
        <f t="shared" si="50"/>
        <v>/</v>
      </c>
      <c r="BA14" s="11">
        <f t="shared" si="51"/>
        <v>1.240352811466372E-2</v>
      </c>
      <c r="BB14" s="11" t="str">
        <f t="shared" si="52"/>
        <v>/</v>
      </c>
      <c r="BC14" s="11" t="str">
        <f t="shared" si="53"/>
        <v>/</v>
      </c>
      <c r="BD14" s="11">
        <f t="shared" si="54"/>
        <v>2.2388550893044368E-3</v>
      </c>
      <c r="BF14" s="7" t="s">
        <v>102</v>
      </c>
      <c r="BG14" s="5" t="s">
        <v>133</v>
      </c>
      <c r="BH14" s="13">
        <f>INDEX(K:K,COUNTA(K:K))/INDEX(K:K,COUNTA(K:K)-1)-1</f>
        <v>-1.4981273408239959E-3</v>
      </c>
      <c r="BI14" s="14">
        <f t="shared" si="55"/>
        <v>3.1011102058129403E-3</v>
      </c>
      <c r="BJ14" s="13">
        <v>3.4134988363072161E-2</v>
      </c>
      <c r="BK14" s="14">
        <f t="shared" si="56"/>
        <v>1.1200424420830579E-2</v>
      </c>
      <c r="BL14" s="13">
        <v>5.8776806989674357E-2</v>
      </c>
      <c r="BM14" s="14">
        <f t="shared" si="57"/>
        <v>2.4193382563629795E-2</v>
      </c>
      <c r="BN14" s="13">
        <v>0.11615229451387604</v>
      </c>
      <c r="BO14" s="14">
        <f t="shared" si="58"/>
        <v>4.0594167882696021E-2</v>
      </c>
      <c r="BP14" s="13">
        <v>0.10074318744838973</v>
      </c>
      <c r="BQ14" s="14">
        <f t="shared" si="59"/>
        <v>9.8918046159658157E-2</v>
      </c>
      <c r="BR14" s="13">
        <v>9.6797833690276378E-2</v>
      </c>
      <c r="BS14" s="14">
        <f t="shared" si="60"/>
        <v>3.7797860464807306E-2</v>
      </c>
      <c r="BT14" s="13">
        <f>[10]海浦投资!$P$13</f>
        <v>-4.3624161073825503E-2</v>
      </c>
      <c r="BU14" s="14">
        <f t="shared" si="61"/>
        <v>-1.2310939142291644E-2</v>
      </c>
      <c r="BW14" s="2">
        <f t="shared" si="0"/>
        <v>43182</v>
      </c>
      <c r="BX14" s="29">
        <f t="shared" si="1"/>
        <v>1</v>
      </c>
      <c r="BY14" s="29">
        <f t="shared" si="2"/>
        <v>1.0557978916757542</v>
      </c>
      <c r="BZ14" s="29">
        <f t="shared" si="3"/>
        <v>1.085691668315852</v>
      </c>
      <c r="CA14" s="29">
        <f t="shared" si="4"/>
        <v>0.98943089430894315</v>
      </c>
      <c r="CB14" s="29">
        <f t="shared" si="5"/>
        <v>1.054892601431981</v>
      </c>
      <c r="CC14" s="29">
        <f t="shared" si="6"/>
        <v>0.99231903962561685</v>
      </c>
      <c r="CD14" s="29">
        <f t="shared" si="7"/>
        <v>1.0772918418839359</v>
      </c>
      <c r="CE14" s="29">
        <f t="shared" si="8"/>
        <v>1</v>
      </c>
      <c r="CF14" s="29">
        <f t="shared" si="9"/>
        <v>1.06744379683597</v>
      </c>
      <c r="CG14" s="29">
        <f t="shared" si="10"/>
        <v>1</v>
      </c>
      <c r="CH14" s="29">
        <f t="shared" si="11"/>
        <v>1</v>
      </c>
      <c r="CI14" s="29">
        <f t="shared" si="12"/>
        <v>1</v>
      </c>
      <c r="CJ14" s="29">
        <f t="shared" si="13"/>
        <v>1</v>
      </c>
      <c r="CK14" s="29">
        <f t="shared" si="14"/>
        <v>1</v>
      </c>
      <c r="CL14" s="29">
        <f t="shared" si="15"/>
        <v>1</v>
      </c>
      <c r="CM14" s="29">
        <f t="shared" si="16"/>
        <v>1</v>
      </c>
      <c r="CN14" s="29">
        <f t="shared" si="17"/>
        <v>1</v>
      </c>
      <c r="CO14" s="29">
        <f t="shared" si="18"/>
        <v>1.021728346066078</v>
      </c>
      <c r="CP14" s="29">
        <f t="shared" si="19"/>
        <v>0.98738932116984168</v>
      </c>
      <c r="CQ14" s="29">
        <f t="shared" si="20"/>
        <v>1</v>
      </c>
      <c r="CR14" s="29">
        <f t="shared" si="21"/>
        <v>1.0660000000000001</v>
      </c>
      <c r="CS14" s="29">
        <f t="shared" si="22"/>
        <v>1</v>
      </c>
      <c r="CT14" s="29">
        <f t="shared" si="23"/>
        <v>0.98308457711442798</v>
      </c>
      <c r="CU14" s="29">
        <f t="shared" si="24"/>
        <v>1.0383528081417266</v>
      </c>
      <c r="CV14" s="29">
        <f t="shared" si="25"/>
        <v>1</v>
      </c>
      <c r="CW14" s="29">
        <f t="shared" si="26"/>
        <v>1</v>
      </c>
      <c r="CX14" s="29">
        <f t="shared" si="27"/>
        <v>1.0415392069918905</v>
      </c>
    </row>
    <row r="15" spans="1:102" ht="16" thickBot="1">
      <c r="A15" s="2">
        <v>43189</v>
      </c>
      <c r="B15" s="29">
        <v>1</v>
      </c>
      <c r="C15" s="29">
        <v>1.1612</v>
      </c>
      <c r="D15" s="29">
        <v>1.1496999999999999</v>
      </c>
      <c r="E15" s="29">
        <v>1.2130000000000001</v>
      </c>
      <c r="F15" s="29">
        <v>1.341</v>
      </c>
      <c r="G15" s="29">
        <v>1.9519</v>
      </c>
      <c r="H15" s="29">
        <v>1.2849999999999999</v>
      </c>
      <c r="I15" s="29">
        <v>1</v>
      </c>
      <c r="J15" s="29">
        <v>1.3120000000000001</v>
      </c>
      <c r="K15" s="29">
        <v>1</v>
      </c>
      <c r="L15" s="29">
        <v>1</v>
      </c>
      <c r="M15" s="29">
        <v>1</v>
      </c>
      <c r="N15" s="29">
        <v>1</v>
      </c>
      <c r="O15" s="29">
        <v>1</v>
      </c>
      <c r="P15" s="29">
        <v>1</v>
      </c>
      <c r="Q15" s="29">
        <v>1</v>
      </c>
      <c r="R15" s="29">
        <v>1</v>
      </c>
      <c r="S15" s="29">
        <v>1.0893999999999999</v>
      </c>
      <c r="T15" s="29">
        <v>1.117</v>
      </c>
      <c r="U15" s="29">
        <v>1</v>
      </c>
      <c r="V15" s="29">
        <v>1.071</v>
      </c>
      <c r="W15" s="29">
        <v>1</v>
      </c>
      <c r="X15" s="29">
        <v>0.98699999999999999</v>
      </c>
      <c r="Y15" s="29">
        <v>1.1080000000000001</v>
      </c>
      <c r="Z15" s="29">
        <v>1</v>
      </c>
      <c r="AA15" s="29">
        <v>1</v>
      </c>
      <c r="AB15" s="19">
        <v>1.0555469211386903</v>
      </c>
      <c r="AD15" s="11" t="str">
        <f t="shared" si="28"/>
        <v>/</v>
      </c>
      <c r="AE15" s="11">
        <f t="shared" si="29"/>
        <v>-5.1644000688577663E-4</v>
      </c>
      <c r="AF15" s="11">
        <f t="shared" si="30"/>
        <v>4.7849070360918677E-2</v>
      </c>
      <c r="AG15" s="11">
        <f t="shared" si="31"/>
        <v>-3.2867707477403085E-3</v>
      </c>
      <c r="AH15" s="11">
        <f t="shared" si="32"/>
        <v>1.1312217194570096E-2</v>
      </c>
      <c r="AI15" s="11">
        <f t="shared" si="33"/>
        <v>5.6387123231482761E-4</v>
      </c>
      <c r="AJ15" s="11">
        <f t="shared" si="34"/>
        <v>3.2008743851978938E-3</v>
      </c>
      <c r="AK15" s="11" t="str">
        <f t="shared" si="35"/>
        <v>/</v>
      </c>
      <c r="AL15" s="11">
        <f t="shared" si="36"/>
        <v>2.3400936037441422E-2</v>
      </c>
      <c r="AM15" s="11" t="str">
        <f t="shared" si="37"/>
        <v>/</v>
      </c>
      <c r="AN15" s="11" t="str">
        <f t="shared" si="38"/>
        <v>/</v>
      </c>
      <c r="AO15" s="11" t="str">
        <f t="shared" si="39"/>
        <v>/</v>
      </c>
      <c r="AP15" s="11" t="str">
        <f t="shared" si="40"/>
        <v>/</v>
      </c>
      <c r="AQ15" s="11" t="str">
        <f t="shared" si="41"/>
        <v>/</v>
      </c>
      <c r="AR15" s="11" t="str">
        <f t="shared" si="42"/>
        <v>/</v>
      </c>
      <c r="AS15" s="11" t="str">
        <f t="shared" si="43"/>
        <v>/</v>
      </c>
      <c r="AT15" s="11" t="str">
        <f t="shared" si="44"/>
        <v>/</v>
      </c>
      <c r="AU15" s="11">
        <f t="shared" si="45"/>
        <v>5.7875315595261156E-2</v>
      </c>
      <c r="AV15" s="11">
        <f t="shared" si="46"/>
        <v>1.1775362318840576E-2</v>
      </c>
      <c r="AW15" s="11" t="str">
        <f t="shared" si="47"/>
        <v>/</v>
      </c>
      <c r="AX15" s="11">
        <f t="shared" si="48"/>
        <v>4.6904315196996116E-3</v>
      </c>
      <c r="AY15" s="11" t="str">
        <f t="shared" si="49"/>
        <v>/</v>
      </c>
      <c r="AZ15" s="11">
        <f t="shared" si="50"/>
        <v>-1.0121457489878916E-3</v>
      </c>
      <c r="BA15" s="11">
        <f t="shared" si="51"/>
        <v>5.5358925492330346E-3</v>
      </c>
      <c r="BB15" s="11" t="str">
        <f t="shared" si="52"/>
        <v>/</v>
      </c>
      <c r="BC15" s="11" t="str">
        <f t="shared" si="53"/>
        <v>/</v>
      </c>
      <c r="BD15" s="11">
        <f t="shared" si="54"/>
        <v>1.3449051224155184E-2</v>
      </c>
      <c r="BF15" s="7" t="s">
        <v>134</v>
      </c>
      <c r="BG15" s="5" t="s">
        <v>135</v>
      </c>
      <c r="BH15" s="13">
        <f>INDEX(L:L,COUNTA(L:L))/INDEX(L:L,COUNTA(L:L)-1)-1</f>
        <v>1.0059956865843489E-2</v>
      </c>
      <c r="BI15" s="14">
        <f t="shared" si="55"/>
        <v>3.1011102058129403E-3</v>
      </c>
      <c r="BJ15" s="13">
        <v>6.1261560401428383E-2</v>
      </c>
      <c r="BK15" s="14">
        <f t="shared" si="56"/>
        <v>1.1200424420830579E-2</v>
      </c>
      <c r="BL15" s="13">
        <v>1.1818559774950499E-2</v>
      </c>
      <c r="BM15" s="14">
        <f t="shared" si="57"/>
        <v>2.4193382563629795E-2</v>
      </c>
      <c r="BN15" s="13">
        <v>7.1576833466419867E-2</v>
      </c>
      <c r="BO15" s="14">
        <f t="shared" si="58"/>
        <v>4.0594167882696021E-2</v>
      </c>
      <c r="BP15" s="13">
        <v>6.7756860483173309E-2</v>
      </c>
      <c r="BQ15" s="14">
        <f t="shared" si="59"/>
        <v>9.8918046159658157E-2</v>
      </c>
      <c r="BR15" s="13">
        <v>6.3742217814573718E-2</v>
      </c>
      <c r="BS15" s="14">
        <f t="shared" si="60"/>
        <v>3.7797860464807306E-2</v>
      </c>
      <c r="BT15" s="13">
        <f>[10]爱凡哲!$P$13</f>
        <v>-2.6299274115604801E-2</v>
      </c>
      <c r="BU15" s="14">
        <f t="shared" si="61"/>
        <v>-1.2310939142291644E-2</v>
      </c>
      <c r="BW15" s="2">
        <f t="shared" si="0"/>
        <v>43189</v>
      </c>
      <c r="BX15" s="29">
        <f t="shared" si="1"/>
        <v>1</v>
      </c>
      <c r="BY15" s="29">
        <f t="shared" si="2"/>
        <v>1.0552526354053071</v>
      </c>
      <c r="BZ15" s="29">
        <f t="shared" si="3"/>
        <v>1.1376410053433603</v>
      </c>
      <c r="CA15" s="29">
        <f t="shared" si="4"/>
        <v>0.98617886178861791</v>
      </c>
      <c r="CB15" s="29">
        <f t="shared" si="5"/>
        <v>1.0668257756563246</v>
      </c>
      <c r="CC15" s="29">
        <f t="shared" si="6"/>
        <v>0.99287857978534</v>
      </c>
      <c r="CD15" s="29">
        <f t="shared" si="7"/>
        <v>1.080740117746005</v>
      </c>
      <c r="CE15" s="29">
        <f t="shared" si="8"/>
        <v>1</v>
      </c>
      <c r="CF15" s="29">
        <f t="shared" si="9"/>
        <v>1.0924229808492922</v>
      </c>
      <c r="CG15" s="29">
        <f t="shared" si="10"/>
        <v>1</v>
      </c>
      <c r="CH15" s="29">
        <f t="shared" si="11"/>
        <v>1</v>
      </c>
      <c r="CI15" s="29">
        <f t="shared" si="12"/>
        <v>1</v>
      </c>
      <c r="CJ15" s="29">
        <f t="shared" si="13"/>
        <v>1</v>
      </c>
      <c r="CK15" s="29">
        <f t="shared" si="14"/>
        <v>1</v>
      </c>
      <c r="CL15" s="29">
        <f t="shared" si="15"/>
        <v>1</v>
      </c>
      <c r="CM15" s="29">
        <f t="shared" si="16"/>
        <v>1</v>
      </c>
      <c r="CN15" s="29">
        <f t="shared" si="17"/>
        <v>1</v>
      </c>
      <c r="CO15" s="29">
        <f t="shared" si="18"/>
        <v>1.0808611965472765</v>
      </c>
      <c r="CP15" s="29">
        <f t="shared" si="19"/>
        <v>0.9990161881763705</v>
      </c>
      <c r="CQ15" s="29">
        <f t="shared" si="20"/>
        <v>1</v>
      </c>
      <c r="CR15" s="29">
        <f t="shared" si="21"/>
        <v>1.071</v>
      </c>
      <c r="CS15" s="29">
        <f t="shared" si="22"/>
        <v>1</v>
      </c>
      <c r="CT15" s="29">
        <f t="shared" si="23"/>
        <v>0.98208955223880612</v>
      </c>
      <c r="CU15" s="29">
        <f t="shared" si="24"/>
        <v>1.0441010177157937</v>
      </c>
      <c r="CV15" s="29">
        <f t="shared" si="25"/>
        <v>1</v>
      </c>
      <c r="CW15" s="29">
        <f t="shared" si="26"/>
        <v>1</v>
      </c>
      <c r="CX15" s="29">
        <f t="shared" si="27"/>
        <v>1.0555469211386903</v>
      </c>
    </row>
    <row r="16" spans="1:102" ht="16" thickBot="1">
      <c r="A16" s="2">
        <v>43194</v>
      </c>
      <c r="B16" s="29">
        <v>1</v>
      </c>
      <c r="C16" s="29">
        <v>1.1601999999999999</v>
      </c>
      <c r="D16" s="29">
        <v>1.1615</v>
      </c>
      <c r="E16" s="29">
        <v>1.2130000000000001</v>
      </c>
      <c r="F16" s="29">
        <v>1.3460000000000001</v>
      </c>
      <c r="G16" s="29">
        <v>1.9510000000000001</v>
      </c>
      <c r="H16" s="29">
        <v>1.296</v>
      </c>
      <c r="I16" s="29">
        <v>1</v>
      </c>
      <c r="J16" s="29">
        <v>1.3120000000000001</v>
      </c>
      <c r="K16" s="29">
        <v>1</v>
      </c>
      <c r="L16" s="29">
        <v>1</v>
      </c>
      <c r="M16" s="29">
        <v>1</v>
      </c>
      <c r="N16" s="29">
        <v>1</v>
      </c>
      <c r="O16" s="29">
        <v>1</v>
      </c>
      <c r="P16" s="29">
        <v>1</v>
      </c>
      <c r="Q16" s="29">
        <v>1</v>
      </c>
      <c r="R16" s="29">
        <v>1</v>
      </c>
      <c r="S16" s="29">
        <v>1.0822000000000001</v>
      </c>
      <c r="T16" s="29">
        <v>1.117</v>
      </c>
      <c r="U16" s="29">
        <v>1</v>
      </c>
      <c r="V16" s="29">
        <v>1.0740000000000001</v>
      </c>
      <c r="W16" s="29">
        <v>1</v>
      </c>
      <c r="X16" s="29">
        <v>0.98399999999999999</v>
      </c>
      <c r="Y16" s="29">
        <v>1.1080000000000001</v>
      </c>
      <c r="Z16" s="29">
        <v>1</v>
      </c>
      <c r="AA16" s="29">
        <v>1</v>
      </c>
      <c r="AB16" s="19">
        <v>1.0574446118811571</v>
      </c>
      <c r="AD16" s="11" t="str">
        <f t="shared" si="28"/>
        <v>/</v>
      </c>
      <c r="AE16" s="11">
        <f t="shared" si="29"/>
        <v>-8.6117809162944425E-4</v>
      </c>
      <c r="AF16" s="11">
        <f t="shared" si="30"/>
        <v>1.0263547012264063E-2</v>
      </c>
      <c r="AG16" s="11" t="str">
        <f t="shared" si="31"/>
        <v>/</v>
      </c>
      <c r="AH16" s="11">
        <f t="shared" si="32"/>
        <v>3.7285607755406236E-3</v>
      </c>
      <c r="AI16" s="11">
        <f t="shared" si="33"/>
        <v>-4.6108919514309399E-4</v>
      </c>
      <c r="AJ16" s="11">
        <f t="shared" si="34"/>
        <v>8.5603112840468842E-3</v>
      </c>
      <c r="AK16" s="11" t="str">
        <f t="shared" si="35"/>
        <v>/</v>
      </c>
      <c r="AL16" s="11" t="str">
        <f t="shared" si="36"/>
        <v>/</v>
      </c>
      <c r="AM16" s="11" t="str">
        <f t="shared" si="37"/>
        <v>/</v>
      </c>
      <c r="AN16" s="11" t="str">
        <f t="shared" si="38"/>
        <v>/</v>
      </c>
      <c r="AO16" s="11" t="str">
        <f t="shared" si="39"/>
        <v>/</v>
      </c>
      <c r="AP16" s="11" t="str">
        <f t="shared" si="40"/>
        <v>/</v>
      </c>
      <c r="AQ16" s="11" t="str">
        <f t="shared" si="41"/>
        <v>/</v>
      </c>
      <c r="AR16" s="11" t="str">
        <f t="shared" si="42"/>
        <v>/</v>
      </c>
      <c r="AS16" s="11" t="str">
        <f t="shared" si="43"/>
        <v>/</v>
      </c>
      <c r="AT16" s="11" t="str">
        <f t="shared" si="44"/>
        <v>/</v>
      </c>
      <c r="AU16" s="11">
        <f t="shared" si="45"/>
        <v>-6.6091426473287029E-3</v>
      </c>
      <c r="AV16" s="11" t="str">
        <f t="shared" si="46"/>
        <v>/</v>
      </c>
      <c r="AW16" s="11" t="str">
        <f t="shared" si="47"/>
        <v>/</v>
      </c>
      <c r="AX16" s="11">
        <f t="shared" si="48"/>
        <v>2.8011204481794838E-3</v>
      </c>
      <c r="AY16" s="11" t="str">
        <f t="shared" si="49"/>
        <v>/</v>
      </c>
      <c r="AZ16" s="11">
        <f t="shared" si="50"/>
        <v>-3.0395136778115228E-3</v>
      </c>
      <c r="BA16" s="11" t="str">
        <f t="shared" si="51"/>
        <v>/</v>
      </c>
      <c r="BB16" s="11" t="str">
        <f t="shared" si="52"/>
        <v>/</v>
      </c>
      <c r="BC16" s="11" t="str">
        <f t="shared" si="53"/>
        <v>/</v>
      </c>
      <c r="BD16" s="11">
        <f t="shared" si="54"/>
        <v>1.7978269885148279E-3</v>
      </c>
      <c r="BF16" s="7" t="s">
        <v>136</v>
      </c>
      <c r="BG16" s="7" t="s">
        <v>137</v>
      </c>
      <c r="BH16" s="13">
        <f>INDEX(M:M,COUNTA(M:M))/INDEX(M:M,COUNTA(M:M)-1)-1</f>
        <v>-2.4271844660193054E-3</v>
      </c>
      <c r="BI16" s="14">
        <f t="shared" si="55"/>
        <v>3.1011102058129403E-3</v>
      </c>
      <c r="BJ16" s="13">
        <v>-2.1428571428571352E-2</v>
      </c>
      <c r="BK16" s="14">
        <f t="shared" si="56"/>
        <v>1.1200424420830579E-2</v>
      </c>
      <c r="BL16" s="13">
        <v>-4.640371229698359E-2</v>
      </c>
      <c r="BM16" s="14">
        <f t="shared" si="57"/>
        <v>2.4193382563629795E-2</v>
      </c>
      <c r="BN16" s="13">
        <v>7.320882439553332E-2</v>
      </c>
      <c r="BO16" s="14">
        <f t="shared" si="58"/>
        <v>4.0594167882696021E-2</v>
      </c>
      <c r="BP16" s="13">
        <v>2.4390243902439046E-3</v>
      </c>
      <c r="BQ16" s="14">
        <f t="shared" si="59"/>
        <v>9.8918046159658157E-2</v>
      </c>
      <c r="BR16" s="13">
        <v>6.4499056436190763E-2</v>
      </c>
      <c r="BS16" s="14">
        <f t="shared" si="60"/>
        <v>3.7797860464807306E-2</v>
      </c>
      <c r="BT16" s="13">
        <f>-0.77%</f>
        <v>-7.7000000000000002E-3</v>
      </c>
      <c r="BU16" s="14">
        <f t="shared" si="61"/>
        <v>-1.2310939142291644E-2</v>
      </c>
      <c r="BW16" s="2">
        <f t="shared" si="0"/>
        <v>43194</v>
      </c>
      <c r="BX16" s="29">
        <f t="shared" si="1"/>
        <v>1</v>
      </c>
      <c r="BY16" s="29">
        <f t="shared" si="2"/>
        <v>1.0543438749545619</v>
      </c>
      <c r="BZ16" s="29">
        <f t="shared" si="3"/>
        <v>1.1493172372847813</v>
      </c>
      <c r="CA16" s="29">
        <f t="shared" si="4"/>
        <v>0.98617886178861791</v>
      </c>
      <c r="CB16" s="29">
        <f t="shared" si="5"/>
        <v>1.0708035003977727</v>
      </c>
      <c r="CC16" s="29">
        <f t="shared" si="6"/>
        <v>0.99242077420011199</v>
      </c>
      <c r="CD16" s="29">
        <f t="shared" si="7"/>
        <v>1.0899915895710681</v>
      </c>
      <c r="CE16" s="29">
        <f t="shared" si="8"/>
        <v>1</v>
      </c>
      <c r="CF16" s="29">
        <f t="shared" si="9"/>
        <v>1.0924229808492922</v>
      </c>
      <c r="CG16" s="29">
        <f t="shared" si="10"/>
        <v>1</v>
      </c>
      <c r="CH16" s="29">
        <f t="shared" si="11"/>
        <v>1</v>
      </c>
      <c r="CI16" s="29">
        <f t="shared" si="12"/>
        <v>1</v>
      </c>
      <c r="CJ16" s="29">
        <f t="shared" si="13"/>
        <v>1</v>
      </c>
      <c r="CK16" s="29">
        <f t="shared" si="14"/>
        <v>1</v>
      </c>
      <c r="CL16" s="29">
        <f t="shared" si="15"/>
        <v>1</v>
      </c>
      <c r="CM16" s="29">
        <f t="shared" si="16"/>
        <v>1</v>
      </c>
      <c r="CN16" s="29">
        <f t="shared" si="17"/>
        <v>1</v>
      </c>
      <c r="CO16" s="29">
        <f t="shared" si="18"/>
        <v>1.0737176307173331</v>
      </c>
      <c r="CP16" s="29">
        <f t="shared" si="19"/>
        <v>0.9990161881763705</v>
      </c>
      <c r="CQ16" s="29">
        <f t="shared" si="20"/>
        <v>1</v>
      </c>
      <c r="CR16" s="29">
        <f t="shared" si="21"/>
        <v>1.0740000000000001</v>
      </c>
      <c r="CS16" s="29">
        <f t="shared" si="22"/>
        <v>1</v>
      </c>
      <c r="CT16" s="29">
        <f t="shared" si="23"/>
        <v>0.97910447761194042</v>
      </c>
      <c r="CU16" s="29">
        <f t="shared" si="24"/>
        <v>1.0441010177157937</v>
      </c>
      <c r="CV16" s="29">
        <f t="shared" si="25"/>
        <v>1</v>
      </c>
      <c r="CW16" s="29">
        <f t="shared" si="26"/>
        <v>1</v>
      </c>
      <c r="CX16" s="29">
        <f t="shared" si="27"/>
        <v>1.0574446118811571</v>
      </c>
    </row>
    <row r="17" spans="1:102" ht="16" thickBot="1">
      <c r="A17" s="2">
        <v>43203</v>
      </c>
      <c r="B17" s="29">
        <v>1</v>
      </c>
      <c r="C17" s="29">
        <v>1.1707000000000001</v>
      </c>
      <c r="D17" s="29">
        <v>1.1633</v>
      </c>
      <c r="E17" s="29">
        <v>1.2090000000000001</v>
      </c>
      <c r="F17" s="29">
        <v>1.3480000000000001</v>
      </c>
      <c r="G17" s="29">
        <v>1.9509000000000001</v>
      </c>
      <c r="H17" s="29">
        <v>1.3008</v>
      </c>
      <c r="I17" s="29">
        <v>1</v>
      </c>
      <c r="J17" s="29">
        <v>1.3160000000000001</v>
      </c>
      <c r="K17" s="29">
        <v>1</v>
      </c>
      <c r="L17" s="29">
        <v>1</v>
      </c>
      <c r="M17" s="29">
        <v>1</v>
      </c>
      <c r="N17" s="29">
        <v>1</v>
      </c>
      <c r="O17" s="29">
        <v>1</v>
      </c>
      <c r="P17" s="29">
        <v>1</v>
      </c>
      <c r="Q17" s="29">
        <v>1</v>
      </c>
      <c r="R17" s="29">
        <v>1</v>
      </c>
      <c r="S17" s="29">
        <v>1.0864</v>
      </c>
      <c r="T17" s="29">
        <v>1.1180000000000001</v>
      </c>
      <c r="U17" s="29">
        <v>1</v>
      </c>
      <c r="V17" s="29">
        <v>1.0720000000000001</v>
      </c>
      <c r="W17" s="29">
        <v>1</v>
      </c>
      <c r="X17" s="29">
        <v>0.98199999999999998</v>
      </c>
      <c r="Y17" s="29">
        <v>1.1225000000000001</v>
      </c>
      <c r="Z17" s="29">
        <v>1</v>
      </c>
      <c r="AA17" s="29">
        <v>1</v>
      </c>
      <c r="AB17" s="19">
        <v>1.0600404225487889</v>
      </c>
      <c r="AD17" s="11" t="str">
        <f t="shared" si="28"/>
        <v>/</v>
      </c>
      <c r="AE17" s="11">
        <f t="shared" si="29"/>
        <v>9.0501637648683353E-3</v>
      </c>
      <c r="AF17" s="11">
        <f t="shared" si="30"/>
        <v>1.5497201894103529E-3</v>
      </c>
      <c r="AG17" s="11">
        <f t="shared" si="31"/>
        <v>-3.2976092333059093E-3</v>
      </c>
      <c r="AH17" s="11">
        <f t="shared" si="32"/>
        <v>1.4858841010401136E-3</v>
      </c>
      <c r="AI17" s="11">
        <f t="shared" si="33"/>
        <v>-5.1255766273738956E-5</v>
      </c>
      <c r="AJ17" s="11">
        <f t="shared" si="34"/>
        <v>3.7037037037035425E-3</v>
      </c>
      <c r="AK17" s="11" t="str">
        <f t="shared" si="35"/>
        <v>/</v>
      </c>
      <c r="AL17" s="11">
        <f t="shared" si="36"/>
        <v>3.0487804878047697E-3</v>
      </c>
      <c r="AM17" s="11" t="str">
        <f t="shared" si="37"/>
        <v>/</v>
      </c>
      <c r="AN17" s="11" t="str">
        <f t="shared" si="38"/>
        <v>/</v>
      </c>
      <c r="AO17" s="11" t="str">
        <f t="shared" si="39"/>
        <v>/</v>
      </c>
      <c r="AP17" s="11" t="str">
        <f t="shared" si="40"/>
        <v>/</v>
      </c>
      <c r="AQ17" s="11" t="str">
        <f t="shared" si="41"/>
        <v>/</v>
      </c>
      <c r="AR17" s="11" t="str">
        <f t="shared" si="42"/>
        <v>/</v>
      </c>
      <c r="AS17" s="11" t="str">
        <f t="shared" si="43"/>
        <v>/</v>
      </c>
      <c r="AT17" s="11" t="str">
        <f t="shared" si="44"/>
        <v>/</v>
      </c>
      <c r="AU17" s="11">
        <f t="shared" si="45"/>
        <v>3.8809831824062613E-3</v>
      </c>
      <c r="AV17" s="11">
        <f t="shared" si="46"/>
        <v>8.9525514771726655E-4</v>
      </c>
      <c r="AW17" s="11" t="str">
        <f t="shared" si="47"/>
        <v>/</v>
      </c>
      <c r="AX17" s="11">
        <f t="shared" si="48"/>
        <v>-1.8621973929237035E-3</v>
      </c>
      <c r="AY17" s="11" t="str">
        <f t="shared" si="49"/>
        <v>/</v>
      </c>
      <c r="AZ17" s="11">
        <f t="shared" si="50"/>
        <v>-2.0325203252032908E-3</v>
      </c>
      <c r="BA17" s="11">
        <f t="shared" si="51"/>
        <v>1.3086642599277942E-2</v>
      </c>
      <c r="BB17" s="11" t="str">
        <f t="shared" si="52"/>
        <v>/</v>
      </c>
      <c r="BC17" s="11" t="str">
        <f t="shared" si="53"/>
        <v>/</v>
      </c>
      <c r="BD17" s="11">
        <f t="shared" si="54"/>
        <v>2.4547958715435136E-3</v>
      </c>
      <c r="BF17" s="7" t="s">
        <v>138</v>
      </c>
      <c r="BG17" s="5" t="s">
        <v>345</v>
      </c>
      <c r="BH17" s="13">
        <f>INDEX(N:N,COUNTA(N:N))/INDEX(N:N,COUNTA(N:N)-1)-1</f>
        <v>4.6079157409693039E-3</v>
      </c>
      <c r="BI17" s="14">
        <f t="shared" si="55"/>
        <v>3.1011102058129403E-3</v>
      </c>
      <c r="BJ17" s="13">
        <v>-1.269610221575268E-2</v>
      </c>
      <c r="BK17" s="14">
        <f t="shared" si="56"/>
        <v>1.1200424420830579E-2</v>
      </c>
      <c r="BL17" s="13">
        <v>-1.4865937370318383E-2</v>
      </c>
      <c r="BM17" s="14">
        <f t="shared" si="57"/>
        <v>2.4193382563629795E-2</v>
      </c>
      <c r="BN17" s="13">
        <v>4.1941463699529384E-2</v>
      </c>
      <c r="BO17" s="14">
        <f t="shared" si="58"/>
        <v>4.0594167882696021E-2</v>
      </c>
      <c r="BP17" s="13">
        <v>8.1207934821112326E-2</v>
      </c>
      <c r="BQ17" s="14">
        <f t="shared" si="59"/>
        <v>9.8918046159658157E-2</v>
      </c>
      <c r="BR17" s="13">
        <v>4.456485725790893E-2</v>
      </c>
      <c r="BS17" s="14">
        <f t="shared" si="60"/>
        <v>3.7797860464807306E-2</v>
      </c>
      <c r="BT17" s="13">
        <f>[10]希格斯!$P$13</f>
        <v>-5.4385964912280196E-3</v>
      </c>
      <c r="BU17" s="14">
        <f t="shared" si="61"/>
        <v>-1.2310939142291644E-2</v>
      </c>
      <c r="BW17" s="2">
        <f t="shared" si="0"/>
        <v>43203</v>
      </c>
      <c r="BX17" s="29">
        <f t="shared" si="1"/>
        <v>1</v>
      </c>
      <c r="BY17" s="29">
        <f t="shared" si="2"/>
        <v>1.0638858596873864</v>
      </c>
      <c r="BZ17" s="29">
        <f t="shared" si="3"/>
        <v>1.1510983574114388</v>
      </c>
      <c r="CA17" s="29">
        <f t="shared" si="4"/>
        <v>0.98292682926829278</v>
      </c>
      <c r="CB17" s="29">
        <f t="shared" si="5"/>
        <v>1.0723945902943517</v>
      </c>
      <c r="CC17" s="29">
        <f t="shared" si="6"/>
        <v>0.99236990691286442</v>
      </c>
      <c r="CD17" s="29">
        <f t="shared" si="7"/>
        <v>1.0940285954583684</v>
      </c>
      <c r="CE17" s="29">
        <f t="shared" si="8"/>
        <v>1</v>
      </c>
      <c r="CF17" s="29">
        <f t="shared" si="9"/>
        <v>1.0957535387177353</v>
      </c>
      <c r="CG17" s="29">
        <f t="shared" si="10"/>
        <v>1</v>
      </c>
      <c r="CH17" s="29">
        <f t="shared" si="11"/>
        <v>1</v>
      </c>
      <c r="CI17" s="29">
        <f t="shared" si="12"/>
        <v>1</v>
      </c>
      <c r="CJ17" s="29">
        <f t="shared" si="13"/>
        <v>1</v>
      </c>
      <c r="CK17" s="29">
        <f t="shared" si="14"/>
        <v>1</v>
      </c>
      <c r="CL17" s="29">
        <f t="shared" si="15"/>
        <v>1</v>
      </c>
      <c r="CM17" s="29">
        <f t="shared" si="16"/>
        <v>1</v>
      </c>
      <c r="CN17" s="29">
        <f t="shared" si="17"/>
        <v>1</v>
      </c>
      <c r="CO17" s="29">
        <f t="shared" si="18"/>
        <v>1.0778847107848002</v>
      </c>
      <c r="CP17" s="29">
        <f t="shared" si="19"/>
        <v>0.99991056256148825</v>
      </c>
      <c r="CQ17" s="29">
        <f t="shared" si="20"/>
        <v>1</v>
      </c>
      <c r="CR17" s="29">
        <f t="shared" si="21"/>
        <v>1.0720000000000001</v>
      </c>
      <c r="CS17" s="29">
        <f t="shared" si="22"/>
        <v>1</v>
      </c>
      <c r="CT17" s="29">
        <f t="shared" si="23"/>
        <v>0.97711442786069658</v>
      </c>
      <c r="CU17" s="29">
        <f t="shared" si="24"/>
        <v>1.0577647945721826</v>
      </c>
      <c r="CV17" s="29">
        <f t="shared" si="25"/>
        <v>1</v>
      </c>
      <c r="CW17" s="29">
        <f t="shared" si="26"/>
        <v>1</v>
      </c>
      <c r="CX17" s="29">
        <f t="shared" si="27"/>
        <v>1.0600404225487889</v>
      </c>
    </row>
    <row r="18" spans="1:102" ht="16" thickBot="1">
      <c r="A18" s="2">
        <v>43210</v>
      </c>
      <c r="B18" s="29">
        <v>1</v>
      </c>
      <c r="C18" s="29">
        <v>1.1604000000000001</v>
      </c>
      <c r="D18" s="29">
        <v>1.1698</v>
      </c>
      <c r="E18" s="29">
        <v>1.208</v>
      </c>
      <c r="F18" s="29">
        <v>1.347</v>
      </c>
      <c r="G18" s="29">
        <v>1.9477</v>
      </c>
      <c r="H18" s="29">
        <v>1.2935000000000001</v>
      </c>
      <c r="I18" s="29">
        <v>1</v>
      </c>
      <c r="J18" s="29">
        <v>1.3169999999999999</v>
      </c>
      <c r="K18" s="29">
        <v>1</v>
      </c>
      <c r="L18" s="29">
        <v>1</v>
      </c>
      <c r="M18" s="29">
        <v>1</v>
      </c>
      <c r="N18" s="29">
        <v>1</v>
      </c>
      <c r="O18" s="29">
        <v>1</v>
      </c>
      <c r="P18" s="29">
        <v>1</v>
      </c>
      <c r="Q18" s="29">
        <v>1</v>
      </c>
      <c r="R18" s="29">
        <v>1</v>
      </c>
      <c r="S18" s="29">
        <v>1.0665</v>
      </c>
      <c r="T18" s="29">
        <v>1.121</v>
      </c>
      <c r="U18" s="29">
        <v>1</v>
      </c>
      <c r="V18" s="29">
        <v>1.081</v>
      </c>
      <c r="W18" s="29">
        <v>1</v>
      </c>
      <c r="X18" s="29">
        <v>0.98299999999999998</v>
      </c>
      <c r="Y18" s="29">
        <v>1.1214999999999999</v>
      </c>
      <c r="Z18" s="29">
        <v>1</v>
      </c>
      <c r="AA18" s="29">
        <v>1</v>
      </c>
      <c r="AB18" s="19">
        <v>1.0584165355981363</v>
      </c>
      <c r="AD18" s="11" t="str">
        <f t="shared" si="28"/>
        <v>/</v>
      </c>
      <c r="AE18" s="11">
        <f t="shared" si="29"/>
        <v>-8.7981549500298906E-3</v>
      </c>
      <c r="AF18" s="11">
        <f t="shared" si="30"/>
        <v>5.5875526519384433E-3</v>
      </c>
      <c r="AG18" s="11">
        <f t="shared" si="31"/>
        <v>-8.2712985938804273E-4</v>
      </c>
      <c r="AH18" s="11">
        <f t="shared" si="32"/>
        <v>-7.4183976261132933E-4</v>
      </c>
      <c r="AI18" s="11">
        <f t="shared" si="33"/>
        <v>-1.6402685939823636E-3</v>
      </c>
      <c r="AJ18" s="11">
        <f t="shared" si="34"/>
        <v>-5.611931119311131E-3</v>
      </c>
      <c r="AK18" s="11" t="str">
        <f t="shared" si="35"/>
        <v>/</v>
      </c>
      <c r="AL18" s="11">
        <f t="shared" si="36"/>
        <v>7.5987841945290846E-4</v>
      </c>
      <c r="AM18" s="11" t="str">
        <f t="shared" si="37"/>
        <v>/</v>
      </c>
      <c r="AN18" s="11" t="str">
        <f t="shared" si="38"/>
        <v>/</v>
      </c>
      <c r="AO18" s="11" t="str">
        <f t="shared" si="39"/>
        <v>/</v>
      </c>
      <c r="AP18" s="11" t="str">
        <f t="shared" si="40"/>
        <v>/</v>
      </c>
      <c r="AQ18" s="11" t="str">
        <f t="shared" si="41"/>
        <v>/</v>
      </c>
      <c r="AR18" s="11" t="str">
        <f t="shared" si="42"/>
        <v>/</v>
      </c>
      <c r="AS18" s="11" t="str">
        <f t="shared" si="43"/>
        <v>/</v>
      </c>
      <c r="AT18" s="11" t="str">
        <f t="shared" si="44"/>
        <v>/</v>
      </c>
      <c r="AU18" s="11">
        <f t="shared" si="45"/>
        <v>-1.8317378497790915E-2</v>
      </c>
      <c r="AV18" s="11">
        <f t="shared" si="46"/>
        <v>2.6833631484792786E-3</v>
      </c>
      <c r="AW18" s="11" t="str">
        <f t="shared" si="47"/>
        <v>/</v>
      </c>
      <c r="AX18" s="11">
        <f t="shared" si="48"/>
        <v>8.3955223880596286E-3</v>
      </c>
      <c r="AY18" s="11" t="str">
        <f t="shared" si="49"/>
        <v>/</v>
      </c>
      <c r="AZ18" s="11">
        <f t="shared" si="50"/>
        <v>1.0183299389001643E-3</v>
      </c>
      <c r="BA18" s="11">
        <f t="shared" si="51"/>
        <v>-8.908685968820329E-4</v>
      </c>
      <c r="BB18" s="11" t="str">
        <f t="shared" si="52"/>
        <v>/</v>
      </c>
      <c r="BC18" s="11" t="str">
        <f t="shared" si="53"/>
        <v>/</v>
      </c>
      <c r="BD18" s="11">
        <f t="shared" si="54"/>
        <v>-1.531910402763792E-3</v>
      </c>
      <c r="BF18" s="7" t="s">
        <v>117</v>
      </c>
      <c r="BG18" s="7" t="s">
        <v>139</v>
      </c>
      <c r="BH18" s="13">
        <f>INDEX(O:O,COUNTA(O:O))/INDEX(O:O,COUNTA(O:O)-1)-1</f>
        <v>8.7368946580128615E-3</v>
      </c>
      <c r="BI18" s="14">
        <f t="shared" si="55"/>
        <v>3.1011102058129403E-3</v>
      </c>
      <c r="BJ18" s="13">
        <v>9.1567468575708411E-3</v>
      </c>
      <c r="BK18" s="14">
        <f t="shared" si="56"/>
        <v>1.1200424420830579E-2</v>
      </c>
      <c r="BL18" s="13">
        <v>6.0722722897891268E-2</v>
      </c>
      <c r="BM18" s="14">
        <f t="shared" si="57"/>
        <v>2.4193382563629795E-2</v>
      </c>
      <c r="BN18" s="13">
        <v>4.7653080766053069E-2</v>
      </c>
      <c r="BO18" s="14">
        <f t="shared" si="58"/>
        <v>4.0594167882696021E-2</v>
      </c>
      <c r="BP18" s="13">
        <v>0.12406119610570232</v>
      </c>
      <c r="BQ18" s="14">
        <f t="shared" si="59"/>
        <v>9.8918046159658157E-2</v>
      </c>
      <c r="BR18" s="13">
        <v>4.7604057885978351E-2</v>
      </c>
      <c r="BS18" s="14">
        <f t="shared" si="60"/>
        <v>3.7797860464807306E-2</v>
      </c>
      <c r="BT18" s="13">
        <f>[10]蜂雀投资!$P$13</f>
        <v>-2.7270117692086902E-2</v>
      </c>
      <c r="BU18" s="14">
        <f t="shared" si="61"/>
        <v>-1.2310939142291644E-2</v>
      </c>
      <c r="BW18" s="2">
        <f t="shared" si="0"/>
        <v>43210</v>
      </c>
      <c r="BX18" s="29">
        <f t="shared" si="1"/>
        <v>1</v>
      </c>
      <c r="BY18" s="29">
        <f t="shared" si="2"/>
        <v>1.054525627044711</v>
      </c>
      <c r="BZ18" s="29">
        <f t="shared" si="3"/>
        <v>1.1575301800910351</v>
      </c>
      <c r="CA18" s="29">
        <f t="shared" si="4"/>
        <v>0.98211382113821133</v>
      </c>
      <c r="CB18" s="29">
        <f t="shared" si="5"/>
        <v>1.0715990453460622</v>
      </c>
      <c r="CC18" s="29">
        <f t="shared" si="6"/>
        <v>0.9907421537209421</v>
      </c>
      <c r="CD18" s="29">
        <f t="shared" si="7"/>
        <v>1.0878889823380993</v>
      </c>
      <c r="CE18" s="29">
        <f t="shared" si="8"/>
        <v>1</v>
      </c>
      <c r="CF18" s="29">
        <f t="shared" si="9"/>
        <v>1.0965861781848458</v>
      </c>
      <c r="CG18" s="29">
        <f t="shared" si="10"/>
        <v>1</v>
      </c>
      <c r="CH18" s="29">
        <f t="shared" si="11"/>
        <v>1</v>
      </c>
      <c r="CI18" s="29">
        <f t="shared" si="12"/>
        <v>1</v>
      </c>
      <c r="CJ18" s="29">
        <f t="shared" si="13"/>
        <v>1</v>
      </c>
      <c r="CK18" s="29">
        <f t="shared" si="14"/>
        <v>1</v>
      </c>
      <c r="CL18" s="29">
        <f t="shared" si="15"/>
        <v>1</v>
      </c>
      <c r="CM18" s="29">
        <f t="shared" si="16"/>
        <v>1</v>
      </c>
      <c r="CN18" s="29">
        <f t="shared" si="17"/>
        <v>1</v>
      </c>
      <c r="CO18" s="29">
        <f t="shared" si="18"/>
        <v>1.058140688560373</v>
      </c>
      <c r="CP18" s="29">
        <f t="shared" si="19"/>
        <v>1.0025936857168409</v>
      </c>
      <c r="CQ18" s="29">
        <f t="shared" si="20"/>
        <v>1</v>
      </c>
      <c r="CR18" s="29">
        <f t="shared" si="21"/>
        <v>1.081</v>
      </c>
      <c r="CS18" s="29">
        <f t="shared" si="22"/>
        <v>1</v>
      </c>
      <c r="CT18" s="29">
        <f t="shared" si="23"/>
        <v>0.97810945273631855</v>
      </c>
      <c r="CU18" s="29">
        <f t="shared" si="24"/>
        <v>1.0568224651338107</v>
      </c>
      <c r="CV18" s="29">
        <f t="shared" si="25"/>
        <v>1</v>
      </c>
      <c r="CW18" s="29">
        <f t="shared" si="26"/>
        <v>1</v>
      </c>
      <c r="CX18" s="29">
        <f t="shared" si="27"/>
        <v>1.0584165355981363</v>
      </c>
    </row>
    <row r="19" spans="1:102" ht="16" thickBot="1">
      <c r="A19" s="2">
        <v>43217</v>
      </c>
      <c r="B19" s="29">
        <v>1</v>
      </c>
      <c r="C19" s="29">
        <v>1.1707000000000001</v>
      </c>
      <c r="D19" s="29">
        <v>1.1886000000000001</v>
      </c>
      <c r="E19" s="29">
        <v>1.2050000000000001</v>
      </c>
      <c r="F19" s="29">
        <v>1.351</v>
      </c>
      <c r="G19" s="29">
        <v>1.9495</v>
      </c>
      <c r="H19" s="29">
        <v>1.2911999999999999</v>
      </c>
      <c r="I19" s="29">
        <v>1</v>
      </c>
      <c r="J19" s="29">
        <v>1.3049999999999999</v>
      </c>
      <c r="K19" s="29">
        <v>1</v>
      </c>
      <c r="L19" s="29">
        <v>1</v>
      </c>
      <c r="M19" s="29">
        <v>1</v>
      </c>
      <c r="N19" s="29">
        <v>1</v>
      </c>
      <c r="O19" s="29">
        <v>1</v>
      </c>
      <c r="P19" s="29">
        <v>1</v>
      </c>
      <c r="Q19" s="29">
        <v>1</v>
      </c>
      <c r="R19" s="29">
        <v>1</v>
      </c>
      <c r="S19" s="29">
        <v>1.0707</v>
      </c>
      <c r="T19" s="29">
        <v>1.125</v>
      </c>
      <c r="U19" s="29">
        <v>1</v>
      </c>
      <c r="V19" s="29">
        <v>1.0840000000000001</v>
      </c>
      <c r="W19" s="29">
        <v>1</v>
      </c>
      <c r="X19" s="29">
        <v>0.98199999999999998</v>
      </c>
      <c r="Y19" s="29">
        <v>1.1240000000000001</v>
      </c>
      <c r="Z19" s="29">
        <v>1</v>
      </c>
      <c r="AA19" s="29">
        <v>1</v>
      </c>
      <c r="AB19" s="19">
        <v>1.060794563722</v>
      </c>
      <c r="AD19" s="11" t="str">
        <f t="shared" si="28"/>
        <v>/</v>
      </c>
      <c r="AE19" s="11">
        <f t="shared" si="29"/>
        <v>8.8762495691141474E-3</v>
      </c>
      <c r="AF19" s="11">
        <f t="shared" si="30"/>
        <v>1.6071123268935006E-2</v>
      </c>
      <c r="AG19" s="11">
        <f t="shared" si="31"/>
        <v>-2.4834437086092009E-3</v>
      </c>
      <c r="AH19" s="11">
        <f t="shared" si="32"/>
        <v>2.9695619896066283E-3</v>
      </c>
      <c r="AI19" s="11">
        <f t="shared" si="33"/>
        <v>9.2416696616526295E-4</v>
      </c>
      <c r="AJ19" s="11">
        <f t="shared" si="34"/>
        <v>-1.7781213761114412E-3</v>
      </c>
      <c r="AK19" s="11" t="str">
        <f t="shared" si="35"/>
        <v>/</v>
      </c>
      <c r="AL19" s="11">
        <f t="shared" si="36"/>
        <v>-9.1116173120728838E-3</v>
      </c>
      <c r="AM19" s="11" t="str">
        <f t="shared" si="37"/>
        <v>/</v>
      </c>
      <c r="AN19" s="11" t="str">
        <f t="shared" si="38"/>
        <v>/</v>
      </c>
      <c r="AO19" s="11" t="str">
        <f t="shared" si="39"/>
        <v>/</v>
      </c>
      <c r="AP19" s="11" t="str">
        <f t="shared" si="40"/>
        <v>/</v>
      </c>
      <c r="AQ19" s="11" t="str">
        <f t="shared" si="41"/>
        <v>/</v>
      </c>
      <c r="AR19" s="11" t="str">
        <f t="shared" si="42"/>
        <v>/</v>
      </c>
      <c r="AS19" s="11" t="str">
        <f t="shared" si="43"/>
        <v>/</v>
      </c>
      <c r="AT19" s="11" t="str">
        <f t="shared" si="44"/>
        <v>/</v>
      </c>
      <c r="AU19" s="11">
        <f t="shared" si="45"/>
        <v>3.9381153305204641E-3</v>
      </c>
      <c r="AV19" s="11">
        <f t="shared" si="46"/>
        <v>3.568242640499486E-3</v>
      </c>
      <c r="AW19" s="11" t="str">
        <f t="shared" si="47"/>
        <v>/</v>
      </c>
      <c r="AX19" s="11">
        <f t="shared" si="48"/>
        <v>2.7752081406107187E-3</v>
      </c>
      <c r="AY19" s="11" t="str">
        <f t="shared" si="49"/>
        <v>/</v>
      </c>
      <c r="AZ19" s="11">
        <f t="shared" si="50"/>
        <v>-1.0172939979654627E-3</v>
      </c>
      <c r="BA19" s="11">
        <f t="shared" si="51"/>
        <v>2.2291573785111485E-3</v>
      </c>
      <c r="BB19" s="11" t="str">
        <f t="shared" si="52"/>
        <v>/</v>
      </c>
      <c r="BC19" s="11" t="str">
        <f t="shared" si="53"/>
        <v>/</v>
      </c>
      <c r="BD19" s="11">
        <f t="shared" si="54"/>
        <v>2.2467790741003135E-3</v>
      </c>
      <c r="BF19" s="7" t="s">
        <v>140</v>
      </c>
      <c r="BG19" s="7" t="s">
        <v>141</v>
      </c>
      <c r="BH19" s="13">
        <f>INDEX(P:P,COUNTA(P:P))/INDEX(P:P,COUNTA(P:P)-1)-1</f>
        <v>1.867662753468613E-3</v>
      </c>
      <c r="BI19" s="14">
        <f t="shared" si="55"/>
        <v>3.1011102058129403E-3</v>
      </c>
      <c r="BJ19" s="13">
        <v>-3.4207818930041212E-2</v>
      </c>
      <c r="BK19" s="14">
        <f t="shared" si="56"/>
        <v>1.1200424420830579E-2</v>
      </c>
      <c r="BL19" s="13">
        <v>-4.8805201384784169E-2</v>
      </c>
      <c r="BM19" s="14">
        <f t="shared" si="57"/>
        <v>2.4193382563629795E-2</v>
      </c>
      <c r="BN19" s="13">
        <v>5.1796645507558546E-2</v>
      </c>
      <c r="BO19" s="14">
        <f t="shared" si="58"/>
        <v>4.0594167882696021E-2</v>
      </c>
      <c r="BP19" s="13">
        <v>4.1199762926118488E-2</v>
      </c>
      <c r="BQ19" s="14">
        <f t="shared" si="59"/>
        <v>9.8918046159658157E-2</v>
      </c>
      <c r="BR19" s="13">
        <v>0.10517561725377515</v>
      </c>
      <c r="BS19" s="14">
        <f t="shared" si="60"/>
        <v>3.7797860464807306E-2</v>
      </c>
      <c r="BT19" s="13">
        <f>[10]丰润恒道!$P$13</f>
        <v>-7.7236865596106694E-2</v>
      </c>
      <c r="BU19" s="14">
        <f t="shared" si="61"/>
        <v>-1.2310939142291644E-2</v>
      </c>
      <c r="BW19" s="2">
        <f t="shared" si="0"/>
        <v>43217</v>
      </c>
      <c r="BX19" s="29">
        <f t="shared" si="1"/>
        <v>1</v>
      </c>
      <c r="BY19" s="29">
        <f t="shared" si="2"/>
        <v>1.0638858596873864</v>
      </c>
      <c r="BZ19" s="29">
        <f t="shared" si="3"/>
        <v>1.1761329903027906</v>
      </c>
      <c r="CA19" s="29">
        <f t="shared" si="4"/>
        <v>0.97967479674796754</v>
      </c>
      <c r="CB19" s="29">
        <f t="shared" si="5"/>
        <v>1.0747812251392204</v>
      </c>
      <c r="CC19" s="29">
        <f t="shared" si="6"/>
        <v>0.99165776489139834</v>
      </c>
      <c r="CD19" s="29">
        <f t="shared" si="7"/>
        <v>1.0859545836837678</v>
      </c>
      <c r="CE19" s="29">
        <f t="shared" si="8"/>
        <v>1</v>
      </c>
      <c r="CF19" s="29">
        <f t="shared" si="9"/>
        <v>1.0865945045795169</v>
      </c>
      <c r="CG19" s="29">
        <f t="shared" si="10"/>
        <v>1</v>
      </c>
      <c r="CH19" s="29">
        <f t="shared" si="11"/>
        <v>1</v>
      </c>
      <c r="CI19" s="29">
        <f t="shared" si="12"/>
        <v>1</v>
      </c>
      <c r="CJ19" s="29">
        <f t="shared" si="13"/>
        <v>1</v>
      </c>
      <c r="CK19" s="29">
        <f t="shared" si="14"/>
        <v>1</v>
      </c>
      <c r="CL19" s="29">
        <f t="shared" si="15"/>
        <v>1</v>
      </c>
      <c r="CM19" s="29">
        <f t="shared" si="16"/>
        <v>1</v>
      </c>
      <c r="CN19" s="29">
        <f t="shared" si="17"/>
        <v>1</v>
      </c>
      <c r="CO19" s="29">
        <f t="shared" si="18"/>
        <v>1.0623077686278399</v>
      </c>
      <c r="CP19" s="29">
        <f t="shared" si="19"/>
        <v>1.0061711832573115</v>
      </c>
      <c r="CQ19" s="29">
        <f t="shared" si="20"/>
        <v>1</v>
      </c>
      <c r="CR19" s="29">
        <f t="shared" si="21"/>
        <v>1.0840000000000001</v>
      </c>
      <c r="CS19" s="29">
        <f t="shared" si="22"/>
        <v>1</v>
      </c>
      <c r="CT19" s="29">
        <f t="shared" si="23"/>
        <v>0.97711442786069658</v>
      </c>
      <c r="CU19" s="29">
        <f t="shared" si="24"/>
        <v>1.0591782887297401</v>
      </c>
      <c r="CV19" s="29">
        <f t="shared" si="25"/>
        <v>1</v>
      </c>
      <c r="CW19" s="29">
        <f t="shared" si="26"/>
        <v>1</v>
      </c>
      <c r="CX19" s="29">
        <f t="shared" si="27"/>
        <v>1.060794563722</v>
      </c>
    </row>
    <row r="20" spans="1:102" ht="16" thickBot="1">
      <c r="A20" s="2">
        <v>43224</v>
      </c>
      <c r="B20" s="29">
        <v>1</v>
      </c>
      <c r="C20" s="29">
        <v>1.1833</v>
      </c>
      <c r="D20" s="29">
        <v>1.1991000000000001</v>
      </c>
      <c r="E20" s="29">
        <v>1.2050000000000001</v>
      </c>
      <c r="F20" s="29">
        <v>1.357</v>
      </c>
      <c r="G20" s="29">
        <v>1.9540999999999999</v>
      </c>
      <c r="H20" s="29">
        <v>1.3037000000000001</v>
      </c>
      <c r="I20" s="29">
        <v>1</v>
      </c>
      <c r="J20" s="29">
        <v>1.2849999999999999</v>
      </c>
      <c r="K20" s="29">
        <v>1</v>
      </c>
      <c r="L20" s="29">
        <v>1</v>
      </c>
      <c r="M20" s="29">
        <v>1</v>
      </c>
      <c r="N20" s="29">
        <v>1</v>
      </c>
      <c r="O20" s="29">
        <v>1</v>
      </c>
      <c r="P20" s="29">
        <v>1</v>
      </c>
      <c r="Q20" s="29">
        <v>1</v>
      </c>
      <c r="R20" s="29">
        <v>1</v>
      </c>
      <c r="S20" s="29">
        <v>1.0824</v>
      </c>
      <c r="T20" s="29">
        <v>1.1299999999999999</v>
      </c>
      <c r="U20" s="29">
        <v>1</v>
      </c>
      <c r="V20" s="29">
        <v>1.087</v>
      </c>
      <c r="W20" s="29">
        <v>1</v>
      </c>
      <c r="X20" s="29">
        <v>0.97899999999999998</v>
      </c>
      <c r="Y20" s="29">
        <v>1.1241000000000001</v>
      </c>
      <c r="Z20" s="29">
        <v>1</v>
      </c>
      <c r="AA20" s="29">
        <v>1</v>
      </c>
      <c r="AB20" s="19">
        <v>1.0642591260228613</v>
      </c>
      <c r="AD20" s="11" t="str">
        <f t="shared" si="28"/>
        <v>/</v>
      </c>
      <c r="AE20" s="11">
        <f t="shared" si="29"/>
        <v>1.0762791492269441E-2</v>
      </c>
      <c r="AF20" s="11">
        <f t="shared" si="30"/>
        <v>8.8339222614841617E-3</v>
      </c>
      <c r="AG20" s="11" t="str">
        <f t="shared" si="31"/>
        <v>/</v>
      </c>
      <c r="AH20" s="11">
        <f t="shared" si="32"/>
        <v>4.4411547002221052E-3</v>
      </c>
      <c r="AI20" s="11">
        <f t="shared" si="33"/>
        <v>2.3595793793280695E-3</v>
      </c>
      <c r="AJ20" s="11">
        <f t="shared" si="34"/>
        <v>9.6809169764562331E-3</v>
      </c>
      <c r="AK20" s="11" t="str">
        <f t="shared" si="35"/>
        <v>/</v>
      </c>
      <c r="AL20" s="11">
        <f t="shared" si="36"/>
        <v>-1.5325670498084309E-2</v>
      </c>
      <c r="AM20" s="11" t="str">
        <f t="shared" si="37"/>
        <v>/</v>
      </c>
      <c r="AN20" s="11" t="str">
        <f t="shared" si="38"/>
        <v>/</v>
      </c>
      <c r="AO20" s="11" t="str">
        <f t="shared" si="39"/>
        <v>/</v>
      </c>
      <c r="AP20" s="11" t="str">
        <f t="shared" si="40"/>
        <v>/</v>
      </c>
      <c r="AQ20" s="11" t="str">
        <f t="shared" si="41"/>
        <v>/</v>
      </c>
      <c r="AR20" s="11" t="str">
        <f t="shared" si="42"/>
        <v>/</v>
      </c>
      <c r="AS20" s="11" t="str">
        <f t="shared" si="43"/>
        <v>/</v>
      </c>
      <c r="AT20" s="11" t="str">
        <f t="shared" si="44"/>
        <v>/</v>
      </c>
      <c r="AU20" s="11">
        <f t="shared" si="45"/>
        <v>1.0927430652843961E-2</v>
      </c>
      <c r="AV20" s="11">
        <f t="shared" si="46"/>
        <v>4.444444444444251E-3</v>
      </c>
      <c r="AW20" s="11" t="str">
        <f t="shared" si="47"/>
        <v>/</v>
      </c>
      <c r="AX20" s="11">
        <f t="shared" si="48"/>
        <v>2.7675276752765487E-3</v>
      </c>
      <c r="AY20" s="11" t="str">
        <f t="shared" si="49"/>
        <v>/</v>
      </c>
      <c r="AZ20" s="11">
        <f t="shared" si="50"/>
        <v>-3.054989816700604E-3</v>
      </c>
      <c r="BA20" s="11">
        <f t="shared" si="51"/>
        <v>8.8967971530129475E-5</v>
      </c>
      <c r="BB20" s="11" t="str">
        <f t="shared" si="52"/>
        <v>/</v>
      </c>
      <c r="BC20" s="11" t="str">
        <f t="shared" si="53"/>
        <v>/</v>
      </c>
      <c r="BD20" s="11">
        <f t="shared" si="54"/>
        <v>3.266006839915514E-3</v>
      </c>
      <c r="BF20" s="7" t="s">
        <v>262</v>
      </c>
      <c r="BG20" s="7" t="s">
        <v>261</v>
      </c>
      <c r="BH20" s="13" t="s">
        <v>239</v>
      </c>
      <c r="BI20" s="14">
        <f t="shared" si="55"/>
        <v>3.1011102058129403E-3</v>
      </c>
      <c r="BJ20" s="13">
        <v>-1.7330210772833698E-2</v>
      </c>
      <c r="BK20" s="14">
        <f t="shared" si="56"/>
        <v>1.1200424420830579E-2</v>
      </c>
      <c r="BL20" s="13">
        <v>-1.962616822429919E-2</v>
      </c>
      <c r="BM20" s="14">
        <f t="shared" si="57"/>
        <v>2.4193382563629795E-2</v>
      </c>
      <c r="BN20" s="13">
        <v>6.4327812798168654E-2</v>
      </c>
      <c r="BO20" s="14">
        <f t="shared" si="58"/>
        <v>4.0594167882696021E-2</v>
      </c>
      <c r="BP20" s="13">
        <v>7.7739726027397316E-2</v>
      </c>
      <c r="BQ20" s="14">
        <f t="shared" si="59"/>
        <v>9.8918046159658157E-2</v>
      </c>
      <c r="BR20" s="13">
        <v>6.3874497736152711E-2</v>
      </c>
      <c r="BS20" s="14">
        <f t="shared" si="60"/>
        <v>3.7797860464807306E-2</v>
      </c>
      <c r="BT20" s="13">
        <f>[9]世纪前沿!$P$13</f>
        <v>-5.4157131960335558E-2</v>
      </c>
      <c r="BU20" s="14">
        <f t="shared" si="61"/>
        <v>-1.2310939142291644E-2</v>
      </c>
      <c r="BW20" s="2">
        <f t="shared" si="0"/>
        <v>43224</v>
      </c>
      <c r="BX20" s="29">
        <f t="shared" si="1"/>
        <v>1</v>
      </c>
      <c r="BY20" s="29">
        <f t="shared" si="2"/>
        <v>1.0753362413667757</v>
      </c>
      <c r="BZ20" s="29">
        <f t="shared" si="3"/>
        <v>1.1865228577082922</v>
      </c>
      <c r="CA20" s="29">
        <f t="shared" si="4"/>
        <v>0.97967479674796754</v>
      </c>
      <c r="CB20" s="29">
        <f t="shared" si="5"/>
        <v>1.0795544948289579</v>
      </c>
      <c r="CC20" s="29">
        <f t="shared" si="6"/>
        <v>0.99399766010478663</v>
      </c>
      <c r="CD20" s="29">
        <f t="shared" si="7"/>
        <v>1.0964676198486123</v>
      </c>
      <c r="CE20" s="29">
        <f t="shared" si="8"/>
        <v>1</v>
      </c>
      <c r="CF20" s="29">
        <f t="shared" si="9"/>
        <v>1.0699417152373021</v>
      </c>
      <c r="CG20" s="29">
        <f t="shared" si="10"/>
        <v>1</v>
      </c>
      <c r="CH20" s="29">
        <f t="shared" si="11"/>
        <v>1</v>
      </c>
      <c r="CI20" s="29">
        <f t="shared" si="12"/>
        <v>1</v>
      </c>
      <c r="CJ20" s="29">
        <f t="shared" si="13"/>
        <v>1</v>
      </c>
      <c r="CK20" s="29">
        <f t="shared" si="14"/>
        <v>1</v>
      </c>
      <c r="CL20" s="29">
        <f t="shared" si="15"/>
        <v>1</v>
      </c>
      <c r="CM20" s="29">
        <f t="shared" si="16"/>
        <v>1</v>
      </c>
      <c r="CN20" s="29">
        <f t="shared" si="17"/>
        <v>1</v>
      </c>
      <c r="CO20" s="29">
        <f t="shared" si="18"/>
        <v>1.0739160631014981</v>
      </c>
      <c r="CP20" s="29">
        <f t="shared" si="19"/>
        <v>1.0106430551828993</v>
      </c>
      <c r="CQ20" s="29">
        <f t="shared" si="20"/>
        <v>1</v>
      </c>
      <c r="CR20" s="29">
        <f t="shared" si="21"/>
        <v>1.087</v>
      </c>
      <c r="CS20" s="29">
        <f t="shared" si="22"/>
        <v>1</v>
      </c>
      <c r="CT20" s="29">
        <f t="shared" si="23"/>
        <v>0.97412935323383099</v>
      </c>
      <c r="CU20" s="29">
        <f t="shared" si="24"/>
        <v>1.0592725216735772</v>
      </c>
      <c r="CV20" s="29">
        <f t="shared" si="25"/>
        <v>1</v>
      </c>
      <c r="CW20" s="29">
        <f t="shared" si="26"/>
        <v>1</v>
      </c>
      <c r="CX20" s="29">
        <f t="shared" si="27"/>
        <v>1.0642591260228613</v>
      </c>
    </row>
    <row r="21" spans="1:102" ht="16" thickBot="1">
      <c r="A21" s="2">
        <v>43231</v>
      </c>
      <c r="B21" s="29">
        <v>1</v>
      </c>
      <c r="C21" s="29">
        <v>1.1886000000000001</v>
      </c>
      <c r="D21" s="29">
        <v>1.2055</v>
      </c>
      <c r="E21" s="29">
        <v>1.2050000000000001</v>
      </c>
      <c r="F21" s="29">
        <v>1.361</v>
      </c>
      <c r="G21" s="29">
        <v>1.9538</v>
      </c>
      <c r="H21" s="29">
        <v>1.3149999999999999</v>
      </c>
      <c r="I21" s="29">
        <v>1</v>
      </c>
      <c r="J21" s="29">
        <v>1.302</v>
      </c>
      <c r="K21" s="29">
        <v>1</v>
      </c>
      <c r="L21" s="29">
        <v>1</v>
      </c>
      <c r="M21" s="29">
        <v>1</v>
      </c>
      <c r="N21" s="29">
        <v>1</v>
      </c>
      <c r="O21" s="29">
        <v>1</v>
      </c>
      <c r="P21" s="29">
        <v>1</v>
      </c>
      <c r="Q21" s="29">
        <v>1</v>
      </c>
      <c r="R21" s="29">
        <v>1</v>
      </c>
      <c r="S21" s="29">
        <v>1.0985</v>
      </c>
      <c r="T21" s="29">
        <v>1.133</v>
      </c>
      <c r="U21" s="29">
        <v>1</v>
      </c>
      <c r="V21" s="29">
        <v>1.0880000000000001</v>
      </c>
      <c r="W21" s="29">
        <v>1</v>
      </c>
      <c r="X21" s="29">
        <v>0.98099999999999998</v>
      </c>
      <c r="Y21" s="29">
        <v>1.1334</v>
      </c>
      <c r="Z21" s="29">
        <v>1</v>
      </c>
      <c r="AA21" s="29">
        <v>1</v>
      </c>
      <c r="AB21" s="19">
        <v>1.0703808481641326</v>
      </c>
      <c r="AD21" s="11" t="str">
        <f t="shared" si="28"/>
        <v>/</v>
      </c>
      <c r="AE21" s="11">
        <f t="shared" si="29"/>
        <v>4.4789994084342144E-3</v>
      </c>
      <c r="AF21" s="11">
        <f t="shared" si="30"/>
        <v>5.3373363355850856E-3</v>
      </c>
      <c r="AG21" s="11" t="str">
        <f t="shared" si="31"/>
        <v>/</v>
      </c>
      <c r="AH21" s="11">
        <f t="shared" si="32"/>
        <v>2.9476787030213725E-3</v>
      </c>
      <c r="AI21" s="11">
        <f t="shared" si="33"/>
        <v>-1.5352336113805265E-4</v>
      </c>
      <c r="AJ21" s="11">
        <f t="shared" si="34"/>
        <v>8.667638260335897E-3</v>
      </c>
      <c r="AK21" s="11" t="str">
        <f t="shared" si="35"/>
        <v>/</v>
      </c>
      <c r="AL21" s="11">
        <f t="shared" si="36"/>
        <v>1.3229571984435973E-2</v>
      </c>
      <c r="AM21" s="11" t="str">
        <f t="shared" si="37"/>
        <v>/</v>
      </c>
      <c r="AN21" s="11" t="str">
        <f t="shared" si="38"/>
        <v>/</v>
      </c>
      <c r="AO21" s="11" t="str">
        <f t="shared" si="39"/>
        <v>/</v>
      </c>
      <c r="AP21" s="11" t="str">
        <f t="shared" si="40"/>
        <v>/</v>
      </c>
      <c r="AQ21" s="11" t="str">
        <f t="shared" si="41"/>
        <v>/</v>
      </c>
      <c r="AR21" s="11" t="str">
        <f t="shared" si="42"/>
        <v>/</v>
      </c>
      <c r="AS21" s="11" t="str">
        <f t="shared" si="43"/>
        <v>/</v>
      </c>
      <c r="AT21" s="11" t="str">
        <f t="shared" si="44"/>
        <v>/</v>
      </c>
      <c r="AU21" s="11">
        <f t="shared" si="45"/>
        <v>1.4874353288987452E-2</v>
      </c>
      <c r="AV21" s="11">
        <f t="shared" si="46"/>
        <v>2.6548672566373277E-3</v>
      </c>
      <c r="AW21" s="11" t="str">
        <f t="shared" si="47"/>
        <v>/</v>
      </c>
      <c r="AX21" s="11">
        <f t="shared" si="48"/>
        <v>9.1996320147202937E-4</v>
      </c>
      <c r="AY21" s="11" t="str">
        <f t="shared" si="49"/>
        <v>/</v>
      </c>
      <c r="AZ21" s="11">
        <f t="shared" si="50"/>
        <v>2.0429009193054792E-3</v>
      </c>
      <c r="BA21" s="11">
        <f t="shared" si="51"/>
        <v>8.2732852949025659E-3</v>
      </c>
      <c r="BB21" s="11" t="str">
        <f t="shared" si="52"/>
        <v>/</v>
      </c>
      <c r="BC21" s="11" t="str">
        <f t="shared" si="53"/>
        <v>/</v>
      </c>
      <c r="BD21" s="11">
        <f t="shared" si="54"/>
        <v>5.7520973901799E-3</v>
      </c>
      <c r="BF21" s="7" t="s">
        <v>142</v>
      </c>
      <c r="BG21" s="18" t="s">
        <v>143</v>
      </c>
      <c r="BH21" s="13">
        <f>INDEX(R:R,COUNTA(R:R))/INDEX(R:R,COUNTA(R:R)-1)-1</f>
        <v>2.9960981047938429E-3</v>
      </c>
      <c r="BI21" s="14">
        <f t="shared" si="55"/>
        <v>3.1011102058129403E-3</v>
      </c>
      <c r="BJ21" s="13">
        <v>1.6811471356925844E-2</v>
      </c>
      <c r="BK21" s="14">
        <f t="shared" si="56"/>
        <v>1.1200424420830579E-2</v>
      </c>
      <c r="BL21" s="13">
        <v>-1.4041095890410915E-2</v>
      </c>
      <c r="BM21" s="14">
        <f t="shared" si="57"/>
        <v>2.4193382563629795E-2</v>
      </c>
      <c r="BN21" s="13">
        <v>6.1028117426131116E-2</v>
      </c>
      <c r="BO21" s="14">
        <f t="shared" si="58"/>
        <v>4.0594167882696021E-2</v>
      </c>
      <c r="BP21" s="13">
        <v>2.96852646638055E-2</v>
      </c>
      <c r="BQ21" s="14">
        <f t="shared" si="59"/>
        <v>9.8918046159658157E-2</v>
      </c>
      <c r="BR21" s="13">
        <v>6.1301537713312683E-2</v>
      </c>
      <c r="BS21" s="14">
        <f t="shared" si="60"/>
        <v>3.7797860464807306E-2</v>
      </c>
      <c r="BT21" s="13">
        <f>[10]衍盛投资!$P$13</f>
        <v>-7.8986587183308504E-2</v>
      </c>
      <c r="BU21" s="14">
        <f t="shared" si="61"/>
        <v>-1.2310939142291644E-2</v>
      </c>
      <c r="BW21" s="2">
        <f t="shared" si="0"/>
        <v>43231</v>
      </c>
      <c r="BX21" s="29">
        <f t="shared" si="1"/>
        <v>1</v>
      </c>
      <c r="BY21" s="29">
        <f t="shared" si="2"/>
        <v>1.0801526717557253</v>
      </c>
      <c r="BZ21" s="29">
        <f t="shared" si="3"/>
        <v>1.1928557292697408</v>
      </c>
      <c r="CA21" s="29">
        <f t="shared" si="4"/>
        <v>0.97967479674796754</v>
      </c>
      <c r="CB21" s="29">
        <f t="shared" si="5"/>
        <v>1.0827366746221163</v>
      </c>
      <c r="CC21" s="29">
        <f t="shared" si="6"/>
        <v>0.99384505824304392</v>
      </c>
      <c r="CD21" s="29">
        <f t="shared" si="7"/>
        <v>1.1059714045416316</v>
      </c>
      <c r="CE21" s="29">
        <f t="shared" si="8"/>
        <v>1</v>
      </c>
      <c r="CF21" s="29">
        <f t="shared" si="9"/>
        <v>1.0840965861781848</v>
      </c>
      <c r="CG21" s="29">
        <f t="shared" si="10"/>
        <v>1</v>
      </c>
      <c r="CH21" s="29">
        <f t="shared" si="11"/>
        <v>1</v>
      </c>
      <c r="CI21" s="29">
        <f t="shared" si="12"/>
        <v>1</v>
      </c>
      <c r="CJ21" s="29">
        <f t="shared" si="13"/>
        <v>1</v>
      </c>
      <c r="CK21" s="29">
        <f t="shared" si="14"/>
        <v>1</v>
      </c>
      <c r="CL21" s="29">
        <f t="shared" si="15"/>
        <v>1</v>
      </c>
      <c r="CM21" s="29">
        <f t="shared" si="16"/>
        <v>1</v>
      </c>
      <c r="CN21" s="29">
        <f t="shared" si="17"/>
        <v>1</v>
      </c>
      <c r="CO21" s="29">
        <f t="shared" si="18"/>
        <v>1.0898898700267883</v>
      </c>
      <c r="CP21" s="29">
        <f t="shared" si="19"/>
        <v>1.0133261783382523</v>
      </c>
      <c r="CQ21" s="29">
        <f t="shared" si="20"/>
        <v>1</v>
      </c>
      <c r="CR21" s="29">
        <f t="shared" si="21"/>
        <v>1.0880000000000001</v>
      </c>
      <c r="CS21" s="29">
        <f t="shared" si="22"/>
        <v>1</v>
      </c>
      <c r="CT21" s="29">
        <f t="shared" si="23"/>
        <v>0.97611940298507471</v>
      </c>
      <c r="CU21" s="29">
        <f t="shared" si="24"/>
        <v>1.0680361854504334</v>
      </c>
      <c r="CV21" s="29">
        <f t="shared" si="25"/>
        <v>1</v>
      </c>
      <c r="CW21" s="29">
        <f t="shared" si="26"/>
        <v>1</v>
      </c>
      <c r="CX21" s="29">
        <f t="shared" si="27"/>
        <v>1.0703808481641326</v>
      </c>
    </row>
    <row r="22" spans="1:102" ht="16" thickBot="1">
      <c r="A22" s="2">
        <v>43238</v>
      </c>
      <c r="B22" s="29">
        <v>1</v>
      </c>
      <c r="C22" s="29">
        <v>1.1962999999999999</v>
      </c>
      <c r="D22" s="29">
        <v>1.2186999999999999</v>
      </c>
      <c r="E22" s="29">
        <v>1.204</v>
      </c>
      <c r="F22" s="29">
        <v>1.3680000000000001</v>
      </c>
      <c r="G22" s="29">
        <v>1.954</v>
      </c>
      <c r="H22" s="29">
        <v>1.3171999999999999</v>
      </c>
      <c r="I22" s="29">
        <v>1</v>
      </c>
      <c r="J22" s="29">
        <v>1.3169999999999999</v>
      </c>
      <c r="K22" s="29">
        <v>1</v>
      </c>
      <c r="L22" s="29">
        <v>1</v>
      </c>
      <c r="M22" s="29">
        <v>1</v>
      </c>
      <c r="N22" s="29">
        <v>1</v>
      </c>
      <c r="O22" s="29">
        <v>1</v>
      </c>
      <c r="P22" s="29">
        <v>1</v>
      </c>
      <c r="Q22" s="29">
        <v>1</v>
      </c>
      <c r="R22" s="29">
        <v>1</v>
      </c>
      <c r="S22" s="29">
        <v>1.1162000000000001</v>
      </c>
      <c r="T22" s="29">
        <v>1.137</v>
      </c>
      <c r="U22" s="29">
        <v>1</v>
      </c>
      <c r="V22" s="29">
        <v>1.091</v>
      </c>
      <c r="W22" s="29">
        <v>1</v>
      </c>
      <c r="X22" s="29">
        <v>0.97499999999999998</v>
      </c>
      <c r="Y22" s="29">
        <v>1.1353</v>
      </c>
      <c r="Z22" s="29">
        <v>1</v>
      </c>
      <c r="AA22" s="29">
        <v>1</v>
      </c>
      <c r="AB22" s="19">
        <v>1.0751082189462766</v>
      </c>
      <c r="AD22" s="11" t="str">
        <f t="shared" si="28"/>
        <v>/</v>
      </c>
      <c r="AE22" s="11">
        <f t="shared" si="29"/>
        <v>6.4782096584214965E-3</v>
      </c>
      <c r="AF22" s="11">
        <f t="shared" si="30"/>
        <v>1.0949813355453974E-2</v>
      </c>
      <c r="AG22" s="11">
        <f t="shared" si="31"/>
        <v>-8.2987551867230724E-4</v>
      </c>
      <c r="AH22" s="11">
        <f t="shared" si="32"/>
        <v>5.143277002204405E-3</v>
      </c>
      <c r="AI22" s="11">
        <f t="shared" si="33"/>
        <v>1.0236462278645497E-4</v>
      </c>
      <c r="AJ22" s="11">
        <f t="shared" si="34"/>
        <v>1.6730038022814142E-3</v>
      </c>
      <c r="AK22" s="11" t="str">
        <f t="shared" si="35"/>
        <v>/</v>
      </c>
      <c r="AL22" s="11">
        <f t="shared" si="36"/>
        <v>1.1520737327188835E-2</v>
      </c>
      <c r="AM22" s="11" t="str">
        <f t="shared" si="37"/>
        <v>/</v>
      </c>
      <c r="AN22" s="11" t="str">
        <f t="shared" si="38"/>
        <v>/</v>
      </c>
      <c r="AO22" s="11" t="str">
        <f t="shared" si="39"/>
        <v>/</v>
      </c>
      <c r="AP22" s="11" t="str">
        <f t="shared" si="40"/>
        <v>/</v>
      </c>
      <c r="AQ22" s="11" t="str">
        <f t="shared" si="41"/>
        <v>/</v>
      </c>
      <c r="AR22" s="11" t="str">
        <f t="shared" si="42"/>
        <v>/</v>
      </c>
      <c r="AS22" s="11" t="str">
        <f t="shared" si="43"/>
        <v>/</v>
      </c>
      <c r="AT22" s="11" t="str">
        <f t="shared" si="44"/>
        <v>/</v>
      </c>
      <c r="AU22" s="11">
        <f t="shared" si="45"/>
        <v>1.6112881201638674E-2</v>
      </c>
      <c r="AV22" s="11">
        <f t="shared" si="46"/>
        <v>3.530450132391838E-3</v>
      </c>
      <c r="AW22" s="11" t="str">
        <f t="shared" si="47"/>
        <v>/</v>
      </c>
      <c r="AX22" s="11">
        <f t="shared" si="48"/>
        <v>2.7573529411764053E-3</v>
      </c>
      <c r="AY22" s="11" t="str">
        <f t="shared" si="49"/>
        <v>/</v>
      </c>
      <c r="AZ22" s="11">
        <f t="shared" si="50"/>
        <v>-6.1162079510703737E-3</v>
      </c>
      <c r="BA22" s="11">
        <f t="shared" si="51"/>
        <v>1.6763719781189845E-3</v>
      </c>
      <c r="BB22" s="11" t="str">
        <f t="shared" si="52"/>
        <v>/</v>
      </c>
      <c r="BC22" s="11" t="str">
        <f t="shared" si="53"/>
        <v>/</v>
      </c>
      <c r="BD22" s="11">
        <f t="shared" si="54"/>
        <v>4.4165315459934185E-3</v>
      </c>
      <c r="BF22" s="7" t="s">
        <v>144</v>
      </c>
      <c r="BG22" s="8" t="s">
        <v>145</v>
      </c>
      <c r="BH22" s="13">
        <f>INDEX(S:S,COUNTA(S:S))/INDEX(S:S,COUNTA(S:S)-1)-1</f>
        <v>4.2543134010872841E-3</v>
      </c>
      <c r="BI22" s="14">
        <f t="shared" si="55"/>
        <v>3.1011102058129403E-3</v>
      </c>
      <c r="BJ22" s="13">
        <v>1.1305486135903875E-2</v>
      </c>
      <c r="BK22" s="14">
        <f t="shared" si="56"/>
        <v>1.1200424420830579E-2</v>
      </c>
      <c r="BL22" s="13">
        <v>-8.8178237610958554E-4</v>
      </c>
      <c r="BM22" s="14">
        <f t="shared" si="57"/>
        <v>2.4193382563629795E-2</v>
      </c>
      <c r="BN22" s="13">
        <v>6.1416319234988533E-2</v>
      </c>
      <c r="BO22" s="14">
        <f t="shared" si="58"/>
        <v>4.0594167882696021E-2</v>
      </c>
      <c r="BP22" s="13">
        <v>9.3060646986944606E-2</v>
      </c>
      <c r="BQ22" s="14">
        <f t="shared" si="59"/>
        <v>9.8918046159658157E-2</v>
      </c>
      <c r="BR22" s="13">
        <v>7.1439716236941203E-2</v>
      </c>
      <c r="BS22" s="14">
        <f t="shared" si="60"/>
        <v>3.7797860464807306E-2</v>
      </c>
      <c r="BT22" s="13">
        <f>[9]易股资产!$P$13</f>
        <v>-5.0760974751473675E-2</v>
      </c>
      <c r="BU22" s="14">
        <f t="shared" si="61"/>
        <v>-1.2310939142291644E-2</v>
      </c>
      <c r="BW22" s="2">
        <f t="shared" si="0"/>
        <v>43238</v>
      </c>
      <c r="BX22" s="29">
        <f t="shared" si="1"/>
        <v>1</v>
      </c>
      <c r="BY22" s="29">
        <f t="shared" si="2"/>
        <v>1.087150127226463</v>
      </c>
      <c r="BZ22" s="29">
        <f t="shared" si="3"/>
        <v>1.2059172768652286</v>
      </c>
      <c r="CA22" s="29">
        <f t="shared" si="4"/>
        <v>0.9788617886178862</v>
      </c>
      <c r="CB22" s="29">
        <f t="shared" si="5"/>
        <v>1.0883054892601434</v>
      </c>
      <c r="CC22" s="29">
        <f t="shared" si="6"/>
        <v>0.99394679281753906</v>
      </c>
      <c r="CD22" s="29">
        <f t="shared" si="7"/>
        <v>1.1078216989066441</v>
      </c>
      <c r="CE22" s="29">
        <f t="shared" si="8"/>
        <v>1</v>
      </c>
      <c r="CF22" s="29">
        <f t="shared" si="9"/>
        <v>1.0965861781848458</v>
      </c>
      <c r="CG22" s="29">
        <f t="shared" si="10"/>
        <v>1</v>
      </c>
      <c r="CH22" s="29">
        <f t="shared" si="11"/>
        <v>1</v>
      </c>
      <c r="CI22" s="29">
        <f t="shared" si="12"/>
        <v>1</v>
      </c>
      <c r="CJ22" s="29">
        <f t="shared" si="13"/>
        <v>1</v>
      </c>
      <c r="CK22" s="29">
        <f t="shared" si="14"/>
        <v>1</v>
      </c>
      <c r="CL22" s="29">
        <f t="shared" si="15"/>
        <v>1</v>
      </c>
      <c r="CM22" s="29">
        <f t="shared" si="16"/>
        <v>1</v>
      </c>
      <c r="CN22" s="29">
        <f t="shared" si="17"/>
        <v>1</v>
      </c>
      <c r="CO22" s="29">
        <f t="shared" si="18"/>
        <v>1.1074511360253994</v>
      </c>
      <c r="CP22" s="29">
        <f t="shared" si="19"/>
        <v>1.0169036758787227</v>
      </c>
      <c r="CQ22" s="29">
        <f t="shared" si="20"/>
        <v>1</v>
      </c>
      <c r="CR22" s="29">
        <f t="shared" si="21"/>
        <v>1.091</v>
      </c>
      <c r="CS22" s="29">
        <f t="shared" si="22"/>
        <v>1</v>
      </c>
      <c r="CT22" s="29">
        <f t="shared" si="23"/>
        <v>0.97014925373134342</v>
      </c>
      <c r="CU22" s="29">
        <f t="shared" si="24"/>
        <v>1.0698266113833397</v>
      </c>
      <c r="CV22" s="29">
        <f t="shared" si="25"/>
        <v>1</v>
      </c>
      <c r="CW22" s="29">
        <f t="shared" si="26"/>
        <v>1</v>
      </c>
      <c r="CX22" s="29">
        <f t="shared" si="27"/>
        <v>1.0751082189462766</v>
      </c>
    </row>
    <row r="23" spans="1:102" ht="16" thickBot="1">
      <c r="A23" s="2">
        <v>43245</v>
      </c>
      <c r="B23" s="29">
        <v>1</v>
      </c>
      <c r="C23" s="29">
        <v>1.1846000000000001</v>
      </c>
      <c r="D23" s="29">
        <v>1.2092000000000001</v>
      </c>
      <c r="E23" s="29">
        <v>1.204</v>
      </c>
      <c r="F23" s="29">
        <v>1.363</v>
      </c>
      <c r="G23" s="29">
        <v>1.9517</v>
      </c>
      <c r="H23" s="29">
        <v>1.3158000000000001</v>
      </c>
      <c r="I23" s="29">
        <v>1</v>
      </c>
      <c r="J23" s="29">
        <v>1.3340000000000001</v>
      </c>
      <c r="K23" s="29">
        <v>1</v>
      </c>
      <c r="L23" s="29">
        <v>1</v>
      </c>
      <c r="M23" s="29">
        <v>1</v>
      </c>
      <c r="N23" s="29">
        <v>1</v>
      </c>
      <c r="O23" s="29">
        <v>1</v>
      </c>
      <c r="P23" s="29">
        <v>1</v>
      </c>
      <c r="Q23" s="29">
        <v>1</v>
      </c>
      <c r="R23" s="29">
        <v>1</v>
      </c>
      <c r="S23" s="29">
        <v>1.1081000000000001</v>
      </c>
      <c r="T23" s="29">
        <v>1.1379999999999999</v>
      </c>
      <c r="U23" s="29">
        <v>1</v>
      </c>
      <c r="V23" s="29">
        <v>1.093</v>
      </c>
      <c r="W23" s="29">
        <v>1</v>
      </c>
      <c r="X23" s="29">
        <v>0.97299999999999998</v>
      </c>
      <c r="Y23" s="29">
        <v>1.1385000000000001</v>
      </c>
      <c r="Z23" s="29">
        <v>1</v>
      </c>
      <c r="AA23" s="29">
        <v>1</v>
      </c>
      <c r="AB23" s="19">
        <v>1.0737067815287749</v>
      </c>
      <c r="AD23" s="11" t="str">
        <f t="shared" si="28"/>
        <v>/</v>
      </c>
      <c r="AE23" s="11">
        <f t="shared" si="29"/>
        <v>-9.7801554793947032E-3</v>
      </c>
      <c r="AF23" s="11">
        <f t="shared" si="30"/>
        <v>-7.7951915976038899E-3</v>
      </c>
      <c r="AG23" s="11" t="str">
        <f t="shared" si="31"/>
        <v>/</v>
      </c>
      <c r="AH23" s="11">
        <f t="shared" si="32"/>
        <v>-3.654970760234022E-3</v>
      </c>
      <c r="AI23" s="11">
        <f t="shared" si="33"/>
        <v>-1.1770726714431801E-3</v>
      </c>
      <c r="AJ23" s="11">
        <f t="shared" si="34"/>
        <v>-1.0628606134223118E-3</v>
      </c>
      <c r="AK23" s="11" t="str">
        <f t="shared" si="35"/>
        <v>/</v>
      </c>
      <c r="AL23" s="11">
        <f t="shared" si="36"/>
        <v>1.290812452543677E-2</v>
      </c>
      <c r="AM23" s="11" t="str">
        <f t="shared" si="37"/>
        <v>/</v>
      </c>
      <c r="AN23" s="11" t="str">
        <f t="shared" si="38"/>
        <v>/</v>
      </c>
      <c r="AO23" s="11" t="str">
        <f t="shared" si="39"/>
        <v>/</v>
      </c>
      <c r="AP23" s="11" t="str">
        <f t="shared" si="40"/>
        <v>/</v>
      </c>
      <c r="AQ23" s="11" t="str">
        <f t="shared" si="41"/>
        <v>/</v>
      </c>
      <c r="AR23" s="11" t="str">
        <f t="shared" si="42"/>
        <v>/</v>
      </c>
      <c r="AS23" s="11" t="str">
        <f t="shared" si="43"/>
        <v>/</v>
      </c>
      <c r="AT23" s="11" t="str">
        <f t="shared" si="44"/>
        <v>/</v>
      </c>
      <c r="AU23" s="11">
        <f t="shared" si="45"/>
        <v>-7.2567640207847894E-3</v>
      </c>
      <c r="AV23" s="11">
        <f t="shared" si="46"/>
        <v>8.7950747581344579E-4</v>
      </c>
      <c r="AW23" s="11" t="str">
        <f t="shared" si="47"/>
        <v>/</v>
      </c>
      <c r="AX23" s="11">
        <f t="shared" si="48"/>
        <v>1.8331805682860747E-3</v>
      </c>
      <c r="AY23" s="11" t="str">
        <f t="shared" si="49"/>
        <v>/</v>
      </c>
      <c r="AZ23" s="11">
        <f t="shared" si="50"/>
        <v>-2.0512820512820218E-3</v>
      </c>
      <c r="BA23" s="11">
        <f t="shared" si="51"/>
        <v>2.8186382453978531E-3</v>
      </c>
      <c r="BB23" s="11" t="str">
        <f t="shared" si="52"/>
        <v>/</v>
      </c>
      <c r="BC23" s="11" t="str">
        <f t="shared" si="53"/>
        <v>/</v>
      </c>
      <c r="BD23" s="11">
        <f t="shared" si="54"/>
        <v>-1.3035314890209593E-3</v>
      </c>
      <c r="BF23" s="7" t="s">
        <v>146</v>
      </c>
      <c r="BG23" s="8" t="s">
        <v>147</v>
      </c>
      <c r="BH23" s="13">
        <f>INDEX(T:T,COUNTA(T:T))/INDEX(T:T,COUNTA(T:T)-1)-1</f>
        <v>3.3178500331785266E-3</v>
      </c>
      <c r="BI23" s="14">
        <f t="shared" si="55"/>
        <v>3.1011102058129403E-3</v>
      </c>
      <c r="BJ23" s="13">
        <v>1.272605492297374E-2</v>
      </c>
      <c r="BK23" s="14">
        <f t="shared" si="56"/>
        <v>1.1200424420830579E-2</v>
      </c>
      <c r="BL23" s="13">
        <v>5.146036161335199E-2</v>
      </c>
      <c r="BM23" s="14">
        <f t="shared" si="57"/>
        <v>2.4193382563629795E-2</v>
      </c>
      <c r="BN23" s="13">
        <v>5.8792845706611495E-2</v>
      </c>
      <c r="BO23" s="14">
        <f t="shared" si="58"/>
        <v>4.0594167882696021E-2</v>
      </c>
      <c r="BP23" s="13">
        <v>0.15508021390374327</v>
      </c>
      <c r="BQ23" s="14">
        <f t="shared" si="59"/>
        <v>9.8918046159658157E-2</v>
      </c>
      <c r="BR23" s="13">
        <v>5.6695953632315131E-2</v>
      </c>
      <c r="BS23" s="14">
        <f t="shared" si="60"/>
        <v>3.7797860464807306E-2</v>
      </c>
      <c r="BT23" s="13">
        <f>[9]申毅投资!$P$13</f>
        <v>-5.5111821086261892E-2</v>
      </c>
      <c r="BU23" s="14">
        <f t="shared" si="61"/>
        <v>-1.2310939142291644E-2</v>
      </c>
      <c r="BW23" s="2">
        <f t="shared" si="0"/>
        <v>43245</v>
      </c>
      <c r="BX23" s="29">
        <f t="shared" si="1"/>
        <v>1</v>
      </c>
      <c r="BY23" s="29">
        <f t="shared" si="2"/>
        <v>1.0765176299527446</v>
      </c>
      <c r="BZ23" s="29">
        <f t="shared" si="3"/>
        <v>1.1965169206412034</v>
      </c>
      <c r="CA23" s="29">
        <f t="shared" si="4"/>
        <v>0.9788617886178862</v>
      </c>
      <c r="CB23" s="29">
        <f t="shared" si="5"/>
        <v>1.0843277645186953</v>
      </c>
      <c r="CC23" s="29">
        <f t="shared" si="6"/>
        <v>0.99277684521084486</v>
      </c>
      <c r="CD23" s="29">
        <f t="shared" si="7"/>
        <v>1.1066442388561817</v>
      </c>
      <c r="CE23" s="29">
        <f t="shared" si="8"/>
        <v>1</v>
      </c>
      <c r="CF23" s="29">
        <f t="shared" si="9"/>
        <v>1.1107410491257286</v>
      </c>
      <c r="CG23" s="29">
        <f t="shared" si="10"/>
        <v>1</v>
      </c>
      <c r="CH23" s="29">
        <f t="shared" si="11"/>
        <v>1</v>
      </c>
      <c r="CI23" s="29">
        <f t="shared" si="12"/>
        <v>1</v>
      </c>
      <c r="CJ23" s="29">
        <f t="shared" si="13"/>
        <v>1</v>
      </c>
      <c r="CK23" s="29">
        <f t="shared" si="14"/>
        <v>1</v>
      </c>
      <c r="CL23" s="29">
        <f t="shared" si="15"/>
        <v>1</v>
      </c>
      <c r="CM23" s="29">
        <f t="shared" si="16"/>
        <v>1</v>
      </c>
      <c r="CN23" s="29">
        <f t="shared" si="17"/>
        <v>1</v>
      </c>
      <c r="CO23" s="29">
        <f t="shared" si="18"/>
        <v>1.0994146244667131</v>
      </c>
      <c r="CP23" s="29">
        <f t="shared" si="19"/>
        <v>1.0177980502638402</v>
      </c>
      <c r="CQ23" s="29">
        <f t="shared" si="20"/>
        <v>1</v>
      </c>
      <c r="CR23" s="29">
        <f t="shared" si="21"/>
        <v>1.093</v>
      </c>
      <c r="CS23" s="29">
        <f t="shared" si="22"/>
        <v>1</v>
      </c>
      <c r="CT23" s="29">
        <f t="shared" si="23"/>
        <v>0.96815920398009958</v>
      </c>
      <c r="CU23" s="29">
        <f t="shared" si="24"/>
        <v>1.072842065586129</v>
      </c>
      <c r="CV23" s="29">
        <f t="shared" si="25"/>
        <v>1</v>
      </c>
      <c r="CW23" s="29">
        <f t="shared" si="26"/>
        <v>1</v>
      </c>
      <c r="CX23" s="29">
        <f t="shared" si="27"/>
        <v>1.0737067815287749</v>
      </c>
    </row>
    <row r="24" spans="1:102" ht="16" thickBot="1">
      <c r="A24" s="2">
        <v>43252</v>
      </c>
      <c r="B24" s="29">
        <v>1</v>
      </c>
      <c r="C24" s="29">
        <v>1.1887000000000001</v>
      </c>
      <c r="D24" s="29">
        <v>1.1975</v>
      </c>
      <c r="E24" s="29">
        <v>1.2030000000000001</v>
      </c>
      <c r="F24" s="29">
        <v>1.365</v>
      </c>
      <c r="G24" s="29">
        <v>1.9457</v>
      </c>
      <c r="H24" s="29">
        <v>1.3038000000000001</v>
      </c>
      <c r="I24" s="29">
        <v>1</v>
      </c>
      <c r="J24" s="29">
        <v>1.321</v>
      </c>
      <c r="K24" s="29">
        <v>1</v>
      </c>
      <c r="L24" s="29">
        <v>1</v>
      </c>
      <c r="M24" s="29">
        <v>1</v>
      </c>
      <c r="N24" s="29">
        <v>1</v>
      </c>
      <c r="O24" s="29">
        <v>1</v>
      </c>
      <c r="P24" s="29">
        <v>1</v>
      </c>
      <c r="Q24" s="29">
        <v>1</v>
      </c>
      <c r="R24" s="29">
        <v>1</v>
      </c>
      <c r="S24" s="29">
        <v>1.1073</v>
      </c>
      <c r="T24" s="29">
        <v>1.1359999999999999</v>
      </c>
      <c r="U24" s="29">
        <v>1</v>
      </c>
      <c r="V24" s="29">
        <v>1.095</v>
      </c>
      <c r="W24" s="29">
        <v>1</v>
      </c>
      <c r="X24" s="29">
        <v>0.97699999999999998</v>
      </c>
      <c r="Y24" s="29">
        <v>1.1488</v>
      </c>
      <c r="Z24" s="29">
        <v>1</v>
      </c>
      <c r="AA24" s="29">
        <v>1</v>
      </c>
      <c r="AB24" s="19">
        <v>1.0723638556009347</v>
      </c>
      <c r="AD24" s="11" t="str">
        <f t="shared" si="28"/>
        <v>/</v>
      </c>
      <c r="AE24" s="11">
        <f t="shared" si="29"/>
        <v>3.46108391018074E-3</v>
      </c>
      <c r="AF24" s="11">
        <f t="shared" si="30"/>
        <v>-9.6758187231227311E-3</v>
      </c>
      <c r="AG24" s="11">
        <f t="shared" si="31"/>
        <v>-8.3056478405307832E-4</v>
      </c>
      <c r="AH24" s="11">
        <f t="shared" si="32"/>
        <v>1.4673514306675628E-3</v>
      </c>
      <c r="AI24" s="11">
        <f t="shared" si="33"/>
        <v>-3.0742429676692273E-3</v>
      </c>
      <c r="AJ24" s="11">
        <f t="shared" si="34"/>
        <v>-9.1199270405837307E-3</v>
      </c>
      <c r="AK24" s="11" t="str">
        <f t="shared" si="35"/>
        <v>/</v>
      </c>
      <c r="AL24" s="11">
        <f t="shared" si="36"/>
        <v>-9.7451274362819751E-3</v>
      </c>
      <c r="AM24" s="11" t="str">
        <f t="shared" si="37"/>
        <v>/</v>
      </c>
      <c r="AN24" s="11" t="str">
        <f t="shared" si="38"/>
        <v>/</v>
      </c>
      <c r="AO24" s="11" t="str">
        <f t="shared" si="39"/>
        <v>/</v>
      </c>
      <c r="AP24" s="11" t="str">
        <f t="shared" si="40"/>
        <v>/</v>
      </c>
      <c r="AQ24" s="11" t="str">
        <f t="shared" si="41"/>
        <v>/</v>
      </c>
      <c r="AR24" s="11" t="str">
        <f t="shared" si="42"/>
        <v>/</v>
      </c>
      <c r="AS24" s="11" t="str">
        <f t="shared" si="43"/>
        <v>/</v>
      </c>
      <c r="AT24" s="11" t="str">
        <f t="shared" si="44"/>
        <v>/</v>
      </c>
      <c r="AU24" s="11">
        <f t="shared" si="45"/>
        <v>-7.2195650212081297E-4</v>
      </c>
      <c r="AV24" s="11">
        <f t="shared" si="46"/>
        <v>-1.7574692442882123E-3</v>
      </c>
      <c r="AW24" s="11" t="str">
        <f t="shared" si="47"/>
        <v>/</v>
      </c>
      <c r="AX24" s="11">
        <f t="shared" si="48"/>
        <v>1.8298261665141702E-3</v>
      </c>
      <c r="AY24" s="11" t="str">
        <f t="shared" si="49"/>
        <v>/</v>
      </c>
      <c r="AZ24" s="11">
        <f t="shared" si="50"/>
        <v>4.1109969167523186E-3</v>
      </c>
      <c r="BA24" s="11">
        <f t="shared" si="51"/>
        <v>9.046991655687231E-3</v>
      </c>
      <c r="BB24" s="11" t="str">
        <f t="shared" si="52"/>
        <v>/</v>
      </c>
      <c r="BC24" s="11" t="str">
        <f t="shared" si="53"/>
        <v>/</v>
      </c>
      <c r="BD24" s="11">
        <f t="shared" si="54"/>
        <v>-1.2507380515265343E-3</v>
      </c>
      <c r="BF24" s="7" t="s">
        <v>47</v>
      </c>
      <c r="BG24" s="25" t="s">
        <v>148</v>
      </c>
      <c r="BH24" s="13">
        <f>INDEX(U:U,COUNTA(U:U))/INDEX(U:U,COUNTA(U:U)-1)-1</f>
        <v>-1.1711711711711814E-2</v>
      </c>
      <c r="BI24" s="14">
        <f t="shared" si="55"/>
        <v>3.1011102058129403E-3</v>
      </c>
      <c r="BJ24" s="13">
        <v>-4.1921397379912739E-2</v>
      </c>
      <c r="BK24" s="14">
        <f t="shared" si="56"/>
        <v>1.1200424420830579E-2</v>
      </c>
      <c r="BL24" s="13">
        <v>-9.1074681238623167E-4</v>
      </c>
      <c r="BM24" s="14">
        <f t="shared" si="57"/>
        <v>2.4193382563629795E-2</v>
      </c>
      <c r="BN24" s="13">
        <v>7.5352711583899779E-2</v>
      </c>
      <c r="BO24" s="14">
        <f t="shared" si="58"/>
        <v>4.0594167882696021E-2</v>
      </c>
      <c r="BP24" s="13">
        <v>1.012891344383049E-2</v>
      </c>
      <c r="BQ24" s="14">
        <f t="shared" si="59"/>
        <v>9.8918046159658157E-2</v>
      </c>
      <c r="BR24" s="13">
        <v>6.9349861891137884E-2</v>
      </c>
      <c r="BS24" s="14">
        <f t="shared" si="60"/>
        <v>3.7797860464807306E-2</v>
      </c>
      <c r="BT24" s="13">
        <f>[9]蒙玺投资!$P$13</f>
        <v>-6.6382978723404262E-2</v>
      </c>
      <c r="BU24" s="14">
        <f t="shared" si="61"/>
        <v>-1.2310939142291644E-2</v>
      </c>
      <c r="BW24" s="2">
        <f t="shared" si="0"/>
        <v>43252</v>
      </c>
      <c r="BX24" s="29">
        <f t="shared" si="1"/>
        <v>1</v>
      </c>
      <c r="BY24" s="29">
        <f t="shared" si="2"/>
        <v>1.0802435478007997</v>
      </c>
      <c r="BZ24" s="29">
        <f t="shared" si="3"/>
        <v>1.1849396398179299</v>
      </c>
      <c r="CA24" s="29">
        <f t="shared" si="4"/>
        <v>0.97804878048780497</v>
      </c>
      <c r="CB24" s="29">
        <f t="shared" si="5"/>
        <v>1.0859188544152745</v>
      </c>
      <c r="CC24" s="29">
        <f t="shared" si="6"/>
        <v>0.98972480797599061</v>
      </c>
      <c r="CD24" s="29">
        <f t="shared" si="7"/>
        <v>1.096551724137931</v>
      </c>
      <c r="CE24" s="29">
        <f t="shared" si="8"/>
        <v>1</v>
      </c>
      <c r="CF24" s="29">
        <f t="shared" si="9"/>
        <v>1.0999167360532889</v>
      </c>
      <c r="CG24" s="29">
        <f t="shared" si="10"/>
        <v>1</v>
      </c>
      <c r="CH24" s="29">
        <f t="shared" si="11"/>
        <v>1</v>
      </c>
      <c r="CI24" s="29">
        <f t="shared" si="12"/>
        <v>1</v>
      </c>
      <c r="CJ24" s="29">
        <f t="shared" si="13"/>
        <v>1</v>
      </c>
      <c r="CK24" s="29">
        <f t="shared" si="14"/>
        <v>1</v>
      </c>
      <c r="CL24" s="29">
        <f t="shared" si="15"/>
        <v>1</v>
      </c>
      <c r="CM24" s="29">
        <f t="shared" si="16"/>
        <v>1</v>
      </c>
      <c r="CN24" s="29">
        <f t="shared" si="17"/>
        <v>1</v>
      </c>
      <c r="CO24" s="29">
        <f t="shared" si="18"/>
        <v>1.0986208949300524</v>
      </c>
      <c r="CP24" s="29">
        <f t="shared" si="19"/>
        <v>1.0160093014936051</v>
      </c>
      <c r="CQ24" s="29">
        <f t="shared" si="20"/>
        <v>1</v>
      </c>
      <c r="CR24" s="29">
        <f t="shared" si="21"/>
        <v>1.095</v>
      </c>
      <c r="CS24" s="29">
        <f t="shared" si="22"/>
        <v>1</v>
      </c>
      <c r="CT24" s="29">
        <f t="shared" si="23"/>
        <v>0.97213930348258715</v>
      </c>
      <c r="CU24" s="29">
        <f t="shared" si="24"/>
        <v>1.0825480588013572</v>
      </c>
      <c r="CV24" s="29">
        <f t="shared" si="25"/>
        <v>1</v>
      </c>
      <c r="CW24" s="29">
        <f t="shared" si="26"/>
        <v>1</v>
      </c>
      <c r="CX24" s="29">
        <f t="shared" si="27"/>
        <v>1.0723638556009347</v>
      </c>
    </row>
    <row r="25" spans="1:102" ht="16" thickBot="1">
      <c r="A25" s="2">
        <v>43259</v>
      </c>
      <c r="B25" s="29">
        <v>1</v>
      </c>
      <c r="C25" s="29">
        <v>1.1958</v>
      </c>
      <c r="D25" s="29">
        <v>1.2021999999999999</v>
      </c>
      <c r="E25" s="29">
        <v>1.202</v>
      </c>
      <c r="F25" s="29">
        <v>1.381</v>
      </c>
      <c r="G25" s="29">
        <v>1.9646999999999999</v>
      </c>
      <c r="H25" s="29">
        <v>1.3050999999999999</v>
      </c>
      <c r="I25" s="29">
        <v>1</v>
      </c>
      <c r="J25" s="29">
        <v>1.3360000000000001</v>
      </c>
      <c r="K25" s="29">
        <v>1</v>
      </c>
      <c r="L25" s="29">
        <v>1</v>
      </c>
      <c r="M25" s="29">
        <v>1</v>
      </c>
      <c r="N25" s="29">
        <v>1</v>
      </c>
      <c r="O25" s="29">
        <v>1</v>
      </c>
      <c r="P25" s="29">
        <v>1</v>
      </c>
      <c r="Q25" s="29">
        <v>1</v>
      </c>
      <c r="R25" s="29">
        <v>1</v>
      </c>
      <c r="S25" s="29">
        <v>1.1087</v>
      </c>
      <c r="T25" s="29">
        <v>1.139</v>
      </c>
      <c r="U25" s="29">
        <v>1</v>
      </c>
      <c r="V25" s="29">
        <v>1.1000000000000001</v>
      </c>
      <c r="W25" s="29">
        <v>1</v>
      </c>
      <c r="X25" s="29">
        <v>0.97499999999999998</v>
      </c>
      <c r="Y25" s="29">
        <v>1.1518999999999999</v>
      </c>
      <c r="Z25" s="29">
        <v>1</v>
      </c>
      <c r="AA25" s="29">
        <v>1</v>
      </c>
      <c r="AB25" s="19">
        <v>1.0770132795294418</v>
      </c>
      <c r="AD25" s="11" t="str">
        <f t="shared" si="28"/>
        <v>/</v>
      </c>
      <c r="AE25" s="11">
        <f t="shared" si="29"/>
        <v>5.9729115840834179E-3</v>
      </c>
      <c r="AF25" s="11">
        <f t="shared" si="30"/>
        <v>3.9248434237995067E-3</v>
      </c>
      <c r="AG25" s="11">
        <f t="shared" si="31"/>
        <v>-8.3125519534510417E-4</v>
      </c>
      <c r="AH25" s="11">
        <f t="shared" si="32"/>
        <v>1.172161172161168E-2</v>
      </c>
      <c r="AI25" s="11">
        <f t="shared" si="33"/>
        <v>9.7651230919462151E-3</v>
      </c>
      <c r="AJ25" s="11">
        <f t="shared" si="34"/>
        <v>9.9708544255250331E-4</v>
      </c>
      <c r="AK25" s="11" t="str">
        <f t="shared" si="35"/>
        <v>/</v>
      </c>
      <c r="AL25" s="11">
        <f t="shared" si="36"/>
        <v>1.1355034065102299E-2</v>
      </c>
      <c r="AM25" s="11" t="str">
        <f t="shared" si="37"/>
        <v>/</v>
      </c>
      <c r="AN25" s="11" t="str">
        <f t="shared" si="38"/>
        <v>/</v>
      </c>
      <c r="AO25" s="11" t="str">
        <f t="shared" si="39"/>
        <v>/</v>
      </c>
      <c r="AP25" s="11" t="str">
        <f t="shared" si="40"/>
        <v>/</v>
      </c>
      <c r="AQ25" s="11" t="str">
        <f t="shared" si="41"/>
        <v>/</v>
      </c>
      <c r="AR25" s="11" t="str">
        <f t="shared" si="42"/>
        <v>/</v>
      </c>
      <c r="AS25" s="11" t="str">
        <f t="shared" si="43"/>
        <v>/</v>
      </c>
      <c r="AT25" s="11" t="str">
        <f t="shared" si="44"/>
        <v>/</v>
      </c>
      <c r="AU25" s="11">
        <f t="shared" si="45"/>
        <v>1.2643366747946416E-3</v>
      </c>
      <c r="AV25" s="11">
        <f t="shared" si="46"/>
        <v>2.640845070422726E-3</v>
      </c>
      <c r="AW25" s="11" t="str">
        <f t="shared" si="47"/>
        <v>/</v>
      </c>
      <c r="AX25" s="11">
        <f t="shared" si="48"/>
        <v>4.5662100456622667E-3</v>
      </c>
      <c r="AY25" s="11" t="str">
        <f t="shared" si="49"/>
        <v>/</v>
      </c>
      <c r="AZ25" s="11">
        <f t="shared" si="50"/>
        <v>-2.0470829068577334E-3</v>
      </c>
      <c r="BA25" s="11">
        <f t="shared" si="51"/>
        <v>2.6984679665738032E-3</v>
      </c>
      <c r="BB25" s="11" t="str">
        <f t="shared" si="52"/>
        <v>/</v>
      </c>
      <c r="BC25" s="11" t="str">
        <f t="shared" si="53"/>
        <v>/</v>
      </c>
      <c r="BD25" s="11">
        <f t="shared" si="54"/>
        <v>4.3356775820289073E-3</v>
      </c>
      <c r="BF25" s="7" t="s">
        <v>149</v>
      </c>
      <c r="BG25" s="26" t="s">
        <v>150</v>
      </c>
      <c r="BH25" s="13">
        <f>INDEX(V:V,COUNTA(V:V))/INDEX(V:V,COUNTA(V:V)-1)-1</f>
        <v>1.0325245224573898E-3</v>
      </c>
      <c r="BI25" s="14">
        <f t="shared" si="55"/>
        <v>3.1011102058129403E-3</v>
      </c>
      <c r="BJ25" s="13">
        <v>4.663212435233266E-3</v>
      </c>
      <c r="BK25" s="14">
        <f t="shared" si="56"/>
        <v>1.1200424420830579E-2</v>
      </c>
      <c r="BL25" s="13">
        <v>6.0722100656455114E-2</v>
      </c>
      <c r="BM25" s="14">
        <f t="shared" si="57"/>
        <v>2.4193382563629795E-2</v>
      </c>
      <c r="BN25" s="13">
        <v>2.99915693838257E-2</v>
      </c>
      <c r="BO25" s="14">
        <f t="shared" si="58"/>
        <v>4.0594167882696021E-2</v>
      </c>
      <c r="BP25" s="13">
        <v>0.15142517814726841</v>
      </c>
      <c r="BQ25" s="14">
        <f t="shared" si="59"/>
        <v>9.8918046159658157E-2</v>
      </c>
      <c r="BR25" s="13">
        <v>2.927080289395283E-2</v>
      </c>
      <c r="BS25" s="14">
        <f t="shared" si="60"/>
        <v>3.7797860464807306E-2</v>
      </c>
      <c r="BT25" s="13">
        <f>[9]同亨投资!$P$13</f>
        <v>-4.6248715313462752E-3</v>
      </c>
      <c r="BU25" s="14">
        <f t="shared" si="61"/>
        <v>-1.2310939142291644E-2</v>
      </c>
      <c r="BW25" s="2">
        <f t="shared" si="0"/>
        <v>43259</v>
      </c>
      <c r="BX25" s="29">
        <f t="shared" si="1"/>
        <v>1</v>
      </c>
      <c r="BY25" s="29">
        <f t="shared" si="2"/>
        <v>1.0866957470010905</v>
      </c>
      <c r="BZ25" s="29">
        <f t="shared" si="3"/>
        <v>1.1895903423708687</v>
      </c>
      <c r="CA25" s="29">
        <f t="shared" si="4"/>
        <v>0.97723577235772352</v>
      </c>
      <c r="CB25" s="29">
        <f t="shared" si="5"/>
        <v>1.0986475735879078</v>
      </c>
      <c r="CC25" s="29">
        <f t="shared" si="6"/>
        <v>0.99938959255302906</v>
      </c>
      <c r="CD25" s="29">
        <f t="shared" si="7"/>
        <v>1.0976450798990747</v>
      </c>
      <c r="CE25" s="29">
        <f t="shared" si="8"/>
        <v>1</v>
      </c>
      <c r="CF25" s="29">
        <f t="shared" si="9"/>
        <v>1.1124063280599501</v>
      </c>
      <c r="CG25" s="29">
        <f t="shared" si="10"/>
        <v>1</v>
      </c>
      <c r="CH25" s="29">
        <f t="shared" si="11"/>
        <v>1</v>
      </c>
      <c r="CI25" s="29">
        <f t="shared" si="12"/>
        <v>1</v>
      </c>
      <c r="CJ25" s="29">
        <f t="shared" si="13"/>
        <v>1</v>
      </c>
      <c r="CK25" s="29">
        <f t="shared" si="14"/>
        <v>1</v>
      </c>
      <c r="CL25" s="29">
        <f t="shared" si="15"/>
        <v>1</v>
      </c>
      <c r="CM25" s="29">
        <f t="shared" si="16"/>
        <v>1</v>
      </c>
      <c r="CN25" s="29">
        <f t="shared" si="17"/>
        <v>1</v>
      </c>
      <c r="CO25" s="29">
        <f t="shared" si="18"/>
        <v>1.1000099216192083</v>
      </c>
      <c r="CP25" s="29">
        <f t="shared" si="19"/>
        <v>1.0186924246489579</v>
      </c>
      <c r="CQ25" s="29">
        <f t="shared" si="20"/>
        <v>1</v>
      </c>
      <c r="CR25" s="29">
        <f t="shared" si="21"/>
        <v>1.1000000000000001</v>
      </c>
      <c r="CS25" s="29">
        <f t="shared" si="22"/>
        <v>1</v>
      </c>
      <c r="CT25" s="29">
        <f t="shared" si="23"/>
        <v>0.97014925373134342</v>
      </c>
      <c r="CU25" s="29">
        <f t="shared" si="24"/>
        <v>1.0854692800603092</v>
      </c>
      <c r="CV25" s="29">
        <f t="shared" si="25"/>
        <v>1</v>
      </c>
      <c r="CW25" s="29">
        <f t="shared" si="26"/>
        <v>1</v>
      </c>
      <c r="CX25" s="29">
        <f t="shared" si="27"/>
        <v>1.0770132795294418</v>
      </c>
    </row>
    <row r="26" spans="1:102" ht="16" thickBot="1">
      <c r="A26" s="2">
        <v>43266</v>
      </c>
      <c r="B26" s="29">
        <v>1</v>
      </c>
      <c r="C26" s="29">
        <v>1.1822999999999999</v>
      </c>
      <c r="D26" s="29">
        <v>1.1712</v>
      </c>
      <c r="E26" s="29">
        <v>1.202</v>
      </c>
      <c r="F26" s="29">
        <v>1.3680000000000001</v>
      </c>
      <c r="G26" s="29">
        <v>1.9490000000000001</v>
      </c>
      <c r="H26" s="29">
        <v>1.3007</v>
      </c>
      <c r="I26" s="29">
        <v>1</v>
      </c>
      <c r="J26" s="29">
        <v>1.331</v>
      </c>
      <c r="K26" s="29">
        <v>1</v>
      </c>
      <c r="L26" s="29">
        <v>1</v>
      </c>
      <c r="M26" s="29">
        <v>1</v>
      </c>
      <c r="N26" s="29">
        <v>1</v>
      </c>
      <c r="O26" s="29">
        <v>1</v>
      </c>
      <c r="P26" s="29">
        <v>1</v>
      </c>
      <c r="Q26" s="29">
        <v>1</v>
      </c>
      <c r="R26" s="29">
        <v>1</v>
      </c>
      <c r="S26" s="29">
        <v>1.0972</v>
      </c>
      <c r="T26" s="29">
        <v>1.131</v>
      </c>
      <c r="U26" s="29">
        <v>1</v>
      </c>
      <c r="V26" s="29">
        <v>1.1020000000000001</v>
      </c>
      <c r="W26" s="29">
        <v>1</v>
      </c>
      <c r="X26" s="29">
        <v>0.97599999999999998</v>
      </c>
      <c r="Y26" s="29">
        <v>1.1529</v>
      </c>
      <c r="Z26" s="29">
        <v>1</v>
      </c>
      <c r="AA26" s="29">
        <v>1</v>
      </c>
      <c r="AB26" s="19">
        <v>1.069642763990416</v>
      </c>
      <c r="AD26" s="11" t="str">
        <f t="shared" si="28"/>
        <v>/</v>
      </c>
      <c r="AE26" s="11">
        <f t="shared" si="29"/>
        <v>-1.1289513296537934E-2</v>
      </c>
      <c r="AF26" s="11">
        <f t="shared" si="30"/>
        <v>-2.5786058892031227E-2</v>
      </c>
      <c r="AG26" s="11" t="str">
        <f t="shared" si="31"/>
        <v>/</v>
      </c>
      <c r="AH26" s="11">
        <f t="shared" si="32"/>
        <v>-9.4134685010860419E-3</v>
      </c>
      <c r="AI26" s="11">
        <f t="shared" si="33"/>
        <v>-7.9910418893468504E-3</v>
      </c>
      <c r="AJ26" s="11">
        <f t="shared" si="34"/>
        <v>-3.3713891655811068E-3</v>
      </c>
      <c r="AK26" s="11" t="str">
        <f t="shared" si="35"/>
        <v>/</v>
      </c>
      <c r="AL26" s="11">
        <f t="shared" si="36"/>
        <v>-3.7425149700599514E-3</v>
      </c>
      <c r="AM26" s="11" t="str">
        <f t="shared" si="37"/>
        <v>/</v>
      </c>
      <c r="AN26" s="11" t="str">
        <f t="shared" si="38"/>
        <v>/</v>
      </c>
      <c r="AO26" s="11" t="str">
        <f t="shared" si="39"/>
        <v>/</v>
      </c>
      <c r="AP26" s="11" t="str">
        <f t="shared" si="40"/>
        <v>/</v>
      </c>
      <c r="AQ26" s="11" t="str">
        <f t="shared" si="41"/>
        <v>/</v>
      </c>
      <c r="AR26" s="11" t="str">
        <f t="shared" si="42"/>
        <v>/</v>
      </c>
      <c r="AS26" s="11" t="str">
        <f t="shared" si="43"/>
        <v>/</v>
      </c>
      <c r="AT26" s="11" t="str">
        <f t="shared" si="44"/>
        <v>/</v>
      </c>
      <c r="AU26" s="11">
        <f t="shared" si="45"/>
        <v>-1.0372508343104547E-2</v>
      </c>
      <c r="AV26" s="11">
        <f t="shared" si="46"/>
        <v>-7.0237050043898686E-3</v>
      </c>
      <c r="AW26" s="11" t="str">
        <f t="shared" si="47"/>
        <v>/</v>
      </c>
      <c r="AX26" s="11">
        <f t="shared" si="48"/>
        <v>1.8181818181817189E-3</v>
      </c>
      <c r="AY26" s="11" t="str">
        <f t="shared" si="49"/>
        <v>/</v>
      </c>
      <c r="AZ26" s="11">
        <f t="shared" si="50"/>
        <v>1.0256410256410664E-3</v>
      </c>
      <c r="BA26" s="11">
        <f t="shared" si="51"/>
        <v>8.6813091414184029E-4</v>
      </c>
      <c r="BB26" s="11" t="str">
        <f t="shared" si="52"/>
        <v>/</v>
      </c>
      <c r="BC26" s="11" t="str">
        <f t="shared" si="53"/>
        <v>/</v>
      </c>
      <c r="BD26" s="11">
        <f t="shared" si="54"/>
        <v>-6.8434769367431425E-3</v>
      </c>
      <c r="BF26" s="24" t="s">
        <v>151</v>
      </c>
      <c r="BG26" s="7" t="s">
        <v>350</v>
      </c>
      <c r="BH26" s="13">
        <f>INDEX(W:W,COUNTA(W:W))/INDEX(W:W,COUNTA(W:W)-1)-1</f>
        <v>0</v>
      </c>
      <c r="BI26" s="14">
        <f t="shared" si="55"/>
        <v>3.1011102058129403E-3</v>
      </c>
      <c r="BJ26" s="13">
        <v>-6.26151012891345E-2</v>
      </c>
      <c r="BK26" s="14">
        <f t="shared" si="56"/>
        <v>1.1200424420830579E-2</v>
      </c>
      <c r="BL26" s="13">
        <v>5.6016597510373467E-2</v>
      </c>
      <c r="BM26" s="14">
        <f t="shared" si="57"/>
        <v>2.4193382563629795E-2</v>
      </c>
      <c r="BN26" s="13">
        <v>0.12937127941424975</v>
      </c>
      <c r="BO26" s="14">
        <f t="shared" si="58"/>
        <v>4.0594167882696021E-2</v>
      </c>
      <c r="BP26" s="13" t="s">
        <v>239</v>
      </c>
      <c r="BQ26" s="14">
        <f t="shared" si="59"/>
        <v>9.8918046159658157E-2</v>
      </c>
      <c r="BR26" s="13" t="s">
        <v>239</v>
      </c>
      <c r="BS26" s="14">
        <f t="shared" si="60"/>
        <v>3.7797860464807306E-2</v>
      </c>
      <c r="BT26" s="13">
        <f>[9]鑫绰投资!$P$13</f>
        <v>-6.9060773480663196E-2</v>
      </c>
      <c r="BU26" s="14">
        <f t="shared" si="61"/>
        <v>-1.2310939142291644E-2</v>
      </c>
      <c r="BW26" s="2">
        <f t="shared" si="0"/>
        <v>43266</v>
      </c>
      <c r="BX26" s="29">
        <f t="shared" si="1"/>
        <v>1</v>
      </c>
      <c r="BY26" s="29">
        <f t="shared" si="2"/>
        <v>1.0744274809160304</v>
      </c>
      <c r="BZ26" s="29">
        <f t="shared" si="3"/>
        <v>1.158915495745102</v>
      </c>
      <c r="CA26" s="29">
        <f t="shared" si="4"/>
        <v>0.97723577235772352</v>
      </c>
      <c r="CB26" s="29">
        <f t="shared" si="5"/>
        <v>1.0883054892601434</v>
      </c>
      <c r="CC26" s="29">
        <f t="shared" si="6"/>
        <v>0.9914034284551605</v>
      </c>
      <c r="CD26" s="29">
        <f t="shared" si="7"/>
        <v>1.0939444911690495</v>
      </c>
      <c r="CE26" s="29">
        <f t="shared" si="8"/>
        <v>1</v>
      </c>
      <c r="CF26" s="29">
        <f t="shared" si="9"/>
        <v>1.1082431307243963</v>
      </c>
      <c r="CG26" s="29">
        <f t="shared" si="10"/>
        <v>1</v>
      </c>
      <c r="CH26" s="29">
        <f t="shared" si="11"/>
        <v>1</v>
      </c>
      <c r="CI26" s="29">
        <f t="shared" si="12"/>
        <v>1</v>
      </c>
      <c r="CJ26" s="29">
        <f t="shared" si="13"/>
        <v>1</v>
      </c>
      <c r="CK26" s="29">
        <f t="shared" si="14"/>
        <v>1</v>
      </c>
      <c r="CL26" s="29">
        <f t="shared" si="15"/>
        <v>1</v>
      </c>
      <c r="CM26" s="29">
        <f t="shared" si="16"/>
        <v>1</v>
      </c>
      <c r="CN26" s="29">
        <f t="shared" si="17"/>
        <v>1</v>
      </c>
      <c r="CO26" s="29">
        <f t="shared" si="18"/>
        <v>1.0886000595297152</v>
      </c>
      <c r="CP26" s="29">
        <f t="shared" si="19"/>
        <v>1.0115374295680171</v>
      </c>
      <c r="CQ26" s="29">
        <f t="shared" si="20"/>
        <v>1</v>
      </c>
      <c r="CR26" s="29">
        <f t="shared" si="21"/>
        <v>1.1020000000000001</v>
      </c>
      <c r="CS26" s="29">
        <f t="shared" si="22"/>
        <v>1</v>
      </c>
      <c r="CT26" s="29">
        <f t="shared" si="23"/>
        <v>0.97114427860696528</v>
      </c>
      <c r="CU26" s="29">
        <f t="shared" si="24"/>
        <v>1.0864116094986809</v>
      </c>
      <c r="CV26" s="29">
        <f t="shared" si="25"/>
        <v>1</v>
      </c>
      <c r="CW26" s="29">
        <f t="shared" si="26"/>
        <v>1</v>
      </c>
      <c r="CX26" s="29">
        <f t="shared" si="27"/>
        <v>1.069642763990416</v>
      </c>
    </row>
    <row r="27" spans="1:102" ht="16" thickBot="1">
      <c r="A27" s="2">
        <v>43273</v>
      </c>
      <c r="B27" s="29">
        <v>1</v>
      </c>
      <c r="C27" s="29">
        <v>1.1960999999999999</v>
      </c>
      <c r="D27" s="29">
        <v>1.1705000000000001</v>
      </c>
      <c r="E27" s="29">
        <v>1.202</v>
      </c>
      <c r="F27" s="29">
        <v>1.3740000000000001</v>
      </c>
      <c r="G27" s="29">
        <v>1.9613</v>
      </c>
      <c r="H27" s="29">
        <v>1.2811999999999999</v>
      </c>
      <c r="I27" s="29">
        <v>1</v>
      </c>
      <c r="J27" s="29">
        <v>1.355</v>
      </c>
      <c r="K27" s="29">
        <v>1</v>
      </c>
      <c r="L27" s="29">
        <v>1</v>
      </c>
      <c r="M27" s="29">
        <v>1</v>
      </c>
      <c r="N27" s="29">
        <v>1</v>
      </c>
      <c r="O27" s="29">
        <v>1</v>
      </c>
      <c r="P27" s="29">
        <v>1</v>
      </c>
      <c r="Q27" s="29">
        <v>1</v>
      </c>
      <c r="R27" s="29">
        <v>1</v>
      </c>
      <c r="S27" s="29">
        <v>1.1028</v>
      </c>
      <c r="T27" s="29">
        <v>1.135</v>
      </c>
      <c r="U27" s="29">
        <v>1</v>
      </c>
      <c r="V27" s="29">
        <v>1.1060000000000001</v>
      </c>
      <c r="W27" s="29">
        <v>1</v>
      </c>
      <c r="X27" s="29">
        <v>0.97699999999999998</v>
      </c>
      <c r="Y27" s="29">
        <v>1.1556</v>
      </c>
      <c r="Z27" s="29">
        <v>1</v>
      </c>
      <c r="AA27" s="29">
        <v>1</v>
      </c>
      <c r="AB27" s="19">
        <v>1.0735759256992663</v>
      </c>
      <c r="AD27" s="11" t="str">
        <f t="shared" si="28"/>
        <v>/</v>
      </c>
      <c r="AE27" s="11">
        <f t="shared" si="29"/>
        <v>1.1672164425272857E-2</v>
      </c>
      <c r="AF27" s="11">
        <f t="shared" si="30"/>
        <v>-5.9767759562834311E-4</v>
      </c>
      <c r="AG27" s="11" t="str">
        <f t="shared" si="31"/>
        <v>/</v>
      </c>
      <c r="AH27" s="11">
        <f t="shared" si="32"/>
        <v>4.3859649122806044E-3</v>
      </c>
      <c r="AI27" s="11">
        <f t="shared" si="33"/>
        <v>6.3109286813749499E-3</v>
      </c>
      <c r="AJ27" s="11">
        <f t="shared" si="34"/>
        <v>-1.499192742369504E-2</v>
      </c>
      <c r="AK27" s="11" t="str">
        <f t="shared" si="35"/>
        <v>/</v>
      </c>
      <c r="AL27" s="11">
        <f t="shared" si="36"/>
        <v>1.8031555221637907E-2</v>
      </c>
      <c r="AM27" s="11" t="str">
        <f t="shared" si="37"/>
        <v>/</v>
      </c>
      <c r="AN27" s="11" t="str">
        <f t="shared" si="38"/>
        <v>/</v>
      </c>
      <c r="AO27" s="11" t="str">
        <f t="shared" si="39"/>
        <v>/</v>
      </c>
      <c r="AP27" s="11" t="str">
        <f t="shared" si="40"/>
        <v>/</v>
      </c>
      <c r="AQ27" s="11" t="str">
        <f t="shared" si="41"/>
        <v>/</v>
      </c>
      <c r="AR27" s="11" t="str">
        <f t="shared" si="42"/>
        <v>/</v>
      </c>
      <c r="AS27" s="11" t="str">
        <f t="shared" si="43"/>
        <v>/</v>
      </c>
      <c r="AT27" s="11" t="str">
        <f t="shared" si="44"/>
        <v>/</v>
      </c>
      <c r="AU27" s="11">
        <f t="shared" si="45"/>
        <v>5.1039008384980988E-3</v>
      </c>
      <c r="AV27" s="11">
        <f t="shared" si="46"/>
        <v>3.5366931918656697E-3</v>
      </c>
      <c r="AW27" s="11" t="str">
        <f t="shared" si="47"/>
        <v>/</v>
      </c>
      <c r="AX27" s="11">
        <f t="shared" si="48"/>
        <v>3.6297640653357721E-3</v>
      </c>
      <c r="AY27" s="11" t="str">
        <f t="shared" si="49"/>
        <v>/</v>
      </c>
      <c r="AZ27" s="11">
        <f t="shared" si="50"/>
        <v>1.0245901639345245E-3</v>
      </c>
      <c r="BA27" s="11">
        <f t="shared" si="51"/>
        <v>2.3419203747072626E-3</v>
      </c>
      <c r="BB27" s="11" t="str">
        <f t="shared" si="52"/>
        <v>/</v>
      </c>
      <c r="BC27" s="11" t="str">
        <f t="shared" si="53"/>
        <v>/</v>
      </c>
      <c r="BD27" s="11">
        <f t="shared" si="54"/>
        <v>3.6770797141441047E-3</v>
      </c>
      <c r="BF27" s="24" t="s">
        <v>152</v>
      </c>
      <c r="BG27" s="7" t="s">
        <v>153</v>
      </c>
      <c r="BH27" s="13">
        <f>INDEX(X:X,COUNTA(X:X))/INDEX(X:X,COUNTA(X:X)-1)-1</f>
        <v>9.4142259414224938E-3</v>
      </c>
      <c r="BI27" s="14">
        <f t="shared" si="55"/>
        <v>3.1011102058129403E-3</v>
      </c>
      <c r="BJ27" s="13">
        <v>3.4852546916890104E-2</v>
      </c>
      <c r="BK27" s="14">
        <f t="shared" si="56"/>
        <v>1.1200424420830579E-2</v>
      </c>
      <c r="BL27" s="13">
        <v>4.2116630669546407E-2</v>
      </c>
      <c r="BM27" s="14">
        <f t="shared" si="57"/>
        <v>2.4193382563629795E-2</v>
      </c>
      <c r="BN27" s="13">
        <v>3.9174790837515641E-2</v>
      </c>
      <c r="BO27" s="14">
        <f t="shared" si="58"/>
        <v>4.0594167882696021E-2</v>
      </c>
      <c r="BP27" s="13">
        <v>0.21155053358443188</v>
      </c>
      <c r="BQ27" s="14">
        <f t="shared" si="59"/>
        <v>9.8918046159658157E-2</v>
      </c>
      <c r="BR27" s="13">
        <v>6.0456897836864816E-2</v>
      </c>
      <c r="BS27" s="14">
        <f t="shared" si="60"/>
        <v>3.7797860464807306E-2</v>
      </c>
      <c r="BT27" s="13">
        <f>[9]微丰投资!$P$13</f>
        <v>-3.2803180914512953E-2</v>
      </c>
      <c r="BU27" s="14">
        <f t="shared" si="61"/>
        <v>-1.2310939142291644E-2</v>
      </c>
      <c r="BW27" s="2">
        <f t="shared" si="0"/>
        <v>43273</v>
      </c>
      <c r="BX27" s="29">
        <f t="shared" si="1"/>
        <v>1</v>
      </c>
      <c r="BY27" s="29">
        <f t="shared" si="2"/>
        <v>1.0869683751363139</v>
      </c>
      <c r="BZ27" s="29">
        <f t="shared" si="3"/>
        <v>1.1582228379180686</v>
      </c>
      <c r="CA27" s="29">
        <f t="shared" si="4"/>
        <v>0.97723577235772352</v>
      </c>
      <c r="CB27" s="29">
        <f t="shared" si="5"/>
        <v>1.0930787589498809</v>
      </c>
      <c r="CC27" s="29">
        <f t="shared" si="6"/>
        <v>0.99766010478661171</v>
      </c>
      <c r="CD27" s="29">
        <f t="shared" si="7"/>
        <v>1.0775441547518922</v>
      </c>
      <c r="CE27" s="29">
        <f t="shared" si="8"/>
        <v>1</v>
      </c>
      <c r="CF27" s="29">
        <f t="shared" si="9"/>
        <v>1.1282264779350542</v>
      </c>
      <c r="CG27" s="29">
        <f t="shared" si="10"/>
        <v>1</v>
      </c>
      <c r="CH27" s="29">
        <f t="shared" si="11"/>
        <v>1</v>
      </c>
      <c r="CI27" s="29">
        <f t="shared" si="12"/>
        <v>1</v>
      </c>
      <c r="CJ27" s="29">
        <f t="shared" si="13"/>
        <v>1</v>
      </c>
      <c r="CK27" s="29">
        <f t="shared" si="14"/>
        <v>1</v>
      </c>
      <c r="CL27" s="29">
        <f t="shared" si="15"/>
        <v>1</v>
      </c>
      <c r="CM27" s="29">
        <f t="shared" si="16"/>
        <v>1</v>
      </c>
      <c r="CN27" s="29">
        <f t="shared" si="17"/>
        <v>1</v>
      </c>
      <c r="CO27" s="29">
        <f t="shared" si="18"/>
        <v>1.0941561662863379</v>
      </c>
      <c r="CP27" s="29">
        <f t="shared" si="19"/>
        <v>1.0151149271084876</v>
      </c>
      <c r="CQ27" s="29">
        <f t="shared" si="20"/>
        <v>1</v>
      </c>
      <c r="CR27" s="29">
        <f t="shared" si="21"/>
        <v>1.1060000000000001</v>
      </c>
      <c r="CS27" s="29">
        <f t="shared" si="22"/>
        <v>1</v>
      </c>
      <c r="CT27" s="29">
        <f t="shared" si="23"/>
        <v>0.97213930348258715</v>
      </c>
      <c r="CU27" s="29">
        <f t="shared" si="24"/>
        <v>1.0889558989822843</v>
      </c>
      <c r="CV27" s="29">
        <f t="shared" si="25"/>
        <v>1</v>
      </c>
      <c r="CW27" s="29">
        <f t="shared" si="26"/>
        <v>1</v>
      </c>
      <c r="CX27" s="29">
        <f t="shared" si="27"/>
        <v>1.0735759256992663</v>
      </c>
    </row>
    <row r="28" spans="1:102" ht="16" thickBot="1">
      <c r="A28" s="2">
        <v>43280</v>
      </c>
      <c r="B28" s="29">
        <v>1</v>
      </c>
      <c r="C28" s="29">
        <v>1.2025999999999999</v>
      </c>
      <c r="D28" s="29">
        <v>1.1786000000000001</v>
      </c>
      <c r="E28" s="29">
        <v>1.202</v>
      </c>
      <c r="F28" s="29">
        <v>1.387</v>
      </c>
      <c r="G28" s="29">
        <v>1.9591000000000001</v>
      </c>
      <c r="H28" s="29">
        <v>1.2806999999999999</v>
      </c>
      <c r="I28" s="29">
        <v>1</v>
      </c>
      <c r="J28" s="29">
        <v>1.395</v>
      </c>
      <c r="K28" s="29">
        <v>1</v>
      </c>
      <c r="L28" s="29">
        <v>1</v>
      </c>
      <c r="M28" s="29">
        <v>1</v>
      </c>
      <c r="N28" s="29">
        <v>1</v>
      </c>
      <c r="O28" s="29">
        <v>1</v>
      </c>
      <c r="P28" s="29">
        <v>1</v>
      </c>
      <c r="Q28" s="29">
        <v>1</v>
      </c>
      <c r="R28" s="29">
        <v>1</v>
      </c>
      <c r="S28" s="29">
        <v>1.1216999999999999</v>
      </c>
      <c r="T28" s="29">
        <v>1.135</v>
      </c>
      <c r="U28" s="29">
        <v>1</v>
      </c>
      <c r="V28" s="29">
        <v>1.113</v>
      </c>
      <c r="W28" s="29">
        <v>1</v>
      </c>
      <c r="X28" s="29">
        <v>0.98199999999999998</v>
      </c>
      <c r="Y28" s="29">
        <v>1.1536999999999999</v>
      </c>
      <c r="Z28" s="29">
        <v>1</v>
      </c>
      <c r="AA28" s="29">
        <v>1</v>
      </c>
      <c r="AB28" s="19">
        <v>1.0818172369570507</v>
      </c>
      <c r="AD28" s="11" t="str">
        <f t="shared" si="28"/>
        <v>/</v>
      </c>
      <c r="AE28" s="11">
        <f t="shared" si="29"/>
        <v>5.4343282334252674E-3</v>
      </c>
      <c r="AF28" s="11">
        <f t="shared" si="30"/>
        <v>6.9201196070054483E-3</v>
      </c>
      <c r="AG28" s="11" t="str">
        <f t="shared" si="31"/>
        <v>/</v>
      </c>
      <c r="AH28" s="11">
        <f t="shared" si="32"/>
        <v>9.4614264919941071E-3</v>
      </c>
      <c r="AI28" s="11">
        <f t="shared" si="33"/>
        <v>-1.1217049915871469E-3</v>
      </c>
      <c r="AJ28" s="11">
        <f t="shared" si="34"/>
        <v>-3.9025913206369722E-4</v>
      </c>
      <c r="AK28" s="11" t="str">
        <f t="shared" si="35"/>
        <v>/</v>
      </c>
      <c r="AL28" s="11">
        <f t="shared" si="36"/>
        <v>2.9520295202952074E-2</v>
      </c>
      <c r="AM28" s="11" t="str">
        <f t="shared" si="37"/>
        <v>/</v>
      </c>
      <c r="AN28" s="11" t="str">
        <f t="shared" si="38"/>
        <v>/</v>
      </c>
      <c r="AO28" s="11" t="str">
        <f t="shared" si="39"/>
        <v>/</v>
      </c>
      <c r="AP28" s="11" t="str">
        <f t="shared" si="40"/>
        <v>/</v>
      </c>
      <c r="AQ28" s="11" t="str">
        <f t="shared" si="41"/>
        <v>/</v>
      </c>
      <c r="AR28" s="11" t="str">
        <f t="shared" si="42"/>
        <v>/</v>
      </c>
      <c r="AS28" s="11" t="str">
        <f t="shared" si="43"/>
        <v>/</v>
      </c>
      <c r="AT28" s="11" t="str">
        <f t="shared" si="44"/>
        <v>/</v>
      </c>
      <c r="AU28" s="11">
        <f t="shared" si="45"/>
        <v>1.7138193688791992E-2</v>
      </c>
      <c r="AV28" s="11" t="str">
        <f t="shared" si="46"/>
        <v>/</v>
      </c>
      <c r="AW28" s="11" t="str">
        <f t="shared" si="47"/>
        <v>/</v>
      </c>
      <c r="AX28" s="11">
        <f t="shared" si="48"/>
        <v>6.3291139240504446E-3</v>
      </c>
      <c r="AY28" s="11" t="str">
        <f t="shared" si="49"/>
        <v>/</v>
      </c>
      <c r="AZ28" s="11">
        <f t="shared" si="50"/>
        <v>5.1177072671442225E-3</v>
      </c>
      <c r="BA28" s="11">
        <f t="shared" si="51"/>
        <v>-1.6441675320180149E-3</v>
      </c>
      <c r="BB28" s="11" t="str">
        <f t="shared" si="52"/>
        <v>/</v>
      </c>
      <c r="BC28" s="11" t="str">
        <f t="shared" si="53"/>
        <v>/</v>
      </c>
      <c r="BD28" s="11">
        <f t="shared" si="54"/>
        <v>7.6765052759695251E-3</v>
      </c>
      <c r="BF28" s="24" t="s">
        <v>154</v>
      </c>
      <c r="BG28" s="7" t="s">
        <v>155</v>
      </c>
      <c r="BH28" s="13">
        <f>INDEX(Y:Y,COUNTA(Y:Y))/INDEX(Y:Y,COUNTA(Y:Y)-1)-1</f>
        <v>6.6029539530843007E-3</v>
      </c>
      <c r="BI28" s="14">
        <f t="shared" si="55"/>
        <v>3.1011102058129403E-3</v>
      </c>
      <c r="BJ28" s="13">
        <v>5.5768179332968959E-2</v>
      </c>
      <c r="BK28" s="14">
        <f t="shared" si="56"/>
        <v>1.1200424420830579E-2</v>
      </c>
      <c r="BL28" s="13">
        <v>5.5191256830600999E-2</v>
      </c>
      <c r="BM28" s="14">
        <f t="shared" si="57"/>
        <v>2.4193382563629795E-2</v>
      </c>
      <c r="BN28" s="13">
        <v>4.8363640074270083E-2</v>
      </c>
      <c r="BO28" s="14">
        <f t="shared" si="58"/>
        <v>4.0594167882696021E-2</v>
      </c>
      <c r="BP28" s="13">
        <v>0.1862798634812286</v>
      </c>
      <c r="BQ28" s="14">
        <f t="shared" si="59"/>
        <v>9.8918046159658157E-2</v>
      </c>
      <c r="BR28" s="13">
        <v>5.7502662622189706E-2</v>
      </c>
      <c r="BS28" s="14">
        <f t="shared" si="60"/>
        <v>3.7797860464807306E-2</v>
      </c>
      <c r="BT28" s="13">
        <f>[9]天演资本!$P$13</f>
        <v>-2.5108121095627101E-2</v>
      </c>
      <c r="BU28" s="14">
        <f t="shared" si="61"/>
        <v>-1.2310939142291644E-2</v>
      </c>
      <c r="BW28" s="2">
        <f t="shared" si="0"/>
        <v>43280</v>
      </c>
      <c r="BX28" s="29">
        <f t="shared" si="1"/>
        <v>1</v>
      </c>
      <c r="BY28" s="29">
        <f t="shared" si="2"/>
        <v>1.0928753180661577</v>
      </c>
      <c r="BZ28" s="29">
        <f t="shared" si="3"/>
        <v>1.1662378784880272</v>
      </c>
      <c r="CA28" s="29">
        <f t="shared" si="4"/>
        <v>0.97723577235772352</v>
      </c>
      <c r="CB28" s="29">
        <f t="shared" si="5"/>
        <v>1.1034208432776453</v>
      </c>
      <c r="CC28" s="29">
        <f t="shared" si="6"/>
        <v>0.99654102446716519</v>
      </c>
      <c r="CD28" s="29">
        <f t="shared" si="7"/>
        <v>1.0771236333052985</v>
      </c>
      <c r="CE28" s="29">
        <f t="shared" si="8"/>
        <v>1</v>
      </c>
      <c r="CF28" s="29">
        <f t="shared" si="9"/>
        <v>1.1615320566194838</v>
      </c>
      <c r="CG28" s="29">
        <f t="shared" si="10"/>
        <v>1</v>
      </c>
      <c r="CH28" s="29">
        <f t="shared" si="11"/>
        <v>1</v>
      </c>
      <c r="CI28" s="29">
        <f t="shared" si="12"/>
        <v>1</v>
      </c>
      <c r="CJ28" s="29">
        <f t="shared" si="13"/>
        <v>1</v>
      </c>
      <c r="CK28" s="29">
        <f t="shared" si="14"/>
        <v>1</v>
      </c>
      <c r="CL28" s="29">
        <f t="shared" si="15"/>
        <v>1</v>
      </c>
      <c r="CM28" s="29">
        <f t="shared" si="16"/>
        <v>1</v>
      </c>
      <c r="CN28" s="29">
        <f t="shared" si="17"/>
        <v>1</v>
      </c>
      <c r="CO28" s="29">
        <f t="shared" si="18"/>
        <v>1.1129080265899394</v>
      </c>
      <c r="CP28" s="29">
        <f t="shared" si="19"/>
        <v>1.0151149271084876</v>
      </c>
      <c r="CQ28" s="29">
        <f t="shared" si="20"/>
        <v>1</v>
      </c>
      <c r="CR28" s="29">
        <f t="shared" si="21"/>
        <v>1.113</v>
      </c>
      <c r="CS28" s="29">
        <f t="shared" si="22"/>
        <v>1</v>
      </c>
      <c r="CT28" s="29">
        <f t="shared" si="23"/>
        <v>0.97711442786069658</v>
      </c>
      <c r="CU28" s="29">
        <f t="shared" si="24"/>
        <v>1.0871654730493781</v>
      </c>
      <c r="CV28" s="29">
        <f t="shared" si="25"/>
        <v>1</v>
      </c>
      <c r="CW28" s="29">
        <f t="shared" si="26"/>
        <v>1</v>
      </c>
      <c r="CX28" s="29">
        <f t="shared" si="27"/>
        <v>1.0818172369570507</v>
      </c>
    </row>
    <row r="29" spans="1:102" ht="16" thickBot="1">
      <c r="A29" s="2">
        <v>43287</v>
      </c>
      <c r="B29" s="29">
        <v>1</v>
      </c>
      <c r="C29" s="29">
        <v>1.1956</v>
      </c>
      <c r="D29" s="29">
        <v>1.1827000000000001</v>
      </c>
      <c r="E29" s="29">
        <v>1.1990000000000001</v>
      </c>
      <c r="F29" s="29">
        <v>1.385</v>
      </c>
      <c r="G29" s="29">
        <v>1.9498</v>
      </c>
      <c r="H29" s="29">
        <v>1.2707999999999999</v>
      </c>
      <c r="I29" s="29">
        <v>0.99919999999999998</v>
      </c>
      <c r="J29" s="29">
        <v>1.411</v>
      </c>
      <c r="K29" s="29">
        <v>1</v>
      </c>
      <c r="L29" s="29">
        <v>1</v>
      </c>
      <c r="M29" s="29">
        <v>1</v>
      </c>
      <c r="N29" s="29">
        <v>1</v>
      </c>
      <c r="O29" s="29">
        <v>1</v>
      </c>
      <c r="P29" s="29">
        <v>1</v>
      </c>
      <c r="Q29" s="29">
        <v>1</v>
      </c>
      <c r="R29" s="29">
        <v>1</v>
      </c>
      <c r="S29" s="29">
        <v>1.1162000000000001</v>
      </c>
      <c r="T29" s="29">
        <v>1.1419999999999999</v>
      </c>
      <c r="U29" s="29">
        <v>1</v>
      </c>
      <c r="V29" s="29">
        <v>1.1180000000000001</v>
      </c>
      <c r="W29" s="29">
        <v>1</v>
      </c>
      <c r="X29" s="29">
        <v>0.98399999999999999</v>
      </c>
      <c r="Y29" s="29">
        <v>1.1559999999999999</v>
      </c>
      <c r="Z29" s="29">
        <v>1</v>
      </c>
      <c r="AA29" s="29">
        <v>1</v>
      </c>
      <c r="AB29" s="19">
        <v>1.0819586410347066</v>
      </c>
      <c r="AD29" s="11" t="str">
        <f t="shared" si="28"/>
        <v>/</v>
      </c>
      <c r="AE29" s="11">
        <f t="shared" si="29"/>
        <v>-5.8207217694993263E-3</v>
      </c>
      <c r="AF29" s="11">
        <f t="shared" si="30"/>
        <v>3.4787035465806415E-3</v>
      </c>
      <c r="AG29" s="11">
        <f t="shared" si="31"/>
        <v>-2.4958402662228485E-3</v>
      </c>
      <c r="AH29" s="11">
        <f t="shared" si="32"/>
        <v>-1.4419610670511895E-3</v>
      </c>
      <c r="AI29" s="11">
        <f t="shared" si="33"/>
        <v>-4.7470777397785602E-3</v>
      </c>
      <c r="AJ29" s="11">
        <f t="shared" si="34"/>
        <v>-7.730147575544688E-3</v>
      </c>
      <c r="AK29" s="11">
        <f t="shared" si="35"/>
        <v>-8.0000000000002292E-4</v>
      </c>
      <c r="AL29" s="11">
        <f t="shared" si="36"/>
        <v>1.1469534050179142E-2</v>
      </c>
      <c r="AM29" s="11" t="str">
        <f t="shared" si="37"/>
        <v>/</v>
      </c>
      <c r="AN29" s="11" t="str">
        <f t="shared" si="38"/>
        <v>/</v>
      </c>
      <c r="AO29" s="11" t="str">
        <f t="shared" si="39"/>
        <v>/</v>
      </c>
      <c r="AP29" s="11" t="str">
        <f t="shared" si="40"/>
        <v>/</v>
      </c>
      <c r="AQ29" s="11" t="str">
        <f t="shared" si="41"/>
        <v>/</v>
      </c>
      <c r="AR29" s="11" t="str">
        <f t="shared" si="42"/>
        <v>/</v>
      </c>
      <c r="AS29" s="11" t="str">
        <f t="shared" si="43"/>
        <v>/</v>
      </c>
      <c r="AT29" s="11" t="str">
        <f t="shared" si="44"/>
        <v>/</v>
      </c>
      <c r="AU29" s="11">
        <f t="shared" si="45"/>
        <v>-4.9032718195594072E-3</v>
      </c>
      <c r="AV29" s="11">
        <f t="shared" si="46"/>
        <v>6.1674008810572722E-3</v>
      </c>
      <c r="AW29" s="11" t="str">
        <f t="shared" si="47"/>
        <v>/</v>
      </c>
      <c r="AX29" s="11">
        <f t="shared" si="48"/>
        <v>4.49236298292921E-3</v>
      </c>
      <c r="AY29" s="11" t="str">
        <f t="shared" si="49"/>
        <v>/</v>
      </c>
      <c r="AZ29" s="11">
        <f t="shared" si="50"/>
        <v>2.0366598778003286E-3</v>
      </c>
      <c r="BA29" s="11">
        <f t="shared" si="51"/>
        <v>1.9935858542081686E-3</v>
      </c>
      <c r="BB29" s="11" t="str">
        <f t="shared" si="52"/>
        <v>/</v>
      </c>
      <c r="BC29" s="11" t="str">
        <f t="shared" si="53"/>
        <v>/</v>
      </c>
      <c r="BD29" s="11">
        <f t="shared" si="54"/>
        <v>1.3070976577678195E-4</v>
      </c>
      <c r="BF29" s="7" t="s">
        <v>273</v>
      </c>
      <c r="BG29" s="7" t="s">
        <v>275</v>
      </c>
      <c r="BH29" s="13">
        <f>INDEX(Z:Z,COUNTA(Z:Z))/INDEX(Z:Z,COUNTA(Z:Z)-1)-1</f>
        <v>7.2667817240439359E-3</v>
      </c>
      <c r="BI29" s="14">
        <f t="shared" si="55"/>
        <v>3.1011102058129403E-3</v>
      </c>
      <c r="BJ29" s="13">
        <v>-9.7338810501874651E-3</v>
      </c>
      <c r="BK29" s="14">
        <f t="shared" si="56"/>
        <v>1.1200424420830579E-2</v>
      </c>
      <c r="BL29" s="13">
        <v>1.8068479537447502E-3</v>
      </c>
      <c r="BM29" s="14">
        <f t="shared" si="57"/>
        <v>2.4193382563629795E-2</v>
      </c>
      <c r="BN29" s="13">
        <v>4.5345128290920238E-2</v>
      </c>
      <c r="BO29" s="14">
        <f t="shared" si="58"/>
        <v>4.0594167882696021E-2</v>
      </c>
      <c r="BP29" s="13">
        <v>0.10580374950139615</v>
      </c>
      <c r="BQ29" s="14">
        <f t="shared" si="59"/>
        <v>9.8918046159658157E-2</v>
      </c>
      <c r="BR29" s="13">
        <v>4.6548955243720172E-2</v>
      </c>
      <c r="BS29" s="14">
        <f t="shared" si="60"/>
        <v>3.7797860464807306E-2</v>
      </c>
      <c r="BT29" s="13">
        <f>[9]衍复投资!$P$13</f>
        <v>-2.5234637860811038E-2</v>
      </c>
      <c r="BU29" s="14">
        <f t="shared" si="61"/>
        <v>-1.2310939142291644E-2</v>
      </c>
      <c r="BW29" s="2">
        <f t="shared" si="0"/>
        <v>43287</v>
      </c>
      <c r="BX29" s="29">
        <f t="shared" si="1"/>
        <v>1</v>
      </c>
      <c r="BY29" s="29">
        <f t="shared" si="2"/>
        <v>1.0865139949109415</v>
      </c>
      <c r="BZ29" s="29">
        <f t="shared" si="3"/>
        <v>1.17029487433208</v>
      </c>
      <c r="CA29" s="29">
        <f t="shared" si="4"/>
        <v>0.97479674796747973</v>
      </c>
      <c r="CB29" s="29">
        <f t="shared" si="5"/>
        <v>1.1018297533810661</v>
      </c>
      <c r="CC29" s="29">
        <f t="shared" si="6"/>
        <v>0.99181036675314105</v>
      </c>
      <c r="CD29" s="29">
        <f t="shared" si="7"/>
        <v>1.0687973086627416</v>
      </c>
      <c r="CE29" s="29">
        <f t="shared" si="8"/>
        <v>0.99919999999999998</v>
      </c>
      <c r="CF29" s="29">
        <f t="shared" si="9"/>
        <v>1.1748542880932555</v>
      </c>
      <c r="CG29" s="29">
        <f t="shared" si="10"/>
        <v>1</v>
      </c>
      <c r="CH29" s="29">
        <f t="shared" si="11"/>
        <v>1</v>
      </c>
      <c r="CI29" s="29">
        <f t="shared" si="12"/>
        <v>1</v>
      </c>
      <c r="CJ29" s="29">
        <f t="shared" si="13"/>
        <v>1</v>
      </c>
      <c r="CK29" s="29">
        <f t="shared" si="14"/>
        <v>1</v>
      </c>
      <c r="CL29" s="29">
        <f t="shared" si="15"/>
        <v>1</v>
      </c>
      <c r="CM29" s="29">
        <f t="shared" si="16"/>
        <v>1</v>
      </c>
      <c r="CN29" s="29">
        <f t="shared" si="17"/>
        <v>1</v>
      </c>
      <c r="CO29" s="29">
        <f t="shared" si="18"/>
        <v>1.1074511360253994</v>
      </c>
      <c r="CP29" s="29">
        <f t="shared" si="19"/>
        <v>1.0213755478043107</v>
      </c>
      <c r="CQ29" s="29">
        <f t="shared" si="20"/>
        <v>1</v>
      </c>
      <c r="CR29" s="29">
        <f t="shared" si="21"/>
        <v>1.1180000000000001</v>
      </c>
      <c r="CS29" s="29">
        <f t="shared" si="22"/>
        <v>1</v>
      </c>
      <c r="CT29" s="29">
        <f t="shared" si="23"/>
        <v>0.97910447761194042</v>
      </c>
      <c r="CU29" s="29">
        <f t="shared" si="24"/>
        <v>1.0893328307576329</v>
      </c>
      <c r="CV29" s="29">
        <f t="shared" si="25"/>
        <v>1</v>
      </c>
      <c r="CW29" s="29">
        <f t="shared" si="26"/>
        <v>1</v>
      </c>
      <c r="CX29" s="29">
        <f t="shared" si="27"/>
        <v>1.0819586410347066</v>
      </c>
    </row>
    <row r="30" spans="1:102" ht="16" thickBot="1">
      <c r="A30" s="2">
        <v>43294</v>
      </c>
      <c r="B30" s="29">
        <v>1</v>
      </c>
      <c r="C30" s="29">
        <v>1.2279</v>
      </c>
      <c r="D30" s="29">
        <v>1.1787000000000001</v>
      </c>
      <c r="E30" s="29">
        <v>1.232</v>
      </c>
      <c r="F30" s="29">
        <v>1.403</v>
      </c>
      <c r="G30" s="29">
        <v>1.9625999999999999</v>
      </c>
      <c r="H30" s="29">
        <v>1.2923</v>
      </c>
      <c r="I30" s="29">
        <v>0.99790000000000001</v>
      </c>
      <c r="J30" s="29">
        <v>1.4</v>
      </c>
      <c r="K30" s="29">
        <v>1</v>
      </c>
      <c r="L30" s="29">
        <v>1</v>
      </c>
      <c r="M30" s="29">
        <v>1</v>
      </c>
      <c r="N30" s="29">
        <v>1</v>
      </c>
      <c r="O30" s="29">
        <v>1</v>
      </c>
      <c r="P30" s="29">
        <v>1</v>
      </c>
      <c r="Q30" s="29">
        <v>1</v>
      </c>
      <c r="R30" s="29">
        <v>1</v>
      </c>
      <c r="S30" s="29">
        <v>1.1367</v>
      </c>
      <c r="T30" s="29">
        <v>1.145</v>
      </c>
      <c r="U30" s="29">
        <v>1</v>
      </c>
      <c r="V30" s="29">
        <v>1.127</v>
      </c>
      <c r="W30" s="29">
        <v>1</v>
      </c>
      <c r="X30" s="29">
        <v>0.99099999999999999</v>
      </c>
      <c r="Y30" s="29">
        <v>1.1608000000000001</v>
      </c>
      <c r="Z30" s="29">
        <v>1</v>
      </c>
      <c r="AA30" s="29">
        <v>1</v>
      </c>
      <c r="AB30" s="19">
        <v>1.0918500978982868</v>
      </c>
      <c r="AD30" s="11" t="str">
        <f t="shared" si="28"/>
        <v>/</v>
      </c>
      <c r="AE30" s="11">
        <f t="shared" si="29"/>
        <v>2.7015724322515977E-2</v>
      </c>
      <c r="AF30" s="11">
        <f t="shared" si="30"/>
        <v>-3.3820918237930098E-3</v>
      </c>
      <c r="AG30" s="11">
        <f t="shared" si="31"/>
        <v>2.7522935779816349E-2</v>
      </c>
      <c r="AH30" s="11">
        <f t="shared" si="32"/>
        <v>1.2996389891696714E-2</v>
      </c>
      <c r="AI30" s="11">
        <f t="shared" si="33"/>
        <v>6.5647758744487028E-3</v>
      </c>
      <c r="AJ30" s="11">
        <f t="shared" si="34"/>
        <v>1.691847655020462E-2</v>
      </c>
      <c r="AK30" s="11">
        <f t="shared" si="35"/>
        <v>-1.3010408326661338E-3</v>
      </c>
      <c r="AL30" s="11">
        <f t="shared" si="36"/>
        <v>-7.795889440113446E-3</v>
      </c>
      <c r="AM30" s="11" t="str">
        <f t="shared" si="37"/>
        <v>/</v>
      </c>
      <c r="AN30" s="11" t="str">
        <f t="shared" si="38"/>
        <v>/</v>
      </c>
      <c r="AO30" s="11" t="str">
        <f t="shared" si="39"/>
        <v>/</v>
      </c>
      <c r="AP30" s="11" t="str">
        <f t="shared" si="40"/>
        <v>/</v>
      </c>
      <c r="AQ30" s="11" t="str">
        <f t="shared" si="41"/>
        <v>/</v>
      </c>
      <c r="AR30" s="11" t="str">
        <f t="shared" si="42"/>
        <v>/</v>
      </c>
      <c r="AS30" s="11" t="str">
        <f t="shared" si="43"/>
        <v>/</v>
      </c>
      <c r="AT30" s="11" t="str">
        <f t="shared" si="44"/>
        <v>/</v>
      </c>
      <c r="AU30" s="11">
        <f t="shared" si="45"/>
        <v>1.8365884250134412E-2</v>
      </c>
      <c r="AV30" s="11">
        <f t="shared" si="46"/>
        <v>2.6269702276708884E-3</v>
      </c>
      <c r="AW30" s="11" t="str">
        <f t="shared" si="47"/>
        <v>/</v>
      </c>
      <c r="AX30" s="11">
        <f t="shared" si="48"/>
        <v>8.0500894454382799E-3</v>
      </c>
      <c r="AY30" s="11" t="str">
        <f t="shared" si="49"/>
        <v>/</v>
      </c>
      <c r="AZ30" s="11">
        <f t="shared" si="50"/>
        <v>7.1138211382113514E-3</v>
      </c>
      <c r="BA30" s="11">
        <f t="shared" si="51"/>
        <v>4.1522491349481605E-3</v>
      </c>
      <c r="BB30" s="11" t="str">
        <f t="shared" si="52"/>
        <v>/</v>
      </c>
      <c r="BC30" s="11" t="str">
        <f t="shared" si="53"/>
        <v>/</v>
      </c>
      <c r="BD30" s="11">
        <f t="shared" si="54"/>
        <v>9.1421765014241263E-3</v>
      </c>
      <c r="BF30" s="7" t="s">
        <v>306</v>
      </c>
      <c r="BG30" s="7" t="s">
        <v>305</v>
      </c>
      <c r="BH30" s="13">
        <f>INDEX(AA:AA,COUNTA(AA:AA))/INDEX(AA:AA,COUNTA(AA:AA)-1)-1</f>
        <v>-4.8997090797733289E-3</v>
      </c>
      <c r="BI30" s="14">
        <f t="shared" si="55"/>
        <v>3.1011102058129403E-3</v>
      </c>
      <c r="BJ30" s="13">
        <v>-1.9388909845341251E-2</v>
      </c>
      <c r="BK30" s="14">
        <f t="shared" si="56"/>
        <v>1.1200424420830579E-2</v>
      </c>
      <c r="BL30" s="13">
        <v>2.0892240025133457E-2</v>
      </c>
      <c r="BM30" s="14">
        <f t="shared" si="57"/>
        <v>2.4193382563629795E-2</v>
      </c>
      <c r="BN30" s="13">
        <v>5.2974841493581871E-2</v>
      </c>
      <c r="BO30" s="14">
        <f t="shared" si="58"/>
        <v>4.0594167882696021E-2</v>
      </c>
      <c r="BP30" s="13">
        <v>0.19708970344446497</v>
      </c>
      <c r="BQ30" s="14">
        <f t="shared" si="59"/>
        <v>9.8918046159658157E-2</v>
      </c>
      <c r="BR30" s="13">
        <v>6.3360681718215905E-2</v>
      </c>
      <c r="BS30" s="14">
        <f t="shared" si="60"/>
        <v>3.7797860464807306E-2</v>
      </c>
      <c r="BT30" s="13">
        <f>[9]诚奇资产!$P$13</f>
        <v>-2.5418010047237094E-2</v>
      </c>
      <c r="BU30" s="14">
        <f t="shared" si="61"/>
        <v>-1.2310939142291644E-2</v>
      </c>
      <c r="BW30" s="2">
        <f t="shared" si="0"/>
        <v>43294</v>
      </c>
      <c r="BX30" s="29">
        <f t="shared" si="1"/>
        <v>1</v>
      </c>
      <c r="BY30" s="29">
        <f t="shared" si="2"/>
        <v>1.1158669574700109</v>
      </c>
      <c r="BZ30" s="29">
        <f t="shared" si="3"/>
        <v>1.1663368296061747</v>
      </c>
      <c r="CA30" s="29">
        <f t="shared" si="4"/>
        <v>1.0016260162601627</v>
      </c>
      <c r="CB30" s="29">
        <f t="shared" si="5"/>
        <v>1.1161495624502786</v>
      </c>
      <c r="CC30" s="29">
        <f t="shared" si="6"/>
        <v>0.99832137952083011</v>
      </c>
      <c r="CD30" s="29">
        <f t="shared" si="7"/>
        <v>1.0868797308662741</v>
      </c>
      <c r="CE30" s="29">
        <f t="shared" si="8"/>
        <v>0.99790000000000001</v>
      </c>
      <c r="CF30" s="29">
        <f t="shared" si="9"/>
        <v>1.1656952539550374</v>
      </c>
      <c r="CG30" s="29">
        <f t="shared" si="10"/>
        <v>1</v>
      </c>
      <c r="CH30" s="29">
        <f t="shared" si="11"/>
        <v>1</v>
      </c>
      <c r="CI30" s="29">
        <f t="shared" si="12"/>
        <v>1</v>
      </c>
      <c r="CJ30" s="29">
        <f t="shared" si="13"/>
        <v>1</v>
      </c>
      <c r="CK30" s="29">
        <f t="shared" si="14"/>
        <v>1</v>
      </c>
      <c r="CL30" s="29">
        <f t="shared" si="15"/>
        <v>1</v>
      </c>
      <c r="CM30" s="29">
        <f t="shared" si="16"/>
        <v>1</v>
      </c>
      <c r="CN30" s="29">
        <f t="shared" si="17"/>
        <v>1</v>
      </c>
      <c r="CO30" s="29">
        <f t="shared" si="18"/>
        <v>1.1277904554023217</v>
      </c>
      <c r="CP30" s="29">
        <f t="shared" si="19"/>
        <v>1.0240586709596637</v>
      </c>
      <c r="CQ30" s="29">
        <f t="shared" si="20"/>
        <v>1</v>
      </c>
      <c r="CR30" s="29">
        <f t="shared" si="21"/>
        <v>1.127</v>
      </c>
      <c r="CS30" s="29">
        <f t="shared" si="22"/>
        <v>1</v>
      </c>
      <c r="CT30" s="29">
        <f t="shared" si="23"/>
        <v>0.98606965174129357</v>
      </c>
      <c r="CU30" s="29">
        <f t="shared" si="24"/>
        <v>1.093856012061817</v>
      </c>
      <c r="CV30" s="29">
        <f t="shared" si="25"/>
        <v>1</v>
      </c>
      <c r="CW30" s="29">
        <f t="shared" si="26"/>
        <v>1</v>
      </c>
      <c r="CX30" s="29">
        <f t="shared" si="27"/>
        <v>1.0918500978982868</v>
      </c>
    </row>
    <row r="31" spans="1:102">
      <c r="A31" s="2">
        <v>43301</v>
      </c>
      <c r="B31" s="29">
        <v>1</v>
      </c>
      <c r="C31" s="29">
        <v>1.2181</v>
      </c>
      <c r="D31" s="29">
        <v>1.1819999999999999</v>
      </c>
      <c r="E31" s="29">
        <v>1.2270000000000001</v>
      </c>
      <c r="F31" s="29">
        <v>1.3979999999999999</v>
      </c>
      <c r="G31" s="29">
        <v>1.9422999999999999</v>
      </c>
      <c r="H31" s="29">
        <v>1.2923</v>
      </c>
      <c r="I31" s="29">
        <v>0.99009999999999998</v>
      </c>
      <c r="J31" s="29">
        <v>1.3939999999999999</v>
      </c>
      <c r="K31" s="29">
        <v>1</v>
      </c>
      <c r="L31" s="29">
        <v>1</v>
      </c>
      <c r="M31" s="29">
        <v>1</v>
      </c>
      <c r="N31" s="29">
        <v>1</v>
      </c>
      <c r="O31" s="29">
        <v>1</v>
      </c>
      <c r="P31" s="29">
        <v>1</v>
      </c>
      <c r="Q31" s="29">
        <v>1</v>
      </c>
      <c r="R31" s="29">
        <v>1</v>
      </c>
      <c r="S31" s="29">
        <v>1.1308</v>
      </c>
      <c r="T31" s="29">
        <v>1.1419999999999999</v>
      </c>
      <c r="U31" s="29">
        <v>1</v>
      </c>
      <c r="V31" s="29">
        <v>1.1339999999999999</v>
      </c>
      <c r="W31" s="29">
        <v>1</v>
      </c>
      <c r="X31" s="29">
        <v>0.98199999999999998</v>
      </c>
      <c r="Y31" s="29">
        <v>1.1595</v>
      </c>
      <c r="Z31" s="29">
        <v>1</v>
      </c>
      <c r="AA31" s="29">
        <v>1</v>
      </c>
      <c r="AB31" s="19">
        <v>1.0875691156851006</v>
      </c>
      <c r="AD31" s="11" t="str">
        <f t="shared" si="28"/>
        <v>/</v>
      </c>
      <c r="AE31" s="11">
        <f t="shared" si="29"/>
        <v>-7.98110595325352E-3</v>
      </c>
      <c r="AF31" s="11">
        <f t="shared" si="30"/>
        <v>2.7996945787731597E-3</v>
      </c>
      <c r="AG31" s="11">
        <f t="shared" si="31"/>
        <v>-4.0584415584414835E-3</v>
      </c>
      <c r="AH31" s="11">
        <f t="shared" si="32"/>
        <v>-3.5637918745545782E-3</v>
      </c>
      <c r="AI31" s="11">
        <f t="shared" si="33"/>
        <v>-1.0343421991236057E-2</v>
      </c>
      <c r="AJ31" s="11" t="str">
        <f t="shared" si="34"/>
        <v>/</v>
      </c>
      <c r="AK31" s="11">
        <f t="shared" si="35"/>
        <v>-7.8164144703878335E-3</v>
      </c>
      <c r="AL31" s="11">
        <f t="shared" si="36"/>
        <v>-4.2857142857143371E-3</v>
      </c>
      <c r="AM31" s="11" t="str">
        <f t="shared" si="37"/>
        <v>/</v>
      </c>
      <c r="AN31" s="11" t="str">
        <f t="shared" si="38"/>
        <v>/</v>
      </c>
      <c r="AO31" s="11" t="str">
        <f t="shared" si="39"/>
        <v>/</v>
      </c>
      <c r="AP31" s="11" t="str">
        <f t="shared" si="40"/>
        <v>/</v>
      </c>
      <c r="AQ31" s="11" t="str">
        <f t="shared" si="41"/>
        <v>/</v>
      </c>
      <c r="AR31" s="11" t="str">
        <f t="shared" si="42"/>
        <v>/</v>
      </c>
      <c r="AS31" s="11" t="str">
        <f t="shared" si="43"/>
        <v>/</v>
      </c>
      <c r="AT31" s="11" t="str">
        <f t="shared" si="44"/>
        <v>/</v>
      </c>
      <c r="AU31" s="11">
        <f t="shared" si="45"/>
        <v>-5.1904636227676493E-3</v>
      </c>
      <c r="AV31" s="11">
        <f t="shared" si="46"/>
        <v>-2.6200873362446364E-3</v>
      </c>
      <c r="AW31" s="11" t="str">
        <f t="shared" si="47"/>
        <v>/</v>
      </c>
      <c r="AX31" s="11">
        <f t="shared" si="48"/>
        <v>6.2111801242235032E-3</v>
      </c>
      <c r="AY31" s="11" t="str">
        <f t="shared" si="49"/>
        <v>/</v>
      </c>
      <c r="AZ31" s="11">
        <f t="shared" si="50"/>
        <v>-9.0817356205852295E-3</v>
      </c>
      <c r="BA31" s="11">
        <f t="shared" si="51"/>
        <v>-1.1199172984149852E-3</v>
      </c>
      <c r="BB31" s="11" t="str">
        <f t="shared" si="52"/>
        <v>/</v>
      </c>
      <c r="BC31" s="11" t="str">
        <f t="shared" si="53"/>
        <v>/</v>
      </c>
      <c r="BD31" s="11">
        <f t="shared" si="54"/>
        <v>-3.9208516090503132E-3</v>
      </c>
      <c r="BW31" s="2">
        <f t="shared" si="0"/>
        <v>43301</v>
      </c>
      <c r="BX31" s="29">
        <f t="shared" si="1"/>
        <v>1</v>
      </c>
      <c r="BY31" s="29">
        <f t="shared" si="2"/>
        <v>1.1069611050527079</v>
      </c>
      <c r="BZ31" s="29">
        <f t="shared" si="3"/>
        <v>1.1696022165050466</v>
      </c>
      <c r="CA31" s="29">
        <f t="shared" si="4"/>
        <v>0.99756097560975621</v>
      </c>
      <c r="CB31" s="29">
        <f t="shared" si="5"/>
        <v>1.1121718377088305</v>
      </c>
      <c r="CC31" s="29">
        <f t="shared" si="6"/>
        <v>0.98799532020957315</v>
      </c>
      <c r="CD31" s="29">
        <f t="shared" si="7"/>
        <v>1.0868797308662741</v>
      </c>
      <c r="CE31" s="29">
        <f t="shared" si="8"/>
        <v>0.99009999999999998</v>
      </c>
      <c r="CF31" s="29">
        <f t="shared" si="9"/>
        <v>1.1606994171523728</v>
      </c>
      <c r="CG31" s="29">
        <f t="shared" si="10"/>
        <v>1</v>
      </c>
      <c r="CH31" s="29">
        <f t="shared" si="11"/>
        <v>1</v>
      </c>
      <c r="CI31" s="29">
        <f t="shared" si="12"/>
        <v>1</v>
      </c>
      <c r="CJ31" s="29">
        <f t="shared" si="13"/>
        <v>1</v>
      </c>
      <c r="CK31" s="29">
        <f t="shared" si="14"/>
        <v>1</v>
      </c>
      <c r="CL31" s="29">
        <f t="shared" si="15"/>
        <v>1</v>
      </c>
      <c r="CM31" s="29">
        <f t="shared" si="16"/>
        <v>1</v>
      </c>
      <c r="CN31" s="29">
        <f t="shared" si="17"/>
        <v>1</v>
      </c>
      <c r="CO31" s="29">
        <f t="shared" si="18"/>
        <v>1.1219367000694513</v>
      </c>
      <c r="CP31" s="29">
        <f t="shared" si="19"/>
        <v>1.0213755478043107</v>
      </c>
      <c r="CQ31" s="29">
        <f t="shared" si="20"/>
        <v>1</v>
      </c>
      <c r="CR31" s="29">
        <f t="shared" si="21"/>
        <v>1.1339999999999999</v>
      </c>
      <c r="CS31" s="29">
        <f t="shared" si="22"/>
        <v>1</v>
      </c>
      <c r="CT31" s="29">
        <f t="shared" si="23"/>
        <v>0.97711442786069658</v>
      </c>
      <c r="CU31" s="29">
        <f t="shared" si="24"/>
        <v>1.0926309837919337</v>
      </c>
      <c r="CV31" s="29">
        <f t="shared" si="25"/>
        <v>1</v>
      </c>
      <c r="CW31" s="29">
        <f t="shared" si="26"/>
        <v>1</v>
      </c>
      <c r="CX31" s="29">
        <f t="shared" si="27"/>
        <v>1.0875691156851006</v>
      </c>
    </row>
    <row r="32" spans="1:102">
      <c r="A32" s="2">
        <v>43308</v>
      </c>
      <c r="B32" s="29">
        <v>1</v>
      </c>
      <c r="C32" s="29">
        <v>1.2109000000000001</v>
      </c>
      <c r="D32" s="29">
        <v>1.2181</v>
      </c>
      <c r="E32" s="29">
        <v>1.214</v>
      </c>
      <c r="F32" s="29">
        <v>1.393</v>
      </c>
      <c r="G32" s="29">
        <v>1.9302999999999999</v>
      </c>
      <c r="H32" s="29">
        <v>1.3201000000000001</v>
      </c>
      <c r="I32" s="29">
        <v>0.97740000000000005</v>
      </c>
      <c r="J32" s="29">
        <v>1.387</v>
      </c>
      <c r="K32" s="29">
        <v>1</v>
      </c>
      <c r="L32" s="29">
        <v>1</v>
      </c>
      <c r="M32" s="29">
        <v>1</v>
      </c>
      <c r="N32" s="29">
        <v>1</v>
      </c>
      <c r="O32" s="29">
        <v>1</v>
      </c>
      <c r="P32" s="29">
        <v>1</v>
      </c>
      <c r="Q32" s="29">
        <v>1</v>
      </c>
      <c r="R32" s="29">
        <v>1</v>
      </c>
      <c r="S32" s="29">
        <v>1.1216999999999999</v>
      </c>
      <c r="T32" s="29">
        <v>1.141</v>
      </c>
      <c r="U32" s="29">
        <v>1</v>
      </c>
      <c r="V32" s="29">
        <v>1.147</v>
      </c>
      <c r="W32" s="29">
        <v>1</v>
      </c>
      <c r="X32" s="29">
        <v>0.98399999999999999</v>
      </c>
      <c r="Y32" s="29">
        <v>1.1607000000000001</v>
      </c>
      <c r="Z32" s="29">
        <v>1</v>
      </c>
      <c r="AA32" s="29">
        <v>1</v>
      </c>
      <c r="AB32" s="19">
        <v>1.088703264944245</v>
      </c>
      <c r="AD32" s="11" t="str">
        <f t="shared" si="28"/>
        <v>/</v>
      </c>
      <c r="AE32" s="11">
        <f t="shared" si="29"/>
        <v>-5.910844758229894E-3</v>
      </c>
      <c r="AF32" s="11">
        <f t="shared" si="30"/>
        <v>3.0541455160744579E-2</v>
      </c>
      <c r="AG32" s="11">
        <f t="shared" si="31"/>
        <v>-1.0594947025264978E-2</v>
      </c>
      <c r="AH32" s="11">
        <f t="shared" si="32"/>
        <v>-3.576537911301747E-3</v>
      </c>
      <c r="AI32" s="11">
        <f t="shared" si="33"/>
        <v>-6.1782422900684697E-3</v>
      </c>
      <c r="AJ32" s="11">
        <f t="shared" si="34"/>
        <v>2.1512032809719139E-2</v>
      </c>
      <c r="AK32" s="11">
        <f t="shared" si="35"/>
        <v>-1.2826987173012783E-2</v>
      </c>
      <c r="AL32" s="11">
        <f t="shared" si="36"/>
        <v>-5.0215208034432024E-3</v>
      </c>
      <c r="AM32" s="11" t="str">
        <f t="shared" si="37"/>
        <v>/</v>
      </c>
      <c r="AN32" s="11" t="str">
        <f t="shared" si="38"/>
        <v>/</v>
      </c>
      <c r="AO32" s="11" t="str">
        <f t="shared" si="39"/>
        <v>/</v>
      </c>
      <c r="AP32" s="11" t="str">
        <f t="shared" si="40"/>
        <v>/</v>
      </c>
      <c r="AQ32" s="11" t="str">
        <f t="shared" si="41"/>
        <v>/</v>
      </c>
      <c r="AR32" s="11" t="str">
        <f t="shared" si="42"/>
        <v>/</v>
      </c>
      <c r="AS32" s="11" t="str">
        <f t="shared" si="43"/>
        <v>/</v>
      </c>
      <c r="AT32" s="11" t="str">
        <f t="shared" si="44"/>
        <v>/</v>
      </c>
      <c r="AU32" s="11">
        <f t="shared" si="45"/>
        <v>-8.0474000707464466E-3</v>
      </c>
      <c r="AV32" s="11">
        <f t="shared" si="46"/>
        <v>-8.7565674255685177E-4</v>
      </c>
      <c r="AW32" s="11" t="str">
        <f t="shared" si="47"/>
        <v>/</v>
      </c>
      <c r="AX32" s="11">
        <f t="shared" si="48"/>
        <v>1.1463844797178213E-2</v>
      </c>
      <c r="AY32" s="11" t="str">
        <f t="shared" si="49"/>
        <v>/</v>
      </c>
      <c r="AZ32" s="11">
        <f t="shared" si="50"/>
        <v>2.0366598778003286E-3</v>
      </c>
      <c r="BA32" s="11">
        <f t="shared" si="51"/>
        <v>1.0349288486417585E-3</v>
      </c>
      <c r="BB32" s="11" t="str">
        <f t="shared" si="52"/>
        <v>/</v>
      </c>
      <c r="BC32" s="11" t="str">
        <f t="shared" si="53"/>
        <v>/</v>
      </c>
      <c r="BD32" s="11">
        <f t="shared" si="54"/>
        <v>1.0428295938045284E-3</v>
      </c>
      <c r="BH32" s="3"/>
      <c r="BI32" s="28"/>
      <c r="BJ32" s="3"/>
      <c r="BK32" s="3"/>
      <c r="BL32" s="3"/>
      <c r="BM32" s="28"/>
      <c r="BP32" s="3"/>
      <c r="BQ32" s="28"/>
      <c r="BW32" s="2">
        <f t="shared" si="0"/>
        <v>43308</v>
      </c>
      <c r="BX32" s="29">
        <f t="shared" si="1"/>
        <v>1</v>
      </c>
      <c r="BY32" s="29">
        <f t="shared" si="2"/>
        <v>1.1004180298073427</v>
      </c>
      <c r="BZ32" s="29">
        <f t="shared" si="3"/>
        <v>1.2053235701563427</v>
      </c>
      <c r="CA32" s="29">
        <f t="shared" si="4"/>
        <v>0.98699186991869914</v>
      </c>
      <c r="CB32" s="29">
        <f t="shared" si="5"/>
        <v>1.1081941129673827</v>
      </c>
      <c r="CC32" s="29">
        <f t="shared" si="6"/>
        <v>0.98189124573986464</v>
      </c>
      <c r="CD32" s="29">
        <f t="shared" si="7"/>
        <v>1.1102607232968882</v>
      </c>
      <c r="CE32" s="29">
        <f t="shared" si="8"/>
        <v>0.97740000000000005</v>
      </c>
      <c r="CF32" s="29">
        <f t="shared" si="9"/>
        <v>1.1548709408825977</v>
      </c>
      <c r="CG32" s="29">
        <f t="shared" si="10"/>
        <v>1</v>
      </c>
      <c r="CH32" s="29">
        <f t="shared" si="11"/>
        <v>1</v>
      </c>
      <c r="CI32" s="29">
        <f t="shared" si="12"/>
        <v>1</v>
      </c>
      <c r="CJ32" s="29">
        <f t="shared" si="13"/>
        <v>1</v>
      </c>
      <c r="CK32" s="29">
        <f t="shared" si="14"/>
        <v>1</v>
      </c>
      <c r="CL32" s="29">
        <f t="shared" si="15"/>
        <v>1</v>
      </c>
      <c r="CM32" s="29">
        <f t="shared" si="16"/>
        <v>1</v>
      </c>
      <c r="CN32" s="29">
        <f t="shared" si="17"/>
        <v>1</v>
      </c>
      <c r="CO32" s="29">
        <f t="shared" si="18"/>
        <v>1.1129080265899394</v>
      </c>
      <c r="CP32" s="29">
        <f t="shared" si="19"/>
        <v>1.0204811734191932</v>
      </c>
      <c r="CQ32" s="29">
        <f t="shared" si="20"/>
        <v>1</v>
      </c>
      <c r="CR32" s="29">
        <f t="shared" si="21"/>
        <v>1.147</v>
      </c>
      <c r="CS32" s="29">
        <f t="shared" si="22"/>
        <v>1</v>
      </c>
      <c r="CT32" s="29">
        <f t="shared" si="23"/>
        <v>0.97910447761194042</v>
      </c>
      <c r="CU32" s="29">
        <f t="shared" si="24"/>
        <v>1.0937617791179799</v>
      </c>
      <c r="CV32" s="29">
        <f t="shared" si="25"/>
        <v>1</v>
      </c>
      <c r="CW32" s="29">
        <f t="shared" si="26"/>
        <v>1</v>
      </c>
      <c r="CX32" s="29">
        <f t="shared" si="27"/>
        <v>1.088703264944245</v>
      </c>
    </row>
    <row r="33" spans="1:102">
      <c r="A33" s="2">
        <v>43315</v>
      </c>
      <c r="B33" s="29">
        <v>1</v>
      </c>
      <c r="C33" s="29">
        <v>1.2010000000000001</v>
      </c>
      <c r="D33" s="29">
        <v>1.1993</v>
      </c>
      <c r="E33" s="29">
        <v>1.2010000000000001</v>
      </c>
      <c r="F33" s="29">
        <v>1.3939999999999999</v>
      </c>
      <c r="G33" s="29">
        <v>1.9117999999999999</v>
      </c>
      <c r="H33" s="29">
        <v>1.2929999999999999</v>
      </c>
      <c r="I33" s="29">
        <v>0.98089999999999999</v>
      </c>
      <c r="J33" s="29">
        <v>1.389</v>
      </c>
      <c r="K33" s="29">
        <v>1</v>
      </c>
      <c r="L33" s="29">
        <v>1</v>
      </c>
      <c r="M33" s="29">
        <v>1</v>
      </c>
      <c r="N33" s="29">
        <v>1</v>
      </c>
      <c r="O33" s="29">
        <v>1</v>
      </c>
      <c r="P33" s="29">
        <v>1</v>
      </c>
      <c r="Q33" s="29">
        <v>1</v>
      </c>
      <c r="R33" s="29">
        <v>1</v>
      </c>
      <c r="S33" s="29">
        <v>1.1012</v>
      </c>
      <c r="T33" s="29">
        <v>1.139</v>
      </c>
      <c r="U33" s="29">
        <v>1</v>
      </c>
      <c r="V33" s="29">
        <v>1.147</v>
      </c>
      <c r="W33" s="29">
        <v>1</v>
      </c>
      <c r="X33" s="29">
        <v>0.98199999999999998</v>
      </c>
      <c r="Y33" s="29">
        <v>1.165</v>
      </c>
      <c r="Z33" s="29">
        <v>1</v>
      </c>
      <c r="AA33" s="29">
        <v>1</v>
      </c>
      <c r="AB33" s="19">
        <v>1.0817131970334239</v>
      </c>
      <c r="AD33" s="11" t="str">
        <f t="shared" si="28"/>
        <v>/</v>
      </c>
      <c r="AE33" s="11">
        <f t="shared" si="29"/>
        <v>-8.17573705508301E-3</v>
      </c>
      <c r="AF33" s="11">
        <f t="shared" si="30"/>
        <v>-1.5433872424267192E-2</v>
      </c>
      <c r="AG33" s="11">
        <f t="shared" si="31"/>
        <v>-1.0708401976935678E-2</v>
      </c>
      <c r="AH33" s="11">
        <f t="shared" si="32"/>
        <v>7.1787508973431002E-4</v>
      </c>
      <c r="AI33" s="11">
        <f t="shared" si="33"/>
        <v>-9.584002486660137E-3</v>
      </c>
      <c r="AJ33" s="11">
        <f t="shared" si="34"/>
        <v>-2.0528747822134763E-2</v>
      </c>
      <c r="AK33" s="11">
        <f t="shared" si="35"/>
        <v>3.5809289952934975E-3</v>
      </c>
      <c r="AL33" s="11">
        <f t="shared" si="36"/>
        <v>1.4419610670513006E-3</v>
      </c>
      <c r="AM33" s="11" t="str">
        <f t="shared" si="37"/>
        <v>/</v>
      </c>
      <c r="AN33" s="11" t="str">
        <f t="shared" si="38"/>
        <v>/</v>
      </c>
      <c r="AO33" s="11" t="str">
        <f t="shared" si="39"/>
        <v>/</v>
      </c>
      <c r="AP33" s="11" t="str">
        <f t="shared" si="40"/>
        <v>/</v>
      </c>
      <c r="AQ33" s="11" t="str">
        <f t="shared" si="41"/>
        <v>/</v>
      </c>
      <c r="AR33" s="11" t="str">
        <f t="shared" si="42"/>
        <v>/</v>
      </c>
      <c r="AS33" s="11" t="str">
        <f t="shared" si="43"/>
        <v>/</v>
      </c>
      <c r="AT33" s="11" t="str">
        <f t="shared" si="44"/>
        <v>/</v>
      </c>
      <c r="AU33" s="11">
        <f t="shared" si="45"/>
        <v>-1.8275831327449366E-2</v>
      </c>
      <c r="AV33" s="11">
        <f t="shared" si="46"/>
        <v>-1.7528483786152238E-3</v>
      </c>
      <c r="AW33" s="11" t="str">
        <f t="shared" si="47"/>
        <v>/</v>
      </c>
      <c r="AX33" s="11" t="str">
        <f t="shared" si="48"/>
        <v>/</v>
      </c>
      <c r="AY33" s="11" t="str">
        <f t="shared" si="49"/>
        <v>/</v>
      </c>
      <c r="AZ33" s="11">
        <f t="shared" si="50"/>
        <v>-2.0325203252032908E-3</v>
      </c>
      <c r="BA33" s="11">
        <f t="shared" si="51"/>
        <v>3.7046609804427533E-3</v>
      </c>
      <c r="BB33" s="11" t="str">
        <f t="shared" si="52"/>
        <v>/</v>
      </c>
      <c r="BC33" s="11" t="str">
        <f t="shared" si="53"/>
        <v>/</v>
      </c>
      <c r="BD33" s="11">
        <f t="shared" si="54"/>
        <v>-6.4205446386522702E-3</v>
      </c>
      <c r="BJ33" s="3"/>
      <c r="BK33" s="3"/>
      <c r="BL33" s="3"/>
      <c r="BW33" s="2">
        <f t="shared" si="0"/>
        <v>43315</v>
      </c>
      <c r="BX33" s="29">
        <f t="shared" si="1"/>
        <v>1</v>
      </c>
      <c r="BY33" s="29">
        <f t="shared" si="2"/>
        <v>1.0914213013449654</v>
      </c>
      <c r="BZ33" s="29">
        <f t="shared" si="3"/>
        <v>1.1867207599445875</v>
      </c>
      <c r="CA33" s="29">
        <f t="shared" si="4"/>
        <v>0.97642276422764229</v>
      </c>
      <c r="CB33" s="29">
        <f t="shared" si="5"/>
        <v>1.1089896579156722</v>
      </c>
      <c r="CC33" s="29">
        <f t="shared" si="6"/>
        <v>0.97248079759906403</v>
      </c>
      <c r="CD33" s="29">
        <f t="shared" si="7"/>
        <v>1.0874684608915053</v>
      </c>
      <c r="CE33" s="29">
        <f t="shared" si="8"/>
        <v>0.98089999999999999</v>
      </c>
      <c r="CF33" s="29">
        <f t="shared" si="9"/>
        <v>1.1565362198168192</v>
      </c>
      <c r="CG33" s="29">
        <f t="shared" si="10"/>
        <v>1</v>
      </c>
      <c r="CH33" s="29">
        <f t="shared" si="11"/>
        <v>1</v>
      </c>
      <c r="CI33" s="29">
        <f t="shared" si="12"/>
        <v>1</v>
      </c>
      <c r="CJ33" s="29">
        <f t="shared" si="13"/>
        <v>1</v>
      </c>
      <c r="CK33" s="29">
        <f t="shared" si="14"/>
        <v>1</v>
      </c>
      <c r="CL33" s="29">
        <f t="shared" si="15"/>
        <v>1</v>
      </c>
      <c r="CM33" s="29">
        <f t="shared" si="16"/>
        <v>1</v>
      </c>
      <c r="CN33" s="29">
        <f t="shared" si="17"/>
        <v>1</v>
      </c>
      <c r="CO33" s="29">
        <f t="shared" si="18"/>
        <v>1.092568707213017</v>
      </c>
      <c r="CP33" s="29">
        <f t="shared" si="19"/>
        <v>1.0186924246489579</v>
      </c>
      <c r="CQ33" s="29">
        <f t="shared" si="20"/>
        <v>1</v>
      </c>
      <c r="CR33" s="29">
        <f t="shared" si="21"/>
        <v>1.147</v>
      </c>
      <c r="CS33" s="29">
        <f t="shared" si="22"/>
        <v>1</v>
      </c>
      <c r="CT33" s="29">
        <f t="shared" si="23"/>
        <v>0.97711442786069658</v>
      </c>
      <c r="CU33" s="29">
        <f t="shared" si="24"/>
        <v>1.0978137957029779</v>
      </c>
      <c r="CV33" s="29">
        <f t="shared" si="25"/>
        <v>1</v>
      </c>
      <c r="CW33" s="29">
        <f t="shared" si="26"/>
        <v>1</v>
      </c>
      <c r="CX33" s="29">
        <f t="shared" si="27"/>
        <v>1.0817131970334239</v>
      </c>
    </row>
    <row r="34" spans="1:102">
      <c r="A34" s="2">
        <v>43322</v>
      </c>
      <c r="B34" s="29">
        <v>1</v>
      </c>
      <c r="C34" s="29">
        <v>1.2082999999999999</v>
      </c>
      <c r="D34" s="29">
        <v>1.2067000000000001</v>
      </c>
      <c r="E34" s="29">
        <v>1.234</v>
      </c>
      <c r="F34" s="29">
        <v>1.4</v>
      </c>
      <c r="G34" s="29">
        <v>1.9109</v>
      </c>
      <c r="H34" s="29">
        <v>1.2821</v>
      </c>
      <c r="I34" s="29">
        <v>0.98280000000000001</v>
      </c>
      <c r="J34" s="29">
        <v>1.38</v>
      </c>
      <c r="K34" s="29">
        <v>1</v>
      </c>
      <c r="L34" s="29">
        <v>1</v>
      </c>
      <c r="M34" s="29">
        <v>1</v>
      </c>
      <c r="N34" s="29">
        <v>1</v>
      </c>
      <c r="O34" s="29">
        <v>1</v>
      </c>
      <c r="P34" s="29">
        <v>1</v>
      </c>
      <c r="Q34" s="29">
        <v>1</v>
      </c>
      <c r="R34" s="29">
        <v>1</v>
      </c>
      <c r="S34" s="29">
        <v>1.0955999999999999</v>
      </c>
      <c r="T34" s="29">
        <v>1.1359999999999999</v>
      </c>
      <c r="U34" s="29">
        <v>1</v>
      </c>
      <c r="V34" s="29">
        <v>1.1519999999999999</v>
      </c>
      <c r="W34" s="29">
        <v>1</v>
      </c>
      <c r="X34" s="29">
        <v>0.98499999999999999</v>
      </c>
      <c r="Y34" s="29">
        <v>1.169</v>
      </c>
      <c r="Z34" s="29">
        <v>1</v>
      </c>
      <c r="AA34" s="29">
        <v>1</v>
      </c>
      <c r="AB34" s="19">
        <v>1.0845185750476409</v>
      </c>
      <c r="AD34" s="11" t="str">
        <f t="shared" si="28"/>
        <v>/</v>
      </c>
      <c r="AE34" s="11">
        <f t="shared" si="29"/>
        <v>6.0782681099083025E-3</v>
      </c>
      <c r="AF34" s="11">
        <f t="shared" si="30"/>
        <v>6.1702659884932398E-3</v>
      </c>
      <c r="AG34" s="11">
        <f t="shared" si="31"/>
        <v>2.7477102414654286E-2</v>
      </c>
      <c r="AH34" s="11">
        <f t="shared" si="32"/>
        <v>4.3041606886657924E-3</v>
      </c>
      <c r="AI34" s="11">
        <f t="shared" si="33"/>
        <v>-4.7076053980532606E-4</v>
      </c>
      <c r="AJ34" s="11">
        <f t="shared" si="34"/>
        <v>-8.4300077339519719E-3</v>
      </c>
      <c r="AK34" s="11">
        <f t="shared" si="35"/>
        <v>1.9369966357427604E-3</v>
      </c>
      <c r="AL34" s="11">
        <f t="shared" si="36"/>
        <v>-6.4794816414687206E-3</v>
      </c>
      <c r="AM34" s="11" t="str">
        <f t="shared" si="37"/>
        <v>/</v>
      </c>
      <c r="AN34" s="11" t="str">
        <f t="shared" si="38"/>
        <v>/</v>
      </c>
      <c r="AO34" s="11" t="str">
        <f t="shared" si="39"/>
        <v>/</v>
      </c>
      <c r="AP34" s="11" t="str">
        <f t="shared" si="40"/>
        <v>/</v>
      </c>
      <c r="AQ34" s="11" t="str">
        <f t="shared" si="41"/>
        <v>/</v>
      </c>
      <c r="AR34" s="11" t="str">
        <f t="shared" si="42"/>
        <v>/</v>
      </c>
      <c r="AS34" s="11" t="str">
        <f t="shared" si="43"/>
        <v>/</v>
      </c>
      <c r="AT34" s="11" t="str">
        <f t="shared" si="44"/>
        <v>/</v>
      </c>
      <c r="AU34" s="11">
        <f t="shared" si="45"/>
        <v>-5.0853614239012579E-3</v>
      </c>
      <c r="AV34" s="11">
        <f t="shared" si="46"/>
        <v>-2.6338893766463256E-3</v>
      </c>
      <c r="AW34" s="11" t="str">
        <f t="shared" si="47"/>
        <v>/</v>
      </c>
      <c r="AX34" s="11">
        <f t="shared" si="48"/>
        <v>4.3591979075849885E-3</v>
      </c>
      <c r="AY34" s="11" t="str">
        <f t="shared" si="49"/>
        <v>/</v>
      </c>
      <c r="AZ34" s="11">
        <f t="shared" si="50"/>
        <v>3.054989816700715E-3</v>
      </c>
      <c r="BA34" s="11">
        <f t="shared" si="51"/>
        <v>3.4334763948498104E-3</v>
      </c>
      <c r="BB34" s="11" t="str">
        <f t="shared" si="52"/>
        <v>/</v>
      </c>
      <c r="BC34" s="11" t="str">
        <f t="shared" si="53"/>
        <v>/</v>
      </c>
      <c r="BD34" s="11">
        <f t="shared" si="54"/>
        <v>2.5934582492943559E-3</v>
      </c>
      <c r="BJ34" s="3"/>
      <c r="BK34" s="3"/>
      <c r="BL34" s="3"/>
      <c r="BW34" s="2">
        <f t="shared" ref="BW34:BW65" si="62">A34</f>
        <v>43322</v>
      </c>
      <c r="BX34" s="29">
        <f t="shared" ref="BX34:BX65" si="63">B34/B$2</f>
        <v>1</v>
      </c>
      <c r="BY34" s="29">
        <f t="shared" ref="BY34:BY65" si="64">C34/C$2</f>
        <v>1.0980552526354053</v>
      </c>
      <c r="BZ34" s="29">
        <f t="shared" ref="BZ34:BZ65" si="65">D34/D$2</f>
        <v>1.1940431426875124</v>
      </c>
      <c r="CA34" s="29">
        <f t="shared" ref="CA34:CA65" si="66">E34/E$2</f>
        <v>1.0032520325203251</v>
      </c>
      <c r="CB34" s="29">
        <f t="shared" ref="CB34:CB65" si="67">F34/F$2</f>
        <v>1.1137629276054097</v>
      </c>
      <c r="CC34" s="29">
        <f t="shared" ref="CC34:CC65" si="68">G34/G$2</f>
        <v>0.97202299201383591</v>
      </c>
      <c r="CD34" s="29">
        <f t="shared" ref="CD34:CD65" si="69">H34/H$2</f>
        <v>1.0783010933557611</v>
      </c>
      <c r="CE34" s="29">
        <f t="shared" ref="CE34:CE65" si="70">I34/I$2</f>
        <v>0.98280000000000001</v>
      </c>
      <c r="CF34" s="29">
        <f t="shared" ref="CF34:CF65" si="71">J34/J$2</f>
        <v>1.1490424646128226</v>
      </c>
      <c r="CG34" s="29">
        <f t="shared" ref="CG34:CG65" si="72">K34/K$2</f>
        <v>1</v>
      </c>
      <c r="CH34" s="29">
        <f t="shared" ref="CH34:CH65" si="73">L34/L$2</f>
        <v>1</v>
      </c>
      <c r="CI34" s="29">
        <f t="shared" ref="CI34:CI65" si="74">M34/M$2</f>
        <v>1</v>
      </c>
      <c r="CJ34" s="29">
        <f t="shared" ref="CJ34:CJ65" si="75">N34/N$2</f>
        <v>1</v>
      </c>
      <c r="CK34" s="29">
        <f t="shared" ref="CK34:CK65" si="76">O34/O$2</f>
        <v>1</v>
      </c>
      <c r="CL34" s="29">
        <f t="shared" ref="CL34:CL65" si="77">P34/P$2</f>
        <v>1</v>
      </c>
      <c r="CM34" s="29">
        <f t="shared" ref="CM34:CM65" si="78">Q34/Q$2</f>
        <v>1</v>
      </c>
      <c r="CN34" s="29">
        <f t="shared" ref="CN34:CN65" si="79">R34/R$2</f>
        <v>1</v>
      </c>
      <c r="CO34" s="29">
        <f t="shared" ref="CO34:CO65" si="80">S34/S$2</f>
        <v>1.0870126004563945</v>
      </c>
      <c r="CP34" s="29">
        <f t="shared" ref="CP34:CP65" si="81">T34/T$2</f>
        <v>1.0160093014936051</v>
      </c>
      <c r="CQ34" s="29">
        <f t="shared" ref="CQ34:CQ65" si="82">U34/U$2</f>
        <v>1</v>
      </c>
      <c r="CR34" s="29">
        <f t="shared" ref="CR34:CR65" si="83">V34/V$2</f>
        <v>1.1519999999999999</v>
      </c>
      <c r="CS34" s="29">
        <f t="shared" ref="CS34:CS65" si="84">W34/W$2</f>
        <v>1</v>
      </c>
      <c r="CT34" s="29">
        <f t="shared" ref="CT34:CT65" si="85">X34/X$2</f>
        <v>0.98009950248756228</v>
      </c>
      <c r="CU34" s="29">
        <f t="shared" ref="CU34:CU65" si="86">Y34/Y$2</f>
        <v>1.1015831134564644</v>
      </c>
      <c r="CV34" s="29">
        <f t="shared" ref="CV34:CW66" si="87">Z34/Z$2</f>
        <v>1</v>
      </c>
      <c r="CW34" s="29">
        <f t="shared" si="87"/>
        <v>1</v>
      </c>
      <c r="CX34" s="29">
        <f t="shared" ref="CX34:CX66" si="88">AB34/AB$2</f>
        <v>1.0845185750476409</v>
      </c>
    </row>
    <row r="35" spans="1:102">
      <c r="A35" s="2">
        <v>43329</v>
      </c>
      <c r="B35" s="29">
        <v>1</v>
      </c>
      <c r="C35" s="29">
        <v>1.1915</v>
      </c>
      <c r="D35" s="29">
        <v>1.2035</v>
      </c>
      <c r="E35" s="29">
        <v>1.2250000000000001</v>
      </c>
      <c r="F35" s="29">
        <v>1.39</v>
      </c>
      <c r="G35" s="29">
        <v>1.9094</v>
      </c>
      <c r="H35" s="29">
        <v>1.2791999999999999</v>
      </c>
      <c r="I35" s="29">
        <v>0.97740000000000005</v>
      </c>
      <c r="J35" s="29">
        <v>1.3879999999999999</v>
      </c>
      <c r="K35" s="29">
        <v>1</v>
      </c>
      <c r="L35" s="29">
        <v>1</v>
      </c>
      <c r="M35" s="29">
        <v>1</v>
      </c>
      <c r="N35" s="29">
        <v>1</v>
      </c>
      <c r="O35" s="29">
        <v>1</v>
      </c>
      <c r="P35" s="29">
        <v>1</v>
      </c>
      <c r="Q35" s="29">
        <v>1</v>
      </c>
      <c r="R35" s="29">
        <v>1</v>
      </c>
      <c r="S35" s="29">
        <v>1.079</v>
      </c>
      <c r="T35" s="29">
        <v>1.137</v>
      </c>
      <c r="U35" s="29">
        <v>1</v>
      </c>
      <c r="V35" s="29">
        <v>1.155</v>
      </c>
      <c r="W35" s="29">
        <v>1</v>
      </c>
      <c r="X35" s="29">
        <v>0.98599999999999999</v>
      </c>
      <c r="Y35" s="29">
        <v>1.1688000000000001</v>
      </c>
      <c r="Z35" s="29">
        <v>1</v>
      </c>
      <c r="AA35" s="29">
        <v>1</v>
      </c>
      <c r="AB35" s="19">
        <v>1.0808012526796766</v>
      </c>
      <c r="AD35" s="11" t="str">
        <f t="shared" ref="AD35:AD66" si="89">IF(B35=B34,"/",B35/B34-1)</f>
        <v>/</v>
      </c>
      <c r="AE35" s="11">
        <f t="shared" ref="AE35:AE66" si="90">IF(C35=C34,"/",C35/C34-1)</f>
        <v>-1.390383182984356E-2</v>
      </c>
      <c r="AF35" s="11">
        <f t="shared" ref="AF35:AF66" si="91">IF(D35=D34,"/",D35/D34-1)</f>
        <v>-2.6518604458440898E-3</v>
      </c>
      <c r="AG35" s="11">
        <f t="shared" ref="AG35:AG66" si="92">IF(E35=E34,"/",E35/E34-1)</f>
        <v>-7.2933549432738776E-3</v>
      </c>
      <c r="AH35" s="11">
        <f t="shared" ref="AH35:AH66" si="93">IF(F35=F34,"/",F35/F34-1)</f>
        <v>-7.1428571428571175E-3</v>
      </c>
      <c r="AI35" s="11">
        <f t="shared" ref="AI35:AI66" si="94">IF(G35=G34,"/",G35/G34-1)</f>
        <v>-7.8497043278036305E-4</v>
      </c>
      <c r="AJ35" s="11">
        <f t="shared" ref="AJ35:AJ66" si="95">IF(H35=H34,"/",H35/H34-1)</f>
        <v>-2.261914047266278E-3</v>
      </c>
      <c r="AK35" s="11">
        <f t="shared" ref="AK35:AK66" si="96">IF(I35=I34,"/",I35/I34-1)</f>
        <v>-5.494505494505475E-3</v>
      </c>
      <c r="AL35" s="11">
        <f t="shared" ref="AL35:AL66" si="97">IF(J35=J34,"/",J35/J34-1)</f>
        <v>5.7971014492754769E-3</v>
      </c>
      <c r="AM35" s="11" t="str">
        <f t="shared" ref="AM35:AM66" si="98">IF(K35=K34,"/",K35/K34-1)</f>
        <v>/</v>
      </c>
      <c r="AN35" s="11" t="str">
        <f t="shared" ref="AN35:AN66" si="99">IF(L35=L34,"/",L35/L34-1)</f>
        <v>/</v>
      </c>
      <c r="AO35" s="11" t="str">
        <f t="shared" ref="AO35:AO66" si="100">IF(M35=M34,"/",M35/M34-1)</f>
        <v>/</v>
      </c>
      <c r="AP35" s="11" t="str">
        <f t="shared" ref="AP35:AP66" si="101">IF(N35=N34,"/",N35/N34-1)</f>
        <v>/</v>
      </c>
      <c r="AQ35" s="11" t="str">
        <f t="shared" ref="AQ35:AQ66" si="102">IF(O35=O34,"/",O35/O34-1)</f>
        <v>/</v>
      </c>
      <c r="AR35" s="11" t="str">
        <f t="shared" ref="AR35:AR66" si="103">IF(P35=P34,"/",P35/P34-1)</f>
        <v>/</v>
      </c>
      <c r="AS35" s="11" t="str">
        <f t="shared" ref="AS35:AS66" si="104">IF(Q35=Q34,"/",Q35/Q34-1)</f>
        <v>/</v>
      </c>
      <c r="AT35" s="11" t="str">
        <f t="shared" ref="AT35:AT66" si="105">IF(R35=R34,"/",R35/R34-1)</f>
        <v>/</v>
      </c>
      <c r="AU35" s="11">
        <f t="shared" ref="AU35:AU66" si="106">IF(S35=S34,"/",S35/S34-1)</f>
        <v>-1.5151515151515138E-2</v>
      </c>
      <c r="AV35" s="11">
        <f t="shared" ref="AV35:AV66" si="107">IF(T35=T34,"/",T35/T34-1)</f>
        <v>8.8028169014098268E-4</v>
      </c>
      <c r="AW35" s="11" t="str">
        <f t="shared" ref="AW35:AW66" si="108">IF(U35=U34,"/",U35/U34-1)</f>
        <v>/</v>
      </c>
      <c r="AX35" s="11">
        <f t="shared" ref="AX35:AX66" si="109">IF(V35=V34,"/",V35/V34-1)</f>
        <v>2.6041666666667407E-3</v>
      </c>
      <c r="AY35" s="11" t="str">
        <f t="shared" ref="AY35:AY66" si="110">IF(W35=W34,"/",W35/W34-1)</f>
        <v>/</v>
      </c>
      <c r="AZ35" s="11">
        <f t="shared" ref="AZ35:AZ66" si="111">IF(X35=X34,"/",X35/X34-1)</f>
        <v>1.0152284263960087E-3</v>
      </c>
      <c r="BA35" s="11">
        <f t="shared" ref="BA35:BA66" si="112">IF(Y35=Y34,"/",Y35/Y34-1)</f>
        <v>-1.7108639863128161E-4</v>
      </c>
      <c r="BB35" s="11" t="str">
        <f t="shared" ref="BB35:BC67" si="113">IF(Z35=Z34,"/",Z35/Z34-1)</f>
        <v>/</v>
      </c>
      <c r="BC35" s="11" t="str">
        <f t="shared" si="113"/>
        <v>/</v>
      </c>
      <c r="BD35" s="11">
        <f t="shared" ref="BD35:BD67" si="114">IF(AB35=AB34,"/",AB35/AB34-1)</f>
        <v>-3.4276244349258356E-3</v>
      </c>
      <c r="BJ35" s="3"/>
      <c r="BK35" s="3"/>
      <c r="BL35" s="3"/>
      <c r="BW35" s="2">
        <f t="shared" si="62"/>
        <v>43329</v>
      </c>
      <c r="BX35" s="29">
        <f t="shared" si="63"/>
        <v>1</v>
      </c>
      <c r="BY35" s="29">
        <f t="shared" si="64"/>
        <v>1.0827880770628862</v>
      </c>
      <c r="BZ35" s="29">
        <f t="shared" si="65"/>
        <v>1.190876706906788</v>
      </c>
      <c r="CA35" s="29">
        <f t="shared" si="66"/>
        <v>0.99593495934959353</v>
      </c>
      <c r="CB35" s="29">
        <f t="shared" si="67"/>
        <v>1.105807478122514</v>
      </c>
      <c r="CC35" s="29">
        <f t="shared" si="68"/>
        <v>0.97125998270512237</v>
      </c>
      <c r="CD35" s="29">
        <f t="shared" si="69"/>
        <v>1.0758620689655172</v>
      </c>
      <c r="CE35" s="29">
        <f t="shared" si="70"/>
        <v>0.97740000000000005</v>
      </c>
      <c r="CF35" s="29">
        <f t="shared" si="71"/>
        <v>1.1557035803497084</v>
      </c>
      <c r="CG35" s="29">
        <f t="shared" si="72"/>
        <v>1</v>
      </c>
      <c r="CH35" s="29">
        <f t="shared" si="73"/>
        <v>1</v>
      </c>
      <c r="CI35" s="29">
        <f t="shared" si="74"/>
        <v>1</v>
      </c>
      <c r="CJ35" s="29">
        <f t="shared" si="75"/>
        <v>1</v>
      </c>
      <c r="CK35" s="29">
        <f t="shared" si="76"/>
        <v>1</v>
      </c>
      <c r="CL35" s="29">
        <f t="shared" si="77"/>
        <v>1</v>
      </c>
      <c r="CM35" s="29">
        <f t="shared" si="78"/>
        <v>1</v>
      </c>
      <c r="CN35" s="29">
        <f t="shared" si="79"/>
        <v>1</v>
      </c>
      <c r="CO35" s="29">
        <f t="shared" si="80"/>
        <v>1.0705427125706914</v>
      </c>
      <c r="CP35" s="29">
        <f t="shared" si="81"/>
        <v>1.0169036758787227</v>
      </c>
      <c r="CQ35" s="29">
        <f t="shared" si="82"/>
        <v>1</v>
      </c>
      <c r="CR35" s="29">
        <f t="shared" si="83"/>
        <v>1.155</v>
      </c>
      <c r="CS35" s="29">
        <f t="shared" si="84"/>
        <v>1</v>
      </c>
      <c r="CT35" s="29">
        <f t="shared" si="85"/>
        <v>0.98109452736318414</v>
      </c>
      <c r="CU35" s="29">
        <f t="shared" si="86"/>
        <v>1.1013946475687901</v>
      </c>
      <c r="CV35" s="29">
        <f t="shared" si="87"/>
        <v>1</v>
      </c>
      <c r="CW35" s="29">
        <f t="shared" si="87"/>
        <v>1</v>
      </c>
      <c r="CX35" s="29">
        <f t="shared" si="88"/>
        <v>1.0808012526796766</v>
      </c>
    </row>
    <row r="36" spans="1:102">
      <c r="A36" s="2">
        <v>43336</v>
      </c>
      <c r="B36" s="29">
        <v>1</v>
      </c>
      <c r="C36" s="29">
        <v>1.2032</v>
      </c>
      <c r="D36" s="29">
        <v>1.2027000000000001</v>
      </c>
      <c r="E36" s="29">
        <v>1.2609999999999999</v>
      </c>
      <c r="F36" s="29">
        <v>1.401</v>
      </c>
      <c r="G36" s="29">
        <v>1.9254</v>
      </c>
      <c r="H36" s="29">
        <v>1.2830999999999999</v>
      </c>
      <c r="I36" s="29">
        <v>0.98109999999999997</v>
      </c>
      <c r="J36" s="29">
        <v>1.3959999999999999</v>
      </c>
      <c r="K36" s="29">
        <v>1.008</v>
      </c>
      <c r="L36" s="29">
        <v>1</v>
      </c>
      <c r="M36" s="29">
        <v>1</v>
      </c>
      <c r="N36" s="29">
        <v>1</v>
      </c>
      <c r="O36" s="29">
        <v>1</v>
      </c>
      <c r="P36" s="29">
        <v>1</v>
      </c>
      <c r="Q36" s="29">
        <v>1</v>
      </c>
      <c r="R36" s="29">
        <v>1</v>
      </c>
      <c r="S36" s="29">
        <v>1.0853999999999999</v>
      </c>
      <c r="T36" s="29">
        <v>1.137</v>
      </c>
      <c r="U36" s="29">
        <v>1</v>
      </c>
      <c r="V36" s="29">
        <v>1.1539999999999999</v>
      </c>
      <c r="W36" s="29">
        <v>1</v>
      </c>
      <c r="X36" s="29">
        <v>0.99099999999999999</v>
      </c>
      <c r="Y36" s="29">
        <v>1.1747000000000001</v>
      </c>
      <c r="Z36" s="29">
        <v>1</v>
      </c>
      <c r="AA36" s="29">
        <v>1</v>
      </c>
      <c r="AB36" s="19">
        <v>1.0883351352203832</v>
      </c>
      <c r="AD36" s="11" t="str">
        <f t="shared" si="89"/>
        <v>/</v>
      </c>
      <c r="AE36" s="11">
        <f t="shared" si="90"/>
        <v>9.8195551825430716E-3</v>
      </c>
      <c r="AF36" s="11">
        <f t="shared" si="91"/>
        <v>-6.6472787702531733E-4</v>
      </c>
      <c r="AG36" s="11">
        <f t="shared" si="92"/>
        <v>2.9387755102040725E-2</v>
      </c>
      <c r="AH36" s="11">
        <f t="shared" si="93"/>
        <v>7.9136690647483299E-3</v>
      </c>
      <c r="AI36" s="11">
        <f t="shared" si="94"/>
        <v>8.3795956845083008E-3</v>
      </c>
      <c r="AJ36" s="11">
        <f t="shared" si="95"/>
        <v>3.0487804878049918E-3</v>
      </c>
      <c r="AK36" s="11">
        <f t="shared" si="96"/>
        <v>3.7855535093103132E-3</v>
      </c>
      <c r="AL36" s="11">
        <f t="shared" si="97"/>
        <v>5.7636887608070175E-3</v>
      </c>
      <c r="AM36" s="11">
        <f t="shared" si="98"/>
        <v>8.0000000000000071E-3</v>
      </c>
      <c r="AN36" s="11" t="str">
        <f t="shared" si="99"/>
        <v>/</v>
      </c>
      <c r="AO36" s="11" t="str">
        <f t="shared" si="100"/>
        <v>/</v>
      </c>
      <c r="AP36" s="11" t="str">
        <f t="shared" si="101"/>
        <v>/</v>
      </c>
      <c r="AQ36" s="11" t="str">
        <f t="shared" si="102"/>
        <v>/</v>
      </c>
      <c r="AR36" s="11" t="str">
        <f t="shared" si="103"/>
        <v>/</v>
      </c>
      <c r="AS36" s="11" t="str">
        <f t="shared" si="104"/>
        <v>/</v>
      </c>
      <c r="AT36" s="11" t="str">
        <f t="shared" si="105"/>
        <v>/</v>
      </c>
      <c r="AU36" s="11">
        <f t="shared" si="106"/>
        <v>5.9314179796106092E-3</v>
      </c>
      <c r="AV36" s="11" t="str">
        <f t="shared" si="107"/>
        <v>/</v>
      </c>
      <c r="AW36" s="11" t="str">
        <f t="shared" si="108"/>
        <v>/</v>
      </c>
      <c r="AX36" s="11">
        <f t="shared" si="109"/>
        <v>-8.6580086580101412E-4</v>
      </c>
      <c r="AY36" s="11" t="str">
        <f t="shared" si="110"/>
        <v>/</v>
      </c>
      <c r="AZ36" s="11">
        <f t="shared" si="111"/>
        <v>5.0709939148072536E-3</v>
      </c>
      <c r="BA36" s="11">
        <f t="shared" si="112"/>
        <v>5.0479123887747779E-3</v>
      </c>
      <c r="BB36" s="11" t="str">
        <f t="shared" si="113"/>
        <v>/</v>
      </c>
      <c r="BC36" s="11" t="str">
        <f t="shared" si="113"/>
        <v>/</v>
      </c>
      <c r="BD36" s="11">
        <f t="shared" si="114"/>
        <v>6.9706456409330819E-3</v>
      </c>
      <c r="BJ36" s="3"/>
      <c r="BK36" s="3"/>
      <c r="BL36" s="3"/>
      <c r="BW36" s="2">
        <f t="shared" si="62"/>
        <v>43336</v>
      </c>
      <c r="BX36" s="29">
        <f t="shared" si="63"/>
        <v>1</v>
      </c>
      <c r="BY36" s="29">
        <f t="shared" si="64"/>
        <v>1.0934205743366048</v>
      </c>
      <c r="BZ36" s="29">
        <f t="shared" si="65"/>
        <v>1.1900850979616071</v>
      </c>
      <c r="CA36" s="29">
        <f t="shared" si="66"/>
        <v>1.0252032520325203</v>
      </c>
      <c r="CB36" s="29">
        <f t="shared" si="67"/>
        <v>1.1145584725536994</v>
      </c>
      <c r="CC36" s="29">
        <f t="shared" si="68"/>
        <v>0.97939874866473375</v>
      </c>
      <c r="CD36" s="29">
        <f t="shared" si="69"/>
        <v>1.0791421362489486</v>
      </c>
      <c r="CE36" s="29">
        <f t="shared" si="70"/>
        <v>0.98109999999999997</v>
      </c>
      <c r="CF36" s="29">
        <f t="shared" si="71"/>
        <v>1.1623646960865943</v>
      </c>
      <c r="CG36" s="29">
        <f t="shared" si="72"/>
        <v>1.008</v>
      </c>
      <c r="CH36" s="29">
        <f t="shared" si="73"/>
        <v>1</v>
      </c>
      <c r="CI36" s="29">
        <f t="shared" si="74"/>
        <v>1</v>
      </c>
      <c r="CJ36" s="29">
        <f t="shared" si="75"/>
        <v>1</v>
      </c>
      <c r="CK36" s="29">
        <f t="shared" si="76"/>
        <v>1</v>
      </c>
      <c r="CL36" s="29">
        <f t="shared" si="77"/>
        <v>1</v>
      </c>
      <c r="CM36" s="29">
        <f t="shared" si="78"/>
        <v>1</v>
      </c>
      <c r="CN36" s="29">
        <f t="shared" si="79"/>
        <v>1</v>
      </c>
      <c r="CO36" s="29">
        <f t="shared" si="80"/>
        <v>1.0768925488639745</v>
      </c>
      <c r="CP36" s="29">
        <f t="shared" si="81"/>
        <v>1.0169036758787227</v>
      </c>
      <c r="CQ36" s="29">
        <f t="shared" si="82"/>
        <v>1</v>
      </c>
      <c r="CR36" s="29">
        <f t="shared" si="83"/>
        <v>1.1539999999999999</v>
      </c>
      <c r="CS36" s="29">
        <f t="shared" si="84"/>
        <v>1</v>
      </c>
      <c r="CT36" s="29">
        <f t="shared" si="85"/>
        <v>0.98606965174129357</v>
      </c>
      <c r="CU36" s="29">
        <f t="shared" si="86"/>
        <v>1.1069543912551829</v>
      </c>
      <c r="CV36" s="29">
        <f t="shared" si="87"/>
        <v>1</v>
      </c>
      <c r="CW36" s="29">
        <f t="shared" si="87"/>
        <v>1</v>
      </c>
      <c r="CX36" s="29">
        <f t="shared" si="88"/>
        <v>1.0883351352203832</v>
      </c>
    </row>
    <row r="37" spans="1:102">
      <c r="A37" s="2">
        <v>43343</v>
      </c>
      <c r="B37" s="29">
        <v>1</v>
      </c>
      <c r="C37" s="29">
        <v>1.1968000000000001</v>
      </c>
      <c r="D37" s="29">
        <v>1.2</v>
      </c>
      <c r="E37" s="29">
        <v>1.2729999999999999</v>
      </c>
      <c r="F37" s="29">
        <v>1.4</v>
      </c>
      <c r="G37" s="29">
        <v>1.9218</v>
      </c>
      <c r="H37" s="29">
        <v>1.2868999999999999</v>
      </c>
      <c r="I37" s="29">
        <v>0.97860000000000003</v>
      </c>
      <c r="J37" s="29">
        <v>1.395</v>
      </c>
      <c r="K37" s="29">
        <v>1.01</v>
      </c>
      <c r="L37" s="29">
        <v>1</v>
      </c>
      <c r="M37" s="29">
        <v>1</v>
      </c>
      <c r="N37" s="29">
        <v>1</v>
      </c>
      <c r="O37" s="29">
        <v>1</v>
      </c>
      <c r="P37" s="29">
        <v>1</v>
      </c>
      <c r="Q37" s="29">
        <v>1</v>
      </c>
      <c r="R37" s="29">
        <v>1</v>
      </c>
      <c r="S37" s="29">
        <v>1.0973999999999999</v>
      </c>
      <c r="T37" s="29">
        <v>1.137</v>
      </c>
      <c r="U37" s="29">
        <v>1</v>
      </c>
      <c r="V37" s="29">
        <v>1.155</v>
      </c>
      <c r="W37" s="29">
        <v>1</v>
      </c>
      <c r="X37" s="29">
        <v>0.99099999999999999</v>
      </c>
      <c r="Y37" s="29">
        <v>1.1664000000000001</v>
      </c>
      <c r="Z37" s="29">
        <v>1</v>
      </c>
      <c r="AA37" s="29">
        <v>1</v>
      </c>
      <c r="AB37" s="19">
        <v>1.0888708321864993</v>
      </c>
      <c r="AD37" s="11" t="str">
        <f t="shared" si="89"/>
        <v>/</v>
      </c>
      <c r="AE37" s="11">
        <f t="shared" si="90"/>
        <v>-5.3191489361701372E-3</v>
      </c>
      <c r="AF37" s="11">
        <f t="shared" si="91"/>
        <v>-2.2449488650537752E-3</v>
      </c>
      <c r="AG37" s="11">
        <f t="shared" si="92"/>
        <v>9.5162569389373175E-3</v>
      </c>
      <c r="AH37" s="11">
        <f t="shared" si="93"/>
        <v>-7.1377587437548851E-4</v>
      </c>
      <c r="AI37" s="11">
        <f t="shared" si="94"/>
        <v>-1.8697413524462192E-3</v>
      </c>
      <c r="AJ37" s="11">
        <f t="shared" si="95"/>
        <v>2.9615774296625208E-3</v>
      </c>
      <c r="AK37" s="11">
        <f t="shared" si="96"/>
        <v>-2.5481602283150551E-3</v>
      </c>
      <c r="AL37" s="11">
        <f t="shared" si="97"/>
        <v>-7.1633237822343876E-4</v>
      </c>
      <c r="AM37" s="11">
        <f t="shared" si="98"/>
        <v>1.9841269841269771E-3</v>
      </c>
      <c r="AN37" s="11" t="str">
        <f t="shared" si="99"/>
        <v>/</v>
      </c>
      <c r="AO37" s="11" t="str">
        <f t="shared" si="100"/>
        <v>/</v>
      </c>
      <c r="AP37" s="11" t="str">
        <f t="shared" si="101"/>
        <v>/</v>
      </c>
      <c r="AQ37" s="11" t="str">
        <f t="shared" si="102"/>
        <v>/</v>
      </c>
      <c r="AR37" s="11" t="str">
        <f t="shared" si="103"/>
        <v>/</v>
      </c>
      <c r="AS37" s="11" t="str">
        <f t="shared" si="104"/>
        <v>/</v>
      </c>
      <c r="AT37" s="11" t="str">
        <f t="shared" si="105"/>
        <v>/</v>
      </c>
      <c r="AU37" s="11">
        <f t="shared" si="106"/>
        <v>1.1055831951354289E-2</v>
      </c>
      <c r="AV37" s="11" t="str">
        <f t="shared" si="107"/>
        <v>/</v>
      </c>
      <c r="AW37" s="11" t="str">
        <f t="shared" si="108"/>
        <v>/</v>
      </c>
      <c r="AX37" s="11">
        <f t="shared" si="109"/>
        <v>8.6655112651645716E-4</v>
      </c>
      <c r="AY37" s="11" t="str">
        <f t="shared" si="110"/>
        <v>/</v>
      </c>
      <c r="AZ37" s="11" t="str">
        <f t="shared" si="111"/>
        <v>/</v>
      </c>
      <c r="BA37" s="11">
        <f t="shared" si="112"/>
        <v>-7.065633778837177E-3</v>
      </c>
      <c r="BB37" s="11" t="str">
        <f t="shared" si="113"/>
        <v>/</v>
      </c>
      <c r="BC37" s="11" t="str">
        <f t="shared" si="113"/>
        <v>/</v>
      </c>
      <c r="BD37" s="11">
        <f t="shared" si="114"/>
        <v>4.9221691809808732E-4</v>
      </c>
      <c r="BJ37" s="3"/>
      <c r="BK37" s="3"/>
      <c r="BL37" s="3"/>
      <c r="BW37" s="2">
        <f t="shared" si="62"/>
        <v>43343</v>
      </c>
      <c r="BX37" s="29">
        <f t="shared" si="63"/>
        <v>1</v>
      </c>
      <c r="BY37" s="29">
        <f t="shared" si="64"/>
        <v>1.0876045074518357</v>
      </c>
      <c r="BZ37" s="29">
        <f t="shared" si="65"/>
        <v>1.1874134177716209</v>
      </c>
      <c r="CA37" s="29">
        <f t="shared" si="66"/>
        <v>1.0349593495934959</v>
      </c>
      <c r="CB37" s="29">
        <f t="shared" si="67"/>
        <v>1.1137629276054097</v>
      </c>
      <c r="CC37" s="29">
        <f t="shared" si="68"/>
        <v>0.97756752632382116</v>
      </c>
      <c r="CD37" s="29">
        <f t="shared" si="69"/>
        <v>1.0823380992430613</v>
      </c>
      <c r="CE37" s="29">
        <f t="shared" si="70"/>
        <v>0.97860000000000003</v>
      </c>
      <c r="CF37" s="29">
        <f t="shared" si="71"/>
        <v>1.1615320566194838</v>
      </c>
      <c r="CG37" s="29">
        <f t="shared" si="72"/>
        <v>1.01</v>
      </c>
      <c r="CH37" s="29">
        <f t="shared" si="73"/>
        <v>1</v>
      </c>
      <c r="CI37" s="29">
        <f t="shared" si="74"/>
        <v>1</v>
      </c>
      <c r="CJ37" s="29">
        <f t="shared" si="75"/>
        <v>1</v>
      </c>
      <c r="CK37" s="29">
        <f t="shared" si="76"/>
        <v>1</v>
      </c>
      <c r="CL37" s="29">
        <f t="shared" si="77"/>
        <v>1</v>
      </c>
      <c r="CM37" s="29">
        <f t="shared" si="78"/>
        <v>1</v>
      </c>
      <c r="CN37" s="29">
        <f t="shared" si="79"/>
        <v>1</v>
      </c>
      <c r="CO37" s="29">
        <f t="shared" si="80"/>
        <v>1.0887984919138802</v>
      </c>
      <c r="CP37" s="29">
        <f t="shared" si="81"/>
        <v>1.0169036758787227</v>
      </c>
      <c r="CQ37" s="29">
        <f t="shared" si="82"/>
        <v>1</v>
      </c>
      <c r="CR37" s="29">
        <f t="shared" si="83"/>
        <v>1.155</v>
      </c>
      <c r="CS37" s="29">
        <f t="shared" si="84"/>
        <v>1</v>
      </c>
      <c r="CT37" s="29">
        <f t="shared" si="85"/>
        <v>0.98606965174129357</v>
      </c>
      <c r="CU37" s="29">
        <f t="shared" si="86"/>
        <v>1.0991330569166982</v>
      </c>
      <c r="CV37" s="29">
        <f t="shared" si="87"/>
        <v>1</v>
      </c>
      <c r="CW37" s="29">
        <f t="shared" si="87"/>
        <v>1</v>
      </c>
      <c r="CX37" s="29">
        <f t="shared" si="88"/>
        <v>1.0888708321864993</v>
      </c>
    </row>
    <row r="38" spans="1:102">
      <c r="A38" s="2">
        <v>43350</v>
      </c>
      <c r="B38" s="29">
        <v>1</v>
      </c>
      <c r="C38" s="29">
        <v>1.1899</v>
      </c>
      <c r="D38" s="29">
        <v>1.2000999999999999</v>
      </c>
      <c r="E38" s="29">
        <v>1.278</v>
      </c>
      <c r="F38" s="29">
        <v>1.403</v>
      </c>
      <c r="G38" s="29">
        <v>1.9276</v>
      </c>
      <c r="H38" s="29">
        <v>1.2789999999999999</v>
      </c>
      <c r="I38" s="29">
        <v>0.98129999999999995</v>
      </c>
      <c r="J38" s="29">
        <v>1.4</v>
      </c>
      <c r="K38" s="29">
        <v>1.0189999999999999</v>
      </c>
      <c r="L38" s="29">
        <v>1</v>
      </c>
      <c r="M38" s="29">
        <v>1</v>
      </c>
      <c r="N38" s="29">
        <v>1</v>
      </c>
      <c r="O38" s="29">
        <v>1</v>
      </c>
      <c r="P38" s="29">
        <v>1</v>
      </c>
      <c r="Q38" s="29">
        <v>1</v>
      </c>
      <c r="R38" s="29">
        <v>1</v>
      </c>
      <c r="S38" s="29">
        <v>1.0946</v>
      </c>
      <c r="T38" s="29">
        <v>1.1379999999999999</v>
      </c>
      <c r="U38" s="29">
        <v>1</v>
      </c>
      <c r="V38" s="29">
        <v>1.155</v>
      </c>
      <c r="W38" s="29">
        <v>1</v>
      </c>
      <c r="X38" s="29">
        <v>0.99299999999999999</v>
      </c>
      <c r="Y38" s="29">
        <v>1.1698</v>
      </c>
      <c r="Z38" s="29">
        <v>1</v>
      </c>
      <c r="AA38" s="29">
        <v>1</v>
      </c>
      <c r="AB38" s="19">
        <v>1.0901928108624999</v>
      </c>
      <c r="AD38" s="11" t="str">
        <f t="shared" si="89"/>
        <v>/</v>
      </c>
      <c r="AE38" s="11">
        <f t="shared" si="90"/>
        <v>-5.7653743315508876E-3</v>
      </c>
      <c r="AF38" s="11">
        <f t="shared" si="91"/>
        <v>8.3333333333435178E-5</v>
      </c>
      <c r="AG38" s="11">
        <f t="shared" si="92"/>
        <v>3.9277297721918014E-3</v>
      </c>
      <c r="AH38" s="11">
        <f t="shared" si="93"/>
        <v>2.1428571428572241E-3</v>
      </c>
      <c r="AI38" s="11">
        <f t="shared" si="94"/>
        <v>3.0180039546259252E-3</v>
      </c>
      <c r="AJ38" s="11">
        <f t="shared" si="95"/>
        <v>-6.1387831222317057E-3</v>
      </c>
      <c r="AK38" s="11">
        <f t="shared" si="96"/>
        <v>2.7590435315756334E-3</v>
      </c>
      <c r="AL38" s="11">
        <f t="shared" si="97"/>
        <v>3.5842293906809264E-3</v>
      </c>
      <c r="AM38" s="11">
        <f t="shared" si="98"/>
        <v>8.9108910891089188E-3</v>
      </c>
      <c r="AN38" s="11" t="str">
        <f t="shared" si="99"/>
        <v>/</v>
      </c>
      <c r="AO38" s="11" t="str">
        <f t="shared" si="100"/>
        <v>/</v>
      </c>
      <c r="AP38" s="11" t="str">
        <f t="shared" si="101"/>
        <v>/</v>
      </c>
      <c r="AQ38" s="11" t="str">
        <f t="shared" si="102"/>
        <v>/</v>
      </c>
      <c r="AR38" s="11" t="str">
        <f t="shared" si="103"/>
        <v>/</v>
      </c>
      <c r="AS38" s="11" t="str">
        <f t="shared" si="104"/>
        <v>/</v>
      </c>
      <c r="AT38" s="11" t="str">
        <f t="shared" si="105"/>
        <v>/</v>
      </c>
      <c r="AU38" s="11">
        <f t="shared" si="106"/>
        <v>-2.5514853289593242E-3</v>
      </c>
      <c r="AV38" s="11">
        <f t="shared" si="107"/>
        <v>8.7950747581344579E-4</v>
      </c>
      <c r="AW38" s="11" t="str">
        <f t="shared" si="108"/>
        <v>/</v>
      </c>
      <c r="AX38" s="11" t="str">
        <f t="shared" si="109"/>
        <v>/</v>
      </c>
      <c r="AY38" s="11" t="str">
        <f t="shared" si="110"/>
        <v>/</v>
      </c>
      <c r="AZ38" s="11">
        <f t="shared" si="111"/>
        <v>2.0181634712410634E-3</v>
      </c>
      <c r="BA38" s="11">
        <f t="shared" si="112"/>
        <v>2.9149519890259157E-3</v>
      </c>
      <c r="BB38" s="11" t="str">
        <f t="shared" si="113"/>
        <v>/</v>
      </c>
      <c r="BC38" s="11" t="str">
        <f t="shared" si="113"/>
        <v>/</v>
      </c>
      <c r="BD38" s="11">
        <f t="shared" si="114"/>
        <v>1.2140821821318148E-3</v>
      </c>
      <c r="BJ38" s="3"/>
      <c r="BK38" s="3"/>
      <c r="BL38" s="3"/>
      <c r="BW38" s="2">
        <f t="shared" si="62"/>
        <v>43350</v>
      </c>
      <c r="BX38" s="29">
        <f t="shared" si="63"/>
        <v>1</v>
      </c>
      <c r="BY38" s="29">
        <f t="shared" si="64"/>
        <v>1.0813340603416939</v>
      </c>
      <c r="BZ38" s="29">
        <f t="shared" si="65"/>
        <v>1.1875123688897684</v>
      </c>
      <c r="CA38" s="29">
        <f t="shared" si="66"/>
        <v>1.0390243902439025</v>
      </c>
      <c r="CB38" s="29">
        <f t="shared" si="67"/>
        <v>1.1161495624502786</v>
      </c>
      <c r="CC38" s="29">
        <f t="shared" si="68"/>
        <v>0.98051782898418027</v>
      </c>
      <c r="CD38" s="29">
        <f t="shared" si="69"/>
        <v>1.0756938603868795</v>
      </c>
      <c r="CE38" s="29">
        <f t="shared" si="70"/>
        <v>0.98129999999999995</v>
      </c>
      <c r="CF38" s="29">
        <f t="shared" si="71"/>
        <v>1.1656952539550374</v>
      </c>
      <c r="CG38" s="29">
        <f t="shared" si="72"/>
        <v>1.0189999999999999</v>
      </c>
      <c r="CH38" s="29">
        <f t="shared" si="73"/>
        <v>1</v>
      </c>
      <c r="CI38" s="29">
        <f t="shared" si="74"/>
        <v>1</v>
      </c>
      <c r="CJ38" s="29">
        <f t="shared" si="75"/>
        <v>1</v>
      </c>
      <c r="CK38" s="29">
        <f t="shared" si="76"/>
        <v>1</v>
      </c>
      <c r="CL38" s="29">
        <f t="shared" si="77"/>
        <v>1</v>
      </c>
      <c r="CM38" s="29">
        <f t="shared" si="78"/>
        <v>1</v>
      </c>
      <c r="CN38" s="29">
        <f t="shared" si="79"/>
        <v>1</v>
      </c>
      <c r="CO38" s="29">
        <f t="shared" si="80"/>
        <v>1.086020438535569</v>
      </c>
      <c r="CP38" s="29">
        <f t="shared" si="81"/>
        <v>1.0177980502638402</v>
      </c>
      <c r="CQ38" s="29">
        <f t="shared" si="82"/>
        <v>1</v>
      </c>
      <c r="CR38" s="29">
        <f t="shared" si="83"/>
        <v>1.155</v>
      </c>
      <c r="CS38" s="29">
        <f t="shared" si="84"/>
        <v>1</v>
      </c>
      <c r="CT38" s="29">
        <f t="shared" si="85"/>
        <v>0.98805970149253741</v>
      </c>
      <c r="CU38" s="29">
        <f t="shared" si="86"/>
        <v>1.1023369770071618</v>
      </c>
      <c r="CV38" s="29">
        <f t="shared" si="87"/>
        <v>1</v>
      </c>
      <c r="CW38" s="29">
        <f t="shared" si="87"/>
        <v>1</v>
      </c>
      <c r="CX38" s="29">
        <f t="shared" si="88"/>
        <v>1.0901928108624999</v>
      </c>
    </row>
    <row r="39" spans="1:102">
      <c r="A39" s="2">
        <v>43357</v>
      </c>
      <c r="B39" s="29">
        <v>1</v>
      </c>
      <c r="C39" s="29">
        <v>1.1728000000000001</v>
      </c>
      <c r="D39" s="29">
        <v>1.2042999999999999</v>
      </c>
      <c r="E39" s="29">
        <v>1.28</v>
      </c>
      <c r="F39" s="29">
        <v>1.3979999999999999</v>
      </c>
      <c r="G39" s="29">
        <v>1.9278</v>
      </c>
      <c r="H39" s="29">
        <v>1.2854000000000001</v>
      </c>
      <c r="I39" s="29">
        <v>0.97960000000000003</v>
      </c>
      <c r="J39" s="29">
        <v>1.387</v>
      </c>
      <c r="K39" s="29">
        <v>1.018</v>
      </c>
      <c r="L39" s="29">
        <v>1</v>
      </c>
      <c r="M39" s="29">
        <v>1</v>
      </c>
      <c r="N39" s="29">
        <v>1</v>
      </c>
      <c r="O39" s="29">
        <v>1</v>
      </c>
      <c r="P39" s="29">
        <v>1</v>
      </c>
      <c r="Q39" s="29">
        <v>1</v>
      </c>
      <c r="R39" s="29">
        <v>1</v>
      </c>
      <c r="S39" s="29">
        <v>1.0952999999999999</v>
      </c>
      <c r="T39" s="29">
        <v>1.139</v>
      </c>
      <c r="U39" s="29">
        <v>1</v>
      </c>
      <c r="V39" s="29">
        <v>1.157</v>
      </c>
      <c r="W39" s="29">
        <v>1</v>
      </c>
      <c r="X39" s="29">
        <v>0.98899999999999999</v>
      </c>
      <c r="Y39" s="29">
        <v>1.1693</v>
      </c>
      <c r="Z39" s="29">
        <v>1</v>
      </c>
      <c r="AA39" s="29">
        <v>1</v>
      </c>
      <c r="AB39" s="19">
        <v>1.0885600388684837</v>
      </c>
      <c r="AD39" s="11" t="str">
        <f t="shared" si="89"/>
        <v>/</v>
      </c>
      <c r="AE39" s="11">
        <f t="shared" si="90"/>
        <v>-1.4370955542482466E-2</v>
      </c>
      <c r="AF39" s="11">
        <f t="shared" si="91"/>
        <v>3.4997083576369103E-3</v>
      </c>
      <c r="AG39" s="11">
        <f t="shared" si="92"/>
        <v>1.5649452269170805E-3</v>
      </c>
      <c r="AH39" s="11">
        <f t="shared" si="93"/>
        <v>-3.5637918745545782E-3</v>
      </c>
      <c r="AI39" s="11">
        <f t="shared" si="94"/>
        <v>1.0375596596801095E-4</v>
      </c>
      <c r="AJ39" s="11">
        <f t="shared" si="95"/>
        <v>5.0039093041440719E-3</v>
      </c>
      <c r="AK39" s="11">
        <f t="shared" si="96"/>
        <v>-1.7323958014877627E-3</v>
      </c>
      <c r="AL39" s="11">
        <f t="shared" si="97"/>
        <v>-9.2857142857142305E-3</v>
      </c>
      <c r="AM39" s="11">
        <f t="shared" si="98"/>
        <v>-9.8135426889101041E-4</v>
      </c>
      <c r="AN39" s="11" t="str">
        <f t="shared" si="99"/>
        <v>/</v>
      </c>
      <c r="AO39" s="11" t="str">
        <f t="shared" si="100"/>
        <v>/</v>
      </c>
      <c r="AP39" s="11" t="str">
        <f t="shared" si="101"/>
        <v>/</v>
      </c>
      <c r="AQ39" s="11" t="str">
        <f t="shared" si="102"/>
        <v>/</v>
      </c>
      <c r="AR39" s="11" t="str">
        <f t="shared" si="103"/>
        <v>/</v>
      </c>
      <c r="AS39" s="11" t="str">
        <f t="shared" si="104"/>
        <v>/</v>
      </c>
      <c r="AT39" s="11" t="str">
        <f t="shared" si="105"/>
        <v>/</v>
      </c>
      <c r="AU39" s="11">
        <f t="shared" si="106"/>
        <v>6.3950301479986926E-4</v>
      </c>
      <c r="AV39" s="11">
        <f t="shared" si="107"/>
        <v>8.7873462214416165E-4</v>
      </c>
      <c r="AW39" s="11" t="str">
        <f t="shared" si="108"/>
        <v>/</v>
      </c>
      <c r="AX39" s="11">
        <f t="shared" si="109"/>
        <v>1.7316017316018062E-3</v>
      </c>
      <c r="AY39" s="11" t="str">
        <f t="shared" si="110"/>
        <v>/</v>
      </c>
      <c r="AZ39" s="11">
        <f t="shared" si="111"/>
        <v>-4.0281973816717054E-3</v>
      </c>
      <c r="BA39" s="11">
        <f t="shared" si="112"/>
        <v>-4.2742349119506695E-4</v>
      </c>
      <c r="BB39" s="11" t="str">
        <f t="shared" si="113"/>
        <v>/</v>
      </c>
      <c r="BC39" s="11" t="str">
        <f t="shared" si="113"/>
        <v>/</v>
      </c>
      <c r="BD39" s="11">
        <f t="shared" si="114"/>
        <v>-1.4976910301989221E-3</v>
      </c>
      <c r="BJ39" s="3"/>
      <c r="BK39" s="3"/>
      <c r="BL39" s="3"/>
      <c r="BW39" s="2">
        <f t="shared" si="62"/>
        <v>43357</v>
      </c>
      <c r="BX39" s="29">
        <f t="shared" si="63"/>
        <v>1</v>
      </c>
      <c r="BY39" s="29">
        <f t="shared" si="64"/>
        <v>1.0657942566339513</v>
      </c>
      <c r="BZ39" s="29">
        <f t="shared" si="65"/>
        <v>1.1916683158519692</v>
      </c>
      <c r="CA39" s="29">
        <f t="shared" si="66"/>
        <v>1.0406504065040652</v>
      </c>
      <c r="CB39" s="29">
        <f t="shared" si="67"/>
        <v>1.1121718377088305</v>
      </c>
      <c r="CC39" s="29">
        <f t="shared" si="68"/>
        <v>0.98061956355867541</v>
      </c>
      <c r="CD39" s="29">
        <f t="shared" si="69"/>
        <v>1.08107653490328</v>
      </c>
      <c r="CE39" s="29">
        <f t="shared" si="70"/>
        <v>0.97960000000000003</v>
      </c>
      <c r="CF39" s="29">
        <f t="shared" si="71"/>
        <v>1.1548709408825977</v>
      </c>
      <c r="CG39" s="29">
        <f t="shared" si="72"/>
        <v>1.018</v>
      </c>
      <c r="CH39" s="29">
        <f t="shared" si="73"/>
        <v>1</v>
      </c>
      <c r="CI39" s="29">
        <f t="shared" si="74"/>
        <v>1</v>
      </c>
      <c r="CJ39" s="29">
        <f t="shared" si="75"/>
        <v>1</v>
      </c>
      <c r="CK39" s="29">
        <f t="shared" si="76"/>
        <v>1</v>
      </c>
      <c r="CL39" s="29">
        <f t="shared" si="77"/>
        <v>1</v>
      </c>
      <c r="CM39" s="29">
        <f t="shared" si="78"/>
        <v>1</v>
      </c>
      <c r="CN39" s="29">
        <f t="shared" si="79"/>
        <v>1</v>
      </c>
      <c r="CO39" s="29">
        <f t="shared" si="80"/>
        <v>1.0867149518801467</v>
      </c>
      <c r="CP39" s="29">
        <f t="shared" si="81"/>
        <v>1.0186924246489579</v>
      </c>
      <c r="CQ39" s="29">
        <f t="shared" si="82"/>
        <v>1</v>
      </c>
      <c r="CR39" s="29">
        <f t="shared" si="83"/>
        <v>1.157</v>
      </c>
      <c r="CS39" s="29">
        <f t="shared" si="84"/>
        <v>1</v>
      </c>
      <c r="CT39" s="29">
        <f t="shared" si="85"/>
        <v>0.98407960199004985</v>
      </c>
      <c r="CU39" s="29">
        <f t="shared" si="86"/>
        <v>1.1018658122879759</v>
      </c>
      <c r="CV39" s="29">
        <f t="shared" si="87"/>
        <v>1</v>
      </c>
      <c r="CW39" s="29">
        <f t="shared" si="87"/>
        <v>1</v>
      </c>
      <c r="CX39" s="29">
        <f t="shared" si="88"/>
        <v>1.0885600388684837</v>
      </c>
    </row>
    <row r="40" spans="1:102">
      <c r="A40" s="2">
        <v>43364</v>
      </c>
      <c r="B40" s="29">
        <v>1</v>
      </c>
      <c r="C40" s="29">
        <v>1.1776</v>
      </c>
      <c r="D40" s="29">
        <v>1.1998</v>
      </c>
      <c r="E40" s="29">
        <v>1.2989999999999999</v>
      </c>
      <c r="F40" s="29">
        <v>1.397</v>
      </c>
      <c r="G40" s="29">
        <v>1.9238</v>
      </c>
      <c r="H40" s="29">
        <v>1.2894000000000001</v>
      </c>
      <c r="I40" s="29">
        <v>0.97299999999999998</v>
      </c>
      <c r="J40" s="29">
        <v>1.389</v>
      </c>
      <c r="K40" s="29">
        <v>1.0229999999999999</v>
      </c>
      <c r="L40" s="29">
        <v>1</v>
      </c>
      <c r="M40" s="29">
        <v>1</v>
      </c>
      <c r="N40" s="29">
        <v>1</v>
      </c>
      <c r="O40" s="29">
        <v>1</v>
      </c>
      <c r="P40" s="29">
        <v>1</v>
      </c>
      <c r="Q40" s="29">
        <v>1</v>
      </c>
      <c r="R40" s="29">
        <v>1</v>
      </c>
      <c r="S40" s="29">
        <v>1.1174999999999999</v>
      </c>
      <c r="T40" s="29">
        <v>1.1379999999999999</v>
      </c>
      <c r="U40" s="29">
        <v>1</v>
      </c>
      <c r="V40" s="29">
        <v>1.159</v>
      </c>
      <c r="W40" s="29">
        <v>1</v>
      </c>
      <c r="X40" s="29">
        <v>0.98299999999999998</v>
      </c>
      <c r="Y40" s="29">
        <v>1.1675</v>
      </c>
      <c r="Z40" s="29">
        <v>1</v>
      </c>
      <c r="AA40" s="29">
        <v>1</v>
      </c>
      <c r="AB40" s="19">
        <v>1.0907877479115633</v>
      </c>
      <c r="AD40" s="11" t="str">
        <f t="shared" si="89"/>
        <v>/</v>
      </c>
      <c r="AE40" s="11">
        <f t="shared" si="90"/>
        <v>4.092769440654731E-3</v>
      </c>
      <c r="AF40" s="11">
        <f t="shared" si="91"/>
        <v>-3.7366104791164423E-3</v>
      </c>
      <c r="AG40" s="11">
        <f t="shared" si="92"/>
        <v>1.4843749999999822E-2</v>
      </c>
      <c r="AH40" s="11">
        <f t="shared" si="93"/>
        <v>-7.1530758226023838E-4</v>
      </c>
      <c r="AI40" s="11">
        <f t="shared" si="94"/>
        <v>-2.0749040356883297E-3</v>
      </c>
      <c r="AJ40" s="11">
        <f t="shared" si="95"/>
        <v>3.1118717908822369E-3</v>
      </c>
      <c r="AK40" s="11">
        <f t="shared" si="96"/>
        <v>-6.7374438546345949E-3</v>
      </c>
      <c r="AL40" s="11">
        <f t="shared" si="97"/>
        <v>1.4419610670513006E-3</v>
      </c>
      <c r="AM40" s="11">
        <f t="shared" si="98"/>
        <v>4.9115913555990431E-3</v>
      </c>
      <c r="AN40" s="11" t="str">
        <f t="shared" si="99"/>
        <v>/</v>
      </c>
      <c r="AO40" s="11" t="str">
        <f t="shared" si="100"/>
        <v>/</v>
      </c>
      <c r="AP40" s="11" t="str">
        <f t="shared" si="101"/>
        <v>/</v>
      </c>
      <c r="AQ40" s="11" t="str">
        <f t="shared" si="102"/>
        <v>/</v>
      </c>
      <c r="AR40" s="11" t="str">
        <f t="shared" si="103"/>
        <v>/</v>
      </c>
      <c r="AS40" s="11" t="str">
        <f t="shared" si="104"/>
        <v>/</v>
      </c>
      <c r="AT40" s="11" t="str">
        <f t="shared" si="105"/>
        <v>/</v>
      </c>
      <c r="AU40" s="11">
        <f t="shared" si="106"/>
        <v>2.0268419611065402E-2</v>
      </c>
      <c r="AV40" s="11">
        <f t="shared" si="107"/>
        <v>-8.779631255487752E-4</v>
      </c>
      <c r="AW40" s="11" t="str">
        <f t="shared" si="108"/>
        <v>/</v>
      </c>
      <c r="AX40" s="11">
        <f t="shared" si="109"/>
        <v>1.7286084701815252E-3</v>
      </c>
      <c r="AY40" s="11" t="str">
        <f t="shared" si="110"/>
        <v>/</v>
      </c>
      <c r="AZ40" s="11">
        <f t="shared" si="111"/>
        <v>-6.0667340748230547E-3</v>
      </c>
      <c r="BA40" s="11">
        <f t="shared" si="112"/>
        <v>-1.5393825365603853E-3</v>
      </c>
      <c r="BB40" s="11" t="str">
        <f t="shared" si="113"/>
        <v>/</v>
      </c>
      <c r="BC40" s="11" t="str">
        <f t="shared" si="113"/>
        <v>/</v>
      </c>
      <c r="BD40" s="11">
        <f t="shared" si="114"/>
        <v>2.0464732890572712E-3</v>
      </c>
      <c r="BJ40" s="3"/>
      <c r="BK40" s="3"/>
      <c r="BL40" s="3"/>
      <c r="BW40" s="2">
        <f t="shared" si="62"/>
        <v>43364</v>
      </c>
      <c r="BX40" s="29">
        <f t="shared" si="63"/>
        <v>1</v>
      </c>
      <c r="BY40" s="29">
        <f t="shared" si="64"/>
        <v>1.0701563067975282</v>
      </c>
      <c r="BZ40" s="29">
        <f t="shared" si="65"/>
        <v>1.1872155155353257</v>
      </c>
      <c r="CA40" s="29">
        <f t="shared" si="66"/>
        <v>1.0560975609756098</v>
      </c>
      <c r="CB40" s="29">
        <f t="shared" si="67"/>
        <v>1.1113762927605411</v>
      </c>
      <c r="CC40" s="29">
        <f t="shared" si="68"/>
        <v>0.97858487206877254</v>
      </c>
      <c r="CD40" s="29">
        <f t="shared" si="69"/>
        <v>1.0844407064760304</v>
      </c>
      <c r="CE40" s="29">
        <f t="shared" si="70"/>
        <v>0.97299999999999998</v>
      </c>
      <c r="CF40" s="29">
        <f t="shared" si="71"/>
        <v>1.1565362198168192</v>
      </c>
      <c r="CG40" s="29">
        <f t="shared" si="72"/>
        <v>1.0229999999999999</v>
      </c>
      <c r="CH40" s="29">
        <f t="shared" si="73"/>
        <v>1</v>
      </c>
      <c r="CI40" s="29">
        <f t="shared" si="74"/>
        <v>1</v>
      </c>
      <c r="CJ40" s="29">
        <f t="shared" si="75"/>
        <v>1</v>
      </c>
      <c r="CK40" s="29">
        <f t="shared" si="76"/>
        <v>1</v>
      </c>
      <c r="CL40" s="29">
        <f t="shared" si="77"/>
        <v>1</v>
      </c>
      <c r="CM40" s="29">
        <f t="shared" si="78"/>
        <v>1</v>
      </c>
      <c r="CN40" s="29">
        <f t="shared" si="79"/>
        <v>1</v>
      </c>
      <c r="CO40" s="29">
        <f t="shared" si="80"/>
        <v>1.1087409465224725</v>
      </c>
      <c r="CP40" s="29">
        <f t="shared" si="81"/>
        <v>1.0177980502638402</v>
      </c>
      <c r="CQ40" s="29">
        <f t="shared" si="82"/>
        <v>1</v>
      </c>
      <c r="CR40" s="29">
        <f t="shared" si="83"/>
        <v>1.159</v>
      </c>
      <c r="CS40" s="29">
        <f t="shared" si="84"/>
        <v>1</v>
      </c>
      <c r="CT40" s="29">
        <f t="shared" si="85"/>
        <v>0.97810945273631855</v>
      </c>
      <c r="CU40" s="29">
        <f t="shared" si="86"/>
        <v>1.100169619298907</v>
      </c>
      <c r="CV40" s="29">
        <f t="shared" si="87"/>
        <v>1</v>
      </c>
      <c r="CW40" s="29">
        <f t="shared" si="87"/>
        <v>1</v>
      </c>
      <c r="CX40" s="29">
        <f t="shared" si="88"/>
        <v>1.0907877479115633</v>
      </c>
    </row>
    <row r="41" spans="1:102">
      <c r="A41" s="2">
        <v>43371</v>
      </c>
      <c r="B41" s="29">
        <v>1</v>
      </c>
      <c r="C41" s="29">
        <v>1.1727000000000001</v>
      </c>
      <c r="D41" s="29">
        <v>1.1969000000000001</v>
      </c>
      <c r="E41" s="29">
        <v>1.3109999999999999</v>
      </c>
      <c r="F41" s="29">
        <v>1.3939999999999999</v>
      </c>
      <c r="G41" s="29">
        <v>1.9212</v>
      </c>
      <c r="H41" s="29">
        <v>1.2968999999999999</v>
      </c>
      <c r="I41" s="29">
        <v>0.97170000000000001</v>
      </c>
      <c r="J41" s="29">
        <v>1.3859999999999999</v>
      </c>
      <c r="K41" s="29">
        <v>1.026</v>
      </c>
      <c r="L41" s="29">
        <v>1</v>
      </c>
      <c r="M41" s="29">
        <v>1</v>
      </c>
      <c r="N41" s="29">
        <v>1</v>
      </c>
      <c r="O41" s="29">
        <v>1</v>
      </c>
      <c r="P41" s="29">
        <v>1</v>
      </c>
      <c r="Q41" s="29">
        <v>1</v>
      </c>
      <c r="R41" s="29">
        <v>1</v>
      </c>
      <c r="S41" s="29">
        <v>1.1194</v>
      </c>
      <c r="T41" s="29">
        <v>1.1399999999999999</v>
      </c>
      <c r="U41" s="29">
        <v>1</v>
      </c>
      <c r="V41" s="29">
        <v>1.1619999999999999</v>
      </c>
      <c r="W41" s="29">
        <v>1</v>
      </c>
      <c r="X41" s="29">
        <v>0.98199999999999998</v>
      </c>
      <c r="Y41" s="29">
        <v>1.1653</v>
      </c>
      <c r="Z41" s="29">
        <v>1</v>
      </c>
      <c r="AA41" s="29">
        <v>1</v>
      </c>
      <c r="AB41" s="19">
        <v>1.091376666370373</v>
      </c>
      <c r="AD41" s="11" t="str">
        <f t="shared" si="89"/>
        <v>/</v>
      </c>
      <c r="AE41" s="11">
        <f t="shared" si="90"/>
        <v>-4.1610054347824832E-3</v>
      </c>
      <c r="AF41" s="11">
        <f t="shared" si="91"/>
        <v>-2.417069511585157E-3</v>
      </c>
      <c r="AG41" s="11">
        <f t="shared" si="92"/>
        <v>9.2378752886836946E-3</v>
      </c>
      <c r="AH41" s="11">
        <f t="shared" si="93"/>
        <v>-2.1474588403722628E-3</v>
      </c>
      <c r="AI41" s="11">
        <f t="shared" si="94"/>
        <v>-1.3514918390684638E-3</v>
      </c>
      <c r="AJ41" s="11">
        <f t="shared" si="95"/>
        <v>5.8166589111212641E-3</v>
      </c>
      <c r="AK41" s="11">
        <f t="shared" si="96"/>
        <v>-1.3360739979444425E-3</v>
      </c>
      <c r="AL41" s="11">
        <f t="shared" si="97"/>
        <v>-2.1598272138230179E-3</v>
      </c>
      <c r="AM41" s="11">
        <f t="shared" si="98"/>
        <v>2.9325513196483133E-3</v>
      </c>
      <c r="AN41" s="11" t="str">
        <f t="shared" si="99"/>
        <v>/</v>
      </c>
      <c r="AO41" s="11" t="str">
        <f t="shared" si="100"/>
        <v>/</v>
      </c>
      <c r="AP41" s="11" t="str">
        <f t="shared" si="101"/>
        <v>/</v>
      </c>
      <c r="AQ41" s="11" t="str">
        <f t="shared" si="102"/>
        <v>/</v>
      </c>
      <c r="AR41" s="11" t="str">
        <f t="shared" si="103"/>
        <v>/</v>
      </c>
      <c r="AS41" s="11" t="str">
        <f t="shared" si="104"/>
        <v>/</v>
      </c>
      <c r="AT41" s="11" t="str">
        <f t="shared" si="105"/>
        <v>/</v>
      </c>
      <c r="AU41" s="11">
        <f t="shared" si="106"/>
        <v>1.7002237136465315E-3</v>
      </c>
      <c r="AV41" s="11">
        <f t="shared" si="107"/>
        <v>1.7574692442883233E-3</v>
      </c>
      <c r="AW41" s="11" t="str">
        <f t="shared" si="108"/>
        <v>/</v>
      </c>
      <c r="AX41" s="11">
        <f t="shared" si="109"/>
        <v>2.5884383088867757E-3</v>
      </c>
      <c r="AY41" s="11" t="str">
        <f t="shared" si="110"/>
        <v>/</v>
      </c>
      <c r="AZ41" s="11">
        <f t="shared" si="111"/>
        <v>-1.0172939979654627E-3</v>
      </c>
      <c r="BA41" s="11">
        <f t="shared" si="112"/>
        <v>-1.8843683083511475E-3</v>
      </c>
      <c r="BB41" s="11" t="str">
        <f t="shared" si="113"/>
        <v>/</v>
      </c>
      <c r="BC41" s="11" t="str">
        <f t="shared" si="113"/>
        <v>/</v>
      </c>
      <c r="BD41" s="11">
        <f t="shared" si="114"/>
        <v>5.3990197445585864E-4</v>
      </c>
      <c r="BJ41" s="3"/>
      <c r="BK41" s="3"/>
      <c r="BL41" s="3"/>
      <c r="BW41" s="2">
        <f t="shared" si="62"/>
        <v>43371</v>
      </c>
      <c r="BX41" s="29">
        <f t="shared" si="63"/>
        <v>1</v>
      </c>
      <c r="BY41" s="29">
        <f t="shared" si="64"/>
        <v>1.0657033805888767</v>
      </c>
      <c r="BZ41" s="29">
        <f t="shared" si="65"/>
        <v>1.1843459331090442</v>
      </c>
      <c r="CA41" s="29">
        <f t="shared" si="66"/>
        <v>1.0658536585365854</v>
      </c>
      <c r="CB41" s="29">
        <f t="shared" si="67"/>
        <v>1.1089896579156722</v>
      </c>
      <c r="CC41" s="29">
        <f t="shared" si="68"/>
        <v>0.97726232260033574</v>
      </c>
      <c r="CD41" s="29">
        <f t="shared" si="69"/>
        <v>1.0907485281749367</v>
      </c>
      <c r="CE41" s="29">
        <f t="shared" si="70"/>
        <v>0.97170000000000001</v>
      </c>
      <c r="CF41" s="29">
        <f t="shared" si="71"/>
        <v>1.1540383014154869</v>
      </c>
      <c r="CG41" s="29">
        <f t="shared" si="72"/>
        <v>1.026</v>
      </c>
      <c r="CH41" s="29">
        <f t="shared" si="73"/>
        <v>1</v>
      </c>
      <c r="CI41" s="29">
        <f t="shared" si="74"/>
        <v>1</v>
      </c>
      <c r="CJ41" s="29">
        <f t="shared" si="75"/>
        <v>1</v>
      </c>
      <c r="CK41" s="29">
        <f t="shared" si="76"/>
        <v>1</v>
      </c>
      <c r="CL41" s="29">
        <f t="shared" si="77"/>
        <v>1</v>
      </c>
      <c r="CM41" s="29">
        <f t="shared" si="78"/>
        <v>1</v>
      </c>
      <c r="CN41" s="29">
        <f t="shared" si="79"/>
        <v>1</v>
      </c>
      <c r="CO41" s="29">
        <f t="shared" si="80"/>
        <v>1.1106260541720407</v>
      </c>
      <c r="CP41" s="29">
        <f t="shared" si="81"/>
        <v>1.0195867990340755</v>
      </c>
      <c r="CQ41" s="29">
        <f t="shared" si="82"/>
        <v>1</v>
      </c>
      <c r="CR41" s="29">
        <f t="shared" si="83"/>
        <v>1.1619999999999999</v>
      </c>
      <c r="CS41" s="29">
        <f t="shared" si="84"/>
        <v>1</v>
      </c>
      <c r="CT41" s="29">
        <f t="shared" si="85"/>
        <v>0.97711442786069658</v>
      </c>
      <c r="CU41" s="29">
        <f t="shared" si="86"/>
        <v>1.0980964945344893</v>
      </c>
      <c r="CV41" s="29">
        <f t="shared" si="87"/>
        <v>1</v>
      </c>
      <c r="CW41" s="29">
        <f t="shared" si="87"/>
        <v>1</v>
      </c>
      <c r="CX41" s="29">
        <f t="shared" si="88"/>
        <v>1.091376666370373</v>
      </c>
    </row>
    <row r="42" spans="1:102">
      <c r="A42" s="2">
        <v>43385</v>
      </c>
      <c r="B42" s="29">
        <v>1</v>
      </c>
      <c r="C42" s="29">
        <v>1.1679999999999999</v>
      </c>
      <c r="D42" s="29">
        <v>1.1999</v>
      </c>
      <c r="E42" s="29">
        <v>1.3640000000000001</v>
      </c>
      <c r="F42" s="29">
        <v>1.3919999999999999</v>
      </c>
      <c r="G42" s="29">
        <v>1.9366000000000001</v>
      </c>
      <c r="H42" s="29">
        <v>1.2861</v>
      </c>
      <c r="I42" s="29">
        <v>0.98650000000000004</v>
      </c>
      <c r="J42" s="29">
        <v>1.4039999999999999</v>
      </c>
      <c r="K42" s="29">
        <v>1.042</v>
      </c>
      <c r="L42" s="29">
        <v>1</v>
      </c>
      <c r="M42" s="29">
        <v>1.006</v>
      </c>
      <c r="N42" s="29">
        <v>1</v>
      </c>
      <c r="O42" s="29">
        <v>1</v>
      </c>
      <c r="P42" s="29">
        <v>1</v>
      </c>
      <c r="Q42" s="29">
        <v>1</v>
      </c>
      <c r="R42" s="29">
        <v>1</v>
      </c>
      <c r="S42" s="29">
        <v>1.1086</v>
      </c>
      <c r="T42" s="29">
        <v>1.1399999999999999</v>
      </c>
      <c r="U42" s="29">
        <v>1</v>
      </c>
      <c r="V42" s="29">
        <v>1.165</v>
      </c>
      <c r="W42" s="29">
        <v>1</v>
      </c>
      <c r="X42" s="29">
        <v>0.98899999999999999</v>
      </c>
      <c r="Y42" s="29">
        <v>1.1738</v>
      </c>
      <c r="Z42" s="29">
        <v>1</v>
      </c>
      <c r="AA42" s="29">
        <v>1</v>
      </c>
      <c r="AB42" s="19">
        <v>1.0987936814513746</v>
      </c>
      <c r="AD42" s="11" t="str">
        <f t="shared" si="89"/>
        <v>/</v>
      </c>
      <c r="AE42" s="11">
        <f t="shared" si="90"/>
        <v>-4.0078451436856843E-3</v>
      </c>
      <c r="AF42" s="11">
        <f t="shared" si="91"/>
        <v>2.5064750605729991E-3</v>
      </c>
      <c r="AG42" s="11">
        <f t="shared" si="92"/>
        <v>4.0427154843631019E-2</v>
      </c>
      <c r="AH42" s="11">
        <f t="shared" si="93"/>
        <v>-1.4347202295552641E-3</v>
      </c>
      <c r="AI42" s="11">
        <f t="shared" si="94"/>
        <v>8.0158234436811249E-3</v>
      </c>
      <c r="AJ42" s="11">
        <f t="shared" si="95"/>
        <v>-8.3275503122830496E-3</v>
      </c>
      <c r="AK42" s="11">
        <f t="shared" si="96"/>
        <v>1.5231038386333218E-2</v>
      </c>
      <c r="AL42" s="11">
        <f t="shared" si="97"/>
        <v>1.2987012987013102E-2</v>
      </c>
      <c r="AM42" s="11">
        <f t="shared" si="98"/>
        <v>1.5594541910331383E-2</v>
      </c>
      <c r="AN42" s="11" t="str">
        <f t="shared" si="99"/>
        <v>/</v>
      </c>
      <c r="AO42" s="11">
        <f t="shared" si="100"/>
        <v>6.0000000000000053E-3</v>
      </c>
      <c r="AP42" s="11" t="str">
        <f t="shared" si="101"/>
        <v>/</v>
      </c>
      <c r="AQ42" s="11" t="str">
        <f t="shared" si="102"/>
        <v>/</v>
      </c>
      <c r="AR42" s="11" t="str">
        <f t="shared" si="103"/>
        <v>/</v>
      </c>
      <c r="AS42" s="11" t="str">
        <f t="shared" si="104"/>
        <v>/</v>
      </c>
      <c r="AT42" s="11" t="str">
        <f t="shared" si="105"/>
        <v>/</v>
      </c>
      <c r="AU42" s="11">
        <f t="shared" si="106"/>
        <v>-9.6480257280685544E-3</v>
      </c>
      <c r="AV42" s="11" t="str">
        <f t="shared" si="107"/>
        <v>/</v>
      </c>
      <c r="AW42" s="11" t="str">
        <f t="shared" si="108"/>
        <v>/</v>
      </c>
      <c r="AX42" s="11">
        <f t="shared" si="109"/>
        <v>2.5817555938039138E-3</v>
      </c>
      <c r="AY42" s="11" t="str">
        <f t="shared" si="110"/>
        <v>/</v>
      </c>
      <c r="AZ42" s="11">
        <f t="shared" si="111"/>
        <v>7.1283095723013723E-3</v>
      </c>
      <c r="BA42" s="11">
        <f t="shared" si="112"/>
        <v>7.2942589891014098E-3</v>
      </c>
      <c r="BB42" s="11" t="str">
        <f t="shared" si="113"/>
        <v>/</v>
      </c>
      <c r="BC42" s="11" t="str">
        <f t="shared" si="113"/>
        <v>/</v>
      </c>
      <c r="BD42" s="11">
        <f t="shared" si="114"/>
        <v>6.7960176440904352E-3</v>
      </c>
      <c r="BJ42" s="3"/>
      <c r="BK42" s="3"/>
      <c r="BL42" s="3"/>
      <c r="BW42" s="2">
        <f t="shared" si="62"/>
        <v>43385</v>
      </c>
      <c r="BX42" s="29">
        <f t="shared" si="63"/>
        <v>1</v>
      </c>
      <c r="BY42" s="29">
        <f t="shared" si="64"/>
        <v>1.0614322064703743</v>
      </c>
      <c r="BZ42" s="29">
        <f t="shared" si="65"/>
        <v>1.1873144666534732</v>
      </c>
      <c r="CA42" s="29">
        <f t="shared" si="66"/>
        <v>1.1089430894308945</v>
      </c>
      <c r="CB42" s="29">
        <f t="shared" si="67"/>
        <v>1.1073985680190932</v>
      </c>
      <c r="CC42" s="29">
        <f t="shared" si="68"/>
        <v>0.98509588483646171</v>
      </c>
      <c r="CD42" s="29">
        <f t="shared" si="69"/>
        <v>1.0816652649285112</v>
      </c>
      <c r="CE42" s="29">
        <f t="shared" si="70"/>
        <v>0.98650000000000004</v>
      </c>
      <c r="CF42" s="29">
        <f t="shared" si="71"/>
        <v>1.1690258118234802</v>
      </c>
      <c r="CG42" s="29">
        <f t="shared" si="72"/>
        <v>1.042</v>
      </c>
      <c r="CH42" s="29">
        <f t="shared" si="73"/>
        <v>1</v>
      </c>
      <c r="CI42" s="29">
        <f t="shared" si="74"/>
        <v>1.006</v>
      </c>
      <c r="CJ42" s="29">
        <f t="shared" si="75"/>
        <v>1</v>
      </c>
      <c r="CK42" s="29">
        <f t="shared" si="76"/>
        <v>1</v>
      </c>
      <c r="CL42" s="29">
        <f t="shared" si="77"/>
        <v>1</v>
      </c>
      <c r="CM42" s="29">
        <f t="shared" si="78"/>
        <v>1</v>
      </c>
      <c r="CN42" s="29">
        <f t="shared" si="79"/>
        <v>1</v>
      </c>
      <c r="CO42" s="29">
        <f t="shared" si="80"/>
        <v>1.0999107054271258</v>
      </c>
      <c r="CP42" s="29">
        <f t="shared" si="81"/>
        <v>1.0195867990340755</v>
      </c>
      <c r="CQ42" s="29">
        <f t="shared" si="82"/>
        <v>1</v>
      </c>
      <c r="CR42" s="29">
        <f t="shared" si="83"/>
        <v>1.165</v>
      </c>
      <c r="CS42" s="29">
        <f t="shared" si="84"/>
        <v>1</v>
      </c>
      <c r="CT42" s="29">
        <f t="shared" si="85"/>
        <v>0.98407960199004985</v>
      </c>
      <c r="CU42" s="29">
        <f t="shared" si="86"/>
        <v>1.1061062947606484</v>
      </c>
      <c r="CV42" s="29">
        <f t="shared" si="87"/>
        <v>1</v>
      </c>
      <c r="CW42" s="29">
        <f t="shared" si="87"/>
        <v>1</v>
      </c>
      <c r="CX42" s="29">
        <f t="shared" si="88"/>
        <v>1.0987936814513746</v>
      </c>
    </row>
    <row r="43" spans="1:102">
      <c r="A43" s="2">
        <v>43392</v>
      </c>
      <c r="B43" s="29">
        <v>1</v>
      </c>
      <c r="C43" s="29">
        <v>1.1712</v>
      </c>
      <c r="D43" s="29">
        <v>1.1949000000000001</v>
      </c>
      <c r="E43" s="29">
        <v>1.3919999999999999</v>
      </c>
      <c r="F43" s="29">
        <v>1.395</v>
      </c>
      <c r="G43" s="29">
        <v>1.9341999999999999</v>
      </c>
      <c r="H43" s="29">
        <v>1.2961</v>
      </c>
      <c r="I43" s="29">
        <v>0.99129999999999996</v>
      </c>
      <c r="J43" s="29">
        <v>1.401</v>
      </c>
      <c r="K43" s="29">
        <v>1.052</v>
      </c>
      <c r="L43" s="29">
        <v>1</v>
      </c>
      <c r="M43" s="29">
        <v>1.006</v>
      </c>
      <c r="N43" s="29">
        <v>1</v>
      </c>
      <c r="O43" s="29">
        <v>1</v>
      </c>
      <c r="P43" s="29">
        <v>1</v>
      </c>
      <c r="Q43" s="29">
        <v>1</v>
      </c>
      <c r="R43" s="29">
        <v>1</v>
      </c>
      <c r="S43" s="29">
        <v>1.0920000000000001</v>
      </c>
      <c r="T43" s="29">
        <v>1.143</v>
      </c>
      <c r="U43" s="29">
        <v>1</v>
      </c>
      <c r="V43" s="29">
        <v>1.1719999999999999</v>
      </c>
      <c r="W43" s="29">
        <v>1</v>
      </c>
      <c r="X43" s="29">
        <v>0.99199999999999999</v>
      </c>
      <c r="Y43" s="29">
        <v>1.1755</v>
      </c>
      <c r="Z43" s="29">
        <v>1</v>
      </c>
      <c r="AA43" s="29">
        <v>1</v>
      </c>
      <c r="AB43" s="19">
        <v>1.1017969783990602</v>
      </c>
      <c r="AD43" s="11" t="str">
        <f t="shared" si="89"/>
        <v>/</v>
      </c>
      <c r="AE43" s="11">
        <f t="shared" si="90"/>
        <v>2.73972602739736E-3</v>
      </c>
      <c r="AF43" s="11">
        <f t="shared" si="91"/>
        <v>-4.1670139178263677E-3</v>
      </c>
      <c r="AG43" s="11">
        <f t="shared" si="92"/>
        <v>2.0527859237536417E-2</v>
      </c>
      <c r="AH43" s="11">
        <f t="shared" si="93"/>
        <v>2.1551724137931494E-3</v>
      </c>
      <c r="AI43" s="11">
        <f t="shared" si="94"/>
        <v>-1.2392853454509245E-3</v>
      </c>
      <c r="AJ43" s="11">
        <f t="shared" si="95"/>
        <v>7.7754451442344497E-3</v>
      </c>
      <c r="AK43" s="11">
        <f t="shared" si="96"/>
        <v>4.8656867714140795E-3</v>
      </c>
      <c r="AL43" s="11">
        <f t="shared" si="97"/>
        <v>-2.1367521367520181E-3</v>
      </c>
      <c r="AM43" s="11">
        <f t="shared" si="98"/>
        <v>9.5969289827255722E-3</v>
      </c>
      <c r="AN43" s="11" t="str">
        <f t="shared" si="99"/>
        <v>/</v>
      </c>
      <c r="AO43" s="11" t="str">
        <f t="shared" si="100"/>
        <v>/</v>
      </c>
      <c r="AP43" s="11" t="str">
        <f t="shared" si="101"/>
        <v>/</v>
      </c>
      <c r="AQ43" s="11" t="str">
        <f t="shared" si="102"/>
        <v>/</v>
      </c>
      <c r="AR43" s="11" t="str">
        <f t="shared" si="103"/>
        <v>/</v>
      </c>
      <c r="AS43" s="11" t="str">
        <f t="shared" si="104"/>
        <v>/</v>
      </c>
      <c r="AT43" s="11" t="str">
        <f t="shared" si="105"/>
        <v>/</v>
      </c>
      <c r="AU43" s="11">
        <f t="shared" si="106"/>
        <v>-1.4973840880389666E-2</v>
      </c>
      <c r="AV43" s="11">
        <f t="shared" si="107"/>
        <v>2.6315789473685403E-3</v>
      </c>
      <c r="AW43" s="11" t="str">
        <f t="shared" si="108"/>
        <v>/</v>
      </c>
      <c r="AX43" s="11">
        <f t="shared" si="109"/>
        <v>6.0085836909871126E-3</v>
      </c>
      <c r="AY43" s="11" t="str">
        <f t="shared" si="110"/>
        <v>/</v>
      </c>
      <c r="AZ43" s="11">
        <f t="shared" si="111"/>
        <v>3.0333670374116384E-3</v>
      </c>
      <c r="BA43" s="11">
        <f t="shared" si="112"/>
        <v>1.4482876128811828E-3</v>
      </c>
      <c r="BB43" s="11" t="str">
        <f t="shared" si="113"/>
        <v>/</v>
      </c>
      <c r="BC43" s="11" t="str">
        <f t="shared" si="113"/>
        <v>/</v>
      </c>
      <c r="BD43" s="11">
        <f t="shared" si="114"/>
        <v>2.7332673989521883E-3</v>
      </c>
      <c r="BJ43" s="3"/>
      <c r="BK43" s="3"/>
      <c r="BL43" s="3"/>
      <c r="BW43" s="2">
        <f t="shared" si="62"/>
        <v>43392</v>
      </c>
      <c r="BX43" s="29">
        <f t="shared" si="63"/>
        <v>1</v>
      </c>
      <c r="BY43" s="29">
        <f t="shared" si="64"/>
        <v>1.0643402399127591</v>
      </c>
      <c r="BZ43" s="29">
        <f t="shared" si="65"/>
        <v>1.1823669107460915</v>
      </c>
      <c r="CA43" s="29">
        <f t="shared" si="66"/>
        <v>1.1317073170731706</v>
      </c>
      <c r="CB43" s="29">
        <f t="shared" si="67"/>
        <v>1.1097852028639619</v>
      </c>
      <c r="CC43" s="29">
        <f t="shared" si="68"/>
        <v>0.98387506994251994</v>
      </c>
      <c r="CD43" s="29">
        <f t="shared" si="69"/>
        <v>1.0900756938603868</v>
      </c>
      <c r="CE43" s="29">
        <f t="shared" si="70"/>
        <v>0.99129999999999996</v>
      </c>
      <c r="CF43" s="29">
        <f t="shared" si="71"/>
        <v>1.1665278934221481</v>
      </c>
      <c r="CG43" s="29">
        <f t="shared" si="72"/>
        <v>1.052</v>
      </c>
      <c r="CH43" s="29">
        <f t="shared" si="73"/>
        <v>1</v>
      </c>
      <c r="CI43" s="29">
        <f t="shared" si="74"/>
        <v>1.006</v>
      </c>
      <c r="CJ43" s="29">
        <f t="shared" si="75"/>
        <v>1</v>
      </c>
      <c r="CK43" s="29">
        <f t="shared" si="76"/>
        <v>1</v>
      </c>
      <c r="CL43" s="29">
        <f t="shared" si="77"/>
        <v>1</v>
      </c>
      <c r="CM43" s="29">
        <f t="shared" si="78"/>
        <v>1</v>
      </c>
      <c r="CN43" s="29">
        <f t="shared" si="79"/>
        <v>1</v>
      </c>
      <c r="CO43" s="29">
        <f t="shared" si="80"/>
        <v>1.0834408175414227</v>
      </c>
      <c r="CP43" s="29">
        <f t="shared" si="81"/>
        <v>1.0222699221894285</v>
      </c>
      <c r="CQ43" s="29">
        <f t="shared" si="82"/>
        <v>1</v>
      </c>
      <c r="CR43" s="29">
        <f t="shared" si="83"/>
        <v>1.1719999999999999</v>
      </c>
      <c r="CS43" s="29">
        <f t="shared" si="84"/>
        <v>1</v>
      </c>
      <c r="CT43" s="29">
        <f t="shared" si="85"/>
        <v>0.98706467661691555</v>
      </c>
      <c r="CU43" s="29">
        <f t="shared" si="86"/>
        <v>1.1077082548058803</v>
      </c>
      <c r="CV43" s="29">
        <f t="shared" si="87"/>
        <v>1</v>
      </c>
      <c r="CW43" s="29">
        <f t="shared" si="87"/>
        <v>1</v>
      </c>
      <c r="CX43" s="29">
        <f t="shared" si="88"/>
        <v>1.1017969783990602</v>
      </c>
    </row>
    <row r="44" spans="1:102">
      <c r="A44" s="2">
        <v>43399</v>
      </c>
      <c r="B44" s="29">
        <v>1</v>
      </c>
      <c r="C44" s="29">
        <v>1.1681999999999999</v>
      </c>
      <c r="D44" s="29">
        <v>1.2188000000000001</v>
      </c>
      <c r="E44" s="29">
        <v>1.405</v>
      </c>
      <c r="F44" s="29">
        <v>1.389</v>
      </c>
      <c r="G44" s="29">
        <v>1.9352</v>
      </c>
      <c r="H44" s="29">
        <v>1.3059000000000001</v>
      </c>
      <c r="I44" s="29">
        <v>0.99829999999999997</v>
      </c>
      <c r="J44" s="29">
        <v>1.429</v>
      </c>
      <c r="K44" s="29">
        <v>1.0669999999999999</v>
      </c>
      <c r="L44" s="29">
        <v>1</v>
      </c>
      <c r="M44" s="29">
        <v>1.01</v>
      </c>
      <c r="N44" s="29">
        <v>1</v>
      </c>
      <c r="O44" s="29">
        <v>1</v>
      </c>
      <c r="P44" s="29">
        <v>1</v>
      </c>
      <c r="Q44" s="29">
        <v>1</v>
      </c>
      <c r="R44" s="29">
        <v>1</v>
      </c>
      <c r="S44" s="29">
        <v>1.0905</v>
      </c>
      <c r="T44" s="29">
        <v>1.141</v>
      </c>
      <c r="U44" s="29">
        <v>1</v>
      </c>
      <c r="V44" s="29">
        <v>1.18</v>
      </c>
      <c r="W44" s="29">
        <v>1</v>
      </c>
      <c r="X44" s="29">
        <v>0.996</v>
      </c>
      <c r="Y44" s="29">
        <v>1.1787000000000001</v>
      </c>
      <c r="Z44" s="29">
        <v>1</v>
      </c>
      <c r="AA44" s="29">
        <v>1</v>
      </c>
      <c r="AB44" s="19">
        <v>1.1081356347952886</v>
      </c>
      <c r="AD44" s="11" t="str">
        <f t="shared" si="89"/>
        <v>/</v>
      </c>
      <c r="AE44" s="11">
        <f t="shared" si="90"/>
        <v>-2.5614754098362003E-3</v>
      </c>
      <c r="AF44" s="11">
        <f t="shared" si="91"/>
        <v>2.0001673780232654E-2</v>
      </c>
      <c r="AG44" s="11">
        <f t="shared" si="92"/>
        <v>9.339080459770166E-3</v>
      </c>
      <c r="AH44" s="11">
        <f t="shared" si="93"/>
        <v>-4.3010752688171783E-3</v>
      </c>
      <c r="AI44" s="11">
        <f t="shared" si="94"/>
        <v>5.1700961637890508E-4</v>
      </c>
      <c r="AJ44" s="11">
        <f t="shared" si="95"/>
        <v>7.5611449733816727E-3</v>
      </c>
      <c r="AK44" s="11">
        <f t="shared" si="96"/>
        <v>7.0614344799757589E-3</v>
      </c>
      <c r="AL44" s="11">
        <f t="shared" si="97"/>
        <v>1.9985724482512568E-2</v>
      </c>
      <c r="AM44" s="11">
        <f t="shared" si="98"/>
        <v>1.4258555133079831E-2</v>
      </c>
      <c r="AN44" s="11" t="str">
        <f t="shared" si="99"/>
        <v>/</v>
      </c>
      <c r="AO44" s="11">
        <f t="shared" si="100"/>
        <v>3.9761431411531323E-3</v>
      </c>
      <c r="AP44" s="11" t="str">
        <f t="shared" si="101"/>
        <v>/</v>
      </c>
      <c r="AQ44" s="11" t="str">
        <f t="shared" si="102"/>
        <v>/</v>
      </c>
      <c r="AR44" s="11" t="str">
        <f t="shared" si="103"/>
        <v>/</v>
      </c>
      <c r="AS44" s="11" t="str">
        <f t="shared" si="104"/>
        <v>/</v>
      </c>
      <c r="AT44" s="11" t="str">
        <f t="shared" si="105"/>
        <v>/</v>
      </c>
      <c r="AU44" s="11">
        <f t="shared" si="106"/>
        <v>-1.3736263736264798E-3</v>
      </c>
      <c r="AV44" s="11">
        <f t="shared" si="107"/>
        <v>-1.7497812773403787E-3</v>
      </c>
      <c r="AW44" s="11" t="str">
        <f t="shared" si="108"/>
        <v>/</v>
      </c>
      <c r="AX44" s="11">
        <f t="shared" si="109"/>
        <v>6.8259385665530026E-3</v>
      </c>
      <c r="AY44" s="11" t="str">
        <f t="shared" si="110"/>
        <v>/</v>
      </c>
      <c r="AZ44" s="11">
        <f t="shared" si="111"/>
        <v>4.0322580645162365E-3</v>
      </c>
      <c r="BA44" s="11">
        <f t="shared" si="112"/>
        <v>2.7222458528286531E-3</v>
      </c>
      <c r="BB44" s="11" t="str">
        <f t="shared" si="113"/>
        <v>/</v>
      </c>
      <c r="BC44" s="11" t="str">
        <f t="shared" si="113"/>
        <v>/</v>
      </c>
      <c r="BD44" s="11">
        <f t="shared" si="114"/>
        <v>5.753016681384171E-3</v>
      </c>
      <c r="BJ44" s="3"/>
      <c r="BK44" s="3"/>
      <c r="BL44" s="3"/>
      <c r="BW44" s="2">
        <f t="shared" si="62"/>
        <v>43399</v>
      </c>
      <c r="BX44" s="29">
        <f t="shared" si="63"/>
        <v>1</v>
      </c>
      <c r="BY44" s="29">
        <f t="shared" si="64"/>
        <v>1.0616139585605233</v>
      </c>
      <c r="BZ44" s="29">
        <f t="shared" si="65"/>
        <v>1.2060162279833764</v>
      </c>
      <c r="CA44" s="29">
        <f t="shared" si="66"/>
        <v>1.1422764227642277</v>
      </c>
      <c r="CB44" s="29">
        <f t="shared" si="67"/>
        <v>1.1050119331742245</v>
      </c>
      <c r="CC44" s="29">
        <f t="shared" si="68"/>
        <v>0.98438374281499574</v>
      </c>
      <c r="CD44" s="29">
        <f t="shared" si="69"/>
        <v>1.0983179142136248</v>
      </c>
      <c r="CE44" s="29">
        <f t="shared" si="70"/>
        <v>0.99829999999999997</v>
      </c>
      <c r="CF44" s="29">
        <f t="shared" si="71"/>
        <v>1.1898417985012488</v>
      </c>
      <c r="CG44" s="29">
        <f t="shared" si="72"/>
        <v>1.0669999999999999</v>
      </c>
      <c r="CH44" s="29">
        <f t="shared" si="73"/>
        <v>1</v>
      </c>
      <c r="CI44" s="29">
        <f t="shared" si="74"/>
        <v>1.01</v>
      </c>
      <c r="CJ44" s="29">
        <f t="shared" si="75"/>
        <v>1</v>
      </c>
      <c r="CK44" s="29">
        <f t="shared" si="76"/>
        <v>1</v>
      </c>
      <c r="CL44" s="29">
        <f t="shared" si="77"/>
        <v>1</v>
      </c>
      <c r="CM44" s="29">
        <f t="shared" si="78"/>
        <v>1</v>
      </c>
      <c r="CN44" s="29">
        <f t="shared" si="79"/>
        <v>1</v>
      </c>
      <c r="CO44" s="29">
        <f t="shared" si="80"/>
        <v>1.0819525746601846</v>
      </c>
      <c r="CP44" s="29">
        <f t="shared" si="81"/>
        <v>1.0204811734191932</v>
      </c>
      <c r="CQ44" s="29">
        <f t="shared" si="82"/>
        <v>1</v>
      </c>
      <c r="CR44" s="29">
        <f t="shared" si="83"/>
        <v>1.18</v>
      </c>
      <c r="CS44" s="29">
        <f t="shared" si="84"/>
        <v>1</v>
      </c>
      <c r="CT44" s="29">
        <f t="shared" si="85"/>
        <v>0.99104477611940311</v>
      </c>
      <c r="CU44" s="29">
        <f t="shared" si="86"/>
        <v>1.1107237090086697</v>
      </c>
      <c r="CV44" s="29">
        <f t="shared" si="87"/>
        <v>1</v>
      </c>
      <c r="CW44" s="29">
        <f t="shared" si="87"/>
        <v>1</v>
      </c>
      <c r="CX44" s="29">
        <f t="shared" si="88"/>
        <v>1.1081356347952886</v>
      </c>
    </row>
    <row r="45" spans="1:102">
      <c r="A45" s="2">
        <v>43406</v>
      </c>
      <c r="B45" s="29">
        <v>1</v>
      </c>
      <c r="C45" s="29">
        <v>1.17</v>
      </c>
      <c r="D45" s="29">
        <v>1.2112000000000001</v>
      </c>
      <c r="E45" s="29">
        <v>1.4359999999999999</v>
      </c>
      <c r="F45" s="29">
        <v>1.3879999999999999</v>
      </c>
      <c r="G45" s="29">
        <v>1.944</v>
      </c>
      <c r="H45" s="29">
        <v>1.3153999999999999</v>
      </c>
      <c r="I45" s="29">
        <v>0.99219999999999997</v>
      </c>
      <c r="J45" s="29">
        <v>1.45</v>
      </c>
      <c r="K45" s="29">
        <v>1.0720000000000001</v>
      </c>
      <c r="L45" s="29">
        <v>1</v>
      </c>
      <c r="M45" s="29">
        <v>1.014</v>
      </c>
      <c r="N45" s="29">
        <v>1</v>
      </c>
      <c r="O45" s="29">
        <v>1</v>
      </c>
      <c r="P45" s="29">
        <v>1</v>
      </c>
      <c r="Q45" s="29">
        <v>1</v>
      </c>
      <c r="R45" s="29">
        <v>1</v>
      </c>
      <c r="S45" s="29">
        <v>1.1178999999999999</v>
      </c>
      <c r="T45" s="29">
        <v>1.141</v>
      </c>
      <c r="U45" s="29">
        <v>1</v>
      </c>
      <c r="V45" s="29">
        <v>1.1850000000000001</v>
      </c>
      <c r="W45" s="29">
        <v>1</v>
      </c>
      <c r="X45" s="29">
        <v>0.997</v>
      </c>
      <c r="Y45" s="29">
        <v>1.18</v>
      </c>
      <c r="Z45" s="29">
        <v>1</v>
      </c>
      <c r="AA45" s="29">
        <v>1</v>
      </c>
      <c r="AB45" s="19">
        <v>1.1142440942421197</v>
      </c>
      <c r="AD45" s="11" t="str">
        <f t="shared" si="89"/>
        <v>/</v>
      </c>
      <c r="AE45" s="11">
        <f t="shared" si="90"/>
        <v>1.5408320493066618E-3</v>
      </c>
      <c r="AF45" s="11">
        <f t="shared" si="91"/>
        <v>-6.2356416147030247E-3</v>
      </c>
      <c r="AG45" s="11">
        <f t="shared" si="92"/>
        <v>2.2064056939501642E-2</v>
      </c>
      <c r="AH45" s="11">
        <f t="shared" si="93"/>
        <v>-7.1994240460770964E-4</v>
      </c>
      <c r="AI45" s="11">
        <f t="shared" si="94"/>
        <v>4.5473336089292271E-3</v>
      </c>
      <c r="AJ45" s="11">
        <f t="shared" si="95"/>
        <v>7.2746764683357945E-3</v>
      </c>
      <c r="AK45" s="11">
        <f t="shared" si="96"/>
        <v>-6.1103876590202777E-3</v>
      </c>
      <c r="AL45" s="11">
        <f t="shared" si="97"/>
        <v>1.469559132260323E-2</v>
      </c>
      <c r="AM45" s="11">
        <f t="shared" si="98"/>
        <v>4.6860356138707093E-3</v>
      </c>
      <c r="AN45" s="11" t="str">
        <f t="shared" si="99"/>
        <v>/</v>
      </c>
      <c r="AO45" s="11">
        <f t="shared" si="100"/>
        <v>3.9603960396039639E-3</v>
      </c>
      <c r="AP45" s="11" t="str">
        <f t="shared" si="101"/>
        <v>/</v>
      </c>
      <c r="AQ45" s="11" t="str">
        <f t="shared" si="102"/>
        <v>/</v>
      </c>
      <c r="AR45" s="11" t="str">
        <f t="shared" si="103"/>
        <v>/</v>
      </c>
      <c r="AS45" s="11" t="str">
        <f t="shared" si="104"/>
        <v>/</v>
      </c>
      <c r="AT45" s="11" t="str">
        <f t="shared" si="105"/>
        <v>/</v>
      </c>
      <c r="AU45" s="11">
        <f t="shared" si="106"/>
        <v>2.5126088950022885E-2</v>
      </c>
      <c r="AV45" s="11" t="str">
        <f t="shared" si="107"/>
        <v>/</v>
      </c>
      <c r="AW45" s="11" t="str">
        <f t="shared" si="108"/>
        <v>/</v>
      </c>
      <c r="AX45" s="11">
        <f t="shared" si="109"/>
        <v>4.237288135593209E-3</v>
      </c>
      <c r="AY45" s="11" t="str">
        <f t="shared" si="110"/>
        <v>/</v>
      </c>
      <c r="AZ45" s="11">
        <f t="shared" si="111"/>
        <v>1.0040160642570406E-3</v>
      </c>
      <c r="BA45" s="11">
        <f t="shared" si="112"/>
        <v>1.1029099855772717E-3</v>
      </c>
      <c r="BB45" s="11" t="str">
        <f t="shared" si="113"/>
        <v>/</v>
      </c>
      <c r="BC45" s="11" t="str">
        <f t="shared" si="113"/>
        <v>/</v>
      </c>
      <c r="BD45" s="11">
        <f t="shared" si="114"/>
        <v>5.512375249947965E-3</v>
      </c>
      <c r="BJ45" s="3"/>
      <c r="BK45" s="3"/>
      <c r="BL45" s="3"/>
      <c r="BW45" s="2">
        <f t="shared" si="62"/>
        <v>43406</v>
      </c>
      <c r="BX45" s="29">
        <f t="shared" si="63"/>
        <v>1</v>
      </c>
      <c r="BY45" s="29">
        <f t="shared" si="64"/>
        <v>1.0632497273718646</v>
      </c>
      <c r="BZ45" s="29">
        <f t="shared" si="65"/>
        <v>1.198495943004156</v>
      </c>
      <c r="CA45" s="29">
        <f t="shared" si="66"/>
        <v>1.167479674796748</v>
      </c>
      <c r="CB45" s="29">
        <f t="shared" si="67"/>
        <v>1.1042163882259348</v>
      </c>
      <c r="CC45" s="29">
        <f t="shared" si="68"/>
        <v>0.98886006409278193</v>
      </c>
      <c r="CD45" s="29">
        <f t="shared" si="69"/>
        <v>1.1063078216989064</v>
      </c>
      <c r="CE45" s="29">
        <f t="shared" si="70"/>
        <v>0.99219999999999997</v>
      </c>
      <c r="CF45" s="29">
        <f t="shared" si="71"/>
        <v>1.2073272273105744</v>
      </c>
      <c r="CG45" s="29">
        <f t="shared" si="72"/>
        <v>1.0720000000000001</v>
      </c>
      <c r="CH45" s="29">
        <f t="shared" si="73"/>
        <v>1</v>
      </c>
      <c r="CI45" s="29">
        <f t="shared" si="74"/>
        <v>1.014</v>
      </c>
      <c r="CJ45" s="29">
        <f t="shared" si="75"/>
        <v>1</v>
      </c>
      <c r="CK45" s="29">
        <f t="shared" si="76"/>
        <v>1</v>
      </c>
      <c r="CL45" s="29">
        <f t="shared" si="77"/>
        <v>1</v>
      </c>
      <c r="CM45" s="29">
        <f t="shared" si="78"/>
        <v>1</v>
      </c>
      <c r="CN45" s="29">
        <f t="shared" si="79"/>
        <v>1</v>
      </c>
      <c r="CO45" s="29">
        <f t="shared" si="80"/>
        <v>1.1091378112908026</v>
      </c>
      <c r="CP45" s="29">
        <f t="shared" si="81"/>
        <v>1.0204811734191932</v>
      </c>
      <c r="CQ45" s="29">
        <f t="shared" si="82"/>
        <v>1</v>
      </c>
      <c r="CR45" s="29">
        <f t="shared" si="83"/>
        <v>1.1850000000000001</v>
      </c>
      <c r="CS45" s="29">
        <f t="shared" si="84"/>
        <v>1</v>
      </c>
      <c r="CT45" s="29">
        <f t="shared" si="85"/>
        <v>0.99203980099502498</v>
      </c>
      <c r="CU45" s="29">
        <f t="shared" si="86"/>
        <v>1.1119487372785526</v>
      </c>
      <c r="CV45" s="29">
        <f t="shared" si="87"/>
        <v>1</v>
      </c>
      <c r="CW45" s="29">
        <f t="shared" si="87"/>
        <v>1</v>
      </c>
      <c r="CX45" s="29">
        <f t="shared" si="88"/>
        <v>1.1142440942421197</v>
      </c>
    </row>
    <row r="46" spans="1:102">
      <c r="A46" s="2">
        <v>43413</v>
      </c>
      <c r="B46" s="29">
        <v>1</v>
      </c>
      <c r="C46" s="29">
        <v>1.1727000000000001</v>
      </c>
      <c r="D46" s="29">
        <v>1.2277</v>
      </c>
      <c r="E46" s="29">
        <v>1.4430000000000001</v>
      </c>
      <c r="F46" s="29">
        <v>1.3859999999999999</v>
      </c>
      <c r="G46" s="29">
        <v>1.9437</v>
      </c>
      <c r="H46" s="29">
        <v>1.3358000000000001</v>
      </c>
      <c r="I46" s="29">
        <v>0.99929999999999997</v>
      </c>
      <c r="J46" s="29">
        <v>1.468</v>
      </c>
      <c r="K46" s="29">
        <v>1.089</v>
      </c>
      <c r="L46" s="29">
        <v>1</v>
      </c>
      <c r="M46" s="29">
        <v>1.016</v>
      </c>
      <c r="N46" s="29">
        <v>1</v>
      </c>
      <c r="O46" s="29">
        <v>1</v>
      </c>
      <c r="P46" s="29">
        <v>1</v>
      </c>
      <c r="Q46" s="29">
        <v>1</v>
      </c>
      <c r="R46" s="29">
        <v>1</v>
      </c>
      <c r="S46" s="29">
        <v>1.1172</v>
      </c>
      <c r="T46" s="29">
        <v>1.141</v>
      </c>
      <c r="U46" s="29">
        <v>1</v>
      </c>
      <c r="V46" s="29">
        <v>1.1890000000000001</v>
      </c>
      <c r="W46" s="29">
        <v>1</v>
      </c>
      <c r="X46" s="29">
        <v>0.99399999999999999</v>
      </c>
      <c r="Y46" s="29">
        <v>1.1796</v>
      </c>
      <c r="Z46" s="29">
        <v>1</v>
      </c>
      <c r="AA46" s="29">
        <v>1</v>
      </c>
      <c r="AB46" s="19">
        <v>1.1199362971146203</v>
      </c>
      <c r="AD46" s="11" t="str">
        <f t="shared" si="89"/>
        <v>/</v>
      </c>
      <c r="AE46" s="11">
        <f t="shared" si="90"/>
        <v>2.3076923076923439E-3</v>
      </c>
      <c r="AF46" s="11">
        <f t="shared" si="91"/>
        <v>1.3622853368560062E-2</v>
      </c>
      <c r="AG46" s="11">
        <f t="shared" si="92"/>
        <v>4.8746518105851067E-3</v>
      </c>
      <c r="AH46" s="11">
        <f t="shared" si="93"/>
        <v>-1.4409221902017544E-3</v>
      </c>
      <c r="AI46" s="11">
        <f t="shared" si="94"/>
        <v>-1.5432098765433278E-4</v>
      </c>
      <c r="AJ46" s="11">
        <f t="shared" si="95"/>
        <v>1.5508590542800738E-2</v>
      </c>
      <c r="AK46" s="11">
        <f t="shared" si="96"/>
        <v>7.1558153598065832E-3</v>
      </c>
      <c r="AL46" s="11">
        <f t="shared" si="97"/>
        <v>1.2413793103448256E-2</v>
      </c>
      <c r="AM46" s="11">
        <f t="shared" si="98"/>
        <v>1.5858208955223718E-2</v>
      </c>
      <c r="AN46" s="11" t="str">
        <f t="shared" si="99"/>
        <v>/</v>
      </c>
      <c r="AO46" s="11">
        <f t="shared" si="100"/>
        <v>1.9723865877712132E-3</v>
      </c>
      <c r="AP46" s="11" t="str">
        <f t="shared" si="101"/>
        <v>/</v>
      </c>
      <c r="AQ46" s="11" t="str">
        <f t="shared" si="102"/>
        <v>/</v>
      </c>
      <c r="AR46" s="11" t="str">
        <f t="shared" si="103"/>
        <v>/</v>
      </c>
      <c r="AS46" s="11" t="str">
        <f t="shared" si="104"/>
        <v>/</v>
      </c>
      <c r="AT46" s="11" t="str">
        <f t="shared" si="105"/>
        <v>/</v>
      </c>
      <c r="AU46" s="11">
        <f t="shared" si="106"/>
        <v>-6.2617407639320444E-4</v>
      </c>
      <c r="AV46" s="11" t="str">
        <f t="shared" si="107"/>
        <v>/</v>
      </c>
      <c r="AW46" s="11" t="str">
        <f t="shared" si="108"/>
        <v>/</v>
      </c>
      <c r="AX46" s="11">
        <f t="shared" si="109"/>
        <v>3.3755274261604296E-3</v>
      </c>
      <c r="AY46" s="11" t="str">
        <f t="shared" si="110"/>
        <v>/</v>
      </c>
      <c r="AZ46" s="11">
        <f t="shared" si="111"/>
        <v>-3.0090270812437314E-3</v>
      </c>
      <c r="BA46" s="11">
        <f t="shared" si="112"/>
        <v>-3.3898305084745228E-4</v>
      </c>
      <c r="BB46" s="11" t="str">
        <f t="shared" si="113"/>
        <v>/</v>
      </c>
      <c r="BC46" s="11" t="str">
        <f t="shared" si="113"/>
        <v>/</v>
      </c>
      <c r="BD46" s="11">
        <f t="shared" si="114"/>
        <v>5.1085780054076491E-3</v>
      </c>
      <c r="BJ46" s="3"/>
      <c r="BK46" s="3"/>
      <c r="BL46" s="3"/>
      <c r="BW46" s="2">
        <f t="shared" si="62"/>
        <v>43413</v>
      </c>
      <c r="BX46" s="29">
        <f t="shared" si="63"/>
        <v>1</v>
      </c>
      <c r="BY46" s="29">
        <f t="shared" si="64"/>
        <v>1.0657033805888767</v>
      </c>
      <c r="BZ46" s="29">
        <f t="shared" si="65"/>
        <v>1.2148228774985159</v>
      </c>
      <c r="CA46" s="29">
        <f t="shared" si="66"/>
        <v>1.1731707317073172</v>
      </c>
      <c r="CB46" s="29">
        <f t="shared" si="67"/>
        <v>1.1026252983293556</v>
      </c>
      <c r="CC46" s="29">
        <f t="shared" si="68"/>
        <v>0.98870746223103922</v>
      </c>
      <c r="CD46" s="29">
        <f t="shared" si="69"/>
        <v>1.1234650967199327</v>
      </c>
      <c r="CE46" s="29">
        <f t="shared" si="70"/>
        <v>0.99929999999999997</v>
      </c>
      <c r="CF46" s="29">
        <f t="shared" si="71"/>
        <v>1.2223147377185677</v>
      </c>
      <c r="CG46" s="29">
        <f t="shared" si="72"/>
        <v>1.089</v>
      </c>
      <c r="CH46" s="29">
        <f t="shared" si="73"/>
        <v>1</v>
      </c>
      <c r="CI46" s="29">
        <f t="shared" si="74"/>
        <v>1.016</v>
      </c>
      <c r="CJ46" s="29">
        <f t="shared" si="75"/>
        <v>1</v>
      </c>
      <c r="CK46" s="29">
        <f t="shared" si="76"/>
        <v>1</v>
      </c>
      <c r="CL46" s="29">
        <f t="shared" si="77"/>
        <v>1</v>
      </c>
      <c r="CM46" s="29">
        <f t="shared" si="78"/>
        <v>1</v>
      </c>
      <c r="CN46" s="29">
        <f t="shared" si="79"/>
        <v>1</v>
      </c>
      <c r="CO46" s="29">
        <f t="shared" si="80"/>
        <v>1.1084432979462249</v>
      </c>
      <c r="CP46" s="29">
        <f t="shared" si="81"/>
        <v>1.0204811734191932</v>
      </c>
      <c r="CQ46" s="29">
        <f t="shared" si="82"/>
        <v>1</v>
      </c>
      <c r="CR46" s="29">
        <f t="shared" si="83"/>
        <v>1.1890000000000001</v>
      </c>
      <c r="CS46" s="29">
        <f t="shared" si="84"/>
        <v>1</v>
      </c>
      <c r="CT46" s="29">
        <f t="shared" si="85"/>
        <v>0.98905472636815928</v>
      </c>
      <c r="CU46" s="29">
        <f t="shared" si="86"/>
        <v>1.111571805503204</v>
      </c>
      <c r="CV46" s="29">
        <f t="shared" si="87"/>
        <v>1</v>
      </c>
      <c r="CW46" s="29">
        <f t="shared" si="87"/>
        <v>1</v>
      </c>
      <c r="CX46" s="29">
        <f t="shared" si="88"/>
        <v>1.1199362971146203</v>
      </c>
    </row>
    <row r="47" spans="1:102">
      <c r="A47" s="2">
        <v>43420</v>
      </c>
      <c r="B47" s="29">
        <v>1</v>
      </c>
      <c r="C47" s="29">
        <v>1.1616</v>
      </c>
      <c r="D47" s="29">
        <v>1.2319</v>
      </c>
      <c r="E47" s="29">
        <v>1.4550000000000001</v>
      </c>
      <c r="F47" s="29">
        <v>1.393</v>
      </c>
      <c r="G47" s="29">
        <v>1.9479</v>
      </c>
      <c r="H47" s="29">
        <v>1.35</v>
      </c>
      <c r="I47" s="29">
        <v>1.0047999999999999</v>
      </c>
      <c r="J47" s="29">
        <v>1.48</v>
      </c>
      <c r="K47" s="29">
        <v>1.099</v>
      </c>
      <c r="L47" s="29">
        <v>1.0003823334999999</v>
      </c>
      <c r="M47" s="29">
        <v>1.0229999999999999</v>
      </c>
      <c r="N47" s="29">
        <v>1</v>
      </c>
      <c r="O47" s="29">
        <v>1</v>
      </c>
      <c r="P47" s="29">
        <v>1</v>
      </c>
      <c r="Q47" s="29">
        <v>1</v>
      </c>
      <c r="R47" s="29">
        <v>1</v>
      </c>
      <c r="S47" s="29">
        <v>1.1396999999999999</v>
      </c>
      <c r="T47" s="29">
        <v>1.1399999999999999</v>
      </c>
      <c r="U47" s="29">
        <v>1</v>
      </c>
      <c r="V47" s="29">
        <v>1.1910000000000001</v>
      </c>
      <c r="W47" s="29">
        <v>1</v>
      </c>
      <c r="X47" s="29">
        <v>0.998</v>
      </c>
      <c r="Y47" s="29">
        <v>1.1793</v>
      </c>
      <c r="Z47" s="29">
        <v>1</v>
      </c>
      <c r="AA47" s="29">
        <v>1</v>
      </c>
      <c r="AB47" s="19">
        <v>1.1251833078919808</v>
      </c>
      <c r="AD47" s="11" t="str">
        <f t="shared" si="89"/>
        <v>/</v>
      </c>
      <c r="AE47" s="11">
        <f t="shared" si="90"/>
        <v>-9.4653364031722642E-3</v>
      </c>
      <c r="AF47" s="11">
        <f t="shared" si="91"/>
        <v>3.4210311965463536E-3</v>
      </c>
      <c r="AG47" s="11">
        <f t="shared" si="92"/>
        <v>8.3160083160083165E-3</v>
      </c>
      <c r="AH47" s="11">
        <f t="shared" si="93"/>
        <v>5.050505050505194E-3</v>
      </c>
      <c r="AI47" s="11">
        <f t="shared" si="94"/>
        <v>2.160827288161693E-3</v>
      </c>
      <c r="AJ47" s="11">
        <f t="shared" si="95"/>
        <v>1.0630333882317711E-2</v>
      </c>
      <c r="AK47" s="11">
        <f t="shared" si="96"/>
        <v>5.503852696887801E-3</v>
      </c>
      <c r="AL47" s="11">
        <f t="shared" si="97"/>
        <v>8.1743869209809361E-3</v>
      </c>
      <c r="AM47" s="11">
        <f t="shared" si="98"/>
        <v>9.1827364554637469E-3</v>
      </c>
      <c r="AN47" s="11">
        <f t="shared" si="99"/>
        <v>3.8233349999994282E-4</v>
      </c>
      <c r="AO47" s="11">
        <f t="shared" si="100"/>
        <v>6.8897637795275468E-3</v>
      </c>
      <c r="AP47" s="11" t="str">
        <f t="shared" si="101"/>
        <v>/</v>
      </c>
      <c r="AQ47" s="11" t="str">
        <f t="shared" si="102"/>
        <v>/</v>
      </c>
      <c r="AR47" s="11" t="str">
        <f t="shared" si="103"/>
        <v>/</v>
      </c>
      <c r="AS47" s="11" t="str">
        <f t="shared" si="104"/>
        <v>/</v>
      </c>
      <c r="AT47" s="11" t="str">
        <f t="shared" si="105"/>
        <v>/</v>
      </c>
      <c r="AU47" s="11">
        <f t="shared" si="106"/>
        <v>2.0139634801288997E-2</v>
      </c>
      <c r="AV47" s="11">
        <f t="shared" si="107"/>
        <v>-8.7642418930777843E-4</v>
      </c>
      <c r="AW47" s="11" t="str">
        <f t="shared" si="108"/>
        <v>/</v>
      </c>
      <c r="AX47" s="11">
        <f t="shared" si="109"/>
        <v>1.682085786375076E-3</v>
      </c>
      <c r="AY47" s="11" t="str">
        <f t="shared" si="110"/>
        <v>/</v>
      </c>
      <c r="AZ47" s="11">
        <f t="shared" si="111"/>
        <v>4.0241448692153181E-3</v>
      </c>
      <c r="BA47" s="11">
        <f t="shared" si="112"/>
        <v>-2.5432349949128241E-4</v>
      </c>
      <c r="BB47" s="11" t="str">
        <f t="shared" si="113"/>
        <v>/</v>
      </c>
      <c r="BC47" s="11" t="str">
        <f t="shared" si="113"/>
        <v>/</v>
      </c>
      <c r="BD47" s="11">
        <f t="shared" si="114"/>
        <v>4.685097528206672E-3</v>
      </c>
      <c r="BJ47" s="3"/>
      <c r="BK47" s="3"/>
      <c r="BL47" s="3"/>
      <c r="BW47" s="2">
        <f t="shared" si="62"/>
        <v>43420</v>
      </c>
      <c r="BX47" s="29">
        <f t="shared" si="63"/>
        <v>1</v>
      </c>
      <c r="BY47" s="29">
        <f t="shared" si="64"/>
        <v>1.0556161395856052</v>
      </c>
      <c r="BZ47" s="29">
        <f t="shared" si="65"/>
        <v>1.2189788244607165</v>
      </c>
      <c r="CA47" s="29">
        <f t="shared" si="66"/>
        <v>1.1829268292682928</v>
      </c>
      <c r="CB47" s="29">
        <f t="shared" si="67"/>
        <v>1.1081941129673827</v>
      </c>
      <c r="CC47" s="29">
        <f t="shared" si="68"/>
        <v>0.99084388829543724</v>
      </c>
      <c r="CD47" s="29">
        <f t="shared" si="69"/>
        <v>1.1354079058031961</v>
      </c>
      <c r="CE47" s="29">
        <f t="shared" si="70"/>
        <v>1.0047999999999999</v>
      </c>
      <c r="CF47" s="29">
        <f t="shared" si="71"/>
        <v>1.2323064113238966</v>
      </c>
      <c r="CG47" s="29">
        <f t="shared" si="72"/>
        <v>1.099</v>
      </c>
      <c r="CH47" s="29">
        <f t="shared" si="73"/>
        <v>1.0003823334999999</v>
      </c>
      <c r="CI47" s="29">
        <f t="shared" si="74"/>
        <v>1.0229999999999999</v>
      </c>
      <c r="CJ47" s="29">
        <f t="shared" si="75"/>
        <v>1</v>
      </c>
      <c r="CK47" s="29">
        <f t="shared" si="76"/>
        <v>1</v>
      </c>
      <c r="CL47" s="29">
        <f t="shared" si="77"/>
        <v>1</v>
      </c>
      <c r="CM47" s="29">
        <f t="shared" si="78"/>
        <v>1</v>
      </c>
      <c r="CN47" s="29">
        <f t="shared" si="79"/>
        <v>1</v>
      </c>
      <c r="CO47" s="29">
        <f t="shared" si="80"/>
        <v>1.130766941164798</v>
      </c>
      <c r="CP47" s="29">
        <f t="shared" si="81"/>
        <v>1.0195867990340755</v>
      </c>
      <c r="CQ47" s="29">
        <f t="shared" si="82"/>
        <v>1</v>
      </c>
      <c r="CR47" s="29">
        <f t="shared" si="83"/>
        <v>1.1910000000000001</v>
      </c>
      <c r="CS47" s="29">
        <f t="shared" si="84"/>
        <v>1</v>
      </c>
      <c r="CT47" s="29">
        <f t="shared" si="85"/>
        <v>0.99303482587064684</v>
      </c>
      <c r="CU47" s="29">
        <f t="shared" si="86"/>
        <v>1.1112891066716926</v>
      </c>
      <c r="CV47" s="29">
        <f t="shared" si="87"/>
        <v>1</v>
      </c>
      <c r="CW47" s="29">
        <f t="shared" si="87"/>
        <v>1</v>
      </c>
      <c r="CX47" s="29">
        <f t="shared" si="88"/>
        <v>1.1251833078919808</v>
      </c>
    </row>
    <row r="48" spans="1:102">
      <c r="A48" s="2">
        <v>43427</v>
      </c>
      <c r="B48" s="29">
        <v>1</v>
      </c>
      <c r="C48" s="29">
        <v>1.1687000000000001</v>
      </c>
      <c r="D48" s="29">
        <v>1.2367999999999999</v>
      </c>
      <c r="E48" s="29">
        <v>1.482</v>
      </c>
      <c r="F48" s="29">
        <v>1.3979999999999999</v>
      </c>
      <c r="G48" s="29">
        <v>1.9591000000000001</v>
      </c>
      <c r="H48" s="29">
        <v>1.3569</v>
      </c>
      <c r="I48" s="29">
        <v>1.0111000000000001</v>
      </c>
      <c r="J48" s="29">
        <v>1.488</v>
      </c>
      <c r="K48" s="29">
        <v>1.1120000000000001</v>
      </c>
      <c r="L48" s="29">
        <v>0.99610763083333298</v>
      </c>
      <c r="M48" s="29">
        <v>1.0269999999999999</v>
      </c>
      <c r="N48" s="29">
        <v>1</v>
      </c>
      <c r="O48" s="29">
        <v>1</v>
      </c>
      <c r="P48" s="29">
        <v>1</v>
      </c>
      <c r="Q48" s="29">
        <v>1</v>
      </c>
      <c r="R48" s="29">
        <v>1</v>
      </c>
      <c r="S48" s="29">
        <v>1.1422000000000001</v>
      </c>
      <c r="T48" s="29">
        <v>1.1439999999999999</v>
      </c>
      <c r="U48" s="29">
        <v>1</v>
      </c>
      <c r="V48" s="29">
        <v>1.1970000000000001</v>
      </c>
      <c r="W48" s="29">
        <v>1</v>
      </c>
      <c r="X48" s="29">
        <v>0.999</v>
      </c>
      <c r="Y48" s="29">
        <v>1.1880999999999999</v>
      </c>
      <c r="Z48" s="29">
        <v>1</v>
      </c>
      <c r="AA48" s="29">
        <v>1</v>
      </c>
      <c r="AB48" s="19">
        <v>1.1311919443861167</v>
      </c>
      <c r="AD48" s="11" t="str">
        <f t="shared" si="89"/>
        <v>/</v>
      </c>
      <c r="AE48" s="11">
        <f t="shared" si="90"/>
        <v>6.1122589531681371E-3</v>
      </c>
      <c r="AF48" s="11">
        <f t="shared" si="91"/>
        <v>3.9775955840570809E-3</v>
      </c>
      <c r="AG48" s="11">
        <f t="shared" si="92"/>
        <v>1.8556701030927769E-2</v>
      </c>
      <c r="AH48" s="11">
        <f t="shared" si="93"/>
        <v>3.5893754486717722E-3</v>
      </c>
      <c r="AI48" s="11">
        <f t="shared" si="94"/>
        <v>5.7497818163150249E-3</v>
      </c>
      <c r="AJ48" s="11">
        <f t="shared" si="95"/>
        <v>5.1111111111110663E-3</v>
      </c>
      <c r="AK48" s="11">
        <f t="shared" si="96"/>
        <v>6.2699044585989849E-3</v>
      </c>
      <c r="AL48" s="11">
        <f t="shared" si="97"/>
        <v>5.4054054054053502E-3</v>
      </c>
      <c r="AM48" s="11">
        <f t="shared" si="98"/>
        <v>1.1828935395814533E-2</v>
      </c>
      <c r="AN48" s="11">
        <f t="shared" si="99"/>
        <v>-4.2730689292674873E-3</v>
      </c>
      <c r="AO48" s="11">
        <f t="shared" si="100"/>
        <v>3.910068426197455E-3</v>
      </c>
      <c r="AP48" s="11" t="str">
        <f t="shared" si="101"/>
        <v>/</v>
      </c>
      <c r="AQ48" s="11" t="str">
        <f t="shared" si="102"/>
        <v>/</v>
      </c>
      <c r="AR48" s="11" t="str">
        <f t="shared" si="103"/>
        <v>/</v>
      </c>
      <c r="AS48" s="11" t="str">
        <f t="shared" si="104"/>
        <v>/</v>
      </c>
      <c r="AT48" s="11" t="str">
        <f t="shared" si="105"/>
        <v>/</v>
      </c>
      <c r="AU48" s="11">
        <f t="shared" si="106"/>
        <v>2.1935597086955028E-3</v>
      </c>
      <c r="AV48" s="11">
        <f t="shared" si="107"/>
        <v>3.5087719298245723E-3</v>
      </c>
      <c r="AW48" s="11" t="str">
        <f t="shared" si="108"/>
        <v>/</v>
      </c>
      <c r="AX48" s="11">
        <f t="shared" si="109"/>
        <v>5.0377833753147971E-3</v>
      </c>
      <c r="AY48" s="11" t="str">
        <f t="shared" si="110"/>
        <v>/</v>
      </c>
      <c r="AZ48" s="11">
        <f t="shared" si="111"/>
        <v>1.0020040080160886E-3</v>
      </c>
      <c r="BA48" s="11">
        <f t="shared" si="112"/>
        <v>7.4620537607055226E-3</v>
      </c>
      <c r="BB48" s="11" t="str">
        <f t="shared" si="113"/>
        <v>/</v>
      </c>
      <c r="BC48" s="11" t="str">
        <f t="shared" si="113"/>
        <v>/</v>
      </c>
      <c r="BD48" s="11">
        <f t="shared" si="114"/>
        <v>5.340140092722212E-3</v>
      </c>
      <c r="BJ48" s="3"/>
      <c r="BK48" s="3"/>
      <c r="BL48" s="3"/>
      <c r="BW48" s="2">
        <f t="shared" si="62"/>
        <v>43427</v>
      </c>
      <c r="BX48" s="29">
        <f t="shared" si="63"/>
        <v>1</v>
      </c>
      <c r="BY48" s="29">
        <f t="shared" si="64"/>
        <v>1.062068338785896</v>
      </c>
      <c r="BZ48" s="29">
        <f t="shared" si="65"/>
        <v>1.2238274292499505</v>
      </c>
      <c r="CA48" s="29">
        <f t="shared" si="66"/>
        <v>1.2048780487804878</v>
      </c>
      <c r="CB48" s="29">
        <f t="shared" si="67"/>
        <v>1.1121718377088305</v>
      </c>
      <c r="CC48" s="29">
        <f t="shared" si="68"/>
        <v>0.99654102446716519</v>
      </c>
      <c r="CD48" s="29">
        <f t="shared" si="69"/>
        <v>1.1412111017661901</v>
      </c>
      <c r="CE48" s="29">
        <f t="shared" si="70"/>
        <v>1.0111000000000001</v>
      </c>
      <c r="CF48" s="29">
        <f t="shared" si="71"/>
        <v>1.2389675270607825</v>
      </c>
      <c r="CG48" s="29">
        <f t="shared" si="72"/>
        <v>1.1120000000000001</v>
      </c>
      <c r="CH48" s="29">
        <f t="shared" si="73"/>
        <v>0.99610763083333298</v>
      </c>
      <c r="CI48" s="29">
        <f t="shared" si="74"/>
        <v>1.0269999999999999</v>
      </c>
      <c r="CJ48" s="29">
        <f t="shared" si="75"/>
        <v>1</v>
      </c>
      <c r="CK48" s="29">
        <f t="shared" si="76"/>
        <v>1</v>
      </c>
      <c r="CL48" s="29">
        <f t="shared" si="77"/>
        <v>1</v>
      </c>
      <c r="CM48" s="29">
        <f t="shared" si="78"/>
        <v>1</v>
      </c>
      <c r="CN48" s="29">
        <f t="shared" si="79"/>
        <v>1</v>
      </c>
      <c r="CO48" s="29">
        <f t="shared" si="80"/>
        <v>1.1332473459668619</v>
      </c>
      <c r="CP48" s="29">
        <f t="shared" si="81"/>
        <v>1.023164296574546</v>
      </c>
      <c r="CQ48" s="29">
        <f t="shared" si="82"/>
        <v>1</v>
      </c>
      <c r="CR48" s="29">
        <f t="shared" si="83"/>
        <v>1.1970000000000001</v>
      </c>
      <c r="CS48" s="29">
        <f t="shared" si="84"/>
        <v>1</v>
      </c>
      <c r="CT48" s="29">
        <f t="shared" si="85"/>
        <v>0.99402985074626871</v>
      </c>
      <c r="CU48" s="29">
        <f t="shared" si="86"/>
        <v>1.119581605729363</v>
      </c>
      <c r="CV48" s="29">
        <f t="shared" si="87"/>
        <v>1</v>
      </c>
      <c r="CW48" s="29">
        <f t="shared" si="87"/>
        <v>1</v>
      </c>
      <c r="CX48" s="29">
        <f t="shared" si="88"/>
        <v>1.1311919443861167</v>
      </c>
    </row>
    <row r="49" spans="1:102">
      <c r="A49" s="2">
        <v>43434</v>
      </c>
      <c r="B49" s="29">
        <v>1</v>
      </c>
      <c r="C49" s="29">
        <v>1.1802999999999999</v>
      </c>
      <c r="D49" s="29">
        <v>1.236</v>
      </c>
      <c r="E49" s="29">
        <v>1.4890000000000001</v>
      </c>
      <c r="F49" s="29">
        <v>1.407</v>
      </c>
      <c r="G49" s="29">
        <v>1.9611000000000001</v>
      </c>
      <c r="H49" s="29">
        <v>1.3418000000000001</v>
      </c>
      <c r="I49" s="29">
        <v>1.0174000000000001</v>
      </c>
      <c r="J49" s="29">
        <v>1.47</v>
      </c>
      <c r="K49" s="29">
        <v>1.127</v>
      </c>
      <c r="L49" s="29">
        <v>1.0012288645</v>
      </c>
      <c r="M49" s="29">
        <v>1.03</v>
      </c>
      <c r="N49" s="29">
        <v>1</v>
      </c>
      <c r="O49" s="29">
        <v>1</v>
      </c>
      <c r="P49" s="29">
        <v>1</v>
      </c>
      <c r="Q49" s="29">
        <v>1</v>
      </c>
      <c r="R49" s="29">
        <v>0.995</v>
      </c>
      <c r="S49" s="29">
        <v>1.1460999999999999</v>
      </c>
      <c r="T49" s="29">
        <v>1.145</v>
      </c>
      <c r="U49" s="29">
        <v>1</v>
      </c>
      <c r="V49" s="29">
        <v>1.202</v>
      </c>
      <c r="W49" s="29">
        <v>1</v>
      </c>
      <c r="X49" s="29">
        <v>0.998</v>
      </c>
      <c r="Y49" s="29">
        <v>1.1956</v>
      </c>
      <c r="Z49" s="29">
        <v>1</v>
      </c>
      <c r="AA49" s="29">
        <v>1</v>
      </c>
      <c r="AB49" s="19">
        <v>1.133507251897067</v>
      </c>
      <c r="AD49" s="11" t="str">
        <f t="shared" si="89"/>
        <v>/</v>
      </c>
      <c r="AE49" s="11">
        <f t="shared" si="90"/>
        <v>9.9255583126549585E-3</v>
      </c>
      <c r="AF49" s="11">
        <f t="shared" si="91"/>
        <v>-6.4683053040093252E-4</v>
      </c>
      <c r="AG49" s="11">
        <f t="shared" si="92"/>
        <v>4.7233468286100866E-3</v>
      </c>
      <c r="AH49" s="11">
        <f t="shared" si="93"/>
        <v>6.4377682403433667E-3</v>
      </c>
      <c r="AI49" s="11">
        <f t="shared" si="94"/>
        <v>1.0208769332857859E-3</v>
      </c>
      <c r="AJ49" s="11">
        <f t="shared" si="95"/>
        <v>-1.1128307170756746E-2</v>
      </c>
      <c r="AK49" s="11">
        <f t="shared" si="96"/>
        <v>6.2308377015132255E-3</v>
      </c>
      <c r="AL49" s="11">
        <f t="shared" si="97"/>
        <v>-1.2096774193548376E-2</v>
      </c>
      <c r="AM49" s="11">
        <f t="shared" si="98"/>
        <v>1.348920863309333E-2</v>
      </c>
      <c r="AN49" s="11">
        <f t="shared" si="99"/>
        <v>5.1412452913173201E-3</v>
      </c>
      <c r="AO49" s="11">
        <f t="shared" si="100"/>
        <v>2.9211295034081708E-3</v>
      </c>
      <c r="AP49" s="11" t="str">
        <f t="shared" si="101"/>
        <v>/</v>
      </c>
      <c r="AQ49" s="11" t="str">
        <f t="shared" si="102"/>
        <v>/</v>
      </c>
      <c r="AR49" s="11" t="str">
        <f t="shared" si="103"/>
        <v>/</v>
      </c>
      <c r="AS49" s="11" t="str">
        <f t="shared" si="104"/>
        <v>/</v>
      </c>
      <c r="AT49" s="11">
        <f t="shared" si="105"/>
        <v>-5.0000000000000044E-3</v>
      </c>
      <c r="AU49" s="11">
        <f t="shared" si="106"/>
        <v>3.4144633164068239E-3</v>
      </c>
      <c r="AV49" s="11">
        <f t="shared" si="107"/>
        <v>8.7412587412605269E-4</v>
      </c>
      <c r="AW49" s="11" t="str">
        <f t="shared" si="108"/>
        <v>/</v>
      </c>
      <c r="AX49" s="11">
        <f t="shared" si="109"/>
        <v>4.1771094402671682E-3</v>
      </c>
      <c r="AY49" s="11" t="str">
        <f t="shared" si="110"/>
        <v>/</v>
      </c>
      <c r="AZ49" s="11">
        <f t="shared" si="111"/>
        <v>-1.0010010010009784E-3</v>
      </c>
      <c r="BA49" s="11">
        <f t="shared" si="112"/>
        <v>6.3125999494992868E-3</v>
      </c>
      <c r="BB49" s="11" t="str">
        <f t="shared" si="113"/>
        <v>/</v>
      </c>
      <c r="BC49" s="11" t="str">
        <f t="shared" si="113"/>
        <v>/</v>
      </c>
      <c r="BD49" s="11">
        <f t="shared" si="114"/>
        <v>2.0467857134598422E-3</v>
      </c>
      <c r="BJ49" s="3"/>
      <c r="BK49" s="3"/>
      <c r="BL49" s="3"/>
      <c r="BW49" s="2">
        <f t="shared" si="62"/>
        <v>43434</v>
      </c>
      <c r="BX49" s="29">
        <f t="shared" si="63"/>
        <v>1</v>
      </c>
      <c r="BY49" s="29">
        <f t="shared" si="64"/>
        <v>1.07260996001454</v>
      </c>
      <c r="BZ49" s="29">
        <f t="shared" si="65"/>
        <v>1.2230358203047695</v>
      </c>
      <c r="CA49" s="29">
        <f t="shared" si="66"/>
        <v>1.210569105691057</v>
      </c>
      <c r="CB49" s="29">
        <f t="shared" si="67"/>
        <v>1.1193317422434368</v>
      </c>
      <c r="CC49" s="29">
        <f t="shared" si="68"/>
        <v>0.99755837021211669</v>
      </c>
      <c r="CD49" s="29">
        <f t="shared" si="69"/>
        <v>1.1285113540790581</v>
      </c>
      <c r="CE49" s="29">
        <f t="shared" si="70"/>
        <v>1.0174000000000001</v>
      </c>
      <c r="CF49" s="29">
        <f t="shared" si="71"/>
        <v>1.2239800166527892</v>
      </c>
      <c r="CG49" s="29">
        <f t="shared" si="72"/>
        <v>1.127</v>
      </c>
      <c r="CH49" s="29">
        <f t="shared" si="73"/>
        <v>1.0012288645</v>
      </c>
      <c r="CI49" s="29">
        <f t="shared" si="74"/>
        <v>1.03</v>
      </c>
      <c r="CJ49" s="29">
        <f t="shared" si="75"/>
        <v>1</v>
      </c>
      <c r="CK49" s="29">
        <f t="shared" si="76"/>
        <v>1</v>
      </c>
      <c r="CL49" s="29">
        <f t="shared" si="77"/>
        <v>1</v>
      </c>
      <c r="CM49" s="29">
        <f t="shared" si="78"/>
        <v>1</v>
      </c>
      <c r="CN49" s="29">
        <f t="shared" si="79"/>
        <v>0.995</v>
      </c>
      <c r="CO49" s="29">
        <f t="shared" si="80"/>
        <v>1.137116777458081</v>
      </c>
      <c r="CP49" s="29">
        <f t="shared" si="81"/>
        <v>1.0240586709596637</v>
      </c>
      <c r="CQ49" s="29">
        <f t="shared" si="82"/>
        <v>1</v>
      </c>
      <c r="CR49" s="29">
        <f t="shared" si="83"/>
        <v>1.202</v>
      </c>
      <c r="CS49" s="29">
        <f t="shared" si="84"/>
        <v>1</v>
      </c>
      <c r="CT49" s="29">
        <f t="shared" si="85"/>
        <v>0.99303482587064684</v>
      </c>
      <c r="CU49" s="29">
        <f t="shared" si="86"/>
        <v>1.1266490765171504</v>
      </c>
      <c r="CV49" s="29">
        <f t="shared" si="87"/>
        <v>1</v>
      </c>
      <c r="CW49" s="29">
        <f t="shared" si="87"/>
        <v>1</v>
      </c>
      <c r="CX49" s="29">
        <f t="shared" si="88"/>
        <v>1.133507251897067</v>
      </c>
    </row>
    <row r="50" spans="1:102">
      <c r="A50" s="2">
        <v>43441</v>
      </c>
      <c r="B50" s="29">
        <v>1</v>
      </c>
      <c r="C50" s="29">
        <v>1.1766000000000001</v>
      </c>
      <c r="D50" s="29">
        <v>1.2410000000000001</v>
      </c>
      <c r="E50" s="29">
        <v>1.498</v>
      </c>
      <c r="F50" s="29">
        <v>1.4039999999999999</v>
      </c>
      <c r="G50" s="29">
        <v>1.9710000000000001</v>
      </c>
      <c r="H50" s="29">
        <v>1.3520000000000001</v>
      </c>
      <c r="I50" s="29">
        <v>1.0255000000000001</v>
      </c>
      <c r="J50" s="29">
        <v>1.4430000000000001</v>
      </c>
      <c r="K50" s="29">
        <v>1.129</v>
      </c>
      <c r="L50" s="29">
        <v>1.0020642928333301</v>
      </c>
      <c r="M50" s="29">
        <v>1.034</v>
      </c>
      <c r="N50" s="29">
        <v>1</v>
      </c>
      <c r="O50" s="29">
        <v>1</v>
      </c>
      <c r="P50" s="29">
        <v>1</v>
      </c>
      <c r="Q50" s="29">
        <v>1</v>
      </c>
      <c r="R50" s="29">
        <v>1.0289999999999999</v>
      </c>
      <c r="S50" s="29">
        <v>1.1518999999999999</v>
      </c>
      <c r="T50" s="29">
        <v>1.145</v>
      </c>
      <c r="U50" s="29">
        <v>1</v>
      </c>
      <c r="V50" s="29">
        <v>1.2050000000000001</v>
      </c>
      <c r="W50" s="29">
        <v>1</v>
      </c>
      <c r="X50" s="29">
        <v>0.997</v>
      </c>
      <c r="Y50" s="29">
        <v>1.2021999999999999</v>
      </c>
      <c r="Z50" s="29">
        <v>1</v>
      </c>
      <c r="AA50" s="29">
        <v>1</v>
      </c>
      <c r="AB50" s="19">
        <v>1.1377440733678159</v>
      </c>
      <c r="AD50" s="11" t="str">
        <f t="shared" si="89"/>
        <v>/</v>
      </c>
      <c r="AE50" s="11">
        <f t="shared" si="90"/>
        <v>-3.1347962382443084E-3</v>
      </c>
      <c r="AF50" s="11">
        <f t="shared" si="91"/>
        <v>4.045307443365731E-3</v>
      </c>
      <c r="AG50" s="11">
        <f t="shared" si="92"/>
        <v>6.0443250503692258E-3</v>
      </c>
      <c r="AH50" s="11">
        <f t="shared" si="93"/>
        <v>-2.1321961620469621E-3</v>
      </c>
      <c r="AI50" s="11">
        <f t="shared" si="94"/>
        <v>5.0481872418539631E-3</v>
      </c>
      <c r="AJ50" s="11">
        <f t="shared" si="95"/>
        <v>7.6017290207184285E-3</v>
      </c>
      <c r="AK50" s="11">
        <f t="shared" si="96"/>
        <v>7.9614704147827897E-3</v>
      </c>
      <c r="AL50" s="11">
        <f t="shared" si="97"/>
        <v>-1.8367346938775397E-2</v>
      </c>
      <c r="AM50" s="11">
        <f t="shared" si="98"/>
        <v>1.7746228926354135E-3</v>
      </c>
      <c r="AN50" s="11">
        <f t="shared" si="99"/>
        <v>8.3440296514747381E-4</v>
      </c>
      <c r="AO50" s="11">
        <f t="shared" si="100"/>
        <v>3.8834951456310218E-3</v>
      </c>
      <c r="AP50" s="11" t="str">
        <f t="shared" si="101"/>
        <v>/</v>
      </c>
      <c r="AQ50" s="11" t="str">
        <f t="shared" si="102"/>
        <v>/</v>
      </c>
      <c r="AR50" s="11" t="str">
        <f t="shared" si="103"/>
        <v>/</v>
      </c>
      <c r="AS50" s="11" t="str">
        <f t="shared" si="104"/>
        <v>/</v>
      </c>
      <c r="AT50" s="11">
        <f t="shared" si="105"/>
        <v>3.4170854271356799E-2</v>
      </c>
      <c r="AU50" s="11">
        <f t="shared" si="106"/>
        <v>5.06064043277199E-3</v>
      </c>
      <c r="AV50" s="11" t="str">
        <f t="shared" si="107"/>
        <v>/</v>
      </c>
      <c r="AW50" s="11" t="str">
        <f t="shared" si="108"/>
        <v>/</v>
      </c>
      <c r="AX50" s="11">
        <f t="shared" si="109"/>
        <v>2.4958402662229595E-3</v>
      </c>
      <c r="AY50" s="11" t="str">
        <f t="shared" si="110"/>
        <v>/</v>
      </c>
      <c r="AZ50" s="11">
        <f t="shared" si="111"/>
        <v>-1.0020040080159776E-3</v>
      </c>
      <c r="BA50" s="11">
        <f t="shared" si="112"/>
        <v>5.5202408832384364E-3</v>
      </c>
      <c r="BB50" s="11" t="str">
        <f t="shared" si="113"/>
        <v>/</v>
      </c>
      <c r="BC50" s="11" t="str">
        <f t="shared" si="113"/>
        <v>/</v>
      </c>
      <c r="BD50" s="11">
        <f t="shared" si="114"/>
        <v>3.7377982925632658E-3</v>
      </c>
      <c r="BJ50" s="3"/>
      <c r="BK50" s="3"/>
      <c r="BL50" s="3"/>
      <c r="BW50" s="2">
        <f t="shared" si="62"/>
        <v>43441</v>
      </c>
      <c r="BX50" s="29">
        <f t="shared" si="63"/>
        <v>1</v>
      </c>
      <c r="BY50" s="29">
        <f t="shared" si="64"/>
        <v>1.069247546346783</v>
      </c>
      <c r="BZ50" s="29">
        <f t="shared" si="65"/>
        <v>1.2279833762121515</v>
      </c>
      <c r="CA50" s="29">
        <f t="shared" si="66"/>
        <v>1.2178861788617887</v>
      </c>
      <c r="CB50" s="29">
        <f t="shared" si="67"/>
        <v>1.1169451073985681</v>
      </c>
      <c r="CC50" s="29">
        <f t="shared" si="68"/>
        <v>1.0025942316496261</v>
      </c>
      <c r="CD50" s="29">
        <f t="shared" si="69"/>
        <v>1.1370899915895711</v>
      </c>
      <c r="CE50" s="29">
        <f t="shared" si="70"/>
        <v>1.0255000000000001</v>
      </c>
      <c r="CF50" s="29">
        <f t="shared" si="71"/>
        <v>1.2014987510407993</v>
      </c>
      <c r="CG50" s="29">
        <f t="shared" si="72"/>
        <v>1.129</v>
      </c>
      <c r="CH50" s="29">
        <f t="shared" si="73"/>
        <v>1.0020642928333301</v>
      </c>
      <c r="CI50" s="29">
        <f t="shared" si="74"/>
        <v>1.034</v>
      </c>
      <c r="CJ50" s="29">
        <f t="shared" si="75"/>
        <v>1</v>
      </c>
      <c r="CK50" s="29">
        <f t="shared" si="76"/>
        <v>1</v>
      </c>
      <c r="CL50" s="29">
        <f t="shared" si="77"/>
        <v>1</v>
      </c>
      <c r="CM50" s="29">
        <f t="shared" si="78"/>
        <v>1</v>
      </c>
      <c r="CN50" s="29">
        <f t="shared" si="79"/>
        <v>1.0289999999999999</v>
      </c>
      <c r="CO50" s="29">
        <f t="shared" si="80"/>
        <v>1.1428713165988689</v>
      </c>
      <c r="CP50" s="29">
        <f t="shared" si="81"/>
        <v>1.0240586709596637</v>
      </c>
      <c r="CQ50" s="29">
        <f t="shared" si="82"/>
        <v>1</v>
      </c>
      <c r="CR50" s="29">
        <f t="shared" si="83"/>
        <v>1.2050000000000001</v>
      </c>
      <c r="CS50" s="29">
        <f t="shared" si="84"/>
        <v>1</v>
      </c>
      <c r="CT50" s="29">
        <f t="shared" si="85"/>
        <v>0.99203980099502498</v>
      </c>
      <c r="CU50" s="29">
        <f t="shared" si="86"/>
        <v>1.1328684508104034</v>
      </c>
      <c r="CV50" s="29">
        <f t="shared" si="87"/>
        <v>1</v>
      </c>
      <c r="CW50" s="29">
        <f t="shared" si="87"/>
        <v>1</v>
      </c>
      <c r="CX50" s="29">
        <f t="shared" si="88"/>
        <v>1.1377440733678159</v>
      </c>
    </row>
    <row r="51" spans="1:102">
      <c r="A51" s="2">
        <v>43448</v>
      </c>
      <c r="B51" s="29">
        <v>1</v>
      </c>
      <c r="C51" s="29">
        <v>1.1756</v>
      </c>
      <c r="D51" s="29">
        <v>1.2302</v>
      </c>
      <c r="E51" s="29">
        <v>1.504</v>
      </c>
      <c r="F51" s="29">
        <v>1.403</v>
      </c>
      <c r="G51" s="29">
        <v>1.9694</v>
      </c>
      <c r="H51" s="29">
        <v>1.3376999999999999</v>
      </c>
      <c r="I51" s="29">
        <v>1.0214000000000001</v>
      </c>
      <c r="J51" s="29">
        <v>1.4219999999999999</v>
      </c>
      <c r="K51" s="29">
        <v>1.127</v>
      </c>
      <c r="L51" s="29">
        <v>1.00191895666667</v>
      </c>
      <c r="M51" s="29">
        <v>1.04</v>
      </c>
      <c r="N51" s="29">
        <v>1</v>
      </c>
      <c r="O51" s="29">
        <v>1</v>
      </c>
      <c r="P51" s="29">
        <v>1</v>
      </c>
      <c r="Q51" s="29">
        <v>1</v>
      </c>
      <c r="R51" s="29">
        <v>1.014</v>
      </c>
      <c r="S51" s="29">
        <v>1.1395</v>
      </c>
      <c r="T51" s="29">
        <v>1.1459999999999999</v>
      </c>
      <c r="U51" s="29">
        <v>1</v>
      </c>
      <c r="V51" s="29">
        <v>1.2070000000000001</v>
      </c>
      <c r="W51" s="29">
        <v>1</v>
      </c>
      <c r="X51" s="29">
        <v>0.99299999999999999</v>
      </c>
      <c r="Y51" s="29">
        <v>1.1994</v>
      </c>
      <c r="Z51" s="29">
        <v>1</v>
      </c>
      <c r="AA51" s="29">
        <v>1</v>
      </c>
      <c r="AB51" s="19">
        <v>1.1336305857186031</v>
      </c>
      <c r="AD51" s="11" t="str">
        <f t="shared" si="89"/>
        <v>/</v>
      </c>
      <c r="AE51" s="11">
        <f t="shared" si="90"/>
        <v>-8.499065102839376E-4</v>
      </c>
      <c r="AF51" s="11">
        <f t="shared" si="91"/>
        <v>-8.7026591458502223E-3</v>
      </c>
      <c r="AG51" s="11">
        <f t="shared" si="92"/>
        <v>4.0053404539386328E-3</v>
      </c>
      <c r="AH51" s="11">
        <f t="shared" si="93"/>
        <v>-7.1225071225067271E-4</v>
      </c>
      <c r="AI51" s="11">
        <f t="shared" si="94"/>
        <v>-8.1177067478443998E-4</v>
      </c>
      <c r="AJ51" s="11">
        <f t="shared" si="95"/>
        <v>-1.0576923076923261E-2</v>
      </c>
      <c r="AK51" s="11">
        <f t="shared" si="96"/>
        <v>-3.9980497318381492E-3</v>
      </c>
      <c r="AL51" s="11">
        <f t="shared" si="97"/>
        <v>-1.4553014553014609E-2</v>
      </c>
      <c r="AM51" s="11">
        <f t="shared" si="98"/>
        <v>-1.771479185119551E-3</v>
      </c>
      <c r="AN51" s="11">
        <f t="shared" si="99"/>
        <v>-1.4503676829880074E-4</v>
      </c>
      <c r="AO51" s="11">
        <f t="shared" si="100"/>
        <v>5.8027079303675233E-3</v>
      </c>
      <c r="AP51" s="11" t="str">
        <f t="shared" si="101"/>
        <v>/</v>
      </c>
      <c r="AQ51" s="11" t="str">
        <f t="shared" si="102"/>
        <v>/</v>
      </c>
      <c r="AR51" s="11" t="str">
        <f t="shared" si="103"/>
        <v>/</v>
      </c>
      <c r="AS51" s="11" t="str">
        <f t="shared" si="104"/>
        <v>/</v>
      </c>
      <c r="AT51" s="11">
        <f t="shared" si="105"/>
        <v>-1.4577259475218596E-2</v>
      </c>
      <c r="AU51" s="11">
        <f t="shared" si="106"/>
        <v>-1.0764823335358997E-2</v>
      </c>
      <c r="AV51" s="11">
        <f t="shared" si="107"/>
        <v>8.7336244541469377E-4</v>
      </c>
      <c r="AW51" s="11" t="str">
        <f t="shared" si="108"/>
        <v>/</v>
      </c>
      <c r="AX51" s="11">
        <f t="shared" si="109"/>
        <v>1.6597510373443924E-3</v>
      </c>
      <c r="AY51" s="11" t="str">
        <f t="shared" si="110"/>
        <v>/</v>
      </c>
      <c r="AZ51" s="11">
        <f t="shared" si="111"/>
        <v>-4.0120361083250122E-3</v>
      </c>
      <c r="BA51" s="11">
        <f t="shared" si="112"/>
        <v>-2.3290633837963481E-3</v>
      </c>
      <c r="BB51" s="11" t="str">
        <f t="shared" si="113"/>
        <v>/</v>
      </c>
      <c r="BC51" s="11" t="str">
        <f t="shared" si="113"/>
        <v>/</v>
      </c>
      <c r="BD51" s="11">
        <f t="shared" si="114"/>
        <v>-3.6154771055291191E-3</v>
      </c>
      <c r="BJ51" s="3"/>
      <c r="BK51" s="3"/>
      <c r="BL51" s="3"/>
      <c r="BW51" s="2">
        <f t="shared" si="62"/>
        <v>43448</v>
      </c>
      <c r="BX51" s="29">
        <f t="shared" si="63"/>
        <v>1</v>
      </c>
      <c r="BY51" s="29">
        <f t="shared" si="64"/>
        <v>1.0683387858960378</v>
      </c>
      <c r="BZ51" s="29">
        <f t="shared" si="65"/>
        <v>1.2172966554522067</v>
      </c>
      <c r="CA51" s="29">
        <f t="shared" si="66"/>
        <v>1.2227642276422765</v>
      </c>
      <c r="CB51" s="29">
        <f t="shared" si="67"/>
        <v>1.1161495624502786</v>
      </c>
      <c r="CC51" s="29">
        <f t="shared" si="68"/>
        <v>1.001780355053665</v>
      </c>
      <c r="CD51" s="29">
        <f t="shared" si="69"/>
        <v>1.1250630782169888</v>
      </c>
      <c r="CE51" s="29">
        <f t="shared" si="70"/>
        <v>1.0214000000000001</v>
      </c>
      <c r="CF51" s="29">
        <f t="shared" si="71"/>
        <v>1.1840133222314737</v>
      </c>
      <c r="CG51" s="29">
        <f t="shared" si="72"/>
        <v>1.127</v>
      </c>
      <c r="CH51" s="29">
        <f t="shared" si="73"/>
        <v>1.00191895666667</v>
      </c>
      <c r="CI51" s="29">
        <f t="shared" si="74"/>
        <v>1.04</v>
      </c>
      <c r="CJ51" s="29">
        <f t="shared" si="75"/>
        <v>1</v>
      </c>
      <c r="CK51" s="29">
        <f t="shared" si="76"/>
        <v>1</v>
      </c>
      <c r="CL51" s="29">
        <f t="shared" si="77"/>
        <v>1</v>
      </c>
      <c r="CM51" s="29">
        <f t="shared" si="78"/>
        <v>1</v>
      </c>
      <c r="CN51" s="29">
        <f t="shared" si="79"/>
        <v>1.014</v>
      </c>
      <c r="CO51" s="29">
        <f t="shared" si="80"/>
        <v>1.130568508780633</v>
      </c>
      <c r="CP51" s="29">
        <f t="shared" si="81"/>
        <v>1.0249530453447813</v>
      </c>
      <c r="CQ51" s="29">
        <f t="shared" si="82"/>
        <v>1</v>
      </c>
      <c r="CR51" s="29">
        <f t="shared" si="83"/>
        <v>1.2070000000000001</v>
      </c>
      <c r="CS51" s="29">
        <f t="shared" si="84"/>
        <v>1</v>
      </c>
      <c r="CT51" s="29">
        <f t="shared" si="85"/>
        <v>0.98805970149253741</v>
      </c>
      <c r="CU51" s="29">
        <f t="shared" si="86"/>
        <v>1.1302299283829629</v>
      </c>
      <c r="CV51" s="29">
        <f t="shared" si="87"/>
        <v>1</v>
      </c>
      <c r="CW51" s="29">
        <f t="shared" si="87"/>
        <v>1</v>
      </c>
      <c r="CX51" s="29">
        <f t="shared" si="88"/>
        <v>1.1336305857186031</v>
      </c>
    </row>
    <row r="52" spans="1:102">
      <c r="A52" s="2">
        <v>43455</v>
      </c>
      <c r="B52" s="29">
        <v>1</v>
      </c>
      <c r="C52" s="29">
        <v>1.1762999999999999</v>
      </c>
      <c r="D52" s="29">
        <v>1.2282</v>
      </c>
      <c r="E52" s="29">
        <v>1.502</v>
      </c>
      <c r="F52" s="29">
        <v>1.401</v>
      </c>
      <c r="G52" s="29">
        <v>1.9943</v>
      </c>
      <c r="H52" s="29">
        <v>1.3302</v>
      </c>
      <c r="I52" s="29">
        <v>1.0259</v>
      </c>
      <c r="J52" s="29">
        <v>1.4379999999999999</v>
      </c>
      <c r="K52" s="29">
        <v>1.121</v>
      </c>
      <c r="L52" s="29">
        <v>0.99258406749999994</v>
      </c>
      <c r="M52" s="29">
        <v>1.0389999999999999</v>
      </c>
      <c r="N52" s="29">
        <v>1</v>
      </c>
      <c r="O52" s="29">
        <v>1</v>
      </c>
      <c r="P52" s="29">
        <v>1</v>
      </c>
      <c r="Q52" s="29">
        <v>1</v>
      </c>
      <c r="R52" s="29">
        <v>0.99299999999999999</v>
      </c>
      <c r="S52" s="29">
        <v>1.143</v>
      </c>
      <c r="T52" s="29">
        <v>1.149</v>
      </c>
      <c r="U52" s="29">
        <v>1</v>
      </c>
      <c r="V52" s="29">
        <v>1.208</v>
      </c>
      <c r="W52" s="29">
        <v>1</v>
      </c>
      <c r="X52" s="29">
        <v>0.99</v>
      </c>
      <c r="Y52" s="29">
        <v>1.1975</v>
      </c>
      <c r="Z52" s="29">
        <v>1</v>
      </c>
      <c r="AA52" s="29">
        <v>1</v>
      </c>
      <c r="AB52" s="19">
        <v>1.1325975642467934</v>
      </c>
      <c r="AD52" s="11" t="str">
        <f t="shared" si="89"/>
        <v>/</v>
      </c>
      <c r="AE52" s="11">
        <f t="shared" si="90"/>
        <v>5.9544062606331494E-4</v>
      </c>
      <c r="AF52" s="11">
        <f t="shared" si="91"/>
        <v>-1.6257519102584883E-3</v>
      </c>
      <c r="AG52" s="11">
        <f t="shared" si="92"/>
        <v>-1.3297872340425343E-3</v>
      </c>
      <c r="AH52" s="11">
        <f t="shared" si="93"/>
        <v>-1.4255167498218313E-3</v>
      </c>
      <c r="AI52" s="11">
        <f t="shared" si="94"/>
        <v>1.2643444703970719E-2</v>
      </c>
      <c r="AJ52" s="11">
        <f t="shared" si="95"/>
        <v>-5.6066382596993147E-3</v>
      </c>
      <c r="AK52" s="11">
        <f t="shared" si="96"/>
        <v>4.4057176424514566E-3</v>
      </c>
      <c r="AL52" s="11">
        <f t="shared" si="97"/>
        <v>1.1251758087201136E-2</v>
      </c>
      <c r="AM52" s="11">
        <f t="shared" si="98"/>
        <v>-5.3238686779059075E-3</v>
      </c>
      <c r="AN52" s="11">
        <f t="shared" si="99"/>
        <v>-9.317010227779976E-3</v>
      </c>
      <c r="AO52" s="11">
        <f t="shared" si="100"/>
        <v>-9.6153846153856914E-4</v>
      </c>
      <c r="AP52" s="11" t="str">
        <f t="shared" si="101"/>
        <v>/</v>
      </c>
      <c r="AQ52" s="11" t="str">
        <f t="shared" si="102"/>
        <v>/</v>
      </c>
      <c r="AR52" s="11" t="str">
        <f t="shared" si="103"/>
        <v>/</v>
      </c>
      <c r="AS52" s="11" t="str">
        <f t="shared" si="104"/>
        <v>/</v>
      </c>
      <c r="AT52" s="11">
        <f t="shared" si="105"/>
        <v>-2.0710059171597628E-2</v>
      </c>
      <c r="AU52" s="11">
        <f t="shared" si="106"/>
        <v>3.0715225976305494E-3</v>
      </c>
      <c r="AV52" s="11">
        <f t="shared" si="107"/>
        <v>2.6178010471205049E-3</v>
      </c>
      <c r="AW52" s="11" t="str">
        <f t="shared" si="108"/>
        <v>/</v>
      </c>
      <c r="AX52" s="11">
        <f t="shared" si="109"/>
        <v>8.2850041425008847E-4</v>
      </c>
      <c r="AY52" s="11" t="str">
        <f t="shared" si="110"/>
        <v>/</v>
      </c>
      <c r="AZ52" s="11">
        <f t="shared" si="111"/>
        <v>-3.0211480362537513E-3</v>
      </c>
      <c r="BA52" s="11">
        <f t="shared" si="112"/>
        <v>-1.5841253960313662E-3</v>
      </c>
      <c r="BB52" s="11" t="str">
        <f t="shared" si="113"/>
        <v>/</v>
      </c>
      <c r="BC52" s="11" t="str">
        <f t="shared" si="113"/>
        <v>/</v>
      </c>
      <c r="BD52" s="11">
        <f t="shared" si="114"/>
        <v>-9.1125052977902854E-4</v>
      </c>
      <c r="BJ52" s="3"/>
      <c r="BK52" s="3"/>
      <c r="BL52" s="3"/>
      <c r="BW52" s="2">
        <f t="shared" si="62"/>
        <v>43455</v>
      </c>
      <c r="BX52" s="29">
        <f t="shared" si="63"/>
        <v>1</v>
      </c>
      <c r="BY52" s="29">
        <f t="shared" si="64"/>
        <v>1.0689749182115593</v>
      </c>
      <c r="BZ52" s="29">
        <f t="shared" si="65"/>
        <v>1.2153176330892539</v>
      </c>
      <c r="CA52" s="29">
        <f t="shared" si="66"/>
        <v>1.2211382113821139</v>
      </c>
      <c r="CB52" s="29">
        <f t="shared" si="67"/>
        <v>1.1145584725536994</v>
      </c>
      <c r="CC52" s="29">
        <f t="shared" si="68"/>
        <v>1.0144463095783103</v>
      </c>
      <c r="CD52" s="29">
        <f t="shared" si="69"/>
        <v>1.1187552565180825</v>
      </c>
      <c r="CE52" s="29">
        <f t="shared" si="70"/>
        <v>1.0259</v>
      </c>
      <c r="CF52" s="29">
        <f t="shared" si="71"/>
        <v>1.1973355537052455</v>
      </c>
      <c r="CG52" s="29">
        <f t="shared" si="72"/>
        <v>1.121</v>
      </c>
      <c r="CH52" s="29">
        <f t="shared" si="73"/>
        <v>0.99258406749999994</v>
      </c>
      <c r="CI52" s="29">
        <f t="shared" si="74"/>
        <v>1.0389999999999999</v>
      </c>
      <c r="CJ52" s="29">
        <f t="shared" si="75"/>
        <v>1</v>
      </c>
      <c r="CK52" s="29">
        <f t="shared" si="76"/>
        <v>1</v>
      </c>
      <c r="CL52" s="29">
        <f t="shared" si="77"/>
        <v>1</v>
      </c>
      <c r="CM52" s="29">
        <f t="shared" si="78"/>
        <v>1</v>
      </c>
      <c r="CN52" s="29">
        <f t="shared" si="79"/>
        <v>0.99299999999999999</v>
      </c>
      <c r="CO52" s="29">
        <f t="shared" si="80"/>
        <v>1.1340410755035222</v>
      </c>
      <c r="CP52" s="29">
        <f t="shared" si="81"/>
        <v>1.0276361685001341</v>
      </c>
      <c r="CQ52" s="29">
        <f t="shared" si="82"/>
        <v>1</v>
      </c>
      <c r="CR52" s="29">
        <f t="shared" si="83"/>
        <v>1.208</v>
      </c>
      <c r="CS52" s="29">
        <f t="shared" si="84"/>
        <v>1</v>
      </c>
      <c r="CT52" s="29">
        <f t="shared" si="85"/>
        <v>0.98507462686567171</v>
      </c>
      <c r="CU52" s="29">
        <f t="shared" si="86"/>
        <v>1.1284395024500566</v>
      </c>
      <c r="CV52" s="29">
        <f t="shared" si="87"/>
        <v>1</v>
      </c>
      <c r="CW52" s="29">
        <f t="shared" si="87"/>
        <v>1</v>
      </c>
      <c r="CX52" s="29">
        <f t="shared" si="88"/>
        <v>1.1325975642467934</v>
      </c>
    </row>
    <row r="53" spans="1:102">
      <c r="A53" s="2">
        <v>43462</v>
      </c>
      <c r="B53" s="29">
        <v>1</v>
      </c>
      <c r="C53" s="29">
        <v>1.1876</v>
      </c>
      <c r="D53" s="29">
        <v>1.2224999999999999</v>
      </c>
      <c r="E53" s="29">
        <v>1.53</v>
      </c>
      <c r="F53" s="29">
        <v>1.399</v>
      </c>
      <c r="G53" s="29">
        <v>1.9945999999999999</v>
      </c>
      <c r="H53" s="29">
        <v>1.3327</v>
      </c>
      <c r="I53" s="29">
        <v>1.022</v>
      </c>
      <c r="J53" s="29">
        <v>1.4510000000000001</v>
      </c>
      <c r="K53" s="29">
        <v>1.1220000000000001</v>
      </c>
      <c r="L53" s="29">
        <v>0.99775139300000004</v>
      </c>
      <c r="M53" s="29">
        <v>1.042</v>
      </c>
      <c r="N53" s="29">
        <v>1</v>
      </c>
      <c r="O53" s="29">
        <v>1</v>
      </c>
      <c r="P53" s="29">
        <v>1</v>
      </c>
      <c r="Q53" s="29">
        <v>1</v>
      </c>
      <c r="R53" s="29">
        <v>0.97699999999999998</v>
      </c>
      <c r="S53" s="29">
        <v>1.1418999999999999</v>
      </c>
      <c r="T53" s="29">
        <v>1.153</v>
      </c>
      <c r="U53" s="29">
        <v>1</v>
      </c>
      <c r="V53" s="29">
        <v>1.208</v>
      </c>
      <c r="W53" s="29">
        <v>1</v>
      </c>
      <c r="X53" s="29">
        <v>0.98899999999999999</v>
      </c>
      <c r="Y53" s="29">
        <v>1.1972</v>
      </c>
      <c r="Z53" s="29">
        <v>1</v>
      </c>
      <c r="AA53" s="29">
        <v>1</v>
      </c>
      <c r="AB53" s="19">
        <v>1.134266675671121</v>
      </c>
      <c r="AD53" s="11" t="str">
        <f t="shared" si="89"/>
        <v>/</v>
      </c>
      <c r="AE53" s="11">
        <f t="shared" si="90"/>
        <v>9.6063929269745163E-3</v>
      </c>
      <c r="AF53" s="11">
        <f t="shared" si="91"/>
        <v>-4.6409379579873677E-3</v>
      </c>
      <c r="AG53" s="11">
        <f t="shared" si="92"/>
        <v>1.8641810918774926E-2</v>
      </c>
      <c r="AH53" s="11">
        <f t="shared" si="93"/>
        <v>-1.427551748750866E-3</v>
      </c>
      <c r="AI53" s="11">
        <f t="shared" si="94"/>
        <v>1.5042872185722089E-4</v>
      </c>
      <c r="AJ53" s="11">
        <f t="shared" si="95"/>
        <v>1.8794166290783121E-3</v>
      </c>
      <c r="AK53" s="11">
        <f t="shared" si="96"/>
        <v>-3.8015401111219926E-3</v>
      </c>
      <c r="AL53" s="11">
        <f t="shared" si="97"/>
        <v>9.0403337969402475E-3</v>
      </c>
      <c r="AM53" s="11">
        <f t="shared" si="98"/>
        <v>8.9206066012503804E-4</v>
      </c>
      <c r="AN53" s="11">
        <f t="shared" si="99"/>
        <v>5.2059323428543802E-3</v>
      </c>
      <c r="AO53" s="11">
        <f t="shared" si="100"/>
        <v>2.8873917228104951E-3</v>
      </c>
      <c r="AP53" s="11" t="str">
        <f t="shared" si="101"/>
        <v>/</v>
      </c>
      <c r="AQ53" s="11" t="str">
        <f t="shared" si="102"/>
        <v>/</v>
      </c>
      <c r="AR53" s="11" t="str">
        <f t="shared" si="103"/>
        <v>/</v>
      </c>
      <c r="AS53" s="11" t="str">
        <f t="shared" si="104"/>
        <v>/</v>
      </c>
      <c r="AT53" s="11">
        <f t="shared" si="105"/>
        <v>-1.6112789526686822E-2</v>
      </c>
      <c r="AU53" s="11">
        <f t="shared" si="106"/>
        <v>-9.623797025373193E-4</v>
      </c>
      <c r="AV53" s="11">
        <f t="shared" si="107"/>
        <v>3.4812880765884291E-3</v>
      </c>
      <c r="AW53" s="11" t="str">
        <f t="shared" si="108"/>
        <v>/</v>
      </c>
      <c r="AX53" s="11" t="str">
        <f t="shared" si="109"/>
        <v>/</v>
      </c>
      <c r="AY53" s="11" t="str">
        <f t="shared" si="110"/>
        <v>/</v>
      </c>
      <c r="AZ53" s="11">
        <f t="shared" si="111"/>
        <v>-1.0101010101010166E-3</v>
      </c>
      <c r="BA53" s="11">
        <f t="shared" si="112"/>
        <v>-2.5052192066798984E-4</v>
      </c>
      <c r="BB53" s="11" t="str">
        <f t="shared" si="113"/>
        <v>/</v>
      </c>
      <c r="BC53" s="11" t="str">
        <f t="shared" si="113"/>
        <v>/</v>
      </c>
      <c r="BD53" s="11">
        <f t="shared" si="114"/>
        <v>1.4737021136344008E-3</v>
      </c>
      <c r="BJ53" s="3"/>
      <c r="BK53" s="3"/>
      <c r="BL53" s="3"/>
      <c r="BW53" s="2">
        <f t="shared" si="62"/>
        <v>43462</v>
      </c>
      <c r="BX53" s="29">
        <f t="shared" si="63"/>
        <v>1</v>
      </c>
      <c r="BY53" s="29">
        <f t="shared" si="64"/>
        <v>1.0792439113049799</v>
      </c>
      <c r="BZ53" s="29">
        <f t="shared" si="65"/>
        <v>1.2096774193548387</v>
      </c>
      <c r="CA53" s="29">
        <f t="shared" si="66"/>
        <v>1.2439024390243902</v>
      </c>
      <c r="CB53" s="29">
        <f t="shared" si="67"/>
        <v>1.1129673826571203</v>
      </c>
      <c r="CC53" s="29">
        <f t="shared" si="68"/>
        <v>1.0145989114400529</v>
      </c>
      <c r="CD53" s="29">
        <f t="shared" si="69"/>
        <v>1.1208578637510513</v>
      </c>
      <c r="CE53" s="29">
        <f t="shared" si="70"/>
        <v>1.022</v>
      </c>
      <c r="CF53" s="29">
        <f t="shared" si="71"/>
        <v>1.2081598667776852</v>
      </c>
      <c r="CG53" s="29">
        <f t="shared" si="72"/>
        <v>1.1220000000000001</v>
      </c>
      <c r="CH53" s="29">
        <f t="shared" si="73"/>
        <v>0.99775139300000004</v>
      </c>
      <c r="CI53" s="29">
        <f t="shared" si="74"/>
        <v>1.042</v>
      </c>
      <c r="CJ53" s="29">
        <f t="shared" si="75"/>
        <v>1</v>
      </c>
      <c r="CK53" s="29">
        <f t="shared" si="76"/>
        <v>1</v>
      </c>
      <c r="CL53" s="29">
        <f t="shared" si="77"/>
        <v>1</v>
      </c>
      <c r="CM53" s="29">
        <f t="shared" si="78"/>
        <v>1</v>
      </c>
      <c r="CN53" s="29">
        <f t="shared" si="79"/>
        <v>0.97699999999999998</v>
      </c>
      <c r="CO53" s="29">
        <f t="shared" si="80"/>
        <v>1.1329496973906141</v>
      </c>
      <c r="CP53" s="29">
        <f t="shared" si="81"/>
        <v>1.0312136660406046</v>
      </c>
      <c r="CQ53" s="29">
        <f t="shared" si="82"/>
        <v>1</v>
      </c>
      <c r="CR53" s="29">
        <f t="shared" si="83"/>
        <v>1.208</v>
      </c>
      <c r="CS53" s="29">
        <f t="shared" si="84"/>
        <v>1</v>
      </c>
      <c r="CT53" s="29">
        <f t="shared" si="85"/>
        <v>0.98407960199004985</v>
      </c>
      <c r="CU53" s="29">
        <f t="shared" si="86"/>
        <v>1.1281568036185452</v>
      </c>
      <c r="CV53" s="29">
        <f t="shared" si="87"/>
        <v>1</v>
      </c>
      <c r="CW53" s="29">
        <f t="shared" si="87"/>
        <v>1</v>
      </c>
      <c r="CX53" s="29">
        <f t="shared" si="88"/>
        <v>1.134266675671121</v>
      </c>
    </row>
    <row r="54" spans="1:102">
      <c r="A54" s="2">
        <v>43469</v>
      </c>
      <c r="B54" s="29">
        <v>1</v>
      </c>
      <c r="C54" s="29">
        <v>1.1853</v>
      </c>
      <c r="D54" s="29">
        <v>1.2277</v>
      </c>
      <c r="E54" s="29">
        <v>1.5169999999999999</v>
      </c>
      <c r="F54" s="29">
        <v>1.3979999999999999</v>
      </c>
      <c r="G54" s="29">
        <v>1.9990000000000001</v>
      </c>
      <c r="H54" s="29">
        <v>1.3246</v>
      </c>
      <c r="I54" s="29">
        <v>1.022</v>
      </c>
      <c r="J54" s="29">
        <v>1.452</v>
      </c>
      <c r="K54" s="29">
        <v>1.117</v>
      </c>
      <c r="L54" s="29">
        <v>0.99395046600000003</v>
      </c>
      <c r="M54" s="29">
        <v>1.046</v>
      </c>
      <c r="N54" s="29">
        <v>1</v>
      </c>
      <c r="O54" s="29">
        <v>1</v>
      </c>
      <c r="P54" s="29">
        <v>1</v>
      </c>
      <c r="Q54" s="29">
        <v>1</v>
      </c>
      <c r="R54" s="29">
        <v>0.98799999999999999</v>
      </c>
      <c r="S54" s="29">
        <v>1.1547000000000001</v>
      </c>
      <c r="T54" s="29">
        <v>1.155</v>
      </c>
      <c r="U54" s="29">
        <v>1</v>
      </c>
      <c r="V54" s="29">
        <v>1.2090000000000001</v>
      </c>
      <c r="W54" s="29">
        <v>1</v>
      </c>
      <c r="X54" s="29">
        <v>0.99</v>
      </c>
      <c r="Y54" s="29">
        <v>1.2025999999999999</v>
      </c>
      <c r="Z54" s="29">
        <v>1</v>
      </c>
      <c r="AA54" s="29">
        <v>1</v>
      </c>
      <c r="AB54" s="19">
        <v>1.1354043438439736</v>
      </c>
      <c r="AD54" s="11" t="str">
        <f t="shared" si="89"/>
        <v>/</v>
      </c>
      <c r="AE54" s="11">
        <f t="shared" si="90"/>
        <v>-1.9366790165038505E-3</v>
      </c>
      <c r="AF54" s="11">
        <f t="shared" si="91"/>
        <v>4.2535787321065222E-3</v>
      </c>
      <c r="AG54" s="11">
        <f t="shared" si="92"/>
        <v>-8.4967320261438717E-3</v>
      </c>
      <c r="AH54" s="11">
        <f t="shared" si="93"/>
        <v>-7.1479628305937126E-4</v>
      </c>
      <c r="AI54" s="11">
        <f t="shared" si="94"/>
        <v>2.2059560814198242E-3</v>
      </c>
      <c r="AJ54" s="11">
        <f t="shared" si="95"/>
        <v>-6.0778869963232784E-3</v>
      </c>
      <c r="AK54" s="11" t="str">
        <f t="shared" si="96"/>
        <v>/</v>
      </c>
      <c r="AL54" s="11">
        <f t="shared" si="97"/>
        <v>6.8917987594763197E-4</v>
      </c>
      <c r="AM54" s="11">
        <f t="shared" si="98"/>
        <v>-4.4563279857398053E-3</v>
      </c>
      <c r="AN54" s="11">
        <f t="shared" si="99"/>
        <v>-3.8094930527449167E-3</v>
      </c>
      <c r="AO54" s="11">
        <f t="shared" si="100"/>
        <v>3.8387715930903177E-3</v>
      </c>
      <c r="AP54" s="11" t="str">
        <f t="shared" si="101"/>
        <v>/</v>
      </c>
      <c r="AQ54" s="11" t="str">
        <f t="shared" si="102"/>
        <v>/</v>
      </c>
      <c r="AR54" s="11" t="str">
        <f t="shared" si="103"/>
        <v>/</v>
      </c>
      <c r="AS54" s="11" t="str">
        <f t="shared" si="104"/>
        <v>/</v>
      </c>
      <c r="AT54" s="11">
        <f t="shared" si="105"/>
        <v>1.1258955987717423E-2</v>
      </c>
      <c r="AU54" s="11">
        <f t="shared" si="106"/>
        <v>1.1209387862334941E-2</v>
      </c>
      <c r="AV54" s="11">
        <f t="shared" si="107"/>
        <v>1.7346053772766545E-3</v>
      </c>
      <c r="AW54" s="11" t="str">
        <f t="shared" si="108"/>
        <v>/</v>
      </c>
      <c r="AX54" s="11">
        <f t="shared" si="109"/>
        <v>8.2781456953662236E-4</v>
      </c>
      <c r="AY54" s="11" t="str">
        <f t="shared" si="110"/>
        <v>/</v>
      </c>
      <c r="AZ54" s="11">
        <f t="shared" si="111"/>
        <v>1.0111223458038054E-3</v>
      </c>
      <c r="BA54" s="11">
        <f t="shared" si="112"/>
        <v>4.5105245573002772E-3</v>
      </c>
      <c r="BB54" s="11" t="str">
        <f t="shared" si="113"/>
        <v>/</v>
      </c>
      <c r="BC54" s="11" t="str">
        <f t="shared" si="113"/>
        <v>/</v>
      </c>
      <c r="BD54" s="11">
        <f t="shared" si="114"/>
        <v>1.0029988513762245E-3</v>
      </c>
      <c r="BJ54" s="3"/>
      <c r="BK54" s="3"/>
      <c r="BL54" s="3"/>
      <c r="BW54" s="2">
        <f t="shared" si="62"/>
        <v>43469</v>
      </c>
      <c r="BX54" s="29">
        <f t="shared" si="63"/>
        <v>1</v>
      </c>
      <c r="BY54" s="29">
        <f t="shared" si="64"/>
        <v>1.0771537622682661</v>
      </c>
      <c r="BZ54" s="29">
        <f t="shared" si="65"/>
        <v>1.2148228774985159</v>
      </c>
      <c r="CA54" s="29">
        <f t="shared" si="66"/>
        <v>1.2333333333333332</v>
      </c>
      <c r="CB54" s="29">
        <f t="shared" si="67"/>
        <v>1.1121718377088305</v>
      </c>
      <c r="CC54" s="29">
        <f t="shared" si="68"/>
        <v>1.0168370720789461</v>
      </c>
      <c r="CD54" s="29">
        <f t="shared" si="69"/>
        <v>1.1140454163162321</v>
      </c>
      <c r="CE54" s="29">
        <f t="shared" si="70"/>
        <v>1.022</v>
      </c>
      <c r="CF54" s="29">
        <f t="shared" si="71"/>
        <v>1.2089925062447959</v>
      </c>
      <c r="CG54" s="29">
        <f t="shared" si="72"/>
        <v>1.117</v>
      </c>
      <c r="CH54" s="29">
        <f t="shared" si="73"/>
        <v>0.99395046600000003</v>
      </c>
      <c r="CI54" s="29">
        <f t="shared" si="74"/>
        <v>1.046</v>
      </c>
      <c r="CJ54" s="29">
        <f t="shared" si="75"/>
        <v>1</v>
      </c>
      <c r="CK54" s="29">
        <f t="shared" si="76"/>
        <v>1</v>
      </c>
      <c r="CL54" s="29">
        <f t="shared" si="77"/>
        <v>1</v>
      </c>
      <c r="CM54" s="29">
        <f t="shared" si="78"/>
        <v>1</v>
      </c>
      <c r="CN54" s="29">
        <f t="shared" si="79"/>
        <v>0.98799999999999999</v>
      </c>
      <c r="CO54" s="29">
        <f t="shared" si="80"/>
        <v>1.1456493699771804</v>
      </c>
      <c r="CP54" s="29">
        <f t="shared" si="81"/>
        <v>1.0330024148108397</v>
      </c>
      <c r="CQ54" s="29">
        <f t="shared" si="82"/>
        <v>1</v>
      </c>
      <c r="CR54" s="29">
        <f t="shared" si="83"/>
        <v>1.2090000000000001</v>
      </c>
      <c r="CS54" s="29">
        <f t="shared" si="84"/>
        <v>1</v>
      </c>
      <c r="CT54" s="29">
        <f t="shared" si="85"/>
        <v>0.98507462686567171</v>
      </c>
      <c r="CU54" s="29">
        <f t="shared" si="86"/>
        <v>1.133245382585752</v>
      </c>
      <c r="CV54" s="29">
        <f t="shared" si="87"/>
        <v>1</v>
      </c>
      <c r="CW54" s="29">
        <f t="shared" si="87"/>
        <v>1</v>
      </c>
      <c r="CX54" s="29">
        <f t="shared" si="88"/>
        <v>1.1354043438439736</v>
      </c>
    </row>
    <row r="55" spans="1:102">
      <c r="A55" s="2">
        <v>43476</v>
      </c>
      <c r="B55" s="29">
        <v>1</v>
      </c>
      <c r="C55" s="29">
        <v>1.1877</v>
      </c>
      <c r="D55" s="29">
        <v>1.2278</v>
      </c>
      <c r="E55" s="29">
        <v>1.53</v>
      </c>
      <c r="F55" s="29">
        <v>1.4</v>
      </c>
      <c r="G55" s="29">
        <v>2.0137</v>
      </c>
      <c r="H55" s="29">
        <v>1.3274999999999999</v>
      </c>
      <c r="I55" s="29">
        <v>1.0229999999999999</v>
      </c>
      <c r="J55" s="29">
        <v>1.4630000000000001</v>
      </c>
      <c r="K55" s="29">
        <v>1.121</v>
      </c>
      <c r="L55" s="29">
        <v>0.99771772449999996</v>
      </c>
      <c r="M55" s="29">
        <v>1.0489999999999999</v>
      </c>
      <c r="N55" s="29">
        <v>1</v>
      </c>
      <c r="O55" s="29">
        <v>1</v>
      </c>
      <c r="P55" s="29">
        <v>1</v>
      </c>
      <c r="Q55" s="29">
        <v>1</v>
      </c>
      <c r="R55" s="29">
        <v>1.02</v>
      </c>
      <c r="S55" s="29">
        <v>1.1667000000000001</v>
      </c>
      <c r="T55" s="29">
        <v>1.1599999999999999</v>
      </c>
      <c r="U55" s="29">
        <v>1</v>
      </c>
      <c r="V55" s="29">
        <v>1.2110000000000001</v>
      </c>
      <c r="W55" s="29">
        <v>1</v>
      </c>
      <c r="X55" s="29">
        <v>0.997</v>
      </c>
      <c r="Y55" s="29">
        <v>1.202</v>
      </c>
      <c r="Z55" s="29">
        <v>1</v>
      </c>
      <c r="AA55" s="29">
        <v>1</v>
      </c>
      <c r="AB55" s="19">
        <v>1.1418012765700405</v>
      </c>
      <c r="AD55" s="11" t="str">
        <f t="shared" si="89"/>
        <v>/</v>
      </c>
      <c r="AE55" s="11">
        <f t="shared" si="90"/>
        <v>2.0248038471273322E-3</v>
      </c>
      <c r="AF55" s="11">
        <f t="shared" si="91"/>
        <v>8.1453123727204257E-5</v>
      </c>
      <c r="AG55" s="11">
        <f t="shared" si="92"/>
        <v>8.5695451549110402E-3</v>
      </c>
      <c r="AH55" s="11">
        <f t="shared" si="93"/>
        <v>1.4306151645206988E-3</v>
      </c>
      <c r="AI55" s="11">
        <f t="shared" si="94"/>
        <v>7.3536768384192541E-3</v>
      </c>
      <c r="AJ55" s="11">
        <f t="shared" si="95"/>
        <v>2.1893401781669652E-3</v>
      </c>
      <c r="AK55" s="11">
        <f t="shared" si="96"/>
        <v>9.7847358121327943E-4</v>
      </c>
      <c r="AL55" s="11">
        <f t="shared" si="97"/>
        <v>7.575757575757569E-3</v>
      </c>
      <c r="AM55" s="11">
        <f t="shared" si="98"/>
        <v>3.5810205908684001E-3</v>
      </c>
      <c r="AN55" s="11">
        <f t="shared" si="99"/>
        <v>3.7901873673451547E-3</v>
      </c>
      <c r="AO55" s="11">
        <f t="shared" si="100"/>
        <v>2.8680688336519822E-3</v>
      </c>
      <c r="AP55" s="11" t="str">
        <f t="shared" si="101"/>
        <v>/</v>
      </c>
      <c r="AQ55" s="11" t="str">
        <f t="shared" si="102"/>
        <v>/</v>
      </c>
      <c r="AR55" s="11" t="str">
        <f t="shared" si="103"/>
        <v>/</v>
      </c>
      <c r="AS55" s="11" t="str">
        <f t="shared" si="104"/>
        <v>/</v>
      </c>
      <c r="AT55" s="11">
        <f t="shared" si="105"/>
        <v>3.238866396761142E-2</v>
      </c>
      <c r="AU55" s="11">
        <f t="shared" si="106"/>
        <v>1.0392309690828716E-2</v>
      </c>
      <c r="AV55" s="11">
        <f t="shared" si="107"/>
        <v>4.3290043290042934E-3</v>
      </c>
      <c r="AW55" s="11" t="str">
        <f t="shared" si="108"/>
        <v>/</v>
      </c>
      <c r="AX55" s="11">
        <f t="shared" si="109"/>
        <v>1.6542597187758634E-3</v>
      </c>
      <c r="AY55" s="11" t="str">
        <f t="shared" si="110"/>
        <v>/</v>
      </c>
      <c r="AZ55" s="11">
        <f t="shared" si="111"/>
        <v>7.0707070707070052E-3</v>
      </c>
      <c r="BA55" s="11">
        <f t="shared" si="112"/>
        <v>-4.9891900881415818E-4</v>
      </c>
      <c r="BB55" s="11" t="str">
        <f t="shared" si="113"/>
        <v>/</v>
      </c>
      <c r="BC55" s="11" t="str">
        <f t="shared" si="113"/>
        <v>/</v>
      </c>
      <c r="BD55" s="11">
        <f t="shared" si="114"/>
        <v>5.634056942577681E-3</v>
      </c>
      <c r="BJ55" s="3"/>
      <c r="BK55" s="3"/>
      <c r="BL55" s="3"/>
      <c r="BW55" s="2">
        <f t="shared" si="62"/>
        <v>43476</v>
      </c>
      <c r="BX55" s="29">
        <f t="shared" si="63"/>
        <v>1</v>
      </c>
      <c r="BY55" s="29">
        <f t="shared" si="64"/>
        <v>1.0793347873500545</v>
      </c>
      <c r="BZ55" s="29">
        <f t="shared" si="65"/>
        <v>1.2149218286166634</v>
      </c>
      <c r="CA55" s="29">
        <f t="shared" si="66"/>
        <v>1.2439024390243902</v>
      </c>
      <c r="CB55" s="29">
        <f t="shared" si="67"/>
        <v>1.1137629276054097</v>
      </c>
      <c r="CC55" s="29">
        <f t="shared" si="68"/>
        <v>1.0243145633043391</v>
      </c>
      <c r="CD55" s="29">
        <f t="shared" si="69"/>
        <v>1.1164844407064758</v>
      </c>
      <c r="CE55" s="29">
        <f t="shared" si="70"/>
        <v>1.0229999999999999</v>
      </c>
      <c r="CF55" s="29">
        <f t="shared" si="71"/>
        <v>1.2181515403830141</v>
      </c>
      <c r="CG55" s="29">
        <f t="shared" si="72"/>
        <v>1.121</v>
      </c>
      <c r="CH55" s="29">
        <f t="shared" si="73"/>
        <v>0.99771772449999996</v>
      </c>
      <c r="CI55" s="29">
        <f t="shared" si="74"/>
        <v>1.0489999999999999</v>
      </c>
      <c r="CJ55" s="29">
        <f t="shared" si="75"/>
        <v>1</v>
      </c>
      <c r="CK55" s="29">
        <f t="shared" si="76"/>
        <v>1</v>
      </c>
      <c r="CL55" s="29">
        <f t="shared" si="77"/>
        <v>1</v>
      </c>
      <c r="CM55" s="29">
        <f t="shared" si="78"/>
        <v>1</v>
      </c>
      <c r="CN55" s="29">
        <f t="shared" si="79"/>
        <v>1.02</v>
      </c>
      <c r="CO55" s="29">
        <f t="shared" si="80"/>
        <v>1.1575553130270861</v>
      </c>
      <c r="CP55" s="29">
        <f t="shared" si="81"/>
        <v>1.0374742867364277</v>
      </c>
      <c r="CQ55" s="29">
        <f t="shared" si="82"/>
        <v>1</v>
      </c>
      <c r="CR55" s="29">
        <f t="shared" si="83"/>
        <v>1.2110000000000001</v>
      </c>
      <c r="CS55" s="29">
        <f t="shared" si="84"/>
        <v>1</v>
      </c>
      <c r="CT55" s="29">
        <f t="shared" si="85"/>
        <v>0.99203980099502498</v>
      </c>
      <c r="CU55" s="29">
        <f t="shared" si="86"/>
        <v>1.1326799849227289</v>
      </c>
      <c r="CV55" s="29">
        <f t="shared" si="87"/>
        <v>1</v>
      </c>
      <c r="CW55" s="29">
        <f t="shared" si="87"/>
        <v>1</v>
      </c>
      <c r="CX55" s="29">
        <f t="shared" si="88"/>
        <v>1.1418012765700405</v>
      </c>
    </row>
    <row r="56" spans="1:102">
      <c r="A56" s="2">
        <v>43483</v>
      </c>
      <c r="B56" s="29">
        <v>1</v>
      </c>
      <c r="C56" s="29">
        <v>1.1868000000000001</v>
      </c>
      <c r="D56" s="29">
        <v>1.2138</v>
      </c>
      <c r="E56" s="29">
        <v>1.532</v>
      </c>
      <c r="F56" s="29">
        <v>1.3939999999999999</v>
      </c>
      <c r="G56" s="29">
        <v>2.0030999999999999</v>
      </c>
      <c r="H56" s="29">
        <v>1.3292999999999999</v>
      </c>
      <c r="I56" s="29">
        <v>1.0183</v>
      </c>
      <c r="J56" s="29">
        <v>1.464</v>
      </c>
      <c r="K56" s="29">
        <v>1.1140000000000001</v>
      </c>
      <c r="L56" s="29">
        <v>0.99725692616666695</v>
      </c>
      <c r="M56" s="29">
        <v>1.0509999999999999</v>
      </c>
      <c r="N56" s="29">
        <v>1</v>
      </c>
      <c r="O56" s="29">
        <v>1</v>
      </c>
      <c r="P56" s="29">
        <v>1</v>
      </c>
      <c r="Q56" s="29">
        <v>1</v>
      </c>
      <c r="R56" s="29">
        <v>1.014</v>
      </c>
      <c r="S56" s="29">
        <v>1.1600999999999999</v>
      </c>
      <c r="T56" s="29">
        <v>1.163</v>
      </c>
      <c r="U56" s="29">
        <v>1</v>
      </c>
      <c r="V56" s="29">
        <v>1.2110000000000001</v>
      </c>
      <c r="W56" s="29">
        <v>1</v>
      </c>
      <c r="X56" s="29">
        <v>1.0009999999999999</v>
      </c>
      <c r="Y56" s="29">
        <v>1.2004999999999999</v>
      </c>
      <c r="Z56" s="29">
        <v>1</v>
      </c>
      <c r="AA56" s="29">
        <v>1</v>
      </c>
      <c r="AB56" s="19">
        <v>1.1393787792982109</v>
      </c>
      <c r="AD56" s="11" t="str">
        <f t="shared" si="89"/>
        <v>/</v>
      </c>
      <c r="AE56" s="11">
        <f t="shared" si="90"/>
        <v>-7.5776711290720389E-4</v>
      </c>
      <c r="AF56" s="11">
        <f t="shared" si="91"/>
        <v>-1.1402508551881407E-2</v>
      </c>
      <c r="AG56" s="11">
        <f t="shared" si="92"/>
        <v>1.3071895424836555E-3</v>
      </c>
      <c r="AH56" s="11">
        <f t="shared" si="93"/>
        <v>-4.2857142857143371E-3</v>
      </c>
      <c r="AI56" s="11">
        <f t="shared" si="94"/>
        <v>-5.2639419973184998E-3</v>
      </c>
      <c r="AJ56" s="11">
        <f t="shared" si="95"/>
        <v>1.3559322033898091E-3</v>
      </c>
      <c r="AK56" s="11">
        <f t="shared" si="96"/>
        <v>-4.594330400781943E-3</v>
      </c>
      <c r="AL56" s="11">
        <f t="shared" si="97"/>
        <v>6.8352699931639727E-4</v>
      </c>
      <c r="AM56" s="11">
        <f t="shared" si="98"/>
        <v>-6.2444246208741561E-3</v>
      </c>
      <c r="AN56" s="11">
        <f t="shared" si="99"/>
        <v>-4.6185240776785985E-4</v>
      </c>
      <c r="AO56" s="11">
        <f t="shared" si="100"/>
        <v>1.9065776930409228E-3</v>
      </c>
      <c r="AP56" s="11" t="str">
        <f t="shared" si="101"/>
        <v>/</v>
      </c>
      <c r="AQ56" s="11" t="str">
        <f t="shared" si="102"/>
        <v>/</v>
      </c>
      <c r="AR56" s="11" t="str">
        <f t="shared" si="103"/>
        <v>/</v>
      </c>
      <c r="AS56" s="11" t="str">
        <f t="shared" si="104"/>
        <v>/</v>
      </c>
      <c r="AT56" s="11">
        <f t="shared" si="105"/>
        <v>-5.8823529411764497E-3</v>
      </c>
      <c r="AU56" s="11">
        <f t="shared" si="106"/>
        <v>-5.6569812291078492E-3</v>
      </c>
      <c r="AV56" s="11">
        <f t="shared" si="107"/>
        <v>2.5862068965518681E-3</v>
      </c>
      <c r="AW56" s="11" t="str">
        <f t="shared" si="108"/>
        <v>/</v>
      </c>
      <c r="AX56" s="11" t="str">
        <f t="shared" si="109"/>
        <v>/</v>
      </c>
      <c r="AY56" s="11" t="str">
        <f t="shared" si="110"/>
        <v>/</v>
      </c>
      <c r="AZ56" s="11">
        <f t="shared" si="111"/>
        <v>4.0120361083249012E-3</v>
      </c>
      <c r="BA56" s="11">
        <f t="shared" si="112"/>
        <v>-1.2479201331114798E-3</v>
      </c>
      <c r="BB56" s="11" t="str">
        <f t="shared" si="113"/>
        <v>/</v>
      </c>
      <c r="BC56" s="11" t="str">
        <f t="shared" si="113"/>
        <v>/</v>
      </c>
      <c r="BD56" s="11">
        <f t="shared" si="114"/>
        <v>-2.1216452648457063E-3</v>
      </c>
      <c r="BJ56" s="3"/>
      <c r="BK56" s="3"/>
      <c r="BL56" s="3"/>
      <c r="BW56" s="2">
        <f t="shared" si="62"/>
        <v>43483</v>
      </c>
      <c r="BX56" s="29">
        <f t="shared" si="63"/>
        <v>1</v>
      </c>
      <c r="BY56" s="29">
        <f t="shared" si="64"/>
        <v>1.078516902944384</v>
      </c>
      <c r="BZ56" s="29">
        <f t="shared" si="65"/>
        <v>1.2010686720759944</v>
      </c>
      <c r="CA56" s="29">
        <f t="shared" si="66"/>
        <v>1.2455284552845529</v>
      </c>
      <c r="CB56" s="29">
        <f t="shared" si="67"/>
        <v>1.1089896579156722</v>
      </c>
      <c r="CC56" s="29">
        <f t="shared" si="68"/>
        <v>1.0189226308560964</v>
      </c>
      <c r="CD56" s="29">
        <f t="shared" si="69"/>
        <v>1.1179983179142134</v>
      </c>
      <c r="CE56" s="29">
        <f t="shared" si="70"/>
        <v>1.0183</v>
      </c>
      <c r="CF56" s="29">
        <f t="shared" si="71"/>
        <v>1.2189841798501249</v>
      </c>
      <c r="CG56" s="29">
        <f t="shared" si="72"/>
        <v>1.1140000000000001</v>
      </c>
      <c r="CH56" s="29">
        <f t="shared" si="73"/>
        <v>0.99725692616666695</v>
      </c>
      <c r="CI56" s="29">
        <f t="shared" si="74"/>
        <v>1.0509999999999999</v>
      </c>
      <c r="CJ56" s="29">
        <f t="shared" si="75"/>
        <v>1</v>
      </c>
      <c r="CK56" s="29">
        <f t="shared" si="76"/>
        <v>1</v>
      </c>
      <c r="CL56" s="29">
        <f t="shared" si="77"/>
        <v>1</v>
      </c>
      <c r="CM56" s="29">
        <f t="shared" si="78"/>
        <v>1</v>
      </c>
      <c r="CN56" s="29">
        <f t="shared" si="79"/>
        <v>1.014</v>
      </c>
      <c r="CO56" s="29">
        <f t="shared" si="80"/>
        <v>1.1510070443496379</v>
      </c>
      <c r="CP56" s="29">
        <f t="shared" si="81"/>
        <v>1.0401574098917807</v>
      </c>
      <c r="CQ56" s="29">
        <f t="shared" si="82"/>
        <v>1</v>
      </c>
      <c r="CR56" s="29">
        <f t="shared" si="83"/>
        <v>1.2110000000000001</v>
      </c>
      <c r="CS56" s="29">
        <f t="shared" si="84"/>
        <v>1</v>
      </c>
      <c r="CT56" s="29">
        <f t="shared" si="85"/>
        <v>0.99601990049751243</v>
      </c>
      <c r="CU56" s="29">
        <f t="shared" si="86"/>
        <v>1.1312664907651715</v>
      </c>
      <c r="CV56" s="29">
        <f t="shared" si="87"/>
        <v>1</v>
      </c>
      <c r="CW56" s="29">
        <f t="shared" si="87"/>
        <v>1</v>
      </c>
      <c r="CX56" s="29">
        <f t="shared" si="88"/>
        <v>1.1393787792982109</v>
      </c>
    </row>
    <row r="57" spans="1:102">
      <c r="A57" s="2">
        <v>43490</v>
      </c>
      <c r="B57" s="29">
        <v>1</v>
      </c>
      <c r="C57" s="29">
        <v>1.1898</v>
      </c>
      <c r="D57" s="29">
        <v>1.2169000000000001</v>
      </c>
      <c r="E57" s="29">
        <v>1.546</v>
      </c>
      <c r="F57" s="29">
        <v>1.395</v>
      </c>
      <c r="G57" s="29">
        <v>2.0091999999999999</v>
      </c>
      <c r="H57" s="29">
        <v>1.3399000000000001</v>
      </c>
      <c r="I57" s="29">
        <v>1.0219</v>
      </c>
      <c r="J57" s="29">
        <v>1.4650000000000001</v>
      </c>
      <c r="K57" s="29">
        <v>1.111</v>
      </c>
      <c r="L57" s="29">
        <v>1.0024342233333301</v>
      </c>
      <c r="M57" s="29">
        <v>1.0569999999999999</v>
      </c>
      <c r="N57" s="29">
        <v>1</v>
      </c>
      <c r="O57" s="29">
        <v>1</v>
      </c>
      <c r="P57" s="29">
        <v>1</v>
      </c>
      <c r="Q57" s="29">
        <v>1</v>
      </c>
      <c r="R57" s="29">
        <v>1.02</v>
      </c>
      <c r="S57" s="29">
        <v>1.1647000000000001</v>
      </c>
      <c r="T57" s="29">
        <v>1.1619999999999999</v>
      </c>
      <c r="U57" s="29">
        <v>1</v>
      </c>
      <c r="V57" s="29">
        <v>1.2150000000000001</v>
      </c>
      <c r="W57" s="29">
        <v>1</v>
      </c>
      <c r="X57" s="29">
        <v>1.002</v>
      </c>
      <c r="Y57" s="29">
        <v>1.2032</v>
      </c>
      <c r="Z57" s="29">
        <v>1</v>
      </c>
      <c r="AA57" s="29">
        <v>1</v>
      </c>
      <c r="AB57" s="19">
        <v>1.1429950518056071</v>
      </c>
      <c r="AD57" s="11" t="str">
        <f t="shared" si="89"/>
        <v>/</v>
      </c>
      <c r="AE57" s="11">
        <f t="shared" si="90"/>
        <v>2.5278058645095136E-3</v>
      </c>
      <c r="AF57" s="11">
        <f t="shared" si="91"/>
        <v>2.553962761575379E-3</v>
      </c>
      <c r="AG57" s="11">
        <f t="shared" si="92"/>
        <v>9.1383812010443766E-3</v>
      </c>
      <c r="AH57" s="11">
        <f t="shared" si="93"/>
        <v>7.1736011477763206E-4</v>
      </c>
      <c r="AI57" s="11">
        <f t="shared" si="94"/>
        <v>3.0452798162847738E-3</v>
      </c>
      <c r="AJ57" s="11">
        <f t="shared" si="95"/>
        <v>7.9741217181976687E-3</v>
      </c>
      <c r="AK57" s="11">
        <f t="shared" si="96"/>
        <v>3.5353039379357742E-3</v>
      </c>
      <c r="AL57" s="11">
        <f t="shared" si="97"/>
        <v>6.8306010928975702E-4</v>
      </c>
      <c r="AM57" s="11">
        <f t="shared" si="98"/>
        <v>-2.6929982046679513E-3</v>
      </c>
      <c r="AN57" s="11">
        <f t="shared" si="99"/>
        <v>5.1915379385372162E-3</v>
      </c>
      <c r="AO57" s="11">
        <f t="shared" si="100"/>
        <v>5.7088487155090295E-3</v>
      </c>
      <c r="AP57" s="11" t="str">
        <f t="shared" si="101"/>
        <v>/</v>
      </c>
      <c r="AQ57" s="11" t="str">
        <f t="shared" si="102"/>
        <v>/</v>
      </c>
      <c r="AR57" s="11" t="str">
        <f t="shared" si="103"/>
        <v>/</v>
      </c>
      <c r="AS57" s="11" t="str">
        <f t="shared" si="104"/>
        <v>/</v>
      </c>
      <c r="AT57" s="11">
        <f t="shared" si="105"/>
        <v>5.9171597633136397E-3</v>
      </c>
      <c r="AU57" s="11">
        <f t="shared" si="106"/>
        <v>3.9651754159124586E-3</v>
      </c>
      <c r="AV57" s="11">
        <f t="shared" si="107"/>
        <v>-8.5984522785909068E-4</v>
      </c>
      <c r="AW57" s="11" t="str">
        <f t="shared" si="108"/>
        <v>/</v>
      </c>
      <c r="AX57" s="11">
        <f t="shared" si="109"/>
        <v>3.303055326176807E-3</v>
      </c>
      <c r="AY57" s="11" t="str">
        <f t="shared" si="110"/>
        <v>/</v>
      </c>
      <c r="AZ57" s="11">
        <f t="shared" si="111"/>
        <v>9.990009990010762E-4</v>
      </c>
      <c r="BA57" s="11">
        <f t="shared" si="112"/>
        <v>2.2490628904623389E-3</v>
      </c>
      <c r="BB57" s="11" t="str">
        <f t="shared" si="113"/>
        <v>/</v>
      </c>
      <c r="BC57" s="11" t="str">
        <f t="shared" si="113"/>
        <v>/</v>
      </c>
      <c r="BD57" s="11">
        <f t="shared" si="114"/>
        <v>3.1738984200000431E-3</v>
      </c>
      <c r="BJ57" s="3"/>
      <c r="BK57" s="3"/>
      <c r="BL57" s="3"/>
      <c r="BW57" s="2">
        <f t="shared" si="62"/>
        <v>43490</v>
      </c>
      <c r="BX57" s="29">
        <f t="shared" si="63"/>
        <v>1</v>
      </c>
      <c r="BY57" s="29">
        <f t="shared" si="64"/>
        <v>1.0812431842966193</v>
      </c>
      <c r="BZ57" s="29">
        <f t="shared" si="65"/>
        <v>1.2041361567385713</v>
      </c>
      <c r="CA57" s="29">
        <f t="shared" si="66"/>
        <v>1.2569105691056912</v>
      </c>
      <c r="CB57" s="29">
        <f t="shared" si="67"/>
        <v>1.1097852028639619</v>
      </c>
      <c r="CC57" s="29">
        <f t="shared" si="68"/>
        <v>1.0220255353781982</v>
      </c>
      <c r="CD57" s="29">
        <f t="shared" si="69"/>
        <v>1.1269133725820017</v>
      </c>
      <c r="CE57" s="29">
        <f t="shared" si="70"/>
        <v>1.0219</v>
      </c>
      <c r="CF57" s="29">
        <f t="shared" si="71"/>
        <v>1.2198168193172356</v>
      </c>
      <c r="CG57" s="29">
        <f t="shared" si="72"/>
        <v>1.111</v>
      </c>
      <c r="CH57" s="29">
        <f t="shared" si="73"/>
        <v>1.0024342233333301</v>
      </c>
      <c r="CI57" s="29">
        <f t="shared" si="74"/>
        <v>1.0569999999999999</v>
      </c>
      <c r="CJ57" s="29">
        <f t="shared" si="75"/>
        <v>1</v>
      </c>
      <c r="CK57" s="29">
        <f t="shared" si="76"/>
        <v>1</v>
      </c>
      <c r="CL57" s="29">
        <f t="shared" si="77"/>
        <v>1</v>
      </c>
      <c r="CM57" s="29">
        <f t="shared" si="78"/>
        <v>1</v>
      </c>
      <c r="CN57" s="29">
        <f t="shared" si="79"/>
        <v>1.02</v>
      </c>
      <c r="CO57" s="29">
        <f t="shared" si="80"/>
        <v>1.1555709891854351</v>
      </c>
      <c r="CP57" s="29">
        <f t="shared" si="81"/>
        <v>1.039263035506663</v>
      </c>
      <c r="CQ57" s="29">
        <f t="shared" si="82"/>
        <v>1</v>
      </c>
      <c r="CR57" s="29">
        <f t="shared" si="83"/>
        <v>1.2150000000000001</v>
      </c>
      <c r="CS57" s="29">
        <f t="shared" si="84"/>
        <v>1</v>
      </c>
      <c r="CT57" s="29">
        <f t="shared" si="85"/>
        <v>0.99701492537313441</v>
      </c>
      <c r="CU57" s="29">
        <f t="shared" si="86"/>
        <v>1.1338107802487751</v>
      </c>
      <c r="CV57" s="29">
        <f t="shared" si="87"/>
        <v>1</v>
      </c>
      <c r="CW57" s="29">
        <f t="shared" si="87"/>
        <v>1</v>
      </c>
      <c r="CX57" s="29">
        <f t="shared" si="88"/>
        <v>1.1429950518056071</v>
      </c>
    </row>
    <row r="58" spans="1:102">
      <c r="A58" s="2">
        <v>43497</v>
      </c>
      <c r="B58" s="29">
        <v>1</v>
      </c>
      <c r="C58" s="29">
        <v>1.1982999999999999</v>
      </c>
      <c r="D58" s="29">
        <v>1.1943999999999999</v>
      </c>
      <c r="E58" s="29">
        <v>1.5840000000000001</v>
      </c>
      <c r="F58" s="29">
        <v>1.391</v>
      </c>
      <c r="G58" s="29">
        <v>1.9814000000000001</v>
      </c>
      <c r="H58" s="29">
        <v>1.3502000000000001</v>
      </c>
      <c r="I58" s="29">
        <v>1.0183</v>
      </c>
      <c r="J58" s="29">
        <v>1.393</v>
      </c>
      <c r="K58" s="29">
        <v>1.0980000000000001</v>
      </c>
      <c r="L58" s="29">
        <v>1.0035095761666699</v>
      </c>
      <c r="M58" s="29">
        <v>1.054</v>
      </c>
      <c r="N58" s="29">
        <v>1</v>
      </c>
      <c r="O58" s="29">
        <v>1</v>
      </c>
      <c r="P58" s="29">
        <v>1</v>
      </c>
      <c r="Q58" s="29">
        <v>1</v>
      </c>
      <c r="R58" s="29">
        <v>1</v>
      </c>
      <c r="S58" s="29">
        <v>1.1711</v>
      </c>
      <c r="T58" s="29">
        <v>1.1619999999999999</v>
      </c>
      <c r="U58" s="29">
        <v>1</v>
      </c>
      <c r="V58" s="29">
        <v>1.2190000000000001</v>
      </c>
      <c r="W58" s="29">
        <v>1</v>
      </c>
      <c r="X58" s="29">
        <v>1.0009999999999999</v>
      </c>
      <c r="Y58" s="29">
        <v>1.1932</v>
      </c>
      <c r="Z58" s="29">
        <v>1</v>
      </c>
      <c r="AA58" s="29">
        <v>1</v>
      </c>
      <c r="AB58" s="19">
        <v>1.1371337232834389</v>
      </c>
      <c r="AD58" s="11" t="str">
        <f t="shared" si="89"/>
        <v>/</v>
      </c>
      <c r="AE58" s="11">
        <f t="shared" si="90"/>
        <v>7.1440578248445075E-3</v>
      </c>
      <c r="AF58" s="11">
        <f t="shared" si="91"/>
        <v>-1.8489604733338938E-2</v>
      </c>
      <c r="AG58" s="11">
        <f t="shared" si="92"/>
        <v>2.4579560155239433E-2</v>
      </c>
      <c r="AH58" s="11">
        <f t="shared" si="93"/>
        <v>-2.8673835125447855E-3</v>
      </c>
      <c r="AI58" s="11">
        <f t="shared" si="94"/>
        <v>-1.3836352777224725E-2</v>
      </c>
      <c r="AJ58" s="11">
        <f t="shared" si="95"/>
        <v>7.6871408314052037E-3</v>
      </c>
      <c r="AK58" s="11">
        <f t="shared" si="96"/>
        <v>-3.5228495938938176E-3</v>
      </c>
      <c r="AL58" s="11">
        <f t="shared" si="97"/>
        <v>-4.9146757679180975E-2</v>
      </c>
      <c r="AM58" s="11">
        <f t="shared" si="98"/>
        <v>-1.1701170117011661E-2</v>
      </c>
      <c r="AN58" s="11">
        <f t="shared" si="99"/>
        <v>1.0727415408504637E-3</v>
      </c>
      <c r="AO58" s="11">
        <f t="shared" si="100"/>
        <v>-2.8382213812676582E-3</v>
      </c>
      <c r="AP58" s="11" t="str">
        <f t="shared" si="101"/>
        <v>/</v>
      </c>
      <c r="AQ58" s="11" t="str">
        <f t="shared" si="102"/>
        <v>/</v>
      </c>
      <c r="AR58" s="11" t="str">
        <f t="shared" si="103"/>
        <v>/</v>
      </c>
      <c r="AS58" s="11" t="str">
        <f t="shared" si="104"/>
        <v>/</v>
      </c>
      <c r="AT58" s="11">
        <f t="shared" si="105"/>
        <v>-1.9607843137254943E-2</v>
      </c>
      <c r="AU58" s="11">
        <f t="shared" si="106"/>
        <v>5.4949772473598113E-3</v>
      </c>
      <c r="AV58" s="11" t="str">
        <f t="shared" si="107"/>
        <v>/</v>
      </c>
      <c r="AW58" s="11" t="str">
        <f t="shared" si="108"/>
        <v>/</v>
      </c>
      <c r="AX58" s="11">
        <f t="shared" si="109"/>
        <v>3.2921810699588772E-3</v>
      </c>
      <c r="AY58" s="11" t="str">
        <f t="shared" si="110"/>
        <v>/</v>
      </c>
      <c r="AZ58" s="11">
        <f t="shared" si="111"/>
        <v>-9.9800399201610546E-4</v>
      </c>
      <c r="BA58" s="11">
        <f t="shared" si="112"/>
        <v>-8.3111702127659504E-3</v>
      </c>
      <c r="BB58" s="11" t="str">
        <f t="shared" si="113"/>
        <v>/</v>
      </c>
      <c r="BC58" s="11" t="str">
        <f t="shared" si="113"/>
        <v>/</v>
      </c>
      <c r="BD58" s="11">
        <f t="shared" si="114"/>
        <v>-5.1280436541777386E-3</v>
      </c>
      <c r="BJ58" s="3"/>
      <c r="BK58" s="3"/>
      <c r="BL58" s="3"/>
      <c r="BW58" s="2">
        <f t="shared" si="62"/>
        <v>43497</v>
      </c>
      <c r="BX58" s="29">
        <f t="shared" si="63"/>
        <v>1</v>
      </c>
      <c r="BY58" s="29">
        <f t="shared" si="64"/>
        <v>1.0889676481279533</v>
      </c>
      <c r="BZ58" s="29">
        <f t="shared" si="65"/>
        <v>1.1818721551553533</v>
      </c>
      <c r="CA58" s="29">
        <f t="shared" si="66"/>
        <v>1.2878048780487805</v>
      </c>
      <c r="CB58" s="29">
        <f t="shared" si="67"/>
        <v>1.1066030230708035</v>
      </c>
      <c r="CC58" s="29">
        <f t="shared" si="68"/>
        <v>1.0078844295233735</v>
      </c>
      <c r="CD58" s="29">
        <f t="shared" si="69"/>
        <v>1.1355761143818335</v>
      </c>
      <c r="CE58" s="29">
        <f t="shared" si="70"/>
        <v>1.0183</v>
      </c>
      <c r="CF58" s="29">
        <f t="shared" si="71"/>
        <v>1.1598667776852623</v>
      </c>
      <c r="CG58" s="29">
        <f t="shared" si="72"/>
        <v>1.0980000000000001</v>
      </c>
      <c r="CH58" s="29">
        <f t="shared" si="73"/>
        <v>1.0035095761666699</v>
      </c>
      <c r="CI58" s="29">
        <f t="shared" si="74"/>
        <v>1.054</v>
      </c>
      <c r="CJ58" s="29">
        <f t="shared" si="75"/>
        <v>1</v>
      </c>
      <c r="CK58" s="29">
        <f t="shared" si="76"/>
        <v>1</v>
      </c>
      <c r="CL58" s="29">
        <f t="shared" si="77"/>
        <v>1</v>
      </c>
      <c r="CM58" s="29">
        <f t="shared" si="78"/>
        <v>1</v>
      </c>
      <c r="CN58" s="29">
        <f t="shared" si="79"/>
        <v>1</v>
      </c>
      <c r="CO58" s="29">
        <f t="shared" si="80"/>
        <v>1.1619208254787181</v>
      </c>
      <c r="CP58" s="29">
        <f t="shared" si="81"/>
        <v>1.039263035506663</v>
      </c>
      <c r="CQ58" s="29">
        <f t="shared" si="82"/>
        <v>1</v>
      </c>
      <c r="CR58" s="29">
        <f t="shared" si="83"/>
        <v>1.2190000000000001</v>
      </c>
      <c r="CS58" s="29">
        <f t="shared" si="84"/>
        <v>1</v>
      </c>
      <c r="CT58" s="29">
        <f t="shared" si="85"/>
        <v>0.99601990049751243</v>
      </c>
      <c r="CU58" s="29">
        <f t="shared" si="86"/>
        <v>1.1243874858650584</v>
      </c>
      <c r="CV58" s="29">
        <f t="shared" si="87"/>
        <v>1</v>
      </c>
      <c r="CW58" s="29">
        <f t="shared" si="87"/>
        <v>1</v>
      </c>
      <c r="CX58" s="29">
        <f t="shared" si="88"/>
        <v>1.1371337232834389</v>
      </c>
    </row>
    <row r="59" spans="1:102">
      <c r="A59" s="2">
        <v>43511</v>
      </c>
      <c r="B59" s="29">
        <v>1</v>
      </c>
      <c r="C59" s="29">
        <v>1.1989000000000001</v>
      </c>
      <c r="D59" s="29">
        <v>1.1990000000000001</v>
      </c>
      <c r="E59" s="29">
        <v>1.609</v>
      </c>
      <c r="F59" s="29">
        <v>1.4119999999999999</v>
      </c>
      <c r="G59" s="29">
        <v>2.0182000000000002</v>
      </c>
      <c r="H59" s="29">
        <v>1.3743000000000001</v>
      </c>
      <c r="I59" s="29">
        <v>1.0225</v>
      </c>
      <c r="J59" s="29">
        <v>1.4630000000000001</v>
      </c>
      <c r="K59" s="29">
        <v>1.099</v>
      </c>
      <c r="L59" s="29">
        <v>1.02005434383333</v>
      </c>
      <c r="M59" s="29">
        <v>1.0649999999999999</v>
      </c>
      <c r="N59" s="29">
        <v>1</v>
      </c>
      <c r="O59" s="29">
        <v>1</v>
      </c>
      <c r="P59" s="29">
        <v>1</v>
      </c>
      <c r="Q59" s="29">
        <v>1</v>
      </c>
      <c r="R59" s="29">
        <v>1.0509999999999999</v>
      </c>
      <c r="S59" s="29">
        <v>1.1983999999999999</v>
      </c>
      <c r="T59" s="29">
        <v>1.1639999999999999</v>
      </c>
      <c r="U59" s="29">
        <v>1</v>
      </c>
      <c r="V59" s="29">
        <v>1.2190000000000001</v>
      </c>
      <c r="W59" s="29">
        <v>1</v>
      </c>
      <c r="X59" s="29">
        <v>1.0009999999999999</v>
      </c>
      <c r="Y59" s="29">
        <v>1.2055</v>
      </c>
      <c r="Z59" s="29">
        <v>1</v>
      </c>
      <c r="AA59" s="29">
        <v>1</v>
      </c>
      <c r="AB59" s="19">
        <v>1.1553433804894049</v>
      </c>
      <c r="AD59" s="11" t="str">
        <f t="shared" si="89"/>
        <v>/</v>
      </c>
      <c r="AE59" s="11">
        <f t="shared" si="90"/>
        <v>5.0070933822921049E-4</v>
      </c>
      <c r="AF59" s="11">
        <f t="shared" si="91"/>
        <v>3.8513060951106404E-3</v>
      </c>
      <c r="AG59" s="11">
        <f t="shared" si="92"/>
        <v>1.5782828282828287E-2</v>
      </c>
      <c r="AH59" s="11">
        <f t="shared" si="93"/>
        <v>1.5097052480230078E-2</v>
      </c>
      <c r="AI59" s="11">
        <f t="shared" si="94"/>
        <v>1.8572726355102542E-2</v>
      </c>
      <c r="AJ59" s="11">
        <f t="shared" si="95"/>
        <v>1.7849207524811117E-2</v>
      </c>
      <c r="AK59" s="11">
        <f t="shared" si="96"/>
        <v>4.124521260925107E-3</v>
      </c>
      <c r="AL59" s="11">
        <f t="shared" si="97"/>
        <v>5.0251256281407031E-2</v>
      </c>
      <c r="AM59" s="11">
        <f t="shared" si="98"/>
        <v>9.1074681238612065E-4</v>
      </c>
      <c r="AN59" s="11">
        <f t="shared" si="99"/>
        <v>1.6486905615649361E-2</v>
      </c>
      <c r="AO59" s="11">
        <f t="shared" si="100"/>
        <v>1.0436432637570991E-2</v>
      </c>
      <c r="AP59" s="11" t="str">
        <f t="shared" si="101"/>
        <v>/</v>
      </c>
      <c r="AQ59" s="11" t="str">
        <f t="shared" si="102"/>
        <v>/</v>
      </c>
      <c r="AR59" s="11" t="str">
        <f t="shared" si="103"/>
        <v>/</v>
      </c>
      <c r="AS59" s="11" t="str">
        <f t="shared" si="104"/>
        <v>/</v>
      </c>
      <c r="AT59" s="11">
        <f t="shared" si="105"/>
        <v>5.0999999999999934E-2</v>
      </c>
      <c r="AU59" s="11">
        <f t="shared" si="106"/>
        <v>2.3311416616855762E-2</v>
      </c>
      <c r="AV59" s="11">
        <f t="shared" si="107"/>
        <v>1.7211703958692759E-3</v>
      </c>
      <c r="AW59" s="11" t="str">
        <f t="shared" si="108"/>
        <v>/</v>
      </c>
      <c r="AX59" s="11" t="str">
        <f t="shared" si="109"/>
        <v>/</v>
      </c>
      <c r="AY59" s="11" t="str">
        <f t="shared" si="110"/>
        <v>/</v>
      </c>
      <c r="AZ59" s="11" t="str">
        <f t="shared" si="111"/>
        <v>/</v>
      </c>
      <c r="BA59" s="11">
        <f t="shared" si="112"/>
        <v>1.0308414347971917E-2</v>
      </c>
      <c r="BB59" s="11" t="str">
        <f t="shared" si="113"/>
        <v>/</v>
      </c>
      <c r="BC59" s="11" t="str">
        <f t="shared" si="113"/>
        <v>/</v>
      </c>
      <c r="BD59" s="11">
        <f t="shared" si="114"/>
        <v>1.6013646269663173E-2</v>
      </c>
      <c r="BW59" s="2">
        <f t="shared" si="62"/>
        <v>43511</v>
      </c>
      <c r="BX59" s="29">
        <f t="shared" si="63"/>
        <v>1</v>
      </c>
      <c r="BY59" s="29">
        <f t="shared" si="64"/>
        <v>1.0895129043984007</v>
      </c>
      <c r="BZ59" s="29">
        <f t="shared" si="65"/>
        <v>1.1864239065901445</v>
      </c>
      <c r="CA59" s="29">
        <f t="shared" si="66"/>
        <v>1.308130081300813</v>
      </c>
      <c r="CB59" s="29">
        <f t="shared" si="67"/>
        <v>1.1233094669848847</v>
      </c>
      <c r="CC59" s="29">
        <f t="shared" si="68"/>
        <v>1.0266035912304798</v>
      </c>
      <c r="CD59" s="29">
        <f t="shared" si="69"/>
        <v>1.1558452481076535</v>
      </c>
      <c r="CE59" s="29">
        <f t="shared" si="70"/>
        <v>1.0225</v>
      </c>
      <c r="CF59" s="29">
        <f t="shared" si="71"/>
        <v>1.2181515403830141</v>
      </c>
      <c r="CG59" s="29">
        <f t="shared" si="72"/>
        <v>1.099</v>
      </c>
      <c r="CH59" s="29">
        <f t="shared" si="73"/>
        <v>1.02005434383333</v>
      </c>
      <c r="CI59" s="29">
        <f t="shared" si="74"/>
        <v>1.0649999999999999</v>
      </c>
      <c r="CJ59" s="29">
        <f t="shared" si="75"/>
        <v>1</v>
      </c>
      <c r="CK59" s="29">
        <f t="shared" si="76"/>
        <v>1</v>
      </c>
      <c r="CL59" s="29">
        <f t="shared" si="77"/>
        <v>1</v>
      </c>
      <c r="CM59" s="29">
        <f t="shared" si="78"/>
        <v>1</v>
      </c>
      <c r="CN59" s="29">
        <f t="shared" si="79"/>
        <v>1.0509999999999999</v>
      </c>
      <c r="CO59" s="29">
        <f t="shared" si="80"/>
        <v>1.1890068459172536</v>
      </c>
      <c r="CP59" s="29">
        <f t="shared" si="81"/>
        <v>1.0410517842768983</v>
      </c>
      <c r="CQ59" s="29">
        <f t="shared" si="82"/>
        <v>1</v>
      </c>
      <c r="CR59" s="29">
        <f t="shared" si="83"/>
        <v>1.2190000000000001</v>
      </c>
      <c r="CS59" s="29">
        <f t="shared" si="84"/>
        <v>1</v>
      </c>
      <c r="CT59" s="29">
        <f t="shared" si="85"/>
        <v>0.99601990049751243</v>
      </c>
      <c r="CU59" s="29">
        <f t="shared" si="86"/>
        <v>1.13597813795703</v>
      </c>
      <c r="CV59" s="29">
        <f t="shared" si="87"/>
        <v>1</v>
      </c>
      <c r="CW59" s="29">
        <f t="shared" si="87"/>
        <v>1</v>
      </c>
      <c r="CX59" s="29">
        <f t="shared" si="88"/>
        <v>1.1553433804894049</v>
      </c>
    </row>
    <row r="60" spans="1:102">
      <c r="A60" s="2">
        <v>43518</v>
      </c>
      <c r="B60" s="29">
        <v>1</v>
      </c>
      <c r="C60" s="29">
        <v>1.1993</v>
      </c>
      <c r="D60" s="29">
        <v>1.1964999999999999</v>
      </c>
      <c r="E60" s="29">
        <v>1.5940000000000001</v>
      </c>
      <c r="F60" s="29">
        <v>1.4159999999999999</v>
      </c>
      <c r="G60" s="29">
        <v>2.0434000000000001</v>
      </c>
      <c r="H60" s="29">
        <v>1.3967000000000001</v>
      </c>
      <c r="I60" s="29">
        <v>1.0232000000000001</v>
      </c>
      <c r="J60" s="29">
        <v>1.4910000000000001</v>
      </c>
      <c r="K60" s="29">
        <v>1.091</v>
      </c>
      <c r="L60" s="29">
        <v>1.03514257733333</v>
      </c>
      <c r="M60" s="29">
        <v>1.071</v>
      </c>
      <c r="N60" s="29">
        <v>1</v>
      </c>
      <c r="O60" s="29">
        <v>1</v>
      </c>
      <c r="P60" s="29">
        <v>1</v>
      </c>
      <c r="Q60" s="29">
        <v>1</v>
      </c>
      <c r="R60" s="29">
        <v>1.0820000000000001</v>
      </c>
      <c r="S60" s="29">
        <v>1.23</v>
      </c>
      <c r="T60" s="29">
        <v>1.1619999999999999</v>
      </c>
      <c r="U60" s="29">
        <v>1</v>
      </c>
      <c r="V60" s="29">
        <v>1.2250000000000001</v>
      </c>
      <c r="W60" s="29">
        <v>1</v>
      </c>
      <c r="X60" s="29">
        <v>1.008</v>
      </c>
      <c r="Y60" s="29">
        <v>1.2035</v>
      </c>
      <c r="Z60" s="29">
        <v>1</v>
      </c>
      <c r="AA60" s="29">
        <v>1</v>
      </c>
      <c r="AB60" s="19">
        <v>1.1633571049303419</v>
      </c>
      <c r="AD60" s="11" t="str">
        <f t="shared" si="89"/>
        <v>/</v>
      </c>
      <c r="AE60" s="11">
        <f t="shared" si="90"/>
        <v>3.3363916923834225E-4</v>
      </c>
      <c r="AF60" s="11">
        <f t="shared" si="91"/>
        <v>-2.085070892410501E-3</v>
      </c>
      <c r="AG60" s="11">
        <f t="shared" si="92"/>
        <v>-9.3225605966438252E-3</v>
      </c>
      <c r="AH60" s="11">
        <f t="shared" si="93"/>
        <v>2.8328611898016387E-3</v>
      </c>
      <c r="AI60" s="11">
        <f t="shared" si="94"/>
        <v>1.2486373996630551E-2</v>
      </c>
      <c r="AJ60" s="11">
        <f t="shared" si="95"/>
        <v>1.6299206868951366E-2</v>
      </c>
      <c r="AK60" s="11">
        <f t="shared" si="96"/>
        <v>6.8459657701724907E-4</v>
      </c>
      <c r="AL60" s="11">
        <f t="shared" si="97"/>
        <v>1.9138755980861344E-2</v>
      </c>
      <c r="AM60" s="11">
        <f t="shared" si="98"/>
        <v>-7.2793448589627552E-3</v>
      </c>
      <c r="AN60" s="11">
        <f t="shared" si="99"/>
        <v>1.4791597713607052E-2</v>
      </c>
      <c r="AO60" s="11">
        <f t="shared" si="100"/>
        <v>5.6338028169014009E-3</v>
      </c>
      <c r="AP60" s="11" t="str">
        <f t="shared" si="101"/>
        <v>/</v>
      </c>
      <c r="AQ60" s="11" t="str">
        <f t="shared" si="102"/>
        <v>/</v>
      </c>
      <c r="AR60" s="11" t="str">
        <f t="shared" si="103"/>
        <v>/</v>
      </c>
      <c r="AS60" s="11" t="str">
        <f t="shared" si="104"/>
        <v>/</v>
      </c>
      <c r="AT60" s="11">
        <f t="shared" si="105"/>
        <v>2.949571836346343E-2</v>
      </c>
      <c r="AU60" s="11">
        <f t="shared" si="106"/>
        <v>2.6368491321762333E-2</v>
      </c>
      <c r="AV60" s="11">
        <f t="shared" si="107"/>
        <v>-1.7182130584192379E-3</v>
      </c>
      <c r="AW60" s="11" t="str">
        <f t="shared" si="108"/>
        <v>/</v>
      </c>
      <c r="AX60" s="11">
        <f t="shared" si="109"/>
        <v>4.9220672682526168E-3</v>
      </c>
      <c r="AY60" s="11" t="str">
        <f t="shared" si="110"/>
        <v>/</v>
      </c>
      <c r="AZ60" s="11">
        <f t="shared" si="111"/>
        <v>6.9930069930070893E-3</v>
      </c>
      <c r="BA60" s="11">
        <f t="shared" si="112"/>
        <v>-1.6590626296142386E-3</v>
      </c>
      <c r="BB60" s="11" t="str">
        <f t="shared" si="113"/>
        <v>/</v>
      </c>
      <c r="BC60" s="11" t="str">
        <f t="shared" si="113"/>
        <v>/</v>
      </c>
      <c r="BD60" s="11">
        <f t="shared" si="114"/>
        <v>6.9362274249085143E-3</v>
      </c>
      <c r="BJ60" s="17"/>
      <c r="BK60" s="17"/>
      <c r="BL60" s="11"/>
      <c r="BW60" s="2">
        <f t="shared" si="62"/>
        <v>43518</v>
      </c>
      <c r="BX60" s="29">
        <f t="shared" si="63"/>
        <v>1</v>
      </c>
      <c r="BY60" s="29">
        <f t="shared" si="64"/>
        <v>1.0898764085786987</v>
      </c>
      <c r="BZ60" s="29">
        <f t="shared" si="65"/>
        <v>1.1839501286364535</v>
      </c>
      <c r="CA60" s="29">
        <f t="shared" si="66"/>
        <v>1.2959349593495937</v>
      </c>
      <c r="CB60" s="29">
        <f t="shared" si="67"/>
        <v>1.126491646778043</v>
      </c>
      <c r="CC60" s="29">
        <f t="shared" si="68"/>
        <v>1.0394221476168677</v>
      </c>
      <c r="CD60" s="29">
        <f t="shared" si="69"/>
        <v>1.1746846089150547</v>
      </c>
      <c r="CE60" s="29">
        <f t="shared" si="70"/>
        <v>1.0232000000000001</v>
      </c>
      <c r="CF60" s="29">
        <f t="shared" si="71"/>
        <v>1.241465445462115</v>
      </c>
      <c r="CG60" s="29">
        <f t="shared" si="72"/>
        <v>1.091</v>
      </c>
      <c r="CH60" s="29">
        <f t="shared" si="73"/>
        <v>1.03514257733333</v>
      </c>
      <c r="CI60" s="29">
        <f t="shared" si="74"/>
        <v>1.071</v>
      </c>
      <c r="CJ60" s="29">
        <f t="shared" si="75"/>
        <v>1</v>
      </c>
      <c r="CK60" s="29">
        <f t="shared" si="76"/>
        <v>1</v>
      </c>
      <c r="CL60" s="29">
        <f t="shared" si="77"/>
        <v>1</v>
      </c>
      <c r="CM60" s="29">
        <f t="shared" si="78"/>
        <v>1</v>
      </c>
      <c r="CN60" s="29">
        <f t="shared" si="79"/>
        <v>1.0820000000000001</v>
      </c>
      <c r="CO60" s="29">
        <f t="shared" si="80"/>
        <v>1.2203591626153387</v>
      </c>
      <c r="CP60" s="29">
        <f t="shared" si="81"/>
        <v>1.039263035506663</v>
      </c>
      <c r="CQ60" s="29">
        <f t="shared" si="82"/>
        <v>1</v>
      </c>
      <c r="CR60" s="29">
        <f t="shared" si="83"/>
        <v>1.2250000000000001</v>
      </c>
      <c r="CS60" s="29">
        <f t="shared" si="84"/>
        <v>1</v>
      </c>
      <c r="CT60" s="29">
        <f t="shared" si="85"/>
        <v>1.0029850746268658</v>
      </c>
      <c r="CU60" s="29">
        <f t="shared" si="86"/>
        <v>1.1340934790802866</v>
      </c>
      <c r="CV60" s="29">
        <f t="shared" si="87"/>
        <v>1</v>
      </c>
      <c r="CW60" s="29">
        <f t="shared" si="87"/>
        <v>1</v>
      </c>
      <c r="CX60" s="29">
        <f t="shared" si="88"/>
        <v>1.1633571049303419</v>
      </c>
    </row>
    <row r="61" spans="1:102">
      <c r="A61" s="2">
        <v>43525</v>
      </c>
      <c r="B61" s="29">
        <v>1</v>
      </c>
      <c r="C61" s="29">
        <v>1.2196</v>
      </c>
      <c r="D61" s="29">
        <v>1.2005999999999999</v>
      </c>
      <c r="E61" s="29">
        <v>1.617</v>
      </c>
      <c r="F61" s="29">
        <v>1.4279999999999999</v>
      </c>
      <c r="G61" s="29">
        <v>2.0682999999999998</v>
      </c>
      <c r="H61" s="29">
        <v>1.4103000000000001</v>
      </c>
      <c r="I61" s="29">
        <v>1.0266</v>
      </c>
      <c r="J61" s="29">
        <v>1.5209999999999999</v>
      </c>
      <c r="K61" s="29">
        <v>1.097</v>
      </c>
      <c r="L61" s="29">
        <v>1.0548035738333299</v>
      </c>
      <c r="M61" s="29">
        <v>1.071</v>
      </c>
      <c r="N61" s="29">
        <v>1</v>
      </c>
      <c r="O61" s="29">
        <v>1</v>
      </c>
      <c r="P61" s="29">
        <v>1</v>
      </c>
      <c r="Q61" s="29">
        <v>1</v>
      </c>
      <c r="R61" s="29">
        <v>1.097</v>
      </c>
      <c r="S61" s="29">
        <v>1.2586999999999999</v>
      </c>
      <c r="T61" s="29">
        <v>1.167</v>
      </c>
      <c r="U61" s="29">
        <v>1</v>
      </c>
      <c r="V61" s="29">
        <v>1.2470000000000001</v>
      </c>
      <c r="W61" s="29">
        <v>1</v>
      </c>
      <c r="X61" s="29">
        <v>1.0349999999999999</v>
      </c>
      <c r="Y61" s="29">
        <v>1.2073</v>
      </c>
      <c r="Z61" s="29">
        <v>1</v>
      </c>
      <c r="AA61" s="29">
        <v>1</v>
      </c>
      <c r="AB61" s="19">
        <v>1.1780821679752478</v>
      </c>
      <c r="AD61" s="11" t="str">
        <f t="shared" si="89"/>
        <v>/</v>
      </c>
      <c r="AE61" s="11">
        <f t="shared" si="90"/>
        <v>1.692654048194786E-2</v>
      </c>
      <c r="AF61" s="11">
        <f t="shared" si="91"/>
        <v>3.4266610948598952E-3</v>
      </c>
      <c r="AG61" s="11">
        <f t="shared" si="92"/>
        <v>1.4429109159347586E-2</v>
      </c>
      <c r="AH61" s="11">
        <f t="shared" si="93"/>
        <v>8.4745762711864181E-3</v>
      </c>
      <c r="AI61" s="11">
        <f t="shared" si="94"/>
        <v>1.2185573064500188E-2</v>
      </c>
      <c r="AJ61" s="11">
        <f t="shared" si="95"/>
        <v>9.7372377747548811E-3</v>
      </c>
      <c r="AK61" s="11">
        <f t="shared" si="96"/>
        <v>3.3229085222827859E-3</v>
      </c>
      <c r="AL61" s="11">
        <f t="shared" si="97"/>
        <v>2.0120724346076369E-2</v>
      </c>
      <c r="AM61" s="11">
        <f t="shared" si="98"/>
        <v>5.499541704858002E-3</v>
      </c>
      <c r="AN61" s="11">
        <f t="shared" si="99"/>
        <v>1.8993515415672846E-2</v>
      </c>
      <c r="AO61" s="11" t="str">
        <f t="shared" si="100"/>
        <v>/</v>
      </c>
      <c r="AP61" s="11" t="str">
        <f t="shared" si="101"/>
        <v>/</v>
      </c>
      <c r="AQ61" s="11" t="str">
        <f t="shared" si="102"/>
        <v>/</v>
      </c>
      <c r="AR61" s="11" t="str">
        <f t="shared" si="103"/>
        <v>/</v>
      </c>
      <c r="AS61" s="11" t="str">
        <f t="shared" si="104"/>
        <v>/</v>
      </c>
      <c r="AT61" s="11">
        <f t="shared" si="105"/>
        <v>1.3863216266173595E-2</v>
      </c>
      <c r="AU61" s="11">
        <f t="shared" si="106"/>
        <v>2.3333333333333206E-2</v>
      </c>
      <c r="AV61" s="11">
        <f t="shared" si="107"/>
        <v>4.3029259896729677E-3</v>
      </c>
      <c r="AW61" s="11" t="str">
        <f t="shared" si="108"/>
        <v>/</v>
      </c>
      <c r="AX61" s="11">
        <f t="shared" si="109"/>
        <v>1.7959183673469381E-2</v>
      </c>
      <c r="AY61" s="11" t="str">
        <f t="shared" si="110"/>
        <v>/</v>
      </c>
      <c r="AZ61" s="11">
        <f t="shared" si="111"/>
        <v>2.6785714285714191E-2</v>
      </c>
      <c r="BA61" s="11">
        <f t="shared" si="112"/>
        <v>3.1574574158703683E-3</v>
      </c>
      <c r="BB61" s="11" t="str">
        <f t="shared" si="113"/>
        <v>/</v>
      </c>
      <c r="BC61" s="11" t="str">
        <f t="shared" si="113"/>
        <v>/</v>
      </c>
      <c r="BD61" s="11">
        <f t="shared" si="114"/>
        <v>1.2657388674982561E-2</v>
      </c>
      <c r="BJ61" s="17"/>
      <c r="BK61" s="17"/>
      <c r="BL61" s="11"/>
      <c r="BW61" s="2">
        <f t="shared" si="62"/>
        <v>43525</v>
      </c>
      <c r="BX61" s="29">
        <f t="shared" si="63"/>
        <v>1</v>
      </c>
      <c r="BY61" s="29">
        <f t="shared" si="64"/>
        <v>1.1083242457288258</v>
      </c>
      <c r="BZ61" s="29">
        <f t="shared" si="65"/>
        <v>1.1880071244805066</v>
      </c>
      <c r="CA61" s="29">
        <f t="shared" si="66"/>
        <v>1.3146341463414635</v>
      </c>
      <c r="CB61" s="29">
        <f t="shared" si="67"/>
        <v>1.1360381861575179</v>
      </c>
      <c r="CC61" s="29">
        <f t="shared" si="68"/>
        <v>1.0520881021415127</v>
      </c>
      <c r="CD61" s="29">
        <f t="shared" si="69"/>
        <v>1.1861227922624054</v>
      </c>
      <c r="CE61" s="29">
        <f t="shared" si="70"/>
        <v>1.0266</v>
      </c>
      <c r="CF61" s="29">
        <f t="shared" si="71"/>
        <v>1.266444629475437</v>
      </c>
      <c r="CG61" s="29">
        <f t="shared" si="72"/>
        <v>1.097</v>
      </c>
      <c r="CH61" s="29">
        <f t="shared" si="73"/>
        <v>1.0548035738333299</v>
      </c>
      <c r="CI61" s="29">
        <f t="shared" si="74"/>
        <v>1.071</v>
      </c>
      <c r="CJ61" s="29">
        <f t="shared" si="75"/>
        <v>1</v>
      </c>
      <c r="CK61" s="29">
        <f t="shared" si="76"/>
        <v>1</v>
      </c>
      <c r="CL61" s="29">
        <f t="shared" si="77"/>
        <v>1</v>
      </c>
      <c r="CM61" s="29">
        <f t="shared" si="78"/>
        <v>1</v>
      </c>
      <c r="CN61" s="29">
        <f t="shared" si="79"/>
        <v>1.097</v>
      </c>
      <c r="CO61" s="29">
        <f t="shared" si="80"/>
        <v>1.2488342097430301</v>
      </c>
      <c r="CP61" s="29">
        <f t="shared" si="81"/>
        <v>1.0437349074322511</v>
      </c>
      <c r="CQ61" s="29">
        <f t="shared" si="82"/>
        <v>1</v>
      </c>
      <c r="CR61" s="29">
        <f t="shared" si="83"/>
        <v>1.2470000000000001</v>
      </c>
      <c r="CS61" s="29">
        <f t="shared" si="84"/>
        <v>1</v>
      </c>
      <c r="CT61" s="29">
        <f t="shared" si="85"/>
        <v>1.0298507462686568</v>
      </c>
      <c r="CU61" s="29">
        <f t="shared" si="86"/>
        <v>1.1376743309460988</v>
      </c>
      <c r="CV61" s="29">
        <f t="shared" si="87"/>
        <v>1</v>
      </c>
      <c r="CW61" s="29">
        <f t="shared" si="87"/>
        <v>1</v>
      </c>
      <c r="CX61" s="29">
        <f t="shared" si="88"/>
        <v>1.1780821679752478</v>
      </c>
    </row>
    <row r="62" spans="1:102">
      <c r="A62" s="2">
        <v>43532</v>
      </c>
      <c r="B62" s="29">
        <v>1</v>
      </c>
      <c r="C62" s="29">
        <v>1.2135</v>
      </c>
      <c r="D62" s="29">
        <v>1.2009000000000001</v>
      </c>
      <c r="E62" s="29">
        <v>1.6180000000000001</v>
      </c>
      <c r="F62" s="29">
        <v>1.4279999999999999</v>
      </c>
      <c r="G62" s="29">
        <v>2.0903999999999998</v>
      </c>
      <c r="H62" s="29">
        <v>1.4165000000000001</v>
      </c>
      <c r="I62" s="29">
        <v>1.0177</v>
      </c>
      <c r="J62" s="29">
        <v>1.552</v>
      </c>
      <c r="K62" s="29">
        <v>1.1040000000000001</v>
      </c>
      <c r="L62" s="29">
        <v>1.04883858616667</v>
      </c>
      <c r="M62" s="29">
        <v>1.07</v>
      </c>
      <c r="N62" s="29">
        <v>1</v>
      </c>
      <c r="O62" s="29">
        <v>1</v>
      </c>
      <c r="P62" s="29">
        <v>1</v>
      </c>
      <c r="Q62" s="29">
        <v>1</v>
      </c>
      <c r="R62" s="29">
        <v>1.1439999999999999</v>
      </c>
      <c r="S62" s="29">
        <v>1.2766999999999999</v>
      </c>
      <c r="T62" s="29">
        <v>1.165</v>
      </c>
      <c r="U62" s="29">
        <v>1</v>
      </c>
      <c r="V62" s="29">
        <v>1.262</v>
      </c>
      <c r="W62" s="29">
        <v>1</v>
      </c>
      <c r="X62" s="29">
        <v>1.0720000000000001</v>
      </c>
      <c r="Y62" s="29">
        <v>1.2042999999999999</v>
      </c>
      <c r="Z62" s="29">
        <v>1</v>
      </c>
      <c r="AA62" s="29">
        <v>1</v>
      </c>
      <c r="AB62" s="19">
        <v>1.1871516161296831</v>
      </c>
      <c r="AD62" s="11" t="str">
        <f t="shared" si="89"/>
        <v>/</v>
      </c>
      <c r="AE62" s="11">
        <f t="shared" si="90"/>
        <v>-5.0016398819284769E-3</v>
      </c>
      <c r="AF62" s="11">
        <f t="shared" si="91"/>
        <v>2.4987506246887392E-4</v>
      </c>
      <c r="AG62" s="11">
        <f t="shared" si="92"/>
        <v>6.1842918985788309E-4</v>
      </c>
      <c r="AH62" s="11" t="str">
        <f t="shared" si="93"/>
        <v>/</v>
      </c>
      <c r="AI62" s="11">
        <f t="shared" si="94"/>
        <v>1.0685103708359511E-2</v>
      </c>
      <c r="AJ62" s="11">
        <f t="shared" si="95"/>
        <v>4.3962277529603355E-3</v>
      </c>
      <c r="AK62" s="11">
        <f t="shared" si="96"/>
        <v>-8.669394116501028E-3</v>
      </c>
      <c r="AL62" s="11">
        <f t="shared" si="97"/>
        <v>2.0381328073635796E-2</v>
      </c>
      <c r="AM62" s="11">
        <f t="shared" si="98"/>
        <v>6.3810391978122993E-3</v>
      </c>
      <c r="AN62" s="11">
        <f t="shared" si="99"/>
        <v>-5.6550696401057587E-3</v>
      </c>
      <c r="AO62" s="11">
        <f t="shared" si="100"/>
        <v>-9.337068160596429E-4</v>
      </c>
      <c r="AP62" s="11" t="str">
        <f t="shared" si="101"/>
        <v>/</v>
      </c>
      <c r="AQ62" s="11" t="str">
        <f t="shared" si="102"/>
        <v>/</v>
      </c>
      <c r="AR62" s="11" t="str">
        <f t="shared" si="103"/>
        <v>/</v>
      </c>
      <c r="AS62" s="11" t="str">
        <f t="shared" si="104"/>
        <v>/</v>
      </c>
      <c r="AT62" s="11">
        <f t="shared" si="105"/>
        <v>4.2844120328167756E-2</v>
      </c>
      <c r="AU62" s="11">
        <f t="shared" si="106"/>
        <v>1.4300468737586502E-2</v>
      </c>
      <c r="AV62" s="11">
        <f t="shared" si="107"/>
        <v>-1.7137960582690459E-3</v>
      </c>
      <c r="AW62" s="11" t="str">
        <f t="shared" si="108"/>
        <v>/</v>
      </c>
      <c r="AX62" s="11">
        <f t="shared" si="109"/>
        <v>1.2028869286287103E-2</v>
      </c>
      <c r="AY62" s="11" t="str">
        <f t="shared" si="110"/>
        <v>/</v>
      </c>
      <c r="AZ62" s="11">
        <f t="shared" si="111"/>
        <v>3.5748792270531515E-2</v>
      </c>
      <c r="BA62" s="11">
        <f t="shared" si="112"/>
        <v>-2.4848836246169625E-3</v>
      </c>
      <c r="BB62" s="11" t="str">
        <f t="shared" si="113"/>
        <v>/</v>
      </c>
      <c r="BC62" s="11" t="str">
        <f t="shared" si="113"/>
        <v>/</v>
      </c>
      <c r="BD62" s="11">
        <f t="shared" si="114"/>
        <v>7.6984852168866524E-3</v>
      </c>
      <c r="BJ62" s="17"/>
      <c r="BK62" s="17"/>
      <c r="BL62" s="11"/>
      <c r="BW62" s="2">
        <f t="shared" si="62"/>
        <v>43532</v>
      </c>
      <c r="BX62" s="29">
        <f t="shared" si="63"/>
        <v>1</v>
      </c>
      <c r="BY62" s="29">
        <f t="shared" si="64"/>
        <v>1.1027808069792802</v>
      </c>
      <c r="BZ62" s="29">
        <f t="shared" si="65"/>
        <v>1.1883039778349498</v>
      </c>
      <c r="CA62" s="29">
        <f t="shared" si="66"/>
        <v>1.3154471544715449</v>
      </c>
      <c r="CB62" s="29">
        <f t="shared" si="67"/>
        <v>1.1360381861575179</v>
      </c>
      <c r="CC62" s="29">
        <f t="shared" si="68"/>
        <v>1.0633297726232258</v>
      </c>
      <c r="CD62" s="29">
        <f t="shared" si="69"/>
        <v>1.1913372582001682</v>
      </c>
      <c r="CE62" s="29">
        <f t="shared" si="70"/>
        <v>1.0177</v>
      </c>
      <c r="CF62" s="29">
        <f t="shared" si="71"/>
        <v>1.29225645295587</v>
      </c>
      <c r="CG62" s="29">
        <f t="shared" si="72"/>
        <v>1.1040000000000001</v>
      </c>
      <c r="CH62" s="29">
        <f t="shared" si="73"/>
        <v>1.04883858616667</v>
      </c>
      <c r="CI62" s="29">
        <f t="shared" si="74"/>
        <v>1.07</v>
      </c>
      <c r="CJ62" s="29">
        <f t="shared" si="75"/>
        <v>1</v>
      </c>
      <c r="CK62" s="29">
        <f t="shared" si="76"/>
        <v>1</v>
      </c>
      <c r="CL62" s="29">
        <f t="shared" si="77"/>
        <v>1</v>
      </c>
      <c r="CM62" s="29">
        <f t="shared" si="78"/>
        <v>1</v>
      </c>
      <c r="CN62" s="29">
        <f t="shared" si="79"/>
        <v>1.1439999999999999</v>
      </c>
      <c r="CO62" s="29">
        <f t="shared" si="80"/>
        <v>1.2666931243178885</v>
      </c>
      <c r="CP62" s="29">
        <f t="shared" si="81"/>
        <v>1.0419461586620158</v>
      </c>
      <c r="CQ62" s="29">
        <f t="shared" si="82"/>
        <v>1</v>
      </c>
      <c r="CR62" s="29">
        <f t="shared" si="83"/>
        <v>1.262</v>
      </c>
      <c r="CS62" s="29">
        <f t="shared" si="84"/>
        <v>1</v>
      </c>
      <c r="CT62" s="29">
        <f t="shared" si="85"/>
        <v>1.0666666666666669</v>
      </c>
      <c r="CU62" s="29">
        <f t="shared" si="86"/>
        <v>1.1348473426309837</v>
      </c>
      <c r="CV62" s="29">
        <f t="shared" si="87"/>
        <v>1</v>
      </c>
      <c r="CW62" s="29">
        <f t="shared" si="87"/>
        <v>1</v>
      </c>
      <c r="CX62" s="29">
        <f t="shared" si="88"/>
        <v>1.1871516161296831</v>
      </c>
    </row>
    <row r="63" spans="1:102">
      <c r="A63" s="2">
        <v>43539</v>
      </c>
      <c r="B63" s="29">
        <v>1</v>
      </c>
      <c r="C63" s="29">
        <v>1.2617</v>
      </c>
      <c r="D63" s="29">
        <v>1.2404999999999999</v>
      </c>
      <c r="E63" s="29">
        <v>1.6839999999999999</v>
      </c>
      <c r="F63" s="29">
        <v>1.4690000000000001</v>
      </c>
      <c r="G63" s="29">
        <v>2.1911999999999998</v>
      </c>
      <c r="H63" s="29">
        <v>1.4558</v>
      </c>
      <c r="I63" s="29">
        <v>1.0468999999999999</v>
      </c>
      <c r="J63" s="29">
        <v>1.5820000000000001</v>
      </c>
      <c r="K63" s="29">
        <v>1.121</v>
      </c>
      <c r="L63" s="29">
        <v>1.0886456554999999</v>
      </c>
      <c r="M63" s="29">
        <v>1.1080000000000001</v>
      </c>
      <c r="N63" s="29">
        <v>1</v>
      </c>
      <c r="O63" s="29">
        <v>1</v>
      </c>
      <c r="P63" s="29">
        <v>1</v>
      </c>
      <c r="Q63" s="29">
        <v>1</v>
      </c>
      <c r="R63" s="29">
        <v>1.1870000000000001</v>
      </c>
      <c r="S63" s="29">
        <v>1.3317000000000001</v>
      </c>
      <c r="T63" s="29">
        <v>1.171</v>
      </c>
      <c r="U63" s="29">
        <v>1</v>
      </c>
      <c r="V63" s="29">
        <v>1.2809999999999999</v>
      </c>
      <c r="W63" s="29">
        <v>1</v>
      </c>
      <c r="X63" s="29">
        <v>1.0980000000000001</v>
      </c>
      <c r="Y63" s="29">
        <v>1.2426999999999999</v>
      </c>
      <c r="Z63" s="29">
        <v>1</v>
      </c>
      <c r="AA63" s="29">
        <v>1</v>
      </c>
      <c r="AB63" s="19">
        <v>1.2229102305782182</v>
      </c>
      <c r="AD63" s="11" t="str">
        <f t="shared" si="89"/>
        <v>/</v>
      </c>
      <c r="AE63" s="11">
        <f t="shared" si="90"/>
        <v>3.9719818706221766E-2</v>
      </c>
      <c r="AF63" s="11">
        <f t="shared" si="91"/>
        <v>3.2975268548588454E-2</v>
      </c>
      <c r="AG63" s="11">
        <f t="shared" si="92"/>
        <v>4.0791100123609203E-2</v>
      </c>
      <c r="AH63" s="11">
        <f t="shared" si="93"/>
        <v>2.8711484593837655E-2</v>
      </c>
      <c r="AI63" s="11">
        <f t="shared" si="94"/>
        <v>4.8220436280137724E-2</v>
      </c>
      <c r="AJ63" s="11">
        <f t="shared" si="95"/>
        <v>2.7744440522414315E-2</v>
      </c>
      <c r="AK63" s="11">
        <f t="shared" si="96"/>
        <v>2.8692148963348707E-2</v>
      </c>
      <c r="AL63" s="11">
        <f t="shared" si="97"/>
        <v>1.9329896907216426E-2</v>
      </c>
      <c r="AM63" s="11">
        <f t="shared" si="98"/>
        <v>1.5398550724637694E-2</v>
      </c>
      <c r="AN63" s="11">
        <f t="shared" si="99"/>
        <v>3.7953475261448988E-2</v>
      </c>
      <c r="AO63" s="11">
        <f t="shared" si="100"/>
        <v>3.5514018691588767E-2</v>
      </c>
      <c r="AP63" s="11" t="str">
        <f t="shared" si="101"/>
        <v>/</v>
      </c>
      <c r="AQ63" s="11" t="str">
        <f t="shared" si="102"/>
        <v>/</v>
      </c>
      <c r="AR63" s="11" t="str">
        <f t="shared" si="103"/>
        <v>/</v>
      </c>
      <c r="AS63" s="11" t="str">
        <f t="shared" si="104"/>
        <v>/</v>
      </c>
      <c r="AT63" s="11">
        <f t="shared" si="105"/>
        <v>3.7587412587412716E-2</v>
      </c>
      <c r="AU63" s="11">
        <f t="shared" si="106"/>
        <v>4.3079815148429734E-2</v>
      </c>
      <c r="AV63" s="11">
        <f t="shared" si="107"/>
        <v>5.1502145922746045E-3</v>
      </c>
      <c r="AW63" s="11" t="str">
        <f t="shared" si="108"/>
        <v>/</v>
      </c>
      <c r="AX63" s="11">
        <f t="shared" si="109"/>
        <v>1.5055467511885912E-2</v>
      </c>
      <c r="AY63" s="11" t="str">
        <f t="shared" si="110"/>
        <v>/</v>
      </c>
      <c r="AZ63" s="11">
        <f t="shared" si="111"/>
        <v>2.4253731343283569E-2</v>
      </c>
      <c r="BA63" s="11">
        <f t="shared" si="112"/>
        <v>3.1885742755127344E-2</v>
      </c>
      <c r="BB63" s="11" t="str">
        <f t="shared" si="113"/>
        <v>/</v>
      </c>
      <c r="BC63" s="11" t="str">
        <f t="shared" si="113"/>
        <v>/</v>
      </c>
      <c r="BD63" s="11">
        <f t="shared" si="114"/>
        <v>3.0121354309497805E-2</v>
      </c>
      <c r="BJ63" s="17"/>
      <c r="BK63" s="17"/>
      <c r="BL63" s="11"/>
      <c r="BW63" s="2">
        <f t="shared" si="62"/>
        <v>43539</v>
      </c>
      <c r="BX63" s="29">
        <f t="shared" si="63"/>
        <v>1</v>
      </c>
      <c r="BY63" s="29">
        <f t="shared" si="64"/>
        <v>1.1465830607051981</v>
      </c>
      <c r="BZ63" s="29">
        <f t="shared" si="65"/>
        <v>1.2274886206214131</v>
      </c>
      <c r="CA63" s="29">
        <f t="shared" si="66"/>
        <v>1.3691056910569106</v>
      </c>
      <c r="CB63" s="29">
        <f t="shared" si="67"/>
        <v>1.1686555290373908</v>
      </c>
      <c r="CC63" s="29">
        <f t="shared" si="68"/>
        <v>1.1146039981687776</v>
      </c>
      <c r="CD63" s="29">
        <f t="shared" si="69"/>
        <v>1.224390243902439</v>
      </c>
      <c r="CE63" s="29">
        <f t="shared" si="70"/>
        <v>1.0468999999999999</v>
      </c>
      <c r="CF63" s="29">
        <f t="shared" si="71"/>
        <v>1.3172356369691924</v>
      </c>
      <c r="CG63" s="29">
        <f t="shared" si="72"/>
        <v>1.121</v>
      </c>
      <c r="CH63" s="29">
        <f t="shared" si="73"/>
        <v>1.0886456554999999</v>
      </c>
      <c r="CI63" s="29">
        <f t="shared" si="74"/>
        <v>1.1080000000000001</v>
      </c>
      <c r="CJ63" s="29">
        <f t="shared" si="75"/>
        <v>1</v>
      </c>
      <c r="CK63" s="29">
        <f t="shared" si="76"/>
        <v>1</v>
      </c>
      <c r="CL63" s="29">
        <f t="shared" si="77"/>
        <v>1</v>
      </c>
      <c r="CM63" s="29">
        <f t="shared" si="78"/>
        <v>1</v>
      </c>
      <c r="CN63" s="29">
        <f t="shared" si="79"/>
        <v>1.1870000000000001</v>
      </c>
      <c r="CO63" s="29">
        <f t="shared" si="80"/>
        <v>1.32126202996329</v>
      </c>
      <c r="CP63" s="29">
        <f t="shared" si="81"/>
        <v>1.0473124049727216</v>
      </c>
      <c r="CQ63" s="29">
        <f t="shared" si="82"/>
        <v>1</v>
      </c>
      <c r="CR63" s="29">
        <f t="shared" si="83"/>
        <v>1.2809999999999999</v>
      </c>
      <c r="CS63" s="29">
        <f t="shared" si="84"/>
        <v>1</v>
      </c>
      <c r="CT63" s="29">
        <f t="shared" si="85"/>
        <v>1.092537313432836</v>
      </c>
      <c r="CU63" s="29">
        <f t="shared" si="86"/>
        <v>1.1710327930644553</v>
      </c>
      <c r="CV63" s="29">
        <f t="shared" si="87"/>
        <v>1</v>
      </c>
      <c r="CW63" s="29">
        <f t="shared" si="87"/>
        <v>1</v>
      </c>
      <c r="CX63" s="29">
        <f t="shared" si="88"/>
        <v>1.2229102305782182</v>
      </c>
    </row>
    <row r="64" spans="1:102">
      <c r="A64" s="2">
        <v>43546</v>
      </c>
      <c r="B64" s="29">
        <v>1</v>
      </c>
      <c r="C64" s="29">
        <v>1.2763</v>
      </c>
      <c r="D64" s="29">
        <v>1.2414000000000001</v>
      </c>
      <c r="E64" s="29">
        <v>1.67</v>
      </c>
      <c r="F64" s="29">
        <v>1.476</v>
      </c>
      <c r="G64" s="29">
        <v>2.2109999999999999</v>
      </c>
      <c r="H64" s="29">
        <v>1.4582999999999999</v>
      </c>
      <c r="I64" s="29">
        <v>1.0519000000000001</v>
      </c>
      <c r="J64" s="29">
        <v>1.5880000000000001</v>
      </c>
      <c r="K64" s="29">
        <v>1.119</v>
      </c>
      <c r="L64" s="29">
        <v>1.09609070816667</v>
      </c>
      <c r="M64" s="29">
        <v>1.1000000000000001</v>
      </c>
      <c r="N64" s="29">
        <v>1</v>
      </c>
      <c r="O64" s="29">
        <v>1</v>
      </c>
      <c r="P64" s="29">
        <v>1</v>
      </c>
      <c r="Q64" s="29">
        <v>1</v>
      </c>
      <c r="R64" s="29">
        <v>1.1839999999999999</v>
      </c>
      <c r="S64" s="29">
        <v>1.3551</v>
      </c>
      <c r="T64" s="29">
        <v>1.175</v>
      </c>
      <c r="U64" s="29">
        <v>1</v>
      </c>
      <c r="V64" s="29">
        <v>1.2969999999999999</v>
      </c>
      <c r="W64" s="29">
        <v>1</v>
      </c>
      <c r="X64" s="29">
        <v>1.117</v>
      </c>
      <c r="Y64" s="29">
        <v>1.2438</v>
      </c>
      <c r="Z64" s="29">
        <v>1</v>
      </c>
      <c r="AA64" s="29">
        <v>1</v>
      </c>
      <c r="AB64" s="19">
        <v>1.2283086605479698</v>
      </c>
      <c r="AD64" s="11" t="str">
        <f t="shared" si="89"/>
        <v>/</v>
      </c>
      <c r="AE64" s="11">
        <f t="shared" si="90"/>
        <v>1.1571688991043771E-2</v>
      </c>
      <c r="AF64" s="11">
        <f t="shared" si="91"/>
        <v>7.2551390568320606E-4</v>
      </c>
      <c r="AG64" s="11">
        <f t="shared" si="92"/>
        <v>-8.3135391923990776E-3</v>
      </c>
      <c r="AH64" s="11">
        <f t="shared" si="93"/>
        <v>4.7651463580666853E-3</v>
      </c>
      <c r="AI64" s="11">
        <f t="shared" si="94"/>
        <v>9.0361445783133654E-3</v>
      </c>
      <c r="AJ64" s="11">
        <f t="shared" si="95"/>
        <v>1.7172688556119642E-3</v>
      </c>
      <c r="AK64" s="11">
        <f t="shared" si="96"/>
        <v>4.7760053491261445E-3</v>
      </c>
      <c r="AL64" s="11">
        <f t="shared" si="97"/>
        <v>3.7926675094817064E-3</v>
      </c>
      <c r="AM64" s="11">
        <f t="shared" si="98"/>
        <v>-1.784121320249743E-3</v>
      </c>
      <c r="AN64" s="11">
        <f t="shared" si="99"/>
        <v>6.8388209047236526E-3</v>
      </c>
      <c r="AO64" s="11">
        <f t="shared" si="100"/>
        <v>-7.2202166064981865E-3</v>
      </c>
      <c r="AP64" s="11" t="str">
        <f t="shared" si="101"/>
        <v>/</v>
      </c>
      <c r="AQ64" s="11" t="str">
        <f t="shared" si="102"/>
        <v>/</v>
      </c>
      <c r="AR64" s="11" t="str">
        <f t="shared" si="103"/>
        <v>/</v>
      </c>
      <c r="AS64" s="11" t="str">
        <f t="shared" si="104"/>
        <v>/</v>
      </c>
      <c r="AT64" s="11">
        <f t="shared" si="105"/>
        <v>-2.5273799494525129E-3</v>
      </c>
      <c r="AU64" s="11">
        <f t="shared" si="106"/>
        <v>1.757152511826976E-2</v>
      </c>
      <c r="AV64" s="11">
        <f t="shared" si="107"/>
        <v>3.4158838599487318E-3</v>
      </c>
      <c r="AW64" s="11" t="str">
        <f t="shared" si="108"/>
        <v>/</v>
      </c>
      <c r="AX64" s="11">
        <f t="shared" si="109"/>
        <v>1.2490241998438734E-2</v>
      </c>
      <c r="AY64" s="11" t="str">
        <f t="shared" si="110"/>
        <v>/</v>
      </c>
      <c r="AZ64" s="11">
        <f t="shared" si="111"/>
        <v>1.7304189435336959E-2</v>
      </c>
      <c r="BA64" s="11">
        <f t="shared" si="112"/>
        <v>8.8516938923310917E-4</v>
      </c>
      <c r="BB64" s="11" t="str">
        <f t="shared" si="113"/>
        <v>/</v>
      </c>
      <c r="BC64" s="11" t="str">
        <f t="shared" si="113"/>
        <v>/</v>
      </c>
      <c r="BD64" s="11">
        <f t="shared" si="114"/>
        <v>4.4144123049809636E-3</v>
      </c>
      <c r="BJ64" s="17"/>
      <c r="BK64" s="17"/>
      <c r="BL64" s="11"/>
      <c r="BW64" s="2">
        <f t="shared" si="62"/>
        <v>43546</v>
      </c>
      <c r="BX64" s="29">
        <f t="shared" si="63"/>
        <v>1</v>
      </c>
      <c r="BY64" s="29">
        <f t="shared" si="64"/>
        <v>1.1598509632860778</v>
      </c>
      <c r="BZ64" s="29">
        <f t="shared" si="65"/>
        <v>1.2283791806847419</v>
      </c>
      <c r="CA64" s="29">
        <f t="shared" si="66"/>
        <v>1.3577235772357723</v>
      </c>
      <c r="CB64" s="29">
        <f t="shared" si="67"/>
        <v>1.1742243436754178</v>
      </c>
      <c r="CC64" s="29">
        <f t="shared" si="68"/>
        <v>1.1246757210437968</v>
      </c>
      <c r="CD64" s="29">
        <f t="shared" si="69"/>
        <v>1.2264928511354078</v>
      </c>
      <c r="CE64" s="29">
        <f t="shared" si="70"/>
        <v>1.0519000000000001</v>
      </c>
      <c r="CF64" s="29">
        <f t="shared" si="71"/>
        <v>1.3222314737718568</v>
      </c>
      <c r="CG64" s="29">
        <f t="shared" si="72"/>
        <v>1.119</v>
      </c>
      <c r="CH64" s="29">
        <f t="shared" si="73"/>
        <v>1.09609070816667</v>
      </c>
      <c r="CI64" s="29">
        <f t="shared" si="74"/>
        <v>1.1000000000000001</v>
      </c>
      <c r="CJ64" s="29">
        <f t="shared" si="75"/>
        <v>1</v>
      </c>
      <c r="CK64" s="29">
        <f t="shared" si="76"/>
        <v>1</v>
      </c>
      <c r="CL64" s="29">
        <f t="shared" si="77"/>
        <v>1</v>
      </c>
      <c r="CM64" s="29">
        <f t="shared" si="78"/>
        <v>1</v>
      </c>
      <c r="CN64" s="29">
        <f t="shared" si="79"/>
        <v>1.1839999999999999</v>
      </c>
      <c r="CO64" s="29">
        <f t="shared" si="80"/>
        <v>1.3444786189106062</v>
      </c>
      <c r="CP64" s="29">
        <f t="shared" si="81"/>
        <v>1.0508899025131919</v>
      </c>
      <c r="CQ64" s="29">
        <f t="shared" si="82"/>
        <v>1</v>
      </c>
      <c r="CR64" s="29">
        <f t="shared" si="83"/>
        <v>1.2969999999999999</v>
      </c>
      <c r="CS64" s="29">
        <f t="shared" si="84"/>
        <v>1</v>
      </c>
      <c r="CT64" s="29">
        <f t="shared" si="85"/>
        <v>1.1114427860696519</v>
      </c>
      <c r="CU64" s="29">
        <f t="shared" si="86"/>
        <v>1.1720693554466644</v>
      </c>
      <c r="CV64" s="29">
        <f t="shared" si="87"/>
        <v>1</v>
      </c>
      <c r="CW64" s="29">
        <f t="shared" si="87"/>
        <v>1</v>
      </c>
      <c r="CX64" s="29">
        <f t="shared" si="88"/>
        <v>1.2283086605479698</v>
      </c>
    </row>
    <row r="65" spans="1:102">
      <c r="A65" s="2">
        <v>43553</v>
      </c>
      <c r="B65" s="29">
        <v>1</v>
      </c>
      <c r="C65" s="29">
        <v>1.2935000000000001</v>
      </c>
      <c r="D65" s="29">
        <v>1.2415</v>
      </c>
      <c r="E65" s="29">
        <v>1.6919999999999999</v>
      </c>
      <c r="F65" s="29">
        <v>1.4670000000000001</v>
      </c>
      <c r="G65" s="29">
        <v>2.2496999999999998</v>
      </c>
      <c r="H65" s="29">
        <v>1.4795</v>
      </c>
      <c r="I65" s="29">
        <v>1.0693999999999999</v>
      </c>
      <c r="J65" s="29">
        <v>1.579</v>
      </c>
      <c r="K65" s="29">
        <v>1.1259999999999999</v>
      </c>
      <c r="L65" s="29">
        <v>1.11448668033333</v>
      </c>
      <c r="M65" s="29">
        <v>1.103</v>
      </c>
      <c r="N65" s="29">
        <v>1</v>
      </c>
      <c r="O65" s="29">
        <v>1</v>
      </c>
      <c r="P65" s="29">
        <v>1</v>
      </c>
      <c r="Q65" s="29">
        <v>1</v>
      </c>
      <c r="R65" s="29">
        <v>1.19</v>
      </c>
      <c r="S65" s="29">
        <v>1.3638999999999999</v>
      </c>
      <c r="T65" s="29">
        <v>1.175</v>
      </c>
      <c r="U65" s="29">
        <v>1</v>
      </c>
      <c r="V65" s="29">
        <v>1.3120000000000001</v>
      </c>
      <c r="W65" s="29">
        <v>1</v>
      </c>
      <c r="X65" s="29">
        <v>1.131</v>
      </c>
      <c r="Y65" s="29">
        <v>1.2571000000000001</v>
      </c>
      <c r="Z65" s="29">
        <v>1</v>
      </c>
      <c r="AA65" s="29">
        <v>1</v>
      </c>
      <c r="AB65" s="19">
        <v>1.2387310478482858</v>
      </c>
      <c r="AD65" s="11" t="str">
        <f t="shared" si="89"/>
        <v>/</v>
      </c>
      <c r="AE65" s="11">
        <f t="shared" si="90"/>
        <v>1.3476455378829577E-2</v>
      </c>
      <c r="AF65" s="11">
        <f t="shared" si="91"/>
        <v>8.0554212985362028E-5</v>
      </c>
      <c r="AG65" s="11">
        <f t="shared" si="92"/>
        <v>1.3173652694610682E-2</v>
      </c>
      <c r="AH65" s="11">
        <f t="shared" si="93"/>
        <v>-6.0975609756096505E-3</v>
      </c>
      <c r="AI65" s="11">
        <f t="shared" si="94"/>
        <v>1.7503392130257867E-2</v>
      </c>
      <c r="AJ65" s="11">
        <f t="shared" si="95"/>
        <v>1.4537475142289091E-2</v>
      </c>
      <c r="AK65" s="11">
        <f t="shared" si="96"/>
        <v>1.6636562410875522E-2</v>
      </c>
      <c r="AL65" s="11">
        <f t="shared" si="97"/>
        <v>-5.6675062972293411E-3</v>
      </c>
      <c r="AM65" s="11">
        <f t="shared" si="98"/>
        <v>6.2555853440571241E-3</v>
      </c>
      <c r="AN65" s="11">
        <f t="shared" si="99"/>
        <v>1.6783257106001148E-2</v>
      </c>
      <c r="AO65" s="11">
        <f t="shared" si="100"/>
        <v>2.7272727272726893E-3</v>
      </c>
      <c r="AP65" s="11" t="str">
        <f t="shared" si="101"/>
        <v>/</v>
      </c>
      <c r="AQ65" s="11" t="str">
        <f t="shared" si="102"/>
        <v>/</v>
      </c>
      <c r="AR65" s="11" t="str">
        <f t="shared" si="103"/>
        <v>/</v>
      </c>
      <c r="AS65" s="11" t="str">
        <f t="shared" si="104"/>
        <v>/</v>
      </c>
      <c r="AT65" s="11">
        <f t="shared" si="105"/>
        <v>5.0675675675675436E-3</v>
      </c>
      <c r="AU65" s="11">
        <f t="shared" si="106"/>
        <v>6.4939856837133991E-3</v>
      </c>
      <c r="AV65" s="11" t="str">
        <f t="shared" si="107"/>
        <v>/</v>
      </c>
      <c r="AW65" s="11" t="str">
        <f t="shared" si="108"/>
        <v>/</v>
      </c>
      <c r="AX65" s="11">
        <f t="shared" si="109"/>
        <v>1.1565150346954711E-2</v>
      </c>
      <c r="AY65" s="11" t="str">
        <f t="shared" si="110"/>
        <v>/</v>
      </c>
      <c r="AZ65" s="11">
        <f t="shared" si="111"/>
        <v>1.2533572068039511E-2</v>
      </c>
      <c r="BA65" s="11">
        <f t="shared" si="112"/>
        <v>1.0693037465830502E-2</v>
      </c>
      <c r="BB65" s="11" t="str">
        <f t="shared" si="113"/>
        <v>/</v>
      </c>
      <c r="BC65" s="11" t="str">
        <f t="shared" si="113"/>
        <v>/</v>
      </c>
      <c r="BD65" s="11">
        <f t="shared" si="114"/>
        <v>8.4851533129028933E-3</v>
      </c>
      <c r="BJ65" s="17"/>
      <c r="BK65" s="17"/>
      <c r="BL65" s="11"/>
      <c r="BW65" s="2">
        <f t="shared" si="62"/>
        <v>43553</v>
      </c>
      <c r="BX65" s="29">
        <f t="shared" si="63"/>
        <v>1</v>
      </c>
      <c r="BY65" s="29">
        <f t="shared" si="64"/>
        <v>1.175481643038895</v>
      </c>
      <c r="BZ65" s="29">
        <f t="shared" si="65"/>
        <v>1.2284781318028895</v>
      </c>
      <c r="CA65" s="29">
        <f t="shared" si="66"/>
        <v>1.3756097560975609</v>
      </c>
      <c r="CB65" s="29">
        <f t="shared" si="67"/>
        <v>1.1670644391408116</v>
      </c>
      <c r="CC65" s="29">
        <f t="shared" si="68"/>
        <v>1.1443613612086068</v>
      </c>
      <c r="CD65" s="29">
        <f t="shared" si="69"/>
        <v>1.244322960470984</v>
      </c>
      <c r="CE65" s="29">
        <f t="shared" si="70"/>
        <v>1.0693999999999999</v>
      </c>
      <c r="CF65" s="29">
        <f t="shared" si="71"/>
        <v>1.3147377185678599</v>
      </c>
      <c r="CG65" s="29">
        <f t="shared" si="72"/>
        <v>1.1259999999999999</v>
      </c>
      <c r="CH65" s="29">
        <f t="shared" si="73"/>
        <v>1.11448668033333</v>
      </c>
      <c r="CI65" s="29">
        <f t="shared" si="74"/>
        <v>1.103</v>
      </c>
      <c r="CJ65" s="29">
        <f t="shared" si="75"/>
        <v>1</v>
      </c>
      <c r="CK65" s="29">
        <f t="shared" si="76"/>
        <v>1</v>
      </c>
      <c r="CL65" s="29">
        <f t="shared" si="77"/>
        <v>1</v>
      </c>
      <c r="CM65" s="29">
        <f t="shared" si="78"/>
        <v>1</v>
      </c>
      <c r="CN65" s="29">
        <f t="shared" si="79"/>
        <v>1.19</v>
      </c>
      <c r="CO65" s="29">
        <f t="shared" si="80"/>
        <v>1.3532096438138703</v>
      </c>
      <c r="CP65" s="29">
        <f t="shared" si="81"/>
        <v>1.0508899025131919</v>
      </c>
      <c r="CQ65" s="29">
        <f t="shared" si="82"/>
        <v>1</v>
      </c>
      <c r="CR65" s="29">
        <f t="shared" si="83"/>
        <v>1.3120000000000001</v>
      </c>
      <c r="CS65" s="29">
        <f t="shared" si="84"/>
        <v>1</v>
      </c>
      <c r="CT65" s="29">
        <f t="shared" si="85"/>
        <v>1.1253731343283584</v>
      </c>
      <c r="CU65" s="29">
        <f t="shared" si="86"/>
        <v>1.1846023369770073</v>
      </c>
      <c r="CV65" s="29">
        <f t="shared" si="87"/>
        <v>1</v>
      </c>
      <c r="CW65" s="29">
        <f t="shared" si="87"/>
        <v>1</v>
      </c>
      <c r="CX65" s="29">
        <f t="shared" si="88"/>
        <v>1.2387310478482858</v>
      </c>
    </row>
    <row r="66" spans="1:102">
      <c r="A66" s="2">
        <v>43559</v>
      </c>
      <c r="B66" s="29">
        <v>1</v>
      </c>
      <c r="C66" s="29">
        <v>1.3058000000000001</v>
      </c>
      <c r="D66" s="29">
        <v>1.2484999999999999</v>
      </c>
      <c r="E66" s="29">
        <v>1.6930000000000001</v>
      </c>
      <c r="F66" s="29">
        <v>1.4690000000000001</v>
      </c>
      <c r="G66" s="29">
        <v>2.2766999999999999</v>
      </c>
      <c r="H66" s="29">
        <v>1.4990000000000001</v>
      </c>
      <c r="I66" s="29">
        <v>1.079</v>
      </c>
      <c r="J66" s="29">
        <v>1.5660000000000001</v>
      </c>
      <c r="K66" s="29">
        <v>1.135</v>
      </c>
      <c r="L66" s="29">
        <v>1.1222001669999999</v>
      </c>
      <c r="M66" s="29">
        <v>1.1080000000000001</v>
      </c>
      <c r="N66" s="29">
        <v>1</v>
      </c>
      <c r="O66" s="29">
        <v>1</v>
      </c>
      <c r="P66" s="29">
        <v>1</v>
      </c>
      <c r="Q66" s="29">
        <v>1</v>
      </c>
      <c r="R66" s="29">
        <v>1.2118</v>
      </c>
      <c r="S66" s="29">
        <v>1.3943000000000001</v>
      </c>
      <c r="T66" s="29">
        <v>1.177</v>
      </c>
      <c r="U66" s="29">
        <v>1</v>
      </c>
      <c r="V66" s="29">
        <v>1.33</v>
      </c>
      <c r="W66" s="29">
        <v>1</v>
      </c>
      <c r="X66" s="29">
        <v>1.1459999999999999</v>
      </c>
      <c r="Y66" s="29">
        <v>1.2533000000000001</v>
      </c>
      <c r="Z66" s="29">
        <v>1</v>
      </c>
      <c r="AA66" s="29">
        <v>1</v>
      </c>
      <c r="AB66" s="19">
        <v>1.2481121980268342</v>
      </c>
      <c r="AD66" s="11" t="str">
        <f t="shared" si="89"/>
        <v>/</v>
      </c>
      <c r="AE66" s="11">
        <f t="shared" si="90"/>
        <v>9.50908388094307E-3</v>
      </c>
      <c r="AF66" s="11">
        <f t="shared" si="91"/>
        <v>5.6383407168747457E-3</v>
      </c>
      <c r="AG66" s="11">
        <f t="shared" si="92"/>
        <v>5.910165484634966E-4</v>
      </c>
      <c r="AH66" s="11">
        <f t="shared" si="93"/>
        <v>1.3633265167007913E-3</v>
      </c>
      <c r="AI66" s="11">
        <f t="shared" si="94"/>
        <v>1.2001600213361829E-2</v>
      </c>
      <c r="AJ66" s="11">
        <f t="shared" si="95"/>
        <v>1.3180128421764081E-2</v>
      </c>
      <c r="AK66" s="11">
        <f t="shared" si="96"/>
        <v>8.9769964466055452E-3</v>
      </c>
      <c r="AL66" s="11">
        <f t="shared" si="97"/>
        <v>-8.2330588980367159E-3</v>
      </c>
      <c r="AM66" s="11">
        <f t="shared" si="98"/>
        <v>7.9928952042629398E-3</v>
      </c>
      <c r="AN66" s="11">
        <f t="shared" si="99"/>
        <v>6.9211115778995413E-3</v>
      </c>
      <c r="AO66" s="11">
        <f t="shared" si="100"/>
        <v>4.5330915684498319E-3</v>
      </c>
      <c r="AP66" s="11" t="str">
        <f t="shared" si="101"/>
        <v>/</v>
      </c>
      <c r="AQ66" s="11" t="str">
        <f t="shared" si="102"/>
        <v>/</v>
      </c>
      <c r="AR66" s="11" t="str">
        <f t="shared" si="103"/>
        <v>/</v>
      </c>
      <c r="AS66" s="11" t="str">
        <f t="shared" si="104"/>
        <v>/</v>
      </c>
      <c r="AT66" s="11">
        <f t="shared" si="105"/>
        <v>1.8319327731092461E-2</v>
      </c>
      <c r="AU66" s="11">
        <f t="shared" si="106"/>
        <v>2.2289024122003287E-2</v>
      </c>
      <c r="AV66" s="11">
        <f t="shared" si="107"/>
        <v>1.7021276595745594E-3</v>
      </c>
      <c r="AW66" s="11" t="str">
        <f t="shared" si="108"/>
        <v>/</v>
      </c>
      <c r="AX66" s="11">
        <f t="shared" si="109"/>
        <v>1.3719512195121908E-2</v>
      </c>
      <c r="AY66" s="11" t="str">
        <f t="shared" si="110"/>
        <v>/</v>
      </c>
      <c r="AZ66" s="11">
        <f t="shared" si="111"/>
        <v>1.3262599469495928E-2</v>
      </c>
      <c r="BA66" s="11">
        <f t="shared" si="112"/>
        <v>-3.0228303237610499E-3</v>
      </c>
      <c r="BB66" s="11" t="str">
        <f t="shared" si="113"/>
        <v>/</v>
      </c>
      <c r="BC66" s="11" t="str">
        <f t="shared" si="113"/>
        <v>/</v>
      </c>
      <c r="BD66" s="11">
        <f t="shared" si="114"/>
        <v>7.5731937088714396E-3</v>
      </c>
      <c r="BJ66" s="17"/>
      <c r="BK66" s="17"/>
      <c r="BL66" s="11"/>
      <c r="BW66" s="2">
        <f t="shared" ref="BW66:BW97" si="115">A66</f>
        <v>43559</v>
      </c>
      <c r="BX66" s="29">
        <f t="shared" ref="BX66:BX97" si="116">B66/B$2</f>
        <v>1</v>
      </c>
      <c r="BY66" s="29">
        <f t="shared" ref="BY66:BY97" si="117">C66/C$2</f>
        <v>1.1866593965830607</v>
      </c>
      <c r="BZ66" s="29">
        <f t="shared" ref="BZ66:BZ97" si="118">D66/D$2</f>
        <v>1.2354047100732239</v>
      </c>
      <c r="CA66" s="29">
        <f t="shared" ref="CA66:CA97" si="119">E66/E$2</f>
        <v>1.3764227642276423</v>
      </c>
      <c r="CB66" s="29">
        <f t="shared" ref="CB66:CB97" si="120">F66/F$2</f>
        <v>1.1686555290373908</v>
      </c>
      <c r="CC66" s="29">
        <f t="shared" ref="CC66:CC97" si="121">G66/G$2</f>
        <v>1.1580955287654509</v>
      </c>
      <c r="CD66" s="29">
        <f t="shared" ref="CD66:CD97" si="122">H66/H$2</f>
        <v>1.2607232968881412</v>
      </c>
      <c r="CE66" s="29">
        <f t="shared" ref="CE66:CE97" si="123">I66/I$2</f>
        <v>1.079</v>
      </c>
      <c r="CF66" s="29">
        <f t="shared" ref="CF66:CF97" si="124">J66/J$2</f>
        <v>1.3039134054954205</v>
      </c>
      <c r="CG66" s="29">
        <f t="shared" ref="CG66:CG97" si="125">K66/K$2</f>
        <v>1.135</v>
      </c>
      <c r="CH66" s="29">
        <f t="shared" ref="CH66:CH97" si="126">L66/L$2</f>
        <v>1.1222001669999999</v>
      </c>
      <c r="CI66" s="29">
        <f t="shared" ref="CI66:CI97" si="127">M66/M$2</f>
        <v>1.1080000000000001</v>
      </c>
      <c r="CJ66" s="29">
        <f t="shared" ref="CJ66:CJ97" si="128">N66/N$2</f>
        <v>1</v>
      </c>
      <c r="CK66" s="29">
        <f t="shared" ref="CK66:CK97" si="129">O66/O$2</f>
        <v>1</v>
      </c>
      <c r="CL66" s="29">
        <f t="shared" ref="CL66:CL97" si="130">P66/P$2</f>
        <v>1</v>
      </c>
      <c r="CM66" s="29">
        <f t="shared" ref="CM66:CM97" si="131">Q66/Q$2</f>
        <v>1</v>
      </c>
      <c r="CN66" s="29">
        <f t="shared" ref="CN66:CN97" si="132">R66/R$2</f>
        <v>1.2118</v>
      </c>
      <c r="CO66" s="29">
        <f t="shared" ref="CO66:CO97" si="133">S66/S$2</f>
        <v>1.3833713662069651</v>
      </c>
      <c r="CP66" s="29">
        <f t="shared" ref="CP66:CP97" si="134">T66/T$2</f>
        <v>1.0526786512834272</v>
      </c>
      <c r="CQ66" s="29">
        <f t="shared" ref="CQ66:CQ97" si="135">U66/U$2</f>
        <v>1</v>
      </c>
      <c r="CR66" s="29">
        <f t="shared" ref="CR66:CR97" si="136">V66/V$2</f>
        <v>1.33</v>
      </c>
      <c r="CS66" s="29">
        <f t="shared" ref="CS66:CS97" si="137">W66/W$2</f>
        <v>1</v>
      </c>
      <c r="CT66" s="29">
        <f t="shared" ref="CT66:CT97" si="138">X66/X$2</f>
        <v>1.1402985074626866</v>
      </c>
      <c r="CU66" s="29">
        <f t="shared" ref="CU66:CU97" si="139">Y66/Y$2</f>
        <v>1.1810214851111951</v>
      </c>
      <c r="CV66" s="29">
        <f t="shared" si="87"/>
        <v>1</v>
      </c>
      <c r="CW66" s="29">
        <f t="shared" si="87"/>
        <v>1</v>
      </c>
      <c r="CX66" s="29">
        <f t="shared" si="88"/>
        <v>1.2481121980268342</v>
      </c>
    </row>
    <row r="67" spans="1:102">
      <c r="A67" s="2">
        <v>43567</v>
      </c>
      <c r="B67" s="29">
        <v>1</v>
      </c>
      <c r="C67" s="29">
        <v>1.3268</v>
      </c>
      <c r="D67" s="29">
        <v>1.2738</v>
      </c>
      <c r="E67" s="29">
        <v>1.726</v>
      </c>
      <c r="F67" s="29">
        <v>1.4810000000000001</v>
      </c>
      <c r="G67" s="29">
        <v>2.3222999999999998</v>
      </c>
      <c r="H67" s="29">
        <v>1.5072000000000001</v>
      </c>
      <c r="I67" s="29">
        <v>1.1080000000000001</v>
      </c>
      <c r="J67" s="29">
        <v>1.57</v>
      </c>
      <c r="K67" s="29">
        <v>1.151</v>
      </c>
      <c r="L67" s="29">
        <v>1.1260291805</v>
      </c>
      <c r="M67" s="29">
        <v>1.1100000000000001</v>
      </c>
      <c r="N67" s="29">
        <v>1</v>
      </c>
      <c r="O67" s="29">
        <v>1</v>
      </c>
      <c r="P67" s="29">
        <v>1</v>
      </c>
      <c r="Q67" s="29">
        <v>1</v>
      </c>
      <c r="R67" s="29">
        <v>1.2201</v>
      </c>
      <c r="S67" s="29">
        <v>1.4003000000000001</v>
      </c>
      <c r="T67" s="29">
        <v>1.179</v>
      </c>
      <c r="U67" s="29">
        <v>1</v>
      </c>
      <c r="V67" s="29">
        <v>1.3260000000000001</v>
      </c>
      <c r="W67" s="29">
        <v>1</v>
      </c>
      <c r="X67" s="29">
        <v>1.1659999999999999</v>
      </c>
      <c r="Y67" s="29">
        <v>1.2577</v>
      </c>
      <c r="Z67" s="29">
        <v>1</v>
      </c>
      <c r="AA67" s="29">
        <v>1</v>
      </c>
      <c r="AB67" s="19">
        <v>1.2605242050137238</v>
      </c>
      <c r="AD67" s="11" t="str">
        <f t="shared" ref="AD67:AD98" si="140">IF(B67=B66,"/",B67/B66-1)</f>
        <v>/</v>
      </c>
      <c r="AE67" s="11">
        <f t="shared" ref="AE67:AE98" si="141">IF(C67=C66,"/",C67/C66-1)</f>
        <v>1.6082095267269114E-2</v>
      </c>
      <c r="AF67" s="11">
        <f t="shared" ref="AF67:AF98" si="142">IF(D67=D66,"/",D67/D66-1)</f>
        <v>2.026431718061672E-2</v>
      </c>
      <c r="AG67" s="11">
        <f t="shared" ref="AG67:AG98" si="143">IF(E67=E66,"/",E67/E66-1)</f>
        <v>1.9492025989367834E-2</v>
      </c>
      <c r="AH67" s="11">
        <f t="shared" ref="AH67:AH98" si="144">IF(F67=F66,"/",F67/F66-1)</f>
        <v>8.1688223281144445E-3</v>
      </c>
      <c r="AI67" s="11">
        <f t="shared" ref="AI67:AI98" si="145">IF(G67=G66,"/",G67/G66-1)</f>
        <v>2.0028989326656976E-2</v>
      </c>
      <c r="AJ67" s="11">
        <f t="shared" ref="AJ67:AJ98" si="146">IF(H67=H66,"/",H67/H66-1)</f>
        <v>5.4703135423614935E-3</v>
      </c>
      <c r="AK67" s="11">
        <f t="shared" ref="AK67:AK98" si="147">IF(I67=I66,"/",I67/I66-1)</f>
        <v>2.6876737720111343E-2</v>
      </c>
      <c r="AL67" s="11">
        <f t="shared" ref="AL67:AL98" si="148">IF(J67=J66,"/",J67/J66-1)</f>
        <v>2.5542784163474774E-3</v>
      </c>
      <c r="AM67" s="11">
        <f t="shared" ref="AM67:AM98" si="149">IF(K67=K66,"/",K67/K66-1)</f>
        <v>1.4096916299559448E-2</v>
      </c>
      <c r="AN67" s="11">
        <f t="shared" ref="AN67:AN98" si="150">IF(L67=L66,"/",L67/L66-1)</f>
        <v>3.412059285498259E-3</v>
      </c>
      <c r="AO67" s="11">
        <f t="shared" ref="AO67:AO98" si="151">IF(M67=M66,"/",M67/M66-1)</f>
        <v>1.8050541516245744E-3</v>
      </c>
      <c r="AP67" s="11" t="str">
        <f t="shared" ref="AP67:AP98" si="152">IF(N67=N66,"/",N67/N66-1)</f>
        <v>/</v>
      </c>
      <c r="AQ67" s="11" t="str">
        <f t="shared" ref="AQ67:AQ98" si="153">IF(O67=O66,"/",O67/O66-1)</f>
        <v>/</v>
      </c>
      <c r="AR67" s="11" t="str">
        <f t="shared" ref="AR67:AR98" si="154">IF(P67=P66,"/",P67/P66-1)</f>
        <v>/</v>
      </c>
      <c r="AS67" s="11" t="str">
        <f t="shared" ref="AS67:AS98" si="155">IF(Q67=Q66,"/",Q67/Q66-1)</f>
        <v>/</v>
      </c>
      <c r="AT67" s="11">
        <f t="shared" ref="AT67:AT98" si="156">IF(R67=R66,"/",R67/R66-1)</f>
        <v>6.8493150684931781E-3</v>
      </c>
      <c r="AU67" s="11">
        <f t="shared" ref="AU67:AU98" si="157">IF(S67=S66,"/",S67/S66-1)</f>
        <v>4.3032345980060782E-3</v>
      </c>
      <c r="AV67" s="11">
        <f t="shared" ref="AV67:AV98" si="158">IF(T67=T66,"/",T67/T66-1)</f>
        <v>1.6992353440952179E-3</v>
      </c>
      <c r="AW67" s="11" t="str">
        <f t="shared" ref="AW67:AW98" si="159">IF(U67=U66,"/",U67/U66-1)</f>
        <v>/</v>
      </c>
      <c r="AX67" s="11">
        <f t="shared" ref="AX67:AX98" si="160">IF(V67=V66,"/",V67/V66-1)</f>
        <v>-3.0075187969924588E-3</v>
      </c>
      <c r="AY67" s="11" t="str">
        <f t="shared" ref="AY67:AY98" si="161">IF(W67=W66,"/",W67/W66-1)</f>
        <v>/</v>
      </c>
      <c r="AZ67" s="11">
        <f t="shared" ref="AZ67:AZ98" si="162">IF(X67=X66,"/",X67/X66-1)</f>
        <v>1.7452006980802848E-2</v>
      </c>
      <c r="BA67" s="11">
        <f t="shared" ref="BA67:BA98" si="163">IF(Y67=Y66,"/",Y67/Y66-1)</f>
        <v>3.5107316683953282E-3</v>
      </c>
      <c r="BB67" s="11" t="str">
        <f t="shared" si="113"/>
        <v>/</v>
      </c>
      <c r="BC67" s="11" t="str">
        <f t="shared" si="113"/>
        <v>/</v>
      </c>
      <c r="BD67" s="11">
        <f t="shared" si="114"/>
        <v>9.9446243747252083E-3</v>
      </c>
      <c r="BJ67" s="17"/>
      <c r="BK67" s="17"/>
      <c r="BL67" s="11"/>
      <c r="BW67" s="2">
        <f t="shared" si="115"/>
        <v>43567</v>
      </c>
      <c r="BX67" s="29">
        <f t="shared" si="116"/>
        <v>1</v>
      </c>
      <c r="BY67" s="29">
        <f t="shared" si="117"/>
        <v>1.2057433660487096</v>
      </c>
      <c r="BZ67" s="29">
        <f t="shared" si="118"/>
        <v>1.2604393429645757</v>
      </c>
      <c r="CA67" s="29">
        <f t="shared" si="119"/>
        <v>1.4032520325203253</v>
      </c>
      <c r="CB67" s="29">
        <f t="shared" si="120"/>
        <v>1.1782020684168657</v>
      </c>
      <c r="CC67" s="29">
        <f t="shared" si="121"/>
        <v>1.1812910117503432</v>
      </c>
      <c r="CD67" s="29">
        <f t="shared" si="122"/>
        <v>1.2676198486122792</v>
      </c>
      <c r="CE67" s="29">
        <f t="shared" si="123"/>
        <v>1.1080000000000001</v>
      </c>
      <c r="CF67" s="29">
        <f t="shared" si="124"/>
        <v>1.3072439633638635</v>
      </c>
      <c r="CG67" s="29">
        <f t="shared" si="125"/>
        <v>1.151</v>
      </c>
      <c r="CH67" s="29">
        <f t="shared" si="126"/>
        <v>1.1260291805</v>
      </c>
      <c r="CI67" s="29">
        <f t="shared" si="127"/>
        <v>1.1100000000000001</v>
      </c>
      <c r="CJ67" s="29">
        <f t="shared" si="128"/>
        <v>1</v>
      </c>
      <c r="CK67" s="29">
        <f t="shared" si="129"/>
        <v>1</v>
      </c>
      <c r="CL67" s="29">
        <f t="shared" si="130"/>
        <v>1</v>
      </c>
      <c r="CM67" s="29">
        <f t="shared" si="131"/>
        <v>1</v>
      </c>
      <c r="CN67" s="29">
        <f t="shared" si="132"/>
        <v>1.2201</v>
      </c>
      <c r="CO67" s="29">
        <f t="shared" si="133"/>
        <v>1.389324337731918</v>
      </c>
      <c r="CP67" s="29">
        <f t="shared" si="134"/>
        <v>1.0544674000536625</v>
      </c>
      <c r="CQ67" s="29">
        <f t="shared" si="135"/>
        <v>1</v>
      </c>
      <c r="CR67" s="29">
        <f t="shared" si="136"/>
        <v>1.3260000000000001</v>
      </c>
      <c r="CS67" s="29">
        <f t="shared" si="137"/>
        <v>1</v>
      </c>
      <c r="CT67" s="29">
        <f t="shared" si="138"/>
        <v>1.1601990049751245</v>
      </c>
      <c r="CU67" s="29">
        <f t="shared" si="139"/>
        <v>1.1851677346400302</v>
      </c>
      <c r="CV67" s="29">
        <f t="shared" ref="CV67:CW130" si="164">Z67/Z$2</f>
        <v>1</v>
      </c>
      <c r="CW67" s="29">
        <f t="shared" si="164"/>
        <v>1</v>
      </c>
      <c r="CX67" s="29">
        <f t="shared" ref="CX67:CX106" si="165">AB67/AB$2</f>
        <v>1.2605242050137238</v>
      </c>
    </row>
    <row r="68" spans="1:102">
      <c r="A68" s="2">
        <v>43574</v>
      </c>
      <c r="B68" s="29">
        <v>1</v>
      </c>
      <c r="C68" s="29">
        <v>1.3498000000000001</v>
      </c>
      <c r="D68" s="29">
        <v>1.2887999999999999</v>
      </c>
      <c r="E68" s="29">
        <v>1.752</v>
      </c>
      <c r="F68" s="29">
        <v>1.4950000000000001</v>
      </c>
      <c r="G68" s="29">
        <v>2.37</v>
      </c>
      <c r="H68" s="29">
        <v>1.5302</v>
      </c>
      <c r="I68" s="29">
        <v>1.1194999999999999</v>
      </c>
      <c r="J68" s="29">
        <v>1.5880000000000001</v>
      </c>
      <c r="K68" s="29">
        <v>1.1619999999999999</v>
      </c>
      <c r="L68" s="29">
        <v>1.13831401766667</v>
      </c>
      <c r="M68" s="29">
        <v>1.115</v>
      </c>
      <c r="N68" s="29">
        <v>1</v>
      </c>
      <c r="O68" s="29">
        <v>1</v>
      </c>
      <c r="P68" s="29">
        <v>1</v>
      </c>
      <c r="Q68" s="29">
        <v>1</v>
      </c>
      <c r="R68" s="29">
        <v>1.2159</v>
      </c>
      <c r="S68" s="29">
        <v>1.4215</v>
      </c>
      <c r="T68" s="29">
        <v>1.1839999999999999</v>
      </c>
      <c r="U68" s="29">
        <v>1</v>
      </c>
      <c r="V68" s="29">
        <v>1.3320000000000001</v>
      </c>
      <c r="W68" s="29">
        <v>1</v>
      </c>
      <c r="X68" s="29">
        <v>1.1779999999999999</v>
      </c>
      <c r="Y68" s="29">
        <v>1.2702</v>
      </c>
      <c r="Z68" s="29">
        <v>1</v>
      </c>
      <c r="AA68" s="29">
        <v>1</v>
      </c>
      <c r="AB68" s="19">
        <v>1.2736437653777579</v>
      </c>
      <c r="AD68" s="11" t="str">
        <f t="shared" si="140"/>
        <v>/</v>
      </c>
      <c r="AE68" s="11">
        <f t="shared" si="141"/>
        <v>1.733494121193857E-2</v>
      </c>
      <c r="AF68" s="11">
        <f t="shared" si="142"/>
        <v>1.1775788977861357E-2</v>
      </c>
      <c r="AG68" s="11">
        <f t="shared" si="143"/>
        <v>1.5063731170336103E-2</v>
      </c>
      <c r="AH68" s="11">
        <f t="shared" si="144"/>
        <v>9.4530722484806873E-3</v>
      </c>
      <c r="AI68" s="11">
        <f t="shared" si="145"/>
        <v>2.0539981914481364E-2</v>
      </c>
      <c r="AJ68" s="11">
        <f t="shared" si="146"/>
        <v>1.5260084925689865E-2</v>
      </c>
      <c r="AK68" s="11">
        <f t="shared" si="147"/>
        <v>1.0379061371841081E-2</v>
      </c>
      <c r="AL68" s="11">
        <f t="shared" si="148"/>
        <v>1.1464968152866239E-2</v>
      </c>
      <c r="AM68" s="11">
        <f t="shared" si="149"/>
        <v>9.5569070373586751E-3</v>
      </c>
      <c r="AN68" s="11">
        <f t="shared" si="150"/>
        <v>1.0909874610189885E-2</v>
      </c>
      <c r="AO68" s="11">
        <f t="shared" si="151"/>
        <v>4.5045045045044585E-3</v>
      </c>
      <c r="AP68" s="11" t="str">
        <f t="shared" si="152"/>
        <v>/</v>
      </c>
      <c r="AQ68" s="11" t="str">
        <f t="shared" si="153"/>
        <v>/</v>
      </c>
      <c r="AR68" s="11" t="str">
        <f t="shared" si="154"/>
        <v>/</v>
      </c>
      <c r="AS68" s="11" t="str">
        <f t="shared" si="155"/>
        <v>/</v>
      </c>
      <c r="AT68" s="11">
        <f t="shared" si="156"/>
        <v>-3.4423407917383297E-3</v>
      </c>
      <c r="AU68" s="11">
        <f t="shared" si="157"/>
        <v>1.5139612940084257E-2</v>
      </c>
      <c r="AV68" s="11">
        <f t="shared" si="158"/>
        <v>4.2408821034773947E-3</v>
      </c>
      <c r="AW68" s="11" t="str">
        <f t="shared" si="159"/>
        <v>/</v>
      </c>
      <c r="AX68" s="11">
        <f t="shared" si="160"/>
        <v>4.5248868778280382E-3</v>
      </c>
      <c r="AY68" s="11" t="str">
        <f t="shared" si="161"/>
        <v>/</v>
      </c>
      <c r="AZ68" s="11">
        <f t="shared" si="162"/>
        <v>1.0291595197255532E-2</v>
      </c>
      <c r="BA68" s="11">
        <f t="shared" si="163"/>
        <v>9.9387771328616203E-3</v>
      </c>
      <c r="BB68" s="11" t="str">
        <f t="shared" ref="BB68:BC129" si="166">IF(Z68=Z67,"/",Z68/Z67-1)</f>
        <v>/</v>
      </c>
      <c r="BC68" s="11" t="str">
        <f t="shared" si="166"/>
        <v>/</v>
      </c>
      <c r="BD68" s="11">
        <f t="shared" ref="BD68:BD90" si="167">IF(AB68=AB67,"/",AB68/AB67-1)</f>
        <v>1.0408019387371681E-2</v>
      </c>
      <c r="BJ68" s="17"/>
      <c r="BK68" s="17"/>
      <c r="BL68" s="11"/>
      <c r="BW68" s="2">
        <f t="shared" si="115"/>
        <v>43574</v>
      </c>
      <c r="BX68" s="29">
        <f t="shared" si="116"/>
        <v>1</v>
      </c>
      <c r="BY68" s="29">
        <f t="shared" si="117"/>
        <v>1.2266448564158487</v>
      </c>
      <c r="BZ68" s="29">
        <f t="shared" si="118"/>
        <v>1.2752820106867209</v>
      </c>
      <c r="CA68" s="29">
        <f t="shared" si="119"/>
        <v>1.424390243902439</v>
      </c>
      <c r="CB68" s="29">
        <f t="shared" si="120"/>
        <v>1.1893396976929198</v>
      </c>
      <c r="CC68" s="29">
        <f t="shared" si="121"/>
        <v>1.2055547077674349</v>
      </c>
      <c r="CD68" s="29">
        <f t="shared" si="122"/>
        <v>1.286963835155593</v>
      </c>
      <c r="CE68" s="29">
        <f t="shared" si="123"/>
        <v>1.1194999999999999</v>
      </c>
      <c r="CF68" s="29">
        <f t="shared" si="124"/>
        <v>1.3222314737718568</v>
      </c>
      <c r="CG68" s="29">
        <f t="shared" si="125"/>
        <v>1.1619999999999999</v>
      </c>
      <c r="CH68" s="29">
        <f t="shared" si="126"/>
        <v>1.13831401766667</v>
      </c>
      <c r="CI68" s="29">
        <f t="shared" si="127"/>
        <v>1.115</v>
      </c>
      <c r="CJ68" s="29">
        <f t="shared" si="128"/>
        <v>1</v>
      </c>
      <c r="CK68" s="29">
        <f t="shared" si="129"/>
        <v>1</v>
      </c>
      <c r="CL68" s="29">
        <f t="shared" si="130"/>
        <v>1</v>
      </c>
      <c r="CM68" s="29">
        <f t="shared" si="131"/>
        <v>1</v>
      </c>
      <c r="CN68" s="29">
        <f t="shared" si="132"/>
        <v>1.2159</v>
      </c>
      <c r="CO68" s="29">
        <f t="shared" si="133"/>
        <v>1.410358170453418</v>
      </c>
      <c r="CP68" s="29">
        <f t="shared" si="134"/>
        <v>1.0589392719792503</v>
      </c>
      <c r="CQ68" s="29">
        <f t="shared" si="135"/>
        <v>1</v>
      </c>
      <c r="CR68" s="29">
        <f t="shared" si="136"/>
        <v>1.3320000000000001</v>
      </c>
      <c r="CS68" s="29">
        <f t="shared" si="137"/>
        <v>1</v>
      </c>
      <c r="CT68" s="29">
        <f t="shared" si="138"/>
        <v>1.1721393034825871</v>
      </c>
      <c r="CU68" s="29">
        <f t="shared" si="139"/>
        <v>1.1969468526196758</v>
      </c>
      <c r="CV68" s="29">
        <f t="shared" si="164"/>
        <v>1</v>
      </c>
      <c r="CW68" s="29">
        <f t="shared" si="164"/>
        <v>1</v>
      </c>
      <c r="CX68" s="29">
        <f t="shared" si="165"/>
        <v>1.2736437653777579</v>
      </c>
    </row>
    <row r="69" spans="1:102">
      <c r="A69" s="2">
        <v>43581</v>
      </c>
      <c r="B69" s="29">
        <v>1</v>
      </c>
      <c r="C69" s="29">
        <v>1.3505</v>
      </c>
      <c r="D69" s="29">
        <v>1.2776000000000001</v>
      </c>
      <c r="E69" s="29">
        <v>1.7410000000000001</v>
      </c>
      <c r="F69" s="29">
        <v>1.492</v>
      </c>
      <c r="G69" s="29">
        <v>2.3687999999999998</v>
      </c>
      <c r="H69" s="29">
        <v>1.5186999999999999</v>
      </c>
      <c r="I69" s="29">
        <v>1.1160000000000001</v>
      </c>
      <c r="J69" s="29">
        <v>1.5549999999999999</v>
      </c>
      <c r="K69" s="29">
        <v>1.151</v>
      </c>
      <c r="L69" s="29">
        <v>1.1372348809999999</v>
      </c>
      <c r="M69" s="29">
        <v>1.1160000000000001</v>
      </c>
      <c r="N69" s="29">
        <v>1</v>
      </c>
      <c r="O69" s="29">
        <v>1</v>
      </c>
      <c r="P69" s="29">
        <v>1</v>
      </c>
      <c r="Q69" s="29">
        <v>1</v>
      </c>
      <c r="R69" s="29">
        <v>1.1982999999999999</v>
      </c>
      <c r="S69" s="29">
        <v>1.3944000000000001</v>
      </c>
      <c r="T69" s="29">
        <v>1.1830000000000001</v>
      </c>
      <c r="U69" s="29">
        <v>1</v>
      </c>
      <c r="V69" s="29">
        <v>1.347</v>
      </c>
      <c r="W69" s="29">
        <v>1</v>
      </c>
      <c r="X69" s="29">
        <v>1.1819999999999999</v>
      </c>
      <c r="Y69" s="29">
        <v>1.2736000000000001</v>
      </c>
      <c r="Z69" s="29">
        <v>1</v>
      </c>
      <c r="AA69" s="29">
        <v>1</v>
      </c>
      <c r="AB69" s="19">
        <v>1.2680282204209112</v>
      </c>
      <c r="AD69" s="11" t="str">
        <f t="shared" si="140"/>
        <v>/</v>
      </c>
      <c r="AE69" s="11">
        <f t="shared" si="141"/>
        <v>5.1859534745890556E-4</v>
      </c>
      <c r="AF69" s="11">
        <f t="shared" si="142"/>
        <v>-8.690254500310246E-3</v>
      </c>
      <c r="AG69" s="11">
        <f t="shared" si="143"/>
        <v>-6.2785388127852837E-3</v>
      </c>
      <c r="AH69" s="11">
        <f t="shared" si="144"/>
        <v>-2.0066889632107676E-3</v>
      </c>
      <c r="AI69" s="11">
        <f t="shared" si="145"/>
        <v>-5.0632911392423097E-4</v>
      </c>
      <c r="AJ69" s="11">
        <f t="shared" si="146"/>
        <v>-7.5153574696118497E-3</v>
      </c>
      <c r="AK69" s="11">
        <f t="shared" si="147"/>
        <v>-3.1263957123714992E-3</v>
      </c>
      <c r="AL69" s="11">
        <f t="shared" si="148"/>
        <v>-2.0780856423173844E-2</v>
      </c>
      <c r="AM69" s="11">
        <f t="shared" si="149"/>
        <v>-9.4664371772804623E-3</v>
      </c>
      <c r="AN69" s="11">
        <f t="shared" si="150"/>
        <v>-9.4801315798787034E-4</v>
      </c>
      <c r="AO69" s="11">
        <f t="shared" si="151"/>
        <v>8.9686098654717661E-4</v>
      </c>
      <c r="AP69" s="11" t="str">
        <f t="shared" si="152"/>
        <v>/</v>
      </c>
      <c r="AQ69" s="11" t="str">
        <f t="shared" si="153"/>
        <v>/</v>
      </c>
      <c r="AR69" s="11" t="str">
        <f t="shared" si="154"/>
        <v>/</v>
      </c>
      <c r="AS69" s="11" t="str">
        <f t="shared" si="155"/>
        <v>/</v>
      </c>
      <c r="AT69" s="11">
        <f t="shared" si="156"/>
        <v>-1.4474874578501606E-2</v>
      </c>
      <c r="AU69" s="11">
        <f t="shared" si="157"/>
        <v>-1.9064368624692185E-2</v>
      </c>
      <c r="AV69" s="11">
        <f t="shared" si="158"/>
        <v>-8.4459459459451658E-4</v>
      </c>
      <c r="AW69" s="11" t="str">
        <f t="shared" si="159"/>
        <v>/</v>
      </c>
      <c r="AX69" s="11">
        <f t="shared" si="160"/>
        <v>1.1261261261261257E-2</v>
      </c>
      <c r="AY69" s="11" t="str">
        <f t="shared" si="161"/>
        <v>/</v>
      </c>
      <c r="AZ69" s="11">
        <f t="shared" si="162"/>
        <v>3.3955857385399302E-3</v>
      </c>
      <c r="BA69" s="11">
        <f t="shared" si="163"/>
        <v>2.6767438198709304E-3</v>
      </c>
      <c r="BB69" s="11" t="str">
        <f t="shared" si="166"/>
        <v>/</v>
      </c>
      <c r="BC69" s="11" t="str">
        <f t="shared" si="166"/>
        <v>/</v>
      </c>
      <c r="BD69" s="11">
        <f t="shared" si="167"/>
        <v>-4.4090389396921337E-3</v>
      </c>
      <c r="BJ69" s="17"/>
      <c r="BK69" s="17"/>
      <c r="BL69" s="11"/>
      <c r="BW69" s="2">
        <f t="shared" si="115"/>
        <v>43581</v>
      </c>
      <c r="BX69" s="29">
        <f t="shared" si="116"/>
        <v>1</v>
      </c>
      <c r="BY69" s="29">
        <f t="shared" si="117"/>
        <v>1.2272809887313705</v>
      </c>
      <c r="BZ69" s="29">
        <f t="shared" si="118"/>
        <v>1.2641994854541858</v>
      </c>
      <c r="CA69" s="29">
        <f t="shared" si="119"/>
        <v>1.4154471544715448</v>
      </c>
      <c r="CB69" s="29">
        <f t="shared" si="120"/>
        <v>1.1869530628480509</v>
      </c>
      <c r="CC69" s="29">
        <f t="shared" si="121"/>
        <v>1.2049443003204638</v>
      </c>
      <c r="CD69" s="29">
        <f t="shared" si="122"/>
        <v>1.2772918418839361</v>
      </c>
      <c r="CE69" s="29">
        <f t="shared" si="123"/>
        <v>1.1160000000000001</v>
      </c>
      <c r="CF69" s="29">
        <f t="shared" si="124"/>
        <v>1.2947543713572023</v>
      </c>
      <c r="CG69" s="29">
        <f t="shared" si="125"/>
        <v>1.151</v>
      </c>
      <c r="CH69" s="29">
        <f t="shared" si="126"/>
        <v>1.1372348809999999</v>
      </c>
      <c r="CI69" s="29">
        <f t="shared" si="127"/>
        <v>1.1160000000000001</v>
      </c>
      <c r="CJ69" s="29">
        <f t="shared" si="128"/>
        <v>1</v>
      </c>
      <c r="CK69" s="29">
        <f t="shared" si="129"/>
        <v>1</v>
      </c>
      <c r="CL69" s="29">
        <f t="shared" si="130"/>
        <v>1</v>
      </c>
      <c r="CM69" s="29">
        <f t="shared" si="131"/>
        <v>1</v>
      </c>
      <c r="CN69" s="29">
        <f t="shared" si="132"/>
        <v>1.1982999999999999</v>
      </c>
      <c r="CO69" s="29">
        <f t="shared" si="133"/>
        <v>1.3834705823990476</v>
      </c>
      <c r="CP69" s="29">
        <f t="shared" si="134"/>
        <v>1.0580448975941328</v>
      </c>
      <c r="CQ69" s="29">
        <f t="shared" si="135"/>
        <v>1</v>
      </c>
      <c r="CR69" s="29">
        <f t="shared" si="136"/>
        <v>1.347</v>
      </c>
      <c r="CS69" s="29">
        <f t="shared" si="137"/>
        <v>1</v>
      </c>
      <c r="CT69" s="29">
        <f t="shared" si="138"/>
        <v>1.1761194029850748</v>
      </c>
      <c r="CU69" s="29">
        <f t="shared" si="139"/>
        <v>1.2001507727101397</v>
      </c>
      <c r="CV69" s="29">
        <f t="shared" si="164"/>
        <v>1</v>
      </c>
      <c r="CW69" s="29">
        <f t="shared" si="164"/>
        <v>1</v>
      </c>
      <c r="CX69" s="29">
        <f t="shared" si="165"/>
        <v>1.2680282204209112</v>
      </c>
    </row>
    <row r="70" spans="1:102">
      <c r="A70" s="2">
        <v>43585</v>
      </c>
      <c r="B70" s="29">
        <v>1</v>
      </c>
      <c r="C70" s="29">
        <v>1.3653999999999999</v>
      </c>
      <c r="D70" s="29">
        <v>1.2769999999999999</v>
      </c>
      <c r="E70" s="29">
        <v>1.758</v>
      </c>
      <c r="F70" s="29">
        <v>1.494</v>
      </c>
      <c r="G70" s="29">
        <v>2.3744999999999998</v>
      </c>
      <c r="H70" s="29">
        <v>1.5317000000000001</v>
      </c>
      <c r="I70" s="29">
        <v>1.125</v>
      </c>
      <c r="J70" s="29">
        <v>1.548</v>
      </c>
      <c r="K70" s="29">
        <v>1.163</v>
      </c>
      <c r="L70" s="29">
        <v>1.1515201340000001</v>
      </c>
      <c r="M70" s="29">
        <v>1.121</v>
      </c>
      <c r="N70" s="29">
        <v>1</v>
      </c>
      <c r="O70" s="29">
        <v>1</v>
      </c>
      <c r="P70" s="29">
        <v>1</v>
      </c>
      <c r="Q70" s="29">
        <v>1</v>
      </c>
      <c r="R70" s="29">
        <v>1.1952</v>
      </c>
      <c r="S70" s="29">
        <v>1.3944000000000001</v>
      </c>
      <c r="T70" s="29">
        <v>1.1830000000000001</v>
      </c>
      <c r="U70" s="29">
        <v>1</v>
      </c>
      <c r="V70" s="29">
        <v>1.347</v>
      </c>
      <c r="W70" s="29">
        <v>1</v>
      </c>
      <c r="X70" s="29">
        <v>1.1870000000000001</v>
      </c>
      <c r="Y70" s="29">
        <v>1.2736000000000001</v>
      </c>
      <c r="Z70" s="29">
        <v>1</v>
      </c>
      <c r="AA70" s="29">
        <v>1</v>
      </c>
      <c r="AB70" s="19">
        <v>1.2743984005440123</v>
      </c>
      <c r="AD70" s="11" t="str">
        <f t="shared" si="140"/>
        <v>/</v>
      </c>
      <c r="AE70" s="11">
        <f t="shared" si="141"/>
        <v>1.1032950758978144E-2</v>
      </c>
      <c r="AF70" s="11">
        <f t="shared" si="142"/>
        <v>-4.6963055729509762E-4</v>
      </c>
      <c r="AG70" s="11">
        <f t="shared" si="143"/>
        <v>9.7645031591038212E-3</v>
      </c>
      <c r="AH70" s="11">
        <f t="shared" si="144"/>
        <v>1.3404825737266535E-3</v>
      </c>
      <c r="AI70" s="11">
        <f t="shared" si="145"/>
        <v>2.4062816616008398E-3</v>
      </c>
      <c r="AJ70" s="11">
        <f t="shared" si="146"/>
        <v>8.5599525910318164E-3</v>
      </c>
      <c r="AK70" s="11">
        <f t="shared" si="147"/>
        <v>8.0645161290322509E-3</v>
      </c>
      <c r="AL70" s="11">
        <f t="shared" si="148"/>
        <v>-4.5016077170417779E-3</v>
      </c>
      <c r="AM70" s="11">
        <f t="shared" si="149"/>
        <v>1.0425716768027726E-2</v>
      </c>
      <c r="AN70" s="11">
        <f t="shared" si="150"/>
        <v>1.2561391880135497E-2</v>
      </c>
      <c r="AO70" s="11">
        <f t="shared" si="151"/>
        <v>4.4802867383511025E-3</v>
      </c>
      <c r="AP70" s="11" t="str">
        <f t="shared" si="152"/>
        <v>/</v>
      </c>
      <c r="AQ70" s="11" t="str">
        <f t="shared" si="153"/>
        <v>/</v>
      </c>
      <c r="AR70" s="11" t="str">
        <f t="shared" si="154"/>
        <v>/</v>
      </c>
      <c r="AS70" s="11" t="str">
        <f t="shared" si="155"/>
        <v>/</v>
      </c>
      <c r="AT70" s="11">
        <f t="shared" si="156"/>
        <v>-2.5869982475171804E-3</v>
      </c>
      <c r="AU70" s="11" t="str">
        <f t="shared" si="157"/>
        <v>/</v>
      </c>
      <c r="AV70" s="11" t="str">
        <f t="shared" si="158"/>
        <v>/</v>
      </c>
      <c r="AW70" s="11" t="str">
        <f t="shared" si="159"/>
        <v>/</v>
      </c>
      <c r="AX70" s="11" t="str">
        <f t="shared" si="160"/>
        <v>/</v>
      </c>
      <c r="AY70" s="11" t="str">
        <f t="shared" si="161"/>
        <v>/</v>
      </c>
      <c r="AZ70" s="11">
        <f t="shared" si="162"/>
        <v>4.230118443316444E-3</v>
      </c>
      <c r="BA70" s="11" t="str">
        <f t="shared" si="163"/>
        <v>/</v>
      </c>
      <c r="BB70" s="11" t="str">
        <f t="shared" si="166"/>
        <v>/</v>
      </c>
      <c r="BC70" s="11" t="str">
        <f t="shared" si="166"/>
        <v>/</v>
      </c>
      <c r="BD70" s="11">
        <f t="shared" si="167"/>
        <v>5.0236895524191638E-3</v>
      </c>
      <c r="BJ70" s="17"/>
      <c r="BK70" s="17"/>
      <c r="BL70" s="11"/>
      <c r="BW70" s="2">
        <f t="shared" si="115"/>
        <v>43585</v>
      </c>
      <c r="BX70" s="29">
        <f t="shared" si="116"/>
        <v>1</v>
      </c>
      <c r="BY70" s="29">
        <f t="shared" si="117"/>
        <v>1.2408215194474737</v>
      </c>
      <c r="BZ70" s="29">
        <f t="shared" si="118"/>
        <v>1.2636057787452999</v>
      </c>
      <c r="CA70" s="29">
        <f t="shared" si="119"/>
        <v>1.4292682926829268</v>
      </c>
      <c r="CB70" s="29">
        <f t="shared" si="120"/>
        <v>1.1885441527446301</v>
      </c>
      <c r="CC70" s="29">
        <f t="shared" si="121"/>
        <v>1.2078437356935754</v>
      </c>
      <c r="CD70" s="29">
        <f t="shared" si="122"/>
        <v>1.2882253994953743</v>
      </c>
      <c r="CE70" s="29">
        <f t="shared" si="123"/>
        <v>1.125</v>
      </c>
      <c r="CF70" s="29">
        <f t="shared" si="124"/>
        <v>1.2889258950874272</v>
      </c>
      <c r="CG70" s="29">
        <f t="shared" si="125"/>
        <v>1.163</v>
      </c>
      <c r="CH70" s="29">
        <f t="shared" si="126"/>
        <v>1.1515201340000001</v>
      </c>
      <c r="CI70" s="29">
        <f t="shared" si="127"/>
        <v>1.121</v>
      </c>
      <c r="CJ70" s="29">
        <f t="shared" si="128"/>
        <v>1</v>
      </c>
      <c r="CK70" s="29">
        <f t="shared" si="129"/>
        <v>1</v>
      </c>
      <c r="CL70" s="29">
        <f t="shared" si="130"/>
        <v>1</v>
      </c>
      <c r="CM70" s="29">
        <f t="shared" si="131"/>
        <v>1</v>
      </c>
      <c r="CN70" s="29">
        <f t="shared" si="132"/>
        <v>1.1952</v>
      </c>
      <c r="CO70" s="29">
        <f t="shared" si="133"/>
        <v>1.3834705823990476</v>
      </c>
      <c r="CP70" s="29">
        <f t="shared" si="134"/>
        <v>1.0580448975941328</v>
      </c>
      <c r="CQ70" s="29">
        <f t="shared" si="135"/>
        <v>1</v>
      </c>
      <c r="CR70" s="29">
        <f t="shared" si="136"/>
        <v>1.347</v>
      </c>
      <c r="CS70" s="29">
        <f t="shared" si="137"/>
        <v>1</v>
      </c>
      <c r="CT70" s="29">
        <f t="shared" si="138"/>
        <v>1.1810945273631843</v>
      </c>
      <c r="CU70" s="29">
        <f t="shared" si="139"/>
        <v>1.2001507727101397</v>
      </c>
      <c r="CV70" s="29">
        <f t="shared" si="164"/>
        <v>1</v>
      </c>
      <c r="CW70" s="29">
        <f t="shared" si="164"/>
        <v>1</v>
      </c>
      <c r="CX70" s="29">
        <f t="shared" si="165"/>
        <v>1.2743984005440123</v>
      </c>
    </row>
    <row r="71" spans="1:102">
      <c r="A71" s="2">
        <v>43595</v>
      </c>
      <c r="B71" s="29">
        <v>1</v>
      </c>
      <c r="C71" s="29">
        <v>1.3962000000000001</v>
      </c>
      <c r="D71" s="29">
        <v>1.3021</v>
      </c>
      <c r="E71" s="29">
        <v>1.798</v>
      </c>
      <c r="F71" s="29">
        <v>1.5069999999999999</v>
      </c>
      <c r="G71" s="29">
        <v>2.4144999999999999</v>
      </c>
      <c r="H71" s="29">
        <v>1.5449999999999999</v>
      </c>
      <c r="I71" s="29">
        <v>1.1357999999999999</v>
      </c>
      <c r="J71" s="29">
        <v>1.554</v>
      </c>
      <c r="K71" s="29">
        <v>1.1919999999999999</v>
      </c>
      <c r="L71" s="29">
        <v>1.1536131406666701</v>
      </c>
      <c r="M71" s="29">
        <v>1.131</v>
      </c>
      <c r="N71" s="29">
        <v>1</v>
      </c>
      <c r="O71" s="29">
        <v>1</v>
      </c>
      <c r="P71" s="29">
        <v>1</v>
      </c>
      <c r="Q71" s="29">
        <v>1</v>
      </c>
      <c r="R71" s="29">
        <v>1.2044999999999999</v>
      </c>
      <c r="S71" s="29">
        <v>1.4055</v>
      </c>
      <c r="T71" s="29">
        <v>1.1830000000000001</v>
      </c>
      <c r="U71" s="29">
        <v>1</v>
      </c>
      <c r="V71" s="29">
        <v>1.3759999999999999</v>
      </c>
      <c r="W71" s="29">
        <v>1</v>
      </c>
      <c r="X71" s="29">
        <v>1.196</v>
      </c>
      <c r="Y71" s="29">
        <v>1.3049999999999999</v>
      </c>
      <c r="Z71" s="29">
        <v>1</v>
      </c>
      <c r="AA71" s="29">
        <v>1</v>
      </c>
      <c r="AB71" s="19">
        <v>1.2917504152131356</v>
      </c>
      <c r="AD71" s="11" t="str">
        <f t="shared" si="140"/>
        <v>/</v>
      </c>
      <c r="AE71" s="11">
        <f t="shared" si="141"/>
        <v>2.2557492309945859E-2</v>
      </c>
      <c r="AF71" s="11">
        <f t="shared" si="142"/>
        <v>1.9655442443226478E-2</v>
      </c>
      <c r="AG71" s="11">
        <f t="shared" si="143"/>
        <v>2.2753128555176305E-2</v>
      </c>
      <c r="AH71" s="11">
        <f t="shared" si="144"/>
        <v>8.7014725568941298E-3</v>
      </c>
      <c r="AI71" s="11">
        <f t="shared" si="145"/>
        <v>1.6845651716150822E-2</v>
      </c>
      <c r="AJ71" s="11">
        <f t="shared" si="146"/>
        <v>8.6831624991838829E-3</v>
      </c>
      <c r="AK71" s="11">
        <f t="shared" si="147"/>
        <v>9.5999999999998309E-3</v>
      </c>
      <c r="AL71" s="11">
        <f t="shared" si="148"/>
        <v>3.8759689922480689E-3</v>
      </c>
      <c r="AM71" s="11">
        <f t="shared" si="149"/>
        <v>2.493551160791041E-2</v>
      </c>
      <c r="AN71" s="11">
        <f t="shared" si="150"/>
        <v>1.8176031880567933E-3</v>
      </c>
      <c r="AO71" s="11">
        <f t="shared" si="151"/>
        <v>8.9206066012488261E-3</v>
      </c>
      <c r="AP71" s="11" t="str">
        <f t="shared" si="152"/>
        <v>/</v>
      </c>
      <c r="AQ71" s="11" t="str">
        <f t="shared" si="153"/>
        <v>/</v>
      </c>
      <c r="AR71" s="11" t="str">
        <f t="shared" si="154"/>
        <v>/</v>
      </c>
      <c r="AS71" s="11" t="str">
        <f t="shared" si="155"/>
        <v>/</v>
      </c>
      <c r="AT71" s="11">
        <f t="shared" si="156"/>
        <v>7.7811244979919536E-3</v>
      </c>
      <c r="AU71" s="11">
        <f t="shared" si="157"/>
        <v>7.9604130808950124E-3</v>
      </c>
      <c r="AV71" s="11" t="str">
        <f t="shared" si="158"/>
        <v>/</v>
      </c>
      <c r="AW71" s="11" t="str">
        <f t="shared" si="159"/>
        <v>/</v>
      </c>
      <c r="AX71" s="11">
        <f t="shared" si="160"/>
        <v>2.1529324424647278E-2</v>
      </c>
      <c r="AY71" s="11" t="str">
        <f t="shared" si="161"/>
        <v>/</v>
      </c>
      <c r="AZ71" s="11">
        <f t="shared" si="162"/>
        <v>7.5821398483570945E-3</v>
      </c>
      <c r="BA71" s="11">
        <f t="shared" si="163"/>
        <v>2.4654522613065222E-2</v>
      </c>
      <c r="BB71" s="11" t="str">
        <f t="shared" si="166"/>
        <v>/</v>
      </c>
      <c r="BC71" s="11" t="str">
        <f t="shared" si="166"/>
        <v>/</v>
      </c>
      <c r="BD71" s="11">
        <f t="shared" si="167"/>
        <v>1.3615847808437387E-2</v>
      </c>
      <c r="BJ71" s="17"/>
      <c r="BK71" s="17"/>
      <c r="BL71" s="11"/>
      <c r="BW71" s="2">
        <f t="shared" si="115"/>
        <v>43595</v>
      </c>
      <c r="BX71" s="29">
        <f t="shared" si="116"/>
        <v>1</v>
      </c>
      <c r="BY71" s="29">
        <f t="shared" si="117"/>
        <v>1.2688113413304254</v>
      </c>
      <c r="BZ71" s="29">
        <f t="shared" si="118"/>
        <v>1.2884425094003564</v>
      </c>
      <c r="CA71" s="29">
        <f t="shared" si="119"/>
        <v>1.461788617886179</v>
      </c>
      <c r="CB71" s="29">
        <f t="shared" si="120"/>
        <v>1.1988862370723945</v>
      </c>
      <c r="CC71" s="29">
        <f t="shared" si="121"/>
        <v>1.2281906505926039</v>
      </c>
      <c r="CD71" s="29">
        <f t="shared" si="122"/>
        <v>1.2994112699747686</v>
      </c>
      <c r="CE71" s="29">
        <f t="shared" si="123"/>
        <v>1.1357999999999999</v>
      </c>
      <c r="CF71" s="29">
        <f t="shared" si="124"/>
        <v>1.2939217318900915</v>
      </c>
      <c r="CG71" s="29">
        <f t="shared" si="125"/>
        <v>1.1919999999999999</v>
      </c>
      <c r="CH71" s="29">
        <f t="shared" si="126"/>
        <v>1.1536131406666701</v>
      </c>
      <c r="CI71" s="29">
        <f t="shared" si="127"/>
        <v>1.131</v>
      </c>
      <c r="CJ71" s="29">
        <f t="shared" si="128"/>
        <v>1</v>
      </c>
      <c r="CK71" s="29">
        <f t="shared" si="129"/>
        <v>1</v>
      </c>
      <c r="CL71" s="29">
        <f t="shared" si="130"/>
        <v>1</v>
      </c>
      <c r="CM71" s="29">
        <f t="shared" si="131"/>
        <v>1</v>
      </c>
      <c r="CN71" s="29">
        <f t="shared" si="132"/>
        <v>1.2044999999999999</v>
      </c>
      <c r="CO71" s="29">
        <f t="shared" si="133"/>
        <v>1.3944835797202102</v>
      </c>
      <c r="CP71" s="29">
        <f t="shared" si="134"/>
        <v>1.0580448975941328</v>
      </c>
      <c r="CQ71" s="29">
        <f t="shared" si="135"/>
        <v>1</v>
      </c>
      <c r="CR71" s="29">
        <f t="shared" si="136"/>
        <v>1.3759999999999999</v>
      </c>
      <c r="CS71" s="29">
        <f t="shared" si="137"/>
        <v>1</v>
      </c>
      <c r="CT71" s="29">
        <f t="shared" si="138"/>
        <v>1.1900497512437811</v>
      </c>
      <c r="CU71" s="29">
        <f t="shared" si="139"/>
        <v>1.2297399170750094</v>
      </c>
      <c r="CV71" s="29">
        <f t="shared" si="164"/>
        <v>1</v>
      </c>
      <c r="CW71" s="29">
        <f t="shared" si="164"/>
        <v>1</v>
      </c>
      <c r="CX71" s="29">
        <f t="shared" si="165"/>
        <v>1.2917504152131356</v>
      </c>
    </row>
    <row r="72" spans="1:102">
      <c r="A72" s="2">
        <v>43602</v>
      </c>
      <c r="B72" s="29">
        <v>1</v>
      </c>
      <c r="C72" s="29">
        <v>1.4079999999999999</v>
      </c>
      <c r="D72" s="29">
        <v>1.3053999999999999</v>
      </c>
      <c r="E72" s="29">
        <v>1.8360000000000001</v>
      </c>
      <c r="F72" s="29">
        <v>1.5129999999999999</v>
      </c>
      <c r="G72" s="29">
        <v>2.4266000000000001</v>
      </c>
      <c r="H72" s="29">
        <v>1.5451999999999999</v>
      </c>
      <c r="I72" s="29">
        <v>1.1524000000000001</v>
      </c>
      <c r="J72" s="29">
        <v>1.548</v>
      </c>
      <c r="K72" s="29">
        <v>1.1890000000000001</v>
      </c>
      <c r="L72" s="29">
        <v>1.160388617</v>
      </c>
      <c r="M72" s="29">
        <v>1.135</v>
      </c>
      <c r="N72" s="29">
        <v>1</v>
      </c>
      <c r="O72" s="29">
        <v>1</v>
      </c>
      <c r="P72" s="29">
        <v>1</v>
      </c>
      <c r="Q72" s="29">
        <v>1</v>
      </c>
      <c r="R72" s="29">
        <v>1.1941999999999999</v>
      </c>
      <c r="S72" s="29">
        <v>1.4080999999999999</v>
      </c>
      <c r="T72" s="29">
        <v>1.1930000000000001</v>
      </c>
      <c r="U72" s="29">
        <v>1</v>
      </c>
      <c r="V72" s="29">
        <v>1.387</v>
      </c>
      <c r="W72" s="29">
        <v>1</v>
      </c>
      <c r="X72" s="29">
        <v>1.202</v>
      </c>
      <c r="Y72" s="29">
        <v>1.3116000000000001</v>
      </c>
      <c r="Z72" s="29">
        <v>1</v>
      </c>
      <c r="AA72" s="29">
        <v>1</v>
      </c>
      <c r="AB72" s="19">
        <v>1.2977312372817644</v>
      </c>
      <c r="AD72" s="11" t="str">
        <f t="shared" si="140"/>
        <v>/</v>
      </c>
      <c r="AE72" s="11">
        <f t="shared" si="141"/>
        <v>8.4515112448071417E-3</v>
      </c>
      <c r="AF72" s="11">
        <f t="shared" si="142"/>
        <v>2.5343675600950633E-3</v>
      </c>
      <c r="AG72" s="11">
        <f t="shared" si="143"/>
        <v>2.1134593993325845E-2</v>
      </c>
      <c r="AH72" s="11">
        <f t="shared" si="144"/>
        <v>3.9814200398142763E-3</v>
      </c>
      <c r="AI72" s="11">
        <f t="shared" si="145"/>
        <v>5.0113895216401527E-3</v>
      </c>
      <c r="AJ72" s="11">
        <f t="shared" si="146"/>
        <v>1.2944983818763411E-4</v>
      </c>
      <c r="AK72" s="11">
        <f t="shared" si="147"/>
        <v>1.4615249163585364E-2</v>
      </c>
      <c r="AL72" s="11">
        <f t="shared" si="148"/>
        <v>-3.8610038610038533E-3</v>
      </c>
      <c r="AM72" s="11">
        <f t="shared" si="149"/>
        <v>-2.5167785234898599E-3</v>
      </c>
      <c r="AN72" s="11">
        <f t="shared" si="150"/>
        <v>5.8732655640645337E-3</v>
      </c>
      <c r="AO72" s="11">
        <f t="shared" si="151"/>
        <v>3.5366931918656697E-3</v>
      </c>
      <c r="AP72" s="11" t="str">
        <f t="shared" si="152"/>
        <v>/</v>
      </c>
      <c r="AQ72" s="11" t="str">
        <f t="shared" si="153"/>
        <v>/</v>
      </c>
      <c r="AR72" s="11" t="str">
        <f t="shared" si="154"/>
        <v>/</v>
      </c>
      <c r="AS72" s="11" t="str">
        <f t="shared" si="155"/>
        <v>/</v>
      </c>
      <c r="AT72" s="11">
        <f t="shared" si="156"/>
        <v>-8.5512660855125988E-3</v>
      </c>
      <c r="AU72" s="11">
        <f t="shared" si="157"/>
        <v>1.8498754891498326E-3</v>
      </c>
      <c r="AV72" s="11">
        <f t="shared" si="158"/>
        <v>8.4530853761624059E-3</v>
      </c>
      <c r="AW72" s="11" t="str">
        <f t="shared" si="159"/>
        <v>/</v>
      </c>
      <c r="AX72" s="11">
        <f t="shared" si="160"/>
        <v>7.9941860465118086E-3</v>
      </c>
      <c r="AY72" s="11" t="str">
        <f t="shared" si="161"/>
        <v>/</v>
      </c>
      <c r="AZ72" s="11">
        <f t="shared" si="162"/>
        <v>5.0167224080268635E-3</v>
      </c>
      <c r="BA72" s="11">
        <f t="shared" si="163"/>
        <v>5.057471264367841E-3</v>
      </c>
      <c r="BB72" s="11" t="str">
        <f t="shared" si="166"/>
        <v>/</v>
      </c>
      <c r="BC72" s="11" t="str">
        <f t="shared" si="166"/>
        <v>/</v>
      </c>
      <c r="BD72" s="11">
        <f t="shared" si="167"/>
        <v>4.630013660682275E-3</v>
      </c>
      <c r="BJ72" s="17"/>
      <c r="BK72" s="17"/>
      <c r="BL72" s="11"/>
      <c r="BW72" s="2">
        <f t="shared" si="115"/>
        <v>43602</v>
      </c>
      <c r="BX72" s="29">
        <f t="shared" si="116"/>
        <v>1</v>
      </c>
      <c r="BY72" s="29">
        <f t="shared" si="117"/>
        <v>1.2795347146492184</v>
      </c>
      <c r="BZ72" s="29">
        <f t="shared" si="118"/>
        <v>1.2917078962992281</v>
      </c>
      <c r="CA72" s="29">
        <f t="shared" si="119"/>
        <v>1.4926829268292683</v>
      </c>
      <c r="CB72" s="29">
        <f t="shared" si="120"/>
        <v>1.2036595067621321</v>
      </c>
      <c r="CC72" s="29">
        <f t="shared" si="121"/>
        <v>1.2343455923495601</v>
      </c>
      <c r="CD72" s="29">
        <f t="shared" si="122"/>
        <v>1.2995794785534061</v>
      </c>
      <c r="CE72" s="29">
        <f t="shared" si="123"/>
        <v>1.1524000000000001</v>
      </c>
      <c r="CF72" s="29">
        <f t="shared" si="124"/>
        <v>1.2889258950874272</v>
      </c>
      <c r="CG72" s="29">
        <f t="shared" si="125"/>
        <v>1.1890000000000001</v>
      </c>
      <c r="CH72" s="29">
        <f t="shared" si="126"/>
        <v>1.160388617</v>
      </c>
      <c r="CI72" s="29">
        <f t="shared" si="127"/>
        <v>1.135</v>
      </c>
      <c r="CJ72" s="29">
        <f t="shared" si="128"/>
        <v>1</v>
      </c>
      <c r="CK72" s="29">
        <f t="shared" si="129"/>
        <v>1</v>
      </c>
      <c r="CL72" s="29">
        <f t="shared" si="130"/>
        <v>1</v>
      </c>
      <c r="CM72" s="29">
        <f t="shared" si="131"/>
        <v>1</v>
      </c>
      <c r="CN72" s="29">
        <f t="shared" si="132"/>
        <v>1.1941999999999999</v>
      </c>
      <c r="CO72" s="29">
        <f t="shared" si="133"/>
        <v>1.3970632007143564</v>
      </c>
      <c r="CP72" s="29">
        <f t="shared" si="134"/>
        <v>1.0669886414453089</v>
      </c>
      <c r="CQ72" s="29">
        <f t="shared" si="135"/>
        <v>1</v>
      </c>
      <c r="CR72" s="29">
        <f t="shared" si="136"/>
        <v>1.387</v>
      </c>
      <c r="CS72" s="29">
        <f t="shared" si="137"/>
        <v>1</v>
      </c>
      <c r="CT72" s="29">
        <f t="shared" si="138"/>
        <v>1.1960199004975125</v>
      </c>
      <c r="CU72" s="29">
        <f t="shared" si="139"/>
        <v>1.2359592913682624</v>
      </c>
      <c r="CV72" s="29">
        <f t="shared" si="164"/>
        <v>1</v>
      </c>
      <c r="CW72" s="29">
        <f t="shared" si="164"/>
        <v>1</v>
      </c>
      <c r="CX72" s="29">
        <f t="shared" si="165"/>
        <v>1.2977312372817644</v>
      </c>
    </row>
    <row r="73" spans="1:102">
      <c r="A73" s="2">
        <v>43609</v>
      </c>
      <c r="B73" s="29">
        <v>1</v>
      </c>
      <c r="C73" s="29">
        <v>1.4016</v>
      </c>
      <c r="D73" s="29">
        <v>1.2952999999999999</v>
      </c>
      <c r="E73" s="29">
        <v>1.831</v>
      </c>
      <c r="F73" s="29">
        <v>1.5089999999999999</v>
      </c>
      <c r="G73" s="29">
        <v>2.4077000000000002</v>
      </c>
      <c r="H73" s="29">
        <v>1.5582</v>
      </c>
      <c r="I73" s="29">
        <v>1.1563000000000001</v>
      </c>
      <c r="J73" s="29">
        <v>1.51</v>
      </c>
      <c r="K73" s="29">
        <v>1.1870000000000001</v>
      </c>
      <c r="L73" s="29">
        <v>1.1442500689999999</v>
      </c>
      <c r="M73" s="29">
        <v>1.1359999999999999</v>
      </c>
      <c r="N73" s="29">
        <v>1</v>
      </c>
      <c r="O73" s="29">
        <v>1</v>
      </c>
      <c r="P73" s="29">
        <v>1</v>
      </c>
      <c r="Q73" s="29">
        <v>1</v>
      </c>
      <c r="R73" s="29">
        <v>1.1962999999999999</v>
      </c>
      <c r="S73" s="29">
        <v>1.3879999999999999</v>
      </c>
      <c r="T73" s="29">
        <v>1.1950000000000001</v>
      </c>
      <c r="U73" s="29">
        <v>1</v>
      </c>
      <c r="V73" s="29">
        <v>1.3959999999999999</v>
      </c>
      <c r="W73" s="29">
        <v>1</v>
      </c>
      <c r="X73" s="29">
        <v>1.2090000000000001</v>
      </c>
      <c r="Y73" s="29">
        <v>1.3106</v>
      </c>
      <c r="Z73" s="29">
        <v>1</v>
      </c>
      <c r="AA73" s="29">
        <v>1</v>
      </c>
      <c r="AB73" s="19">
        <v>1.2937474165473712</v>
      </c>
      <c r="AD73" s="11" t="str">
        <f t="shared" si="140"/>
        <v>/</v>
      </c>
      <c r="AE73" s="11">
        <f t="shared" si="141"/>
        <v>-4.5454545454545192E-3</v>
      </c>
      <c r="AF73" s="11">
        <f t="shared" si="142"/>
        <v>-7.7370920790562625E-3</v>
      </c>
      <c r="AG73" s="11">
        <f t="shared" si="143"/>
        <v>-2.7233115468410229E-3</v>
      </c>
      <c r="AH73" s="11">
        <f t="shared" si="144"/>
        <v>-2.6437541308658163E-3</v>
      </c>
      <c r="AI73" s="11">
        <f t="shared" si="145"/>
        <v>-7.7886755130635033E-3</v>
      </c>
      <c r="AJ73" s="11">
        <f t="shared" si="146"/>
        <v>8.4131504012425751E-3</v>
      </c>
      <c r="AK73" s="11">
        <f t="shared" si="147"/>
        <v>3.3842415827838312E-3</v>
      </c>
      <c r="AL73" s="11">
        <f t="shared" si="148"/>
        <v>-2.4547803617571029E-2</v>
      </c>
      <c r="AM73" s="11">
        <f t="shared" si="149"/>
        <v>-1.682085786375076E-3</v>
      </c>
      <c r="AN73" s="11">
        <f t="shared" si="150"/>
        <v>-1.3907882035006258E-2</v>
      </c>
      <c r="AO73" s="11">
        <f t="shared" si="151"/>
        <v>8.8105726872234058E-4</v>
      </c>
      <c r="AP73" s="11" t="str">
        <f t="shared" si="152"/>
        <v>/</v>
      </c>
      <c r="AQ73" s="11" t="str">
        <f t="shared" si="153"/>
        <v>/</v>
      </c>
      <c r="AR73" s="11" t="str">
        <f t="shared" si="154"/>
        <v>/</v>
      </c>
      <c r="AS73" s="11" t="str">
        <f t="shared" si="155"/>
        <v>/</v>
      </c>
      <c r="AT73" s="11">
        <f t="shared" si="156"/>
        <v>1.7584994138335475E-3</v>
      </c>
      <c r="AU73" s="11">
        <f t="shared" si="157"/>
        <v>-1.4274554364036685E-2</v>
      </c>
      <c r="AV73" s="11">
        <f t="shared" si="158"/>
        <v>1.6764459346185756E-3</v>
      </c>
      <c r="AW73" s="11" t="str">
        <f t="shared" si="159"/>
        <v>/</v>
      </c>
      <c r="AX73" s="11">
        <f t="shared" si="160"/>
        <v>6.4888248017302974E-3</v>
      </c>
      <c r="AY73" s="11" t="str">
        <f t="shared" si="161"/>
        <v>/</v>
      </c>
      <c r="AZ73" s="11">
        <f t="shared" si="162"/>
        <v>5.8236272878535722E-3</v>
      </c>
      <c r="BA73" s="11">
        <f t="shared" si="163"/>
        <v>-7.6242756938094125E-4</v>
      </c>
      <c r="BB73" s="11" t="str">
        <f t="shared" si="166"/>
        <v>/</v>
      </c>
      <c r="BC73" s="11" t="str">
        <f t="shared" si="166"/>
        <v>/</v>
      </c>
      <c r="BD73" s="11">
        <f t="shared" si="167"/>
        <v>-3.0698349704040284E-3</v>
      </c>
      <c r="BJ73" s="17"/>
      <c r="BK73" s="17"/>
      <c r="BL73" s="11"/>
      <c r="BW73" s="2">
        <f t="shared" si="115"/>
        <v>43609</v>
      </c>
      <c r="BX73" s="29">
        <f t="shared" si="116"/>
        <v>1</v>
      </c>
      <c r="BY73" s="29">
        <f t="shared" si="117"/>
        <v>1.2737186477644491</v>
      </c>
      <c r="BZ73" s="29">
        <f t="shared" si="118"/>
        <v>1.2817138333663169</v>
      </c>
      <c r="CA73" s="29">
        <f t="shared" si="119"/>
        <v>1.4886178861788617</v>
      </c>
      <c r="CB73" s="29">
        <f t="shared" si="120"/>
        <v>1.2004773269689737</v>
      </c>
      <c r="CC73" s="29">
        <f t="shared" si="121"/>
        <v>1.2247316750597692</v>
      </c>
      <c r="CD73" s="29">
        <f t="shared" si="122"/>
        <v>1.3105130361648443</v>
      </c>
      <c r="CE73" s="29">
        <f t="shared" si="123"/>
        <v>1.1563000000000001</v>
      </c>
      <c r="CF73" s="29">
        <f t="shared" si="124"/>
        <v>1.2572855953372188</v>
      </c>
      <c r="CG73" s="29">
        <f t="shared" si="125"/>
        <v>1.1870000000000001</v>
      </c>
      <c r="CH73" s="29">
        <f t="shared" si="126"/>
        <v>1.1442500689999999</v>
      </c>
      <c r="CI73" s="29">
        <f t="shared" si="127"/>
        <v>1.1359999999999999</v>
      </c>
      <c r="CJ73" s="29">
        <f t="shared" si="128"/>
        <v>1</v>
      </c>
      <c r="CK73" s="29">
        <f t="shared" si="129"/>
        <v>1</v>
      </c>
      <c r="CL73" s="29">
        <f t="shared" si="130"/>
        <v>1</v>
      </c>
      <c r="CM73" s="29">
        <f t="shared" si="131"/>
        <v>1</v>
      </c>
      <c r="CN73" s="29">
        <f t="shared" si="132"/>
        <v>1.1962999999999999</v>
      </c>
      <c r="CO73" s="29">
        <f t="shared" si="133"/>
        <v>1.3771207461057644</v>
      </c>
      <c r="CP73" s="29">
        <f t="shared" si="134"/>
        <v>1.0687773902155442</v>
      </c>
      <c r="CQ73" s="29">
        <f t="shared" si="135"/>
        <v>1</v>
      </c>
      <c r="CR73" s="29">
        <f t="shared" si="136"/>
        <v>1.3959999999999999</v>
      </c>
      <c r="CS73" s="29">
        <f t="shared" si="137"/>
        <v>1</v>
      </c>
      <c r="CT73" s="29">
        <f t="shared" si="138"/>
        <v>1.2029850746268658</v>
      </c>
      <c r="CU73" s="29">
        <f t="shared" si="139"/>
        <v>1.2350169619298907</v>
      </c>
      <c r="CV73" s="29">
        <f t="shared" si="164"/>
        <v>1</v>
      </c>
      <c r="CW73" s="29">
        <f t="shared" si="164"/>
        <v>1</v>
      </c>
      <c r="CX73" s="29">
        <f t="shared" si="165"/>
        <v>1.2937474165473712</v>
      </c>
    </row>
    <row r="74" spans="1:102">
      <c r="A74" s="2">
        <v>43616</v>
      </c>
      <c r="B74" s="29">
        <v>1</v>
      </c>
      <c r="C74" s="29">
        <v>1.4256</v>
      </c>
      <c r="D74" s="29">
        <v>1.3246</v>
      </c>
      <c r="E74" s="29">
        <v>1.8720000000000001</v>
      </c>
      <c r="F74" s="29">
        <v>1.5349999999999999</v>
      </c>
      <c r="G74" s="29">
        <v>2.4701</v>
      </c>
      <c r="H74" s="29">
        <v>1.5989</v>
      </c>
      <c r="I74" s="29">
        <v>1.167</v>
      </c>
      <c r="J74" s="29">
        <v>1.522</v>
      </c>
      <c r="K74" s="29">
        <v>1.1919999999999999</v>
      </c>
      <c r="L74" s="29">
        <v>1.16321706283333</v>
      </c>
      <c r="M74" s="29">
        <v>1.149</v>
      </c>
      <c r="N74" s="29">
        <v>1</v>
      </c>
      <c r="O74" s="29">
        <v>1</v>
      </c>
      <c r="P74" s="29">
        <v>1</v>
      </c>
      <c r="Q74" s="29">
        <v>1</v>
      </c>
      <c r="R74" s="29">
        <v>1.2159</v>
      </c>
      <c r="S74" s="29">
        <v>1.4426000000000001</v>
      </c>
      <c r="T74" s="29">
        <v>1.1990000000000001</v>
      </c>
      <c r="U74" s="29">
        <v>1</v>
      </c>
      <c r="V74" s="29">
        <v>1.407</v>
      </c>
      <c r="W74" s="29">
        <v>1</v>
      </c>
      <c r="X74" s="29">
        <v>1.218</v>
      </c>
      <c r="Y74" s="29">
        <v>1.3262</v>
      </c>
      <c r="Z74" s="29">
        <v>1</v>
      </c>
      <c r="AA74" s="29">
        <v>1</v>
      </c>
      <c r="AB74" s="19">
        <v>1.3140767531037991</v>
      </c>
      <c r="AD74" s="11" t="str">
        <f t="shared" si="140"/>
        <v>/</v>
      </c>
      <c r="AE74" s="11">
        <f t="shared" si="141"/>
        <v>1.7123287671232834E-2</v>
      </c>
      <c r="AF74" s="11">
        <f t="shared" si="142"/>
        <v>2.2620242414884695E-2</v>
      </c>
      <c r="AG74" s="11">
        <f t="shared" si="143"/>
        <v>2.2392135445111983E-2</v>
      </c>
      <c r="AH74" s="11">
        <f t="shared" si="144"/>
        <v>1.7229953611663351E-2</v>
      </c>
      <c r="AI74" s="11">
        <f t="shared" si="145"/>
        <v>2.5916850105910161E-2</v>
      </c>
      <c r="AJ74" s="11">
        <f t="shared" si="146"/>
        <v>2.6119881915030119E-2</v>
      </c>
      <c r="AK74" s="11">
        <f t="shared" si="147"/>
        <v>9.2536538960477088E-3</v>
      </c>
      <c r="AL74" s="11">
        <f t="shared" si="148"/>
        <v>7.9470198675497539E-3</v>
      </c>
      <c r="AM74" s="11">
        <f t="shared" si="149"/>
        <v>4.2122999157538921E-3</v>
      </c>
      <c r="AN74" s="11">
        <f t="shared" si="150"/>
        <v>1.6575916704908877E-2</v>
      </c>
      <c r="AO74" s="11">
        <f t="shared" si="151"/>
        <v>1.1443661971830998E-2</v>
      </c>
      <c r="AP74" s="11" t="str">
        <f t="shared" si="152"/>
        <v>/</v>
      </c>
      <c r="AQ74" s="11" t="str">
        <f t="shared" si="153"/>
        <v>/</v>
      </c>
      <c r="AR74" s="11" t="str">
        <f t="shared" si="154"/>
        <v>/</v>
      </c>
      <c r="AS74" s="11" t="str">
        <f t="shared" si="155"/>
        <v>/</v>
      </c>
      <c r="AT74" s="11">
        <f t="shared" si="156"/>
        <v>1.6383850204798156E-2</v>
      </c>
      <c r="AU74" s="11">
        <f t="shared" si="157"/>
        <v>3.9337175792507395E-2</v>
      </c>
      <c r="AV74" s="11">
        <f t="shared" si="158"/>
        <v>3.3472803347280866E-3</v>
      </c>
      <c r="AW74" s="11" t="str">
        <f t="shared" si="159"/>
        <v>/</v>
      </c>
      <c r="AX74" s="11">
        <f t="shared" si="160"/>
        <v>7.8796561604586035E-3</v>
      </c>
      <c r="AY74" s="11" t="str">
        <f t="shared" si="161"/>
        <v>/</v>
      </c>
      <c r="AZ74" s="11">
        <f t="shared" si="162"/>
        <v>7.4441687344912744E-3</v>
      </c>
      <c r="BA74" s="11">
        <f t="shared" si="163"/>
        <v>1.1902945215931604E-2</v>
      </c>
      <c r="BB74" s="11" t="str">
        <f t="shared" si="166"/>
        <v>/</v>
      </c>
      <c r="BC74" s="11" t="str">
        <f t="shared" si="166"/>
        <v>/</v>
      </c>
      <c r="BD74" s="11">
        <f t="shared" si="167"/>
        <v>1.5713528233108232E-2</v>
      </c>
      <c r="BJ74" s="17"/>
      <c r="BK74" s="17"/>
      <c r="BL74" s="11"/>
      <c r="BW74" s="2">
        <f t="shared" si="115"/>
        <v>43616</v>
      </c>
      <c r="BX74" s="29">
        <f t="shared" si="116"/>
        <v>1</v>
      </c>
      <c r="BY74" s="29">
        <f t="shared" si="117"/>
        <v>1.2955288985823337</v>
      </c>
      <c r="BZ74" s="29">
        <f t="shared" si="118"/>
        <v>1.3107065109835743</v>
      </c>
      <c r="CA74" s="29">
        <f t="shared" si="119"/>
        <v>1.5219512195121951</v>
      </c>
      <c r="CB74" s="29">
        <f t="shared" si="120"/>
        <v>1.2211614956245027</v>
      </c>
      <c r="CC74" s="29">
        <f t="shared" si="121"/>
        <v>1.2564728623022534</v>
      </c>
      <c r="CD74" s="29">
        <f t="shared" si="122"/>
        <v>1.3447434819175776</v>
      </c>
      <c r="CE74" s="29">
        <f t="shared" si="123"/>
        <v>1.167</v>
      </c>
      <c r="CF74" s="29">
        <f t="shared" si="124"/>
        <v>1.2672772689425478</v>
      </c>
      <c r="CG74" s="29">
        <f t="shared" si="125"/>
        <v>1.1919999999999999</v>
      </c>
      <c r="CH74" s="29">
        <f t="shared" si="126"/>
        <v>1.16321706283333</v>
      </c>
      <c r="CI74" s="29">
        <f t="shared" si="127"/>
        <v>1.149</v>
      </c>
      <c r="CJ74" s="29">
        <f t="shared" si="128"/>
        <v>1</v>
      </c>
      <c r="CK74" s="29">
        <f t="shared" si="129"/>
        <v>1</v>
      </c>
      <c r="CL74" s="29">
        <f t="shared" si="130"/>
        <v>1</v>
      </c>
      <c r="CM74" s="29">
        <f t="shared" si="131"/>
        <v>1</v>
      </c>
      <c r="CN74" s="29">
        <f t="shared" si="132"/>
        <v>1.2159</v>
      </c>
      <c r="CO74" s="29">
        <f t="shared" si="133"/>
        <v>1.4312927869828356</v>
      </c>
      <c r="CP74" s="29">
        <f t="shared" si="134"/>
        <v>1.0723548877560147</v>
      </c>
      <c r="CQ74" s="29">
        <f t="shared" si="135"/>
        <v>1</v>
      </c>
      <c r="CR74" s="29">
        <f t="shared" si="136"/>
        <v>1.407</v>
      </c>
      <c r="CS74" s="29">
        <f t="shared" si="137"/>
        <v>1</v>
      </c>
      <c r="CT74" s="29">
        <f t="shared" si="138"/>
        <v>1.2119402985074628</v>
      </c>
      <c r="CU74" s="29">
        <f t="shared" si="139"/>
        <v>1.2497173011684886</v>
      </c>
      <c r="CV74" s="29">
        <f t="shared" si="164"/>
        <v>1</v>
      </c>
      <c r="CW74" s="29">
        <f t="shared" si="164"/>
        <v>1</v>
      </c>
      <c r="CX74" s="29">
        <f t="shared" si="165"/>
        <v>1.3140767531037991</v>
      </c>
    </row>
    <row r="75" spans="1:102">
      <c r="A75" s="2">
        <v>43622</v>
      </c>
      <c r="B75" s="29">
        <v>1</v>
      </c>
      <c r="C75" s="29">
        <v>1.4195</v>
      </c>
      <c r="D75" s="29">
        <v>1.3167</v>
      </c>
      <c r="E75" s="29">
        <v>1.867</v>
      </c>
      <c r="F75" s="29">
        <v>1.524</v>
      </c>
      <c r="G75" s="29">
        <v>2.4247000000000001</v>
      </c>
      <c r="H75" s="29">
        <v>1.5933999999999999</v>
      </c>
      <c r="I75" s="29">
        <v>1.1492</v>
      </c>
      <c r="J75" s="29">
        <v>1.4670000000000001</v>
      </c>
      <c r="K75" s="29">
        <v>1.171</v>
      </c>
      <c r="L75" s="29">
        <v>1.15114935933333</v>
      </c>
      <c r="M75" s="29">
        <v>1.141</v>
      </c>
      <c r="N75" s="29">
        <v>1</v>
      </c>
      <c r="O75" s="29">
        <v>1</v>
      </c>
      <c r="P75" s="29">
        <v>1</v>
      </c>
      <c r="Q75" s="29">
        <v>1</v>
      </c>
      <c r="R75" s="29">
        <v>1.1838</v>
      </c>
      <c r="S75" s="29">
        <v>1.4426000000000001</v>
      </c>
      <c r="T75" s="29">
        <v>1.2</v>
      </c>
      <c r="U75" s="29">
        <v>1</v>
      </c>
      <c r="V75" s="29">
        <v>1.411</v>
      </c>
      <c r="W75" s="29">
        <v>1</v>
      </c>
      <c r="X75" s="29">
        <v>1.222</v>
      </c>
      <c r="Y75" s="29">
        <v>1.3176000000000001</v>
      </c>
      <c r="Z75" s="29">
        <v>1</v>
      </c>
      <c r="AA75" s="29">
        <v>1</v>
      </c>
      <c r="AB75" s="19">
        <v>1.3014150099184538</v>
      </c>
      <c r="AD75" s="11" t="str">
        <f t="shared" si="140"/>
        <v>/</v>
      </c>
      <c r="AE75" s="11">
        <f t="shared" si="141"/>
        <v>-4.2789001122334192E-3</v>
      </c>
      <c r="AF75" s="11">
        <f t="shared" si="142"/>
        <v>-5.9640646232824723E-3</v>
      </c>
      <c r="AG75" s="11">
        <f t="shared" si="143"/>
        <v>-2.6709401709402725E-3</v>
      </c>
      <c r="AH75" s="11">
        <f t="shared" si="144"/>
        <v>-7.1661237785015652E-3</v>
      </c>
      <c r="AI75" s="11">
        <f t="shared" si="145"/>
        <v>-1.8379822679243762E-2</v>
      </c>
      <c r="AJ75" s="11">
        <f t="shared" si="146"/>
        <v>-3.4398649071236687E-3</v>
      </c>
      <c r="AK75" s="11">
        <f t="shared" si="147"/>
        <v>-1.525278491859472E-2</v>
      </c>
      <c r="AL75" s="11">
        <f t="shared" si="148"/>
        <v>-3.6136662286465171E-2</v>
      </c>
      <c r="AM75" s="11">
        <f t="shared" si="149"/>
        <v>-1.7617449664429463E-2</v>
      </c>
      <c r="AN75" s="11">
        <f t="shared" si="150"/>
        <v>-1.037442097918162E-2</v>
      </c>
      <c r="AO75" s="11">
        <f t="shared" si="151"/>
        <v>-6.9625761531766361E-3</v>
      </c>
      <c r="AP75" s="11" t="str">
        <f t="shared" si="152"/>
        <v>/</v>
      </c>
      <c r="AQ75" s="11" t="str">
        <f t="shared" si="153"/>
        <v>/</v>
      </c>
      <c r="AR75" s="11" t="str">
        <f t="shared" si="154"/>
        <v>/</v>
      </c>
      <c r="AS75" s="11" t="str">
        <f t="shared" si="155"/>
        <v>/</v>
      </c>
      <c r="AT75" s="11">
        <f t="shared" si="156"/>
        <v>-2.6400197384653379E-2</v>
      </c>
      <c r="AU75" s="11" t="str">
        <f t="shared" si="157"/>
        <v>/</v>
      </c>
      <c r="AV75" s="11">
        <f t="shared" si="158"/>
        <v>8.3402835696411159E-4</v>
      </c>
      <c r="AW75" s="11" t="str">
        <f t="shared" si="159"/>
        <v>/</v>
      </c>
      <c r="AX75" s="11">
        <f t="shared" si="160"/>
        <v>2.842928216062468E-3</v>
      </c>
      <c r="AY75" s="11" t="str">
        <f t="shared" si="161"/>
        <v>/</v>
      </c>
      <c r="AZ75" s="11">
        <f t="shared" si="162"/>
        <v>3.284072249589487E-3</v>
      </c>
      <c r="BA75" s="11">
        <f t="shared" si="163"/>
        <v>-6.484693108128492E-3</v>
      </c>
      <c r="BB75" s="11" t="str">
        <f t="shared" si="166"/>
        <v>/</v>
      </c>
      <c r="BC75" s="11" t="str">
        <f t="shared" si="166"/>
        <v>/</v>
      </c>
      <c r="BD75" s="11">
        <f t="shared" si="167"/>
        <v>-9.6354669964586748E-3</v>
      </c>
      <c r="BJ75" s="17"/>
      <c r="BK75" s="17"/>
      <c r="BL75" s="11"/>
      <c r="BW75" s="2">
        <f t="shared" si="115"/>
        <v>43622</v>
      </c>
      <c r="BX75" s="29">
        <f t="shared" si="116"/>
        <v>1</v>
      </c>
      <c r="BY75" s="29">
        <f t="shared" si="117"/>
        <v>1.289985459832788</v>
      </c>
      <c r="BZ75" s="29">
        <f t="shared" si="118"/>
        <v>1.3028893726499109</v>
      </c>
      <c r="CA75" s="29">
        <f t="shared" si="119"/>
        <v>1.5178861788617886</v>
      </c>
      <c r="CB75" s="29">
        <f t="shared" si="120"/>
        <v>1.2124105011933175</v>
      </c>
      <c r="CC75" s="29">
        <f t="shared" si="121"/>
        <v>1.2333791138918562</v>
      </c>
      <c r="CD75" s="29">
        <f t="shared" si="122"/>
        <v>1.3401177460050462</v>
      </c>
      <c r="CE75" s="29">
        <f t="shared" si="123"/>
        <v>1.1492</v>
      </c>
      <c r="CF75" s="29">
        <f t="shared" si="124"/>
        <v>1.2214820982514571</v>
      </c>
      <c r="CG75" s="29">
        <f t="shared" si="125"/>
        <v>1.171</v>
      </c>
      <c r="CH75" s="29">
        <f t="shared" si="126"/>
        <v>1.15114935933333</v>
      </c>
      <c r="CI75" s="29">
        <f t="shared" si="127"/>
        <v>1.141</v>
      </c>
      <c r="CJ75" s="29">
        <f t="shared" si="128"/>
        <v>1</v>
      </c>
      <c r="CK75" s="29">
        <f t="shared" si="129"/>
        <v>1</v>
      </c>
      <c r="CL75" s="29">
        <f t="shared" si="130"/>
        <v>1</v>
      </c>
      <c r="CM75" s="29">
        <f t="shared" si="131"/>
        <v>1</v>
      </c>
      <c r="CN75" s="29">
        <f t="shared" si="132"/>
        <v>1.1838</v>
      </c>
      <c r="CO75" s="29">
        <f t="shared" si="133"/>
        <v>1.4312927869828356</v>
      </c>
      <c r="CP75" s="29">
        <f t="shared" si="134"/>
        <v>1.0732492621411323</v>
      </c>
      <c r="CQ75" s="29">
        <f t="shared" si="135"/>
        <v>1</v>
      </c>
      <c r="CR75" s="29">
        <f t="shared" si="136"/>
        <v>1.411</v>
      </c>
      <c r="CS75" s="29">
        <f t="shared" si="137"/>
        <v>1</v>
      </c>
      <c r="CT75" s="29">
        <f t="shared" si="138"/>
        <v>1.2159203980099504</v>
      </c>
      <c r="CU75" s="29">
        <f t="shared" si="139"/>
        <v>1.2416132679984924</v>
      </c>
      <c r="CV75" s="29">
        <f t="shared" si="164"/>
        <v>1</v>
      </c>
      <c r="CW75" s="29">
        <f t="shared" si="164"/>
        <v>1</v>
      </c>
      <c r="CX75" s="29">
        <f t="shared" si="165"/>
        <v>1.3014150099184538</v>
      </c>
    </row>
    <row r="76" spans="1:102">
      <c r="A76" s="2">
        <v>43630</v>
      </c>
      <c r="B76" s="29">
        <v>1</v>
      </c>
      <c r="C76" s="29">
        <v>1.4286000000000001</v>
      </c>
      <c r="D76" s="29">
        <v>1.3258000000000001</v>
      </c>
      <c r="E76" s="29">
        <v>1.883</v>
      </c>
      <c r="F76" s="29">
        <v>1.5369999999999999</v>
      </c>
      <c r="G76" s="29">
        <v>2.4718</v>
      </c>
      <c r="H76" s="29">
        <v>1.6049</v>
      </c>
      <c r="I76" s="29">
        <v>1.1545000000000001</v>
      </c>
      <c r="J76" s="29">
        <v>1.4950000000000001</v>
      </c>
      <c r="K76" s="29">
        <v>1.17</v>
      </c>
      <c r="L76" s="29">
        <v>1.1658732000000001</v>
      </c>
      <c r="M76" s="29">
        <v>1.1439999999999999</v>
      </c>
      <c r="N76" s="29">
        <v>1</v>
      </c>
      <c r="O76" s="29">
        <v>1</v>
      </c>
      <c r="P76" s="29">
        <v>1</v>
      </c>
      <c r="Q76" s="29">
        <v>1</v>
      </c>
      <c r="R76" s="29">
        <v>1.2097</v>
      </c>
      <c r="S76" s="29">
        <v>1.4144000000000001</v>
      </c>
      <c r="T76" s="29">
        <v>1.202</v>
      </c>
      <c r="U76" s="29">
        <v>1</v>
      </c>
      <c r="V76" s="29">
        <v>1.413</v>
      </c>
      <c r="W76" s="29">
        <v>1</v>
      </c>
      <c r="X76" s="29">
        <v>1.2270000000000001</v>
      </c>
      <c r="Y76" s="29">
        <v>1.323</v>
      </c>
      <c r="Z76" s="29">
        <v>1</v>
      </c>
      <c r="AA76" s="29">
        <v>1</v>
      </c>
      <c r="AB76" s="19">
        <v>1.3097542834261489</v>
      </c>
      <c r="AD76" s="11" t="str">
        <f t="shared" si="140"/>
        <v>/</v>
      </c>
      <c r="AE76" s="11">
        <f t="shared" si="141"/>
        <v>6.4107079957731461E-3</v>
      </c>
      <c r="AF76" s="11">
        <f t="shared" si="142"/>
        <v>6.9112174375332014E-3</v>
      </c>
      <c r="AG76" s="11">
        <f t="shared" si="143"/>
        <v>8.5698982324584616E-3</v>
      </c>
      <c r="AH76" s="11">
        <f t="shared" si="144"/>
        <v>8.5301837270339576E-3</v>
      </c>
      <c r="AI76" s="11">
        <f t="shared" si="145"/>
        <v>1.942508351548633E-2</v>
      </c>
      <c r="AJ76" s="11">
        <f t="shared" si="146"/>
        <v>7.2172712438809405E-3</v>
      </c>
      <c r="AK76" s="11">
        <f t="shared" si="147"/>
        <v>4.6119039331709022E-3</v>
      </c>
      <c r="AL76" s="11">
        <f t="shared" si="148"/>
        <v>1.9086571233810412E-2</v>
      </c>
      <c r="AM76" s="11">
        <f t="shared" si="149"/>
        <v>-8.5397096498729397E-4</v>
      </c>
      <c r="AN76" s="11">
        <f t="shared" si="150"/>
        <v>1.2790556279505871E-2</v>
      </c>
      <c r="AO76" s="11">
        <f t="shared" si="151"/>
        <v>2.6292725679226692E-3</v>
      </c>
      <c r="AP76" s="11" t="str">
        <f t="shared" si="152"/>
        <v>/</v>
      </c>
      <c r="AQ76" s="11" t="str">
        <f t="shared" si="153"/>
        <v>/</v>
      </c>
      <c r="AR76" s="11" t="str">
        <f t="shared" si="154"/>
        <v>/</v>
      </c>
      <c r="AS76" s="11" t="str">
        <f t="shared" si="155"/>
        <v>/</v>
      </c>
      <c r="AT76" s="11">
        <f t="shared" si="156"/>
        <v>2.1878695725629393E-2</v>
      </c>
      <c r="AU76" s="11">
        <f t="shared" si="157"/>
        <v>-1.9548038264245116E-2</v>
      </c>
      <c r="AV76" s="11">
        <f t="shared" si="158"/>
        <v>1.6666666666667052E-3</v>
      </c>
      <c r="AW76" s="11" t="str">
        <f t="shared" si="159"/>
        <v>/</v>
      </c>
      <c r="AX76" s="11">
        <f t="shared" si="160"/>
        <v>1.4174344436570507E-3</v>
      </c>
      <c r="AY76" s="11" t="str">
        <f t="shared" si="161"/>
        <v>/</v>
      </c>
      <c r="AZ76" s="11">
        <f t="shared" si="162"/>
        <v>4.0916530278234386E-3</v>
      </c>
      <c r="BA76" s="11">
        <f t="shared" si="163"/>
        <v>4.098360655737654E-3</v>
      </c>
      <c r="BB76" s="11" t="str">
        <f t="shared" si="166"/>
        <v>/</v>
      </c>
      <c r="BC76" s="11" t="str">
        <f t="shared" si="166"/>
        <v>/</v>
      </c>
      <c r="BD76" s="11">
        <f t="shared" si="167"/>
        <v>6.4078510268739119E-3</v>
      </c>
      <c r="BJ76" s="17"/>
      <c r="BK76" s="17"/>
      <c r="BL76" s="11"/>
      <c r="BW76" s="2">
        <f t="shared" si="115"/>
        <v>43630</v>
      </c>
      <c r="BX76" s="29">
        <f t="shared" si="116"/>
        <v>1</v>
      </c>
      <c r="BY76" s="29">
        <f t="shared" si="117"/>
        <v>1.2982551799345692</v>
      </c>
      <c r="BZ76" s="29">
        <f t="shared" si="118"/>
        <v>1.3118939244013459</v>
      </c>
      <c r="CA76" s="29">
        <f t="shared" si="119"/>
        <v>1.5308943089430895</v>
      </c>
      <c r="CB76" s="29">
        <f t="shared" si="120"/>
        <v>1.2227525855210819</v>
      </c>
      <c r="CC76" s="29">
        <f t="shared" si="121"/>
        <v>1.2573376061854622</v>
      </c>
      <c r="CD76" s="29">
        <f t="shared" si="122"/>
        <v>1.3497897392767031</v>
      </c>
      <c r="CE76" s="29">
        <f t="shared" si="123"/>
        <v>1.1545000000000001</v>
      </c>
      <c r="CF76" s="29">
        <f t="shared" si="124"/>
        <v>1.2447960033305578</v>
      </c>
      <c r="CG76" s="29">
        <f t="shared" si="125"/>
        <v>1.17</v>
      </c>
      <c r="CH76" s="29">
        <f t="shared" si="126"/>
        <v>1.1658732000000001</v>
      </c>
      <c r="CI76" s="29">
        <f t="shared" si="127"/>
        <v>1.1439999999999999</v>
      </c>
      <c r="CJ76" s="29">
        <f t="shared" si="128"/>
        <v>1</v>
      </c>
      <c r="CK76" s="29">
        <f t="shared" si="129"/>
        <v>1</v>
      </c>
      <c r="CL76" s="29">
        <f t="shared" si="130"/>
        <v>1</v>
      </c>
      <c r="CM76" s="29">
        <f t="shared" si="131"/>
        <v>1</v>
      </c>
      <c r="CN76" s="29">
        <f t="shared" si="132"/>
        <v>1.2097</v>
      </c>
      <c r="CO76" s="29">
        <f t="shared" si="133"/>
        <v>1.4033138208155571</v>
      </c>
      <c r="CP76" s="29">
        <f t="shared" si="134"/>
        <v>1.0750380109113673</v>
      </c>
      <c r="CQ76" s="29">
        <f t="shared" si="135"/>
        <v>1</v>
      </c>
      <c r="CR76" s="29">
        <f t="shared" si="136"/>
        <v>1.413</v>
      </c>
      <c r="CS76" s="29">
        <f t="shared" si="137"/>
        <v>1</v>
      </c>
      <c r="CT76" s="29">
        <f t="shared" si="138"/>
        <v>1.22089552238806</v>
      </c>
      <c r="CU76" s="29">
        <f t="shared" si="139"/>
        <v>1.2467018469656992</v>
      </c>
      <c r="CV76" s="29">
        <f t="shared" si="164"/>
        <v>1</v>
      </c>
      <c r="CW76" s="29">
        <f t="shared" si="164"/>
        <v>1</v>
      </c>
      <c r="CX76" s="29">
        <f t="shared" si="165"/>
        <v>1.3097542834261489</v>
      </c>
    </row>
    <row r="77" spans="1:102">
      <c r="A77" s="2">
        <v>43637</v>
      </c>
      <c r="B77" s="29">
        <v>1</v>
      </c>
      <c r="C77" s="29">
        <v>1.4195</v>
      </c>
      <c r="D77" s="29">
        <v>1.3226</v>
      </c>
      <c r="E77" s="29">
        <v>1.8620000000000001</v>
      </c>
      <c r="F77" s="29">
        <v>1.5369999999999999</v>
      </c>
      <c r="G77" s="29">
        <v>2.5045000000000002</v>
      </c>
      <c r="H77" s="29">
        <v>1.6176999999999999</v>
      </c>
      <c r="I77" s="29">
        <v>1.1439999999999999</v>
      </c>
      <c r="J77" s="29">
        <v>1.472</v>
      </c>
      <c r="K77" s="29">
        <v>1.1679999999999999</v>
      </c>
      <c r="L77" s="29">
        <v>1.1755097999999999</v>
      </c>
      <c r="M77" s="29">
        <v>1.149</v>
      </c>
      <c r="N77" s="29">
        <v>1</v>
      </c>
      <c r="O77" s="29">
        <v>1</v>
      </c>
      <c r="P77" s="29">
        <v>1</v>
      </c>
      <c r="Q77" s="29">
        <v>1</v>
      </c>
      <c r="R77" s="29">
        <v>1.2314000000000001</v>
      </c>
      <c r="S77" s="29">
        <v>1.4144000000000001</v>
      </c>
      <c r="T77" s="29">
        <v>1.208</v>
      </c>
      <c r="U77" s="29">
        <v>1</v>
      </c>
      <c r="V77" s="29">
        <v>1.4159999999999999</v>
      </c>
      <c r="W77" s="29">
        <v>1</v>
      </c>
      <c r="X77" s="29">
        <v>1.2310000000000001</v>
      </c>
      <c r="Y77" s="29">
        <v>1.3283</v>
      </c>
      <c r="Z77" s="29">
        <v>1</v>
      </c>
      <c r="AA77" s="29">
        <v>1</v>
      </c>
      <c r="AB77" s="19">
        <v>1.3115037126203948</v>
      </c>
      <c r="AD77" s="11" t="str">
        <f t="shared" si="140"/>
        <v>/</v>
      </c>
      <c r="AE77" s="11">
        <f t="shared" si="141"/>
        <v>-6.3698726025480656E-3</v>
      </c>
      <c r="AF77" s="11">
        <f t="shared" si="142"/>
        <v>-2.4136370493287318E-3</v>
      </c>
      <c r="AG77" s="11">
        <f t="shared" si="143"/>
        <v>-1.1152416356877248E-2</v>
      </c>
      <c r="AH77" s="11" t="str">
        <f t="shared" si="144"/>
        <v>/</v>
      </c>
      <c r="AI77" s="11">
        <f t="shared" si="145"/>
        <v>1.3229225665506883E-2</v>
      </c>
      <c r="AJ77" s="11">
        <f t="shared" si="146"/>
        <v>7.9755748021683726E-3</v>
      </c>
      <c r="AK77" s="11">
        <f t="shared" si="147"/>
        <v>-9.0948462537896457E-3</v>
      </c>
      <c r="AL77" s="11">
        <f t="shared" si="148"/>
        <v>-1.5384615384615441E-2</v>
      </c>
      <c r="AM77" s="11">
        <f t="shared" si="149"/>
        <v>-1.7094017094017033E-3</v>
      </c>
      <c r="AN77" s="11">
        <f t="shared" si="150"/>
        <v>8.2655643855609195E-3</v>
      </c>
      <c r="AO77" s="11">
        <f t="shared" si="151"/>
        <v>4.3706293706293753E-3</v>
      </c>
      <c r="AP77" s="11" t="str">
        <f t="shared" si="152"/>
        <v>/</v>
      </c>
      <c r="AQ77" s="11" t="str">
        <f t="shared" si="153"/>
        <v>/</v>
      </c>
      <c r="AR77" s="11" t="str">
        <f t="shared" si="154"/>
        <v>/</v>
      </c>
      <c r="AS77" s="11" t="str">
        <f t="shared" si="155"/>
        <v>/</v>
      </c>
      <c r="AT77" s="11">
        <f t="shared" si="156"/>
        <v>1.793833181780613E-2</v>
      </c>
      <c r="AU77" s="11" t="str">
        <f t="shared" si="157"/>
        <v>/</v>
      </c>
      <c r="AV77" s="11">
        <f t="shared" si="158"/>
        <v>4.991680532445919E-3</v>
      </c>
      <c r="AW77" s="11" t="str">
        <f t="shared" si="159"/>
        <v>/</v>
      </c>
      <c r="AX77" s="11">
        <f t="shared" si="160"/>
        <v>2.1231422505307851E-3</v>
      </c>
      <c r="AY77" s="11" t="str">
        <f t="shared" si="161"/>
        <v>/</v>
      </c>
      <c r="AZ77" s="11">
        <f t="shared" si="162"/>
        <v>3.2599837000815146E-3</v>
      </c>
      <c r="BA77" s="11">
        <f t="shared" si="163"/>
        <v>4.0060468631897272E-3</v>
      </c>
      <c r="BB77" s="11" t="str">
        <f t="shared" si="166"/>
        <v>/</v>
      </c>
      <c r="BC77" s="11" t="str">
        <f t="shared" si="166"/>
        <v>/</v>
      </c>
      <c r="BD77" s="11">
        <f t="shared" si="167"/>
        <v>1.3356926687573267E-3</v>
      </c>
      <c r="BJ77" s="17"/>
      <c r="BK77" s="17"/>
      <c r="BL77" s="11"/>
      <c r="BW77" s="2">
        <f t="shared" si="115"/>
        <v>43637</v>
      </c>
      <c r="BX77" s="29">
        <f t="shared" si="116"/>
        <v>1</v>
      </c>
      <c r="BY77" s="29">
        <f t="shared" si="117"/>
        <v>1.289985459832788</v>
      </c>
      <c r="BZ77" s="29">
        <f t="shared" si="118"/>
        <v>1.3087274886206215</v>
      </c>
      <c r="CA77" s="29">
        <f t="shared" si="119"/>
        <v>1.5138211382113822</v>
      </c>
      <c r="CB77" s="29">
        <f t="shared" si="120"/>
        <v>1.2227525855210819</v>
      </c>
      <c r="CC77" s="29">
        <f t="shared" si="121"/>
        <v>1.2739712091154181</v>
      </c>
      <c r="CD77" s="29">
        <f t="shared" si="122"/>
        <v>1.3605550883095037</v>
      </c>
      <c r="CE77" s="29">
        <f t="shared" si="123"/>
        <v>1.1439999999999999</v>
      </c>
      <c r="CF77" s="29">
        <f t="shared" si="124"/>
        <v>1.2256452955870107</v>
      </c>
      <c r="CG77" s="29">
        <f t="shared" si="125"/>
        <v>1.1679999999999999</v>
      </c>
      <c r="CH77" s="29">
        <f t="shared" si="126"/>
        <v>1.1755097999999999</v>
      </c>
      <c r="CI77" s="29">
        <f t="shared" si="127"/>
        <v>1.149</v>
      </c>
      <c r="CJ77" s="29">
        <f t="shared" si="128"/>
        <v>1</v>
      </c>
      <c r="CK77" s="29">
        <f t="shared" si="129"/>
        <v>1</v>
      </c>
      <c r="CL77" s="29">
        <f t="shared" si="130"/>
        <v>1</v>
      </c>
      <c r="CM77" s="29">
        <f t="shared" si="131"/>
        <v>1</v>
      </c>
      <c r="CN77" s="29">
        <f t="shared" si="132"/>
        <v>1.2314000000000001</v>
      </c>
      <c r="CO77" s="29">
        <f t="shared" si="133"/>
        <v>1.4033138208155571</v>
      </c>
      <c r="CP77" s="29">
        <f t="shared" si="134"/>
        <v>1.0804042572220731</v>
      </c>
      <c r="CQ77" s="29">
        <f t="shared" si="135"/>
        <v>1</v>
      </c>
      <c r="CR77" s="29">
        <f t="shared" si="136"/>
        <v>1.4159999999999999</v>
      </c>
      <c r="CS77" s="29">
        <f t="shared" si="137"/>
        <v>1</v>
      </c>
      <c r="CT77" s="29">
        <f t="shared" si="138"/>
        <v>1.2248756218905474</v>
      </c>
      <c r="CU77" s="29">
        <f t="shared" si="139"/>
        <v>1.2516961929890691</v>
      </c>
      <c r="CV77" s="29">
        <f t="shared" si="164"/>
        <v>1</v>
      </c>
      <c r="CW77" s="29">
        <f t="shared" si="164"/>
        <v>1</v>
      </c>
      <c r="CX77" s="29">
        <f t="shared" si="165"/>
        <v>1.3115037126203948</v>
      </c>
    </row>
    <row r="78" spans="1:102">
      <c r="A78" s="2">
        <v>43644</v>
      </c>
      <c r="B78" s="29">
        <v>1</v>
      </c>
      <c r="C78" s="29">
        <v>1.4300999999999999</v>
      </c>
      <c r="D78" s="29">
        <v>1.3265</v>
      </c>
      <c r="E78" s="29">
        <v>1.883</v>
      </c>
      <c r="F78" s="29">
        <v>1.524</v>
      </c>
      <c r="G78" s="29">
        <v>2.4870000000000001</v>
      </c>
      <c r="H78" s="29">
        <v>1.6235999999999999</v>
      </c>
      <c r="I78" s="29">
        <v>1.1524000000000001</v>
      </c>
      <c r="J78" s="29">
        <v>1.4550000000000001</v>
      </c>
      <c r="K78" s="29">
        <v>1.171</v>
      </c>
      <c r="L78" s="29">
        <v>1.189590398</v>
      </c>
      <c r="M78" s="29">
        <v>1.153</v>
      </c>
      <c r="N78" s="29">
        <v>1</v>
      </c>
      <c r="O78" s="29">
        <v>1</v>
      </c>
      <c r="P78" s="29">
        <v>1</v>
      </c>
      <c r="Q78" s="29">
        <v>1</v>
      </c>
      <c r="R78" s="29">
        <v>1.2252000000000001</v>
      </c>
      <c r="S78" s="29">
        <v>1.4005000000000001</v>
      </c>
      <c r="T78" s="29">
        <v>1.206</v>
      </c>
      <c r="U78" s="29">
        <v>1</v>
      </c>
      <c r="V78" s="29">
        <v>1.421</v>
      </c>
      <c r="W78" s="29">
        <v>1</v>
      </c>
      <c r="X78" s="29">
        <v>1.2430000000000001</v>
      </c>
      <c r="Y78" s="29">
        <v>1.333</v>
      </c>
      <c r="Z78" s="29">
        <v>1</v>
      </c>
      <c r="AA78" s="29">
        <v>1</v>
      </c>
      <c r="AB78" s="19">
        <v>1.3133565918110524</v>
      </c>
      <c r="AD78" s="11" t="str">
        <f t="shared" si="140"/>
        <v>/</v>
      </c>
      <c r="AE78" s="11">
        <f t="shared" si="141"/>
        <v>7.4674181049665389E-3</v>
      </c>
      <c r="AF78" s="11">
        <f t="shared" si="142"/>
        <v>2.9487373355512325E-3</v>
      </c>
      <c r="AG78" s="11">
        <f t="shared" si="143"/>
        <v>1.1278195488721776E-2</v>
      </c>
      <c r="AH78" s="11">
        <f t="shared" si="144"/>
        <v>-8.4580351333766179E-3</v>
      </c>
      <c r="AI78" s="11">
        <f t="shared" si="145"/>
        <v>-6.987422639249341E-3</v>
      </c>
      <c r="AJ78" s="11">
        <f t="shared" si="146"/>
        <v>3.6471533658899435E-3</v>
      </c>
      <c r="AK78" s="11">
        <f t="shared" si="147"/>
        <v>7.3426573426575992E-3</v>
      </c>
      <c r="AL78" s="11">
        <f t="shared" si="148"/>
        <v>-1.154891304347816E-2</v>
      </c>
      <c r="AM78" s="11">
        <f t="shared" si="149"/>
        <v>2.5684931506850806E-3</v>
      </c>
      <c r="AN78" s="11">
        <f t="shared" si="150"/>
        <v>1.1978290610592968E-2</v>
      </c>
      <c r="AO78" s="11">
        <f t="shared" si="151"/>
        <v>3.4812880765884291E-3</v>
      </c>
      <c r="AP78" s="11" t="str">
        <f t="shared" si="152"/>
        <v>/</v>
      </c>
      <c r="AQ78" s="11" t="str">
        <f t="shared" si="153"/>
        <v>/</v>
      </c>
      <c r="AR78" s="11" t="str">
        <f t="shared" si="154"/>
        <v>/</v>
      </c>
      <c r="AS78" s="11" t="str">
        <f t="shared" si="155"/>
        <v>/</v>
      </c>
      <c r="AT78" s="11">
        <f t="shared" si="156"/>
        <v>-5.0349196037030586E-3</v>
      </c>
      <c r="AU78" s="11">
        <f t="shared" si="157"/>
        <v>-9.827488687782826E-3</v>
      </c>
      <c r="AV78" s="11">
        <f t="shared" si="158"/>
        <v>-1.6556291390728006E-3</v>
      </c>
      <c r="AW78" s="11" t="str">
        <f t="shared" si="159"/>
        <v>/</v>
      </c>
      <c r="AX78" s="11">
        <f t="shared" si="160"/>
        <v>3.5310734463278592E-3</v>
      </c>
      <c r="AY78" s="11" t="str">
        <f t="shared" si="161"/>
        <v>/</v>
      </c>
      <c r="AZ78" s="11">
        <f t="shared" si="162"/>
        <v>9.7481722177092944E-3</v>
      </c>
      <c r="BA78" s="11">
        <f t="shared" si="163"/>
        <v>3.5383572988030298E-3</v>
      </c>
      <c r="BB78" s="11" t="str">
        <f t="shared" si="166"/>
        <v>/</v>
      </c>
      <c r="BC78" s="11" t="str">
        <f t="shared" si="166"/>
        <v>/</v>
      </c>
      <c r="BD78" s="11">
        <f t="shared" si="167"/>
        <v>1.4127898936371341E-3</v>
      </c>
      <c r="BJ78" s="17"/>
      <c r="BK78" s="17"/>
      <c r="BL78" s="11"/>
      <c r="BW78" s="2">
        <f t="shared" si="115"/>
        <v>43644</v>
      </c>
      <c r="BX78" s="29">
        <f t="shared" si="116"/>
        <v>1</v>
      </c>
      <c r="BY78" s="29">
        <f t="shared" si="117"/>
        <v>1.2996183206106868</v>
      </c>
      <c r="BZ78" s="29">
        <f t="shared" si="118"/>
        <v>1.3125865822283793</v>
      </c>
      <c r="CA78" s="29">
        <f t="shared" si="119"/>
        <v>1.5308943089430895</v>
      </c>
      <c r="CB78" s="29">
        <f t="shared" si="120"/>
        <v>1.2124105011933175</v>
      </c>
      <c r="CC78" s="29">
        <f t="shared" si="121"/>
        <v>1.2650694338470929</v>
      </c>
      <c r="CD78" s="29">
        <f t="shared" si="122"/>
        <v>1.3655172413793102</v>
      </c>
      <c r="CE78" s="29">
        <f t="shared" si="123"/>
        <v>1.1524000000000001</v>
      </c>
      <c r="CF78" s="29">
        <f t="shared" si="124"/>
        <v>1.2114904246461282</v>
      </c>
      <c r="CG78" s="29">
        <f t="shared" si="125"/>
        <v>1.171</v>
      </c>
      <c r="CH78" s="29">
        <f t="shared" si="126"/>
        <v>1.189590398</v>
      </c>
      <c r="CI78" s="29">
        <f t="shared" si="127"/>
        <v>1.153</v>
      </c>
      <c r="CJ78" s="29">
        <f t="shared" si="128"/>
        <v>1</v>
      </c>
      <c r="CK78" s="29">
        <f t="shared" si="129"/>
        <v>1</v>
      </c>
      <c r="CL78" s="29">
        <f t="shared" si="130"/>
        <v>1</v>
      </c>
      <c r="CM78" s="29">
        <f t="shared" si="131"/>
        <v>1</v>
      </c>
      <c r="CN78" s="29">
        <f t="shared" si="132"/>
        <v>1.2252000000000001</v>
      </c>
      <c r="CO78" s="29">
        <f t="shared" si="133"/>
        <v>1.3895227701160831</v>
      </c>
      <c r="CP78" s="29">
        <f t="shared" si="134"/>
        <v>1.0786155084518378</v>
      </c>
      <c r="CQ78" s="29">
        <f t="shared" si="135"/>
        <v>1</v>
      </c>
      <c r="CR78" s="29">
        <f t="shared" si="136"/>
        <v>1.421</v>
      </c>
      <c r="CS78" s="29">
        <f t="shared" si="137"/>
        <v>1</v>
      </c>
      <c r="CT78" s="29">
        <f t="shared" si="138"/>
        <v>1.2368159203980102</v>
      </c>
      <c r="CU78" s="29">
        <f t="shared" si="139"/>
        <v>1.2561251413494159</v>
      </c>
      <c r="CV78" s="29">
        <f t="shared" si="164"/>
        <v>1</v>
      </c>
      <c r="CW78" s="29">
        <f t="shared" si="164"/>
        <v>1</v>
      </c>
      <c r="CX78" s="29">
        <f t="shared" si="165"/>
        <v>1.3133565918110524</v>
      </c>
    </row>
    <row r="79" spans="1:102">
      <c r="A79" s="2">
        <v>43651</v>
      </c>
      <c r="B79" s="29">
        <v>1</v>
      </c>
      <c r="C79" s="29">
        <v>1.4394</v>
      </c>
      <c r="D79" s="29">
        <v>1.3299000000000001</v>
      </c>
      <c r="E79" s="29">
        <v>1.889</v>
      </c>
      <c r="F79" s="29">
        <v>1.528</v>
      </c>
      <c r="G79" s="29">
        <v>2.4954000000000001</v>
      </c>
      <c r="H79" s="29">
        <v>1.6269</v>
      </c>
      <c r="I79" s="29">
        <v>1.1527000000000001</v>
      </c>
      <c r="J79" s="29">
        <v>1.4339999999999999</v>
      </c>
      <c r="K79" s="29">
        <v>1.173</v>
      </c>
      <c r="L79" s="29">
        <v>1.19483444108923</v>
      </c>
      <c r="M79" s="29">
        <v>1.157</v>
      </c>
      <c r="N79" s="29">
        <v>1</v>
      </c>
      <c r="O79" s="29">
        <v>1</v>
      </c>
      <c r="P79" s="29">
        <v>1</v>
      </c>
      <c r="Q79" s="29">
        <v>1</v>
      </c>
      <c r="R79" s="29">
        <v>1.2407999999999999</v>
      </c>
      <c r="S79" s="29">
        <v>1.379</v>
      </c>
      <c r="T79" s="29">
        <v>1.206</v>
      </c>
      <c r="U79" s="29">
        <v>1</v>
      </c>
      <c r="V79" s="29">
        <v>1.4219999999999999</v>
      </c>
      <c r="W79" s="29">
        <v>1</v>
      </c>
      <c r="X79" s="29">
        <v>1.244</v>
      </c>
      <c r="Y79" s="29">
        <v>1.343</v>
      </c>
      <c r="Z79" s="29">
        <v>1</v>
      </c>
      <c r="AA79" s="29">
        <v>1</v>
      </c>
      <c r="AB79" s="19">
        <v>1.3151699407128055</v>
      </c>
      <c r="AD79" s="11" t="str">
        <f t="shared" si="140"/>
        <v>/</v>
      </c>
      <c r="AE79" s="11">
        <f t="shared" si="141"/>
        <v>6.5030417453324496E-3</v>
      </c>
      <c r="AF79" s="11">
        <f t="shared" si="142"/>
        <v>2.5631360723710195E-3</v>
      </c>
      <c r="AG79" s="11">
        <f t="shared" si="143"/>
        <v>3.1864046733935947E-3</v>
      </c>
      <c r="AH79" s="11">
        <f t="shared" si="144"/>
        <v>2.624671916010568E-3</v>
      </c>
      <c r="AI79" s="11">
        <f t="shared" si="145"/>
        <v>3.377563329312494E-3</v>
      </c>
      <c r="AJ79" s="11">
        <f t="shared" si="146"/>
        <v>2.0325203252034019E-3</v>
      </c>
      <c r="AK79" s="11">
        <f t="shared" si="147"/>
        <v>2.6032627559868793E-4</v>
      </c>
      <c r="AL79" s="11">
        <f t="shared" si="148"/>
        <v>-1.4432989690721709E-2</v>
      </c>
      <c r="AM79" s="11">
        <f t="shared" si="149"/>
        <v>1.7079419299743659E-3</v>
      </c>
      <c r="AN79" s="11">
        <f t="shared" si="150"/>
        <v>4.4082762420127874E-3</v>
      </c>
      <c r="AO79" s="11">
        <f t="shared" si="151"/>
        <v>3.4692107545533091E-3</v>
      </c>
      <c r="AP79" s="11" t="str">
        <f t="shared" si="152"/>
        <v>/</v>
      </c>
      <c r="AQ79" s="11" t="str">
        <f t="shared" si="153"/>
        <v>/</v>
      </c>
      <c r="AR79" s="11" t="str">
        <f t="shared" si="154"/>
        <v>/</v>
      </c>
      <c r="AS79" s="11" t="str">
        <f t="shared" si="155"/>
        <v>/</v>
      </c>
      <c r="AT79" s="11">
        <f t="shared" si="156"/>
        <v>1.273261508325163E-2</v>
      </c>
      <c r="AU79" s="11">
        <f t="shared" si="157"/>
        <v>-1.5351660121385224E-2</v>
      </c>
      <c r="AV79" s="11" t="str">
        <f t="shared" si="158"/>
        <v>/</v>
      </c>
      <c r="AW79" s="11" t="str">
        <f t="shared" si="159"/>
        <v>/</v>
      </c>
      <c r="AX79" s="11">
        <f t="shared" si="160"/>
        <v>7.0372976776900131E-4</v>
      </c>
      <c r="AY79" s="11" t="str">
        <f t="shared" si="161"/>
        <v>/</v>
      </c>
      <c r="AZ79" s="11">
        <f t="shared" si="162"/>
        <v>8.045052292839916E-4</v>
      </c>
      <c r="BA79" s="11">
        <f t="shared" si="163"/>
        <v>7.5018754688671585E-3</v>
      </c>
      <c r="BB79" s="11" t="str">
        <f t="shared" si="166"/>
        <v>/</v>
      </c>
      <c r="BC79" s="11" t="str">
        <f t="shared" si="166"/>
        <v>/</v>
      </c>
      <c r="BD79" s="11">
        <f t="shared" si="167"/>
        <v>1.3806980625516996E-3</v>
      </c>
      <c r="BJ79" s="17"/>
      <c r="BK79" s="17"/>
      <c r="BL79" s="11"/>
      <c r="BW79" s="2">
        <f t="shared" si="115"/>
        <v>43651</v>
      </c>
      <c r="BX79" s="29">
        <f t="shared" si="116"/>
        <v>1</v>
      </c>
      <c r="BY79" s="29">
        <f t="shared" si="117"/>
        <v>1.3080697928026173</v>
      </c>
      <c r="BZ79" s="29">
        <f t="shared" si="118"/>
        <v>1.3159509202453989</v>
      </c>
      <c r="CA79" s="29">
        <f t="shared" si="119"/>
        <v>1.5357723577235773</v>
      </c>
      <c r="CB79" s="29">
        <f t="shared" si="120"/>
        <v>1.2155926809864759</v>
      </c>
      <c r="CC79" s="29">
        <f t="shared" si="121"/>
        <v>1.2693422859758889</v>
      </c>
      <c r="CD79" s="29">
        <f t="shared" si="122"/>
        <v>1.3682926829268292</v>
      </c>
      <c r="CE79" s="29">
        <f t="shared" si="123"/>
        <v>1.1527000000000001</v>
      </c>
      <c r="CF79" s="29">
        <f t="shared" si="124"/>
        <v>1.1940049958368026</v>
      </c>
      <c r="CG79" s="29">
        <f t="shared" si="125"/>
        <v>1.173</v>
      </c>
      <c r="CH79" s="29">
        <f t="shared" si="126"/>
        <v>1.19483444108923</v>
      </c>
      <c r="CI79" s="29">
        <f t="shared" si="127"/>
        <v>1.157</v>
      </c>
      <c r="CJ79" s="29">
        <f t="shared" si="128"/>
        <v>1</v>
      </c>
      <c r="CK79" s="29">
        <f t="shared" si="129"/>
        <v>1</v>
      </c>
      <c r="CL79" s="29">
        <f t="shared" si="130"/>
        <v>1</v>
      </c>
      <c r="CM79" s="29">
        <f t="shared" si="131"/>
        <v>1</v>
      </c>
      <c r="CN79" s="29">
        <f t="shared" si="132"/>
        <v>1.2407999999999999</v>
      </c>
      <c r="CO79" s="29">
        <f t="shared" si="133"/>
        <v>1.3681912888183352</v>
      </c>
      <c r="CP79" s="29">
        <f t="shared" si="134"/>
        <v>1.0786155084518378</v>
      </c>
      <c r="CQ79" s="29">
        <f t="shared" si="135"/>
        <v>1</v>
      </c>
      <c r="CR79" s="29">
        <f t="shared" si="136"/>
        <v>1.4219999999999999</v>
      </c>
      <c r="CS79" s="29">
        <f t="shared" si="137"/>
        <v>1</v>
      </c>
      <c r="CT79" s="29">
        <f t="shared" si="138"/>
        <v>1.2378109452736319</v>
      </c>
      <c r="CU79" s="29">
        <f t="shared" si="139"/>
        <v>1.2655484357331324</v>
      </c>
      <c r="CV79" s="29">
        <f t="shared" si="164"/>
        <v>1</v>
      </c>
      <c r="CW79" s="29">
        <f t="shared" si="164"/>
        <v>1</v>
      </c>
      <c r="CX79" s="29">
        <f t="shared" si="165"/>
        <v>1.3151699407128055</v>
      </c>
    </row>
    <row r="80" spans="1:102">
      <c r="A80" s="2">
        <v>43658</v>
      </c>
      <c r="B80" s="29">
        <v>1</v>
      </c>
      <c r="C80" s="29">
        <v>1.4500999999999999</v>
      </c>
      <c r="D80" s="29">
        <v>1.3299000000000001</v>
      </c>
      <c r="E80" s="29">
        <v>1.9059999999999999</v>
      </c>
      <c r="F80" s="29">
        <v>1.534</v>
      </c>
      <c r="G80" s="29">
        <v>2.4889999999999999</v>
      </c>
      <c r="H80" s="29">
        <v>1.6365000000000001</v>
      </c>
      <c r="I80" s="29">
        <v>1.1637</v>
      </c>
      <c r="J80" s="29">
        <v>1.4219999999999999</v>
      </c>
      <c r="K80" s="29">
        <v>1.177</v>
      </c>
      <c r="L80" s="29">
        <v>1.1982742593759801</v>
      </c>
      <c r="M80" s="29">
        <v>1.167</v>
      </c>
      <c r="N80" s="29">
        <v>1</v>
      </c>
      <c r="O80" s="29">
        <v>1</v>
      </c>
      <c r="P80" s="29">
        <v>1</v>
      </c>
      <c r="Q80" s="29">
        <v>1</v>
      </c>
      <c r="R80" s="29">
        <v>1.2262999999999999</v>
      </c>
      <c r="S80" s="29">
        <v>1.3873</v>
      </c>
      <c r="T80" s="29">
        <v>1.2130000000000001</v>
      </c>
      <c r="U80" s="29">
        <v>1</v>
      </c>
      <c r="V80" s="29">
        <v>1.4219999999999999</v>
      </c>
      <c r="W80" s="29">
        <v>1</v>
      </c>
      <c r="X80" s="29">
        <v>1.248</v>
      </c>
      <c r="Y80" s="29">
        <v>1.3458000000000001</v>
      </c>
      <c r="Z80" s="29">
        <v>1</v>
      </c>
      <c r="AA80" s="29">
        <v>1</v>
      </c>
      <c r="AB80" s="19">
        <v>1.3191364929202851</v>
      </c>
      <c r="AD80" s="11" t="str">
        <f t="shared" si="140"/>
        <v>/</v>
      </c>
      <c r="AE80" s="11">
        <f t="shared" si="141"/>
        <v>7.4336529109351179E-3</v>
      </c>
      <c r="AF80" s="11" t="str">
        <f t="shared" si="142"/>
        <v>/</v>
      </c>
      <c r="AG80" s="11">
        <f t="shared" si="143"/>
        <v>8.9994706193752272E-3</v>
      </c>
      <c r="AH80" s="11">
        <f t="shared" si="144"/>
        <v>3.9267015706805353E-3</v>
      </c>
      <c r="AI80" s="11">
        <f t="shared" si="145"/>
        <v>-2.564719083112954E-3</v>
      </c>
      <c r="AJ80" s="11">
        <f t="shared" si="146"/>
        <v>5.9007929190484365E-3</v>
      </c>
      <c r="AK80" s="11">
        <f t="shared" si="147"/>
        <v>9.5428125271102004E-3</v>
      </c>
      <c r="AL80" s="11">
        <f t="shared" si="148"/>
        <v>-8.3682008368201055E-3</v>
      </c>
      <c r="AM80" s="11">
        <f t="shared" si="149"/>
        <v>3.4100596760442414E-3</v>
      </c>
      <c r="AN80" s="11">
        <f t="shared" si="150"/>
        <v>2.8789078791655598E-3</v>
      </c>
      <c r="AO80" s="11">
        <f t="shared" si="151"/>
        <v>8.643042350907626E-3</v>
      </c>
      <c r="AP80" s="11" t="str">
        <f t="shared" si="152"/>
        <v>/</v>
      </c>
      <c r="AQ80" s="11" t="str">
        <f t="shared" si="153"/>
        <v>/</v>
      </c>
      <c r="AR80" s="11" t="str">
        <f t="shared" si="154"/>
        <v>/</v>
      </c>
      <c r="AS80" s="11" t="str">
        <f t="shared" si="155"/>
        <v>/</v>
      </c>
      <c r="AT80" s="11">
        <f t="shared" si="156"/>
        <v>-1.1686009026434574E-2</v>
      </c>
      <c r="AU80" s="11">
        <f t="shared" si="157"/>
        <v>6.0188542422043856E-3</v>
      </c>
      <c r="AV80" s="11">
        <f t="shared" si="158"/>
        <v>5.8043117744610573E-3</v>
      </c>
      <c r="AW80" s="11" t="str">
        <f t="shared" si="159"/>
        <v>/</v>
      </c>
      <c r="AX80" s="11" t="str">
        <f t="shared" si="160"/>
        <v>/</v>
      </c>
      <c r="AY80" s="11" t="str">
        <f t="shared" si="161"/>
        <v>/</v>
      </c>
      <c r="AZ80" s="11">
        <f t="shared" si="162"/>
        <v>3.215434083601254E-3</v>
      </c>
      <c r="BA80" s="11">
        <f t="shared" si="163"/>
        <v>2.0848845867462718E-3</v>
      </c>
      <c r="BB80" s="11" t="str">
        <f t="shared" si="166"/>
        <v>/</v>
      </c>
      <c r="BC80" s="11" t="str">
        <f t="shared" si="166"/>
        <v>/</v>
      </c>
      <c r="BD80" s="11">
        <f t="shared" si="167"/>
        <v>3.0159997462608779E-3</v>
      </c>
      <c r="BJ80" s="17"/>
      <c r="BK80" s="17"/>
      <c r="BL80" s="11"/>
      <c r="BW80" s="2">
        <f t="shared" si="115"/>
        <v>43658</v>
      </c>
      <c r="BX80" s="29">
        <f t="shared" si="116"/>
        <v>1</v>
      </c>
      <c r="BY80" s="29">
        <f t="shared" si="117"/>
        <v>1.3177935296255905</v>
      </c>
      <c r="BZ80" s="29">
        <f t="shared" si="118"/>
        <v>1.3159509202453989</v>
      </c>
      <c r="CA80" s="29">
        <f t="shared" si="119"/>
        <v>1.5495934959349593</v>
      </c>
      <c r="CB80" s="29">
        <f t="shared" si="120"/>
        <v>1.2203659506762132</v>
      </c>
      <c r="CC80" s="29">
        <f t="shared" si="121"/>
        <v>1.2660867795920443</v>
      </c>
      <c r="CD80" s="29">
        <f t="shared" si="122"/>
        <v>1.3763666947014297</v>
      </c>
      <c r="CE80" s="29">
        <f t="shared" si="123"/>
        <v>1.1637</v>
      </c>
      <c r="CF80" s="29">
        <f t="shared" si="124"/>
        <v>1.1840133222314737</v>
      </c>
      <c r="CG80" s="29">
        <f t="shared" si="125"/>
        <v>1.177</v>
      </c>
      <c r="CH80" s="29">
        <f t="shared" si="126"/>
        <v>1.1982742593759801</v>
      </c>
      <c r="CI80" s="29">
        <f t="shared" si="127"/>
        <v>1.167</v>
      </c>
      <c r="CJ80" s="29">
        <f t="shared" si="128"/>
        <v>1</v>
      </c>
      <c r="CK80" s="29">
        <f t="shared" si="129"/>
        <v>1</v>
      </c>
      <c r="CL80" s="29">
        <f t="shared" si="130"/>
        <v>1</v>
      </c>
      <c r="CM80" s="29">
        <f t="shared" si="131"/>
        <v>1</v>
      </c>
      <c r="CN80" s="29">
        <f t="shared" si="132"/>
        <v>1.2262999999999999</v>
      </c>
      <c r="CO80" s="29">
        <f t="shared" si="133"/>
        <v>1.3764262327611865</v>
      </c>
      <c r="CP80" s="29">
        <f t="shared" si="134"/>
        <v>1.0848761291476612</v>
      </c>
      <c r="CQ80" s="29">
        <f t="shared" si="135"/>
        <v>1</v>
      </c>
      <c r="CR80" s="29">
        <f t="shared" si="136"/>
        <v>1.4219999999999999</v>
      </c>
      <c r="CS80" s="29">
        <f t="shared" si="137"/>
        <v>1</v>
      </c>
      <c r="CT80" s="29">
        <f t="shared" si="138"/>
        <v>1.2417910447761196</v>
      </c>
      <c r="CU80" s="29">
        <f t="shared" si="139"/>
        <v>1.2681869581605731</v>
      </c>
      <c r="CV80" s="29">
        <f t="shared" si="164"/>
        <v>1</v>
      </c>
      <c r="CW80" s="29">
        <f t="shared" si="164"/>
        <v>1</v>
      </c>
      <c r="CX80" s="29">
        <f t="shared" si="165"/>
        <v>1.3191364929202851</v>
      </c>
    </row>
    <row r="81" spans="1:102">
      <c r="A81" s="2">
        <v>43665</v>
      </c>
      <c r="B81" s="29">
        <v>1</v>
      </c>
      <c r="C81" s="29">
        <v>1.4482999999999999</v>
      </c>
      <c r="D81" s="29">
        <v>1.3367</v>
      </c>
      <c r="E81" s="29">
        <v>1.911</v>
      </c>
      <c r="F81" s="29">
        <v>1.5289999999999999</v>
      </c>
      <c r="G81" s="29">
        <v>2.4803999999999999</v>
      </c>
      <c r="H81" s="29">
        <v>1.6297999999999999</v>
      </c>
      <c r="I81" s="29">
        <v>1.1544000000000001</v>
      </c>
      <c r="J81" s="29">
        <v>1.4139999999999999</v>
      </c>
      <c r="K81" s="29">
        <v>1.17</v>
      </c>
      <c r="L81" s="29">
        <v>1.1895004833999101</v>
      </c>
      <c r="M81" s="29">
        <v>1.167</v>
      </c>
      <c r="N81" s="29">
        <v>1</v>
      </c>
      <c r="O81" s="29">
        <v>1</v>
      </c>
      <c r="P81" s="29">
        <v>1</v>
      </c>
      <c r="Q81" s="29">
        <v>1</v>
      </c>
      <c r="R81" s="29">
        <v>1.2501</v>
      </c>
      <c r="S81" s="29">
        <v>1.3828</v>
      </c>
      <c r="T81" s="29">
        <v>1.216</v>
      </c>
      <c r="U81" s="29">
        <v>1</v>
      </c>
      <c r="V81" s="29">
        <v>1.423</v>
      </c>
      <c r="W81" s="29">
        <v>1</v>
      </c>
      <c r="X81" s="29">
        <v>1.25</v>
      </c>
      <c r="Y81" s="29">
        <v>1.3465</v>
      </c>
      <c r="Z81" s="29">
        <v>1</v>
      </c>
      <c r="AA81" s="29">
        <v>1</v>
      </c>
      <c r="AB81" s="19">
        <v>1.3183337037930669</v>
      </c>
      <c r="AD81" s="11" t="str">
        <f t="shared" si="140"/>
        <v>/</v>
      </c>
      <c r="AE81" s="11">
        <f t="shared" si="141"/>
        <v>-1.2412937038824845E-3</v>
      </c>
      <c r="AF81" s="11">
        <f t="shared" si="142"/>
        <v>5.1131664034889113E-3</v>
      </c>
      <c r="AG81" s="11">
        <f t="shared" si="143"/>
        <v>2.6232948583422289E-3</v>
      </c>
      <c r="AH81" s="11">
        <f t="shared" si="144"/>
        <v>-3.2594524119948787E-3</v>
      </c>
      <c r="AI81" s="11">
        <f t="shared" si="145"/>
        <v>-3.4552028927279377E-3</v>
      </c>
      <c r="AJ81" s="11">
        <f t="shared" si="146"/>
        <v>-4.0941032691721446E-3</v>
      </c>
      <c r="AK81" s="11">
        <f t="shared" si="147"/>
        <v>-7.9917504511470838E-3</v>
      </c>
      <c r="AL81" s="11">
        <f t="shared" si="148"/>
        <v>-5.6258790436005679E-3</v>
      </c>
      <c r="AM81" s="11">
        <f t="shared" si="149"/>
        <v>-5.9473237043331517E-3</v>
      </c>
      <c r="AN81" s="11">
        <f t="shared" si="150"/>
        <v>-7.3220098883197693E-3</v>
      </c>
      <c r="AO81" s="11" t="str">
        <f t="shared" si="151"/>
        <v>/</v>
      </c>
      <c r="AP81" s="11" t="str">
        <f t="shared" si="152"/>
        <v>/</v>
      </c>
      <c r="AQ81" s="11" t="str">
        <f t="shared" si="153"/>
        <v>/</v>
      </c>
      <c r="AR81" s="11" t="str">
        <f t="shared" si="154"/>
        <v>/</v>
      </c>
      <c r="AS81" s="11" t="str">
        <f t="shared" si="155"/>
        <v>/</v>
      </c>
      <c r="AT81" s="11">
        <f t="shared" si="156"/>
        <v>1.9407975209981387E-2</v>
      </c>
      <c r="AU81" s="11">
        <f t="shared" si="157"/>
        <v>-3.2437108051610597E-3</v>
      </c>
      <c r="AV81" s="11">
        <f t="shared" si="158"/>
        <v>2.4732069249793209E-3</v>
      </c>
      <c r="AW81" s="11" t="str">
        <f t="shared" si="159"/>
        <v>/</v>
      </c>
      <c r="AX81" s="11">
        <f t="shared" si="160"/>
        <v>7.0323488045009874E-4</v>
      </c>
      <c r="AY81" s="11" t="str">
        <f t="shared" si="161"/>
        <v>/</v>
      </c>
      <c r="AZ81" s="11">
        <f t="shared" si="162"/>
        <v>1.6025641025640969E-3</v>
      </c>
      <c r="BA81" s="11">
        <f t="shared" si="163"/>
        <v>5.201367216525199E-4</v>
      </c>
      <c r="BB81" s="11" t="str">
        <f t="shared" si="166"/>
        <v>/</v>
      </c>
      <c r="BC81" s="11" t="str">
        <f t="shared" si="166"/>
        <v>/</v>
      </c>
      <c r="BD81" s="11">
        <f t="shared" si="167"/>
        <v>-6.0857169180494886E-4</v>
      </c>
      <c r="BJ81" s="17"/>
      <c r="BK81" s="17"/>
      <c r="BL81" s="11"/>
      <c r="BW81" s="2">
        <f t="shared" si="115"/>
        <v>43665</v>
      </c>
      <c r="BX81" s="29">
        <f t="shared" si="116"/>
        <v>1</v>
      </c>
      <c r="BY81" s="29">
        <f t="shared" si="117"/>
        <v>1.3161577608142492</v>
      </c>
      <c r="BZ81" s="29">
        <f t="shared" si="118"/>
        <v>1.322679596279438</v>
      </c>
      <c r="CA81" s="29">
        <f t="shared" si="119"/>
        <v>1.5536585365853659</v>
      </c>
      <c r="CB81" s="29">
        <f t="shared" si="120"/>
        <v>1.2163882259347654</v>
      </c>
      <c r="CC81" s="29">
        <f t="shared" si="121"/>
        <v>1.2617121928887531</v>
      </c>
      <c r="CD81" s="29">
        <f t="shared" si="122"/>
        <v>1.3707317073170731</v>
      </c>
      <c r="CE81" s="29">
        <f t="shared" si="123"/>
        <v>1.1544000000000001</v>
      </c>
      <c r="CF81" s="29">
        <f t="shared" si="124"/>
        <v>1.1773522064945876</v>
      </c>
      <c r="CG81" s="29">
        <f t="shared" si="125"/>
        <v>1.17</v>
      </c>
      <c r="CH81" s="29">
        <f t="shared" si="126"/>
        <v>1.1895004833999101</v>
      </c>
      <c r="CI81" s="29">
        <f t="shared" si="127"/>
        <v>1.167</v>
      </c>
      <c r="CJ81" s="29">
        <f t="shared" si="128"/>
        <v>1</v>
      </c>
      <c r="CK81" s="29">
        <f t="shared" si="129"/>
        <v>1</v>
      </c>
      <c r="CL81" s="29">
        <f t="shared" si="130"/>
        <v>1</v>
      </c>
      <c r="CM81" s="29">
        <f t="shared" si="131"/>
        <v>1</v>
      </c>
      <c r="CN81" s="29">
        <f t="shared" si="132"/>
        <v>1.2501</v>
      </c>
      <c r="CO81" s="29">
        <f t="shared" si="133"/>
        <v>1.371961504117472</v>
      </c>
      <c r="CP81" s="29">
        <f t="shared" si="134"/>
        <v>1.087559252303014</v>
      </c>
      <c r="CQ81" s="29">
        <f t="shared" si="135"/>
        <v>1</v>
      </c>
      <c r="CR81" s="29">
        <f t="shared" si="136"/>
        <v>1.423</v>
      </c>
      <c r="CS81" s="29">
        <f t="shared" si="137"/>
        <v>1</v>
      </c>
      <c r="CT81" s="29">
        <f t="shared" si="138"/>
        <v>1.2437810945273633</v>
      </c>
      <c r="CU81" s="29">
        <f t="shared" si="139"/>
        <v>1.2688465887674332</v>
      </c>
      <c r="CV81" s="29">
        <f t="shared" si="164"/>
        <v>1</v>
      </c>
      <c r="CW81" s="29">
        <f t="shared" si="164"/>
        <v>1</v>
      </c>
      <c r="CX81" s="29">
        <f t="shared" si="165"/>
        <v>1.3183337037930669</v>
      </c>
    </row>
    <row r="82" spans="1:102">
      <c r="A82" s="2">
        <v>43672</v>
      </c>
      <c r="B82" s="29">
        <v>1</v>
      </c>
      <c r="C82" s="29">
        <v>1.4466000000000001</v>
      </c>
      <c r="D82" s="29">
        <v>1.3379000000000001</v>
      </c>
      <c r="E82" s="29">
        <v>1.923</v>
      </c>
      <c r="F82" s="29">
        <v>1.5429999999999999</v>
      </c>
      <c r="G82" s="29">
        <v>2.4830000000000001</v>
      </c>
      <c r="H82" s="29">
        <v>1.667</v>
      </c>
      <c r="I82" s="29">
        <v>1.1482000000000001</v>
      </c>
      <c r="J82" s="29">
        <v>1.3979999999999999</v>
      </c>
      <c r="K82" s="29">
        <v>1.17</v>
      </c>
      <c r="L82" s="29">
        <v>1.19752201392258</v>
      </c>
      <c r="M82" s="29">
        <v>1.1679999999999999</v>
      </c>
      <c r="N82" s="29">
        <v>1</v>
      </c>
      <c r="O82" s="29">
        <v>0.99829999999999997</v>
      </c>
      <c r="P82" s="29">
        <v>1</v>
      </c>
      <c r="Q82" s="29">
        <v>1</v>
      </c>
      <c r="R82" s="29">
        <v>1.2521</v>
      </c>
      <c r="S82" s="29">
        <v>1.3898999999999999</v>
      </c>
      <c r="T82" s="29">
        <v>1.2270000000000001</v>
      </c>
      <c r="U82" s="29">
        <v>1</v>
      </c>
      <c r="V82" s="29">
        <v>1.4339999999999999</v>
      </c>
      <c r="W82" s="29">
        <v>1</v>
      </c>
      <c r="X82" s="29">
        <v>1.2490000000000001</v>
      </c>
      <c r="Y82" s="29">
        <v>1.3508</v>
      </c>
      <c r="Z82" s="29">
        <v>1</v>
      </c>
      <c r="AA82" s="29">
        <v>1</v>
      </c>
      <c r="AB82" s="19">
        <v>1.3225330757731391</v>
      </c>
      <c r="AD82" s="11" t="str">
        <f t="shared" si="140"/>
        <v>/</v>
      </c>
      <c r="AE82" s="11">
        <f t="shared" si="141"/>
        <v>-1.1737899606434343E-3</v>
      </c>
      <c r="AF82" s="11">
        <f t="shared" si="142"/>
        <v>8.9773322361041963E-4</v>
      </c>
      <c r="AG82" s="11">
        <f t="shared" si="143"/>
        <v>6.2794348508634634E-3</v>
      </c>
      <c r="AH82" s="11">
        <f t="shared" si="144"/>
        <v>9.1563113145847197E-3</v>
      </c>
      <c r="AI82" s="11">
        <f t="shared" si="145"/>
        <v>1.0482180293500676E-3</v>
      </c>
      <c r="AJ82" s="11">
        <f t="shared" si="146"/>
        <v>2.2824886489139828E-2</v>
      </c>
      <c r="AK82" s="11">
        <f t="shared" si="147"/>
        <v>-5.3707553707553757E-3</v>
      </c>
      <c r="AL82" s="11">
        <f t="shared" si="148"/>
        <v>-1.1315417256011373E-2</v>
      </c>
      <c r="AM82" s="11" t="str">
        <f t="shared" si="149"/>
        <v>/</v>
      </c>
      <c r="AN82" s="11">
        <f t="shared" si="150"/>
        <v>6.7436126631426063E-3</v>
      </c>
      <c r="AO82" s="11">
        <f t="shared" si="151"/>
        <v>8.5689802913435642E-4</v>
      </c>
      <c r="AP82" s="11" t="str">
        <f t="shared" si="152"/>
        <v>/</v>
      </c>
      <c r="AQ82" s="11">
        <f t="shared" si="153"/>
        <v>-1.7000000000000348E-3</v>
      </c>
      <c r="AR82" s="11" t="str">
        <f t="shared" si="154"/>
        <v>/</v>
      </c>
      <c r="AS82" s="11" t="str">
        <f t="shared" si="155"/>
        <v>/</v>
      </c>
      <c r="AT82" s="11">
        <f t="shared" si="156"/>
        <v>1.5998720102392561E-3</v>
      </c>
      <c r="AU82" s="11">
        <f t="shared" si="157"/>
        <v>5.1345096904829024E-3</v>
      </c>
      <c r="AV82" s="11">
        <f t="shared" si="158"/>
        <v>9.0460526315789824E-3</v>
      </c>
      <c r="AW82" s="11" t="str">
        <f t="shared" si="159"/>
        <v>/</v>
      </c>
      <c r="AX82" s="11">
        <f t="shared" si="160"/>
        <v>7.730147575544466E-3</v>
      </c>
      <c r="AY82" s="11" t="str">
        <f t="shared" si="161"/>
        <v>/</v>
      </c>
      <c r="AZ82" s="11">
        <f t="shared" si="162"/>
        <v>-7.9999999999991189E-4</v>
      </c>
      <c r="BA82" s="11">
        <f t="shared" si="163"/>
        <v>3.1934645376903159E-3</v>
      </c>
      <c r="BB82" s="11" t="str">
        <f t="shared" si="166"/>
        <v>/</v>
      </c>
      <c r="BC82" s="11" t="str">
        <f t="shared" si="166"/>
        <v>/</v>
      </c>
      <c r="BD82" s="11">
        <f t="shared" si="167"/>
        <v>3.1853634387029039E-3</v>
      </c>
      <c r="BJ82" s="17"/>
      <c r="BK82" s="17"/>
      <c r="BL82" s="11"/>
      <c r="BW82" s="2">
        <f t="shared" si="115"/>
        <v>43672</v>
      </c>
      <c r="BX82" s="29">
        <f t="shared" si="116"/>
        <v>1</v>
      </c>
      <c r="BY82" s="29">
        <f t="shared" si="117"/>
        <v>1.3146128680479825</v>
      </c>
      <c r="BZ82" s="29">
        <f t="shared" si="118"/>
        <v>1.3238670096972098</v>
      </c>
      <c r="CA82" s="29">
        <f t="shared" si="119"/>
        <v>1.5634146341463415</v>
      </c>
      <c r="CB82" s="29">
        <f t="shared" si="120"/>
        <v>1.2275258552108195</v>
      </c>
      <c r="CC82" s="29">
        <f t="shared" si="121"/>
        <v>1.2630347423571902</v>
      </c>
      <c r="CD82" s="29">
        <f t="shared" si="122"/>
        <v>1.40201850294365</v>
      </c>
      <c r="CE82" s="29">
        <f t="shared" si="123"/>
        <v>1.1482000000000001</v>
      </c>
      <c r="CF82" s="29">
        <f t="shared" si="124"/>
        <v>1.1640299750208158</v>
      </c>
      <c r="CG82" s="29">
        <f t="shared" si="125"/>
        <v>1.17</v>
      </c>
      <c r="CH82" s="29">
        <f t="shared" si="126"/>
        <v>1.19752201392258</v>
      </c>
      <c r="CI82" s="29">
        <f t="shared" si="127"/>
        <v>1.1679999999999999</v>
      </c>
      <c r="CJ82" s="29">
        <f t="shared" si="128"/>
        <v>1</v>
      </c>
      <c r="CK82" s="29">
        <f t="shared" si="129"/>
        <v>0.99829999999999997</v>
      </c>
      <c r="CL82" s="29">
        <f t="shared" si="130"/>
        <v>1</v>
      </c>
      <c r="CM82" s="29">
        <f t="shared" si="131"/>
        <v>1</v>
      </c>
      <c r="CN82" s="29">
        <f t="shared" si="132"/>
        <v>1.2521</v>
      </c>
      <c r="CO82" s="29">
        <f t="shared" si="133"/>
        <v>1.3790058537553327</v>
      </c>
      <c r="CP82" s="29">
        <f t="shared" si="134"/>
        <v>1.0973973705393076</v>
      </c>
      <c r="CQ82" s="29">
        <f t="shared" si="135"/>
        <v>1</v>
      </c>
      <c r="CR82" s="29">
        <f t="shared" si="136"/>
        <v>1.4339999999999999</v>
      </c>
      <c r="CS82" s="29">
        <f t="shared" si="137"/>
        <v>1</v>
      </c>
      <c r="CT82" s="29">
        <f t="shared" si="138"/>
        <v>1.2427860696517414</v>
      </c>
      <c r="CU82" s="29">
        <f t="shared" si="139"/>
        <v>1.2728986053524314</v>
      </c>
      <c r="CV82" s="29">
        <f t="shared" si="164"/>
        <v>1</v>
      </c>
      <c r="CW82" s="29">
        <f t="shared" si="164"/>
        <v>1</v>
      </c>
      <c r="CX82" s="29">
        <f t="shared" si="165"/>
        <v>1.3225330757731391</v>
      </c>
    </row>
    <row r="83" spans="1:102">
      <c r="A83" s="2">
        <v>43679</v>
      </c>
      <c r="B83" s="29">
        <v>1</v>
      </c>
      <c r="C83" s="29">
        <v>1.4476</v>
      </c>
      <c r="D83" s="29">
        <v>1.3314999999999999</v>
      </c>
      <c r="E83" s="29">
        <v>1.9059999999999999</v>
      </c>
      <c r="F83" s="29">
        <v>1.532</v>
      </c>
      <c r="G83" s="29">
        <v>2.4697</v>
      </c>
      <c r="H83" s="29">
        <v>1.6516999999999999</v>
      </c>
      <c r="I83" s="29">
        <v>1.1375999999999999</v>
      </c>
      <c r="J83" s="29">
        <v>1.395</v>
      </c>
      <c r="K83" s="29">
        <v>1.1639999999999999</v>
      </c>
      <c r="L83" s="29">
        <v>1.19692860286382</v>
      </c>
      <c r="M83" s="29">
        <v>1.167</v>
      </c>
      <c r="N83" s="29">
        <v>1</v>
      </c>
      <c r="O83" s="29">
        <v>1.0016</v>
      </c>
      <c r="P83" s="29">
        <v>1</v>
      </c>
      <c r="Q83" s="29">
        <v>1</v>
      </c>
      <c r="R83" s="29">
        <v>1.2470000000000001</v>
      </c>
      <c r="S83" s="29">
        <v>1.3873</v>
      </c>
      <c r="T83" s="29">
        <v>1.222</v>
      </c>
      <c r="U83" s="29">
        <v>1</v>
      </c>
      <c r="V83" s="29">
        <v>1.4430000000000001</v>
      </c>
      <c r="W83" s="29">
        <v>1</v>
      </c>
      <c r="X83" s="29">
        <v>1.2529999999999999</v>
      </c>
      <c r="Y83" s="29">
        <v>1.3473999999999999</v>
      </c>
      <c r="Z83" s="29">
        <v>1</v>
      </c>
      <c r="AA83" s="29">
        <v>1</v>
      </c>
      <c r="AB83" s="19">
        <v>1.3186973340692059</v>
      </c>
      <c r="AD83" s="11" t="str">
        <f t="shared" si="140"/>
        <v>/</v>
      </c>
      <c r="AE83" s="11">
        <f t="shared" si="141"/>
        <v>6.9127609567254389E-4</v>
      </c>
      <c r="AF83" s="11">
        <f t="shared" si="142"/>
        <v>-4.7836161148069323E-3</v>
      </c>
      <c r="AG83" s="11">
        <f t="shared" si="143"/>
        <v>-8.8403536141445915E-3</v>
      </c>
      <c r="AH83" s="11">
        <f t="shared" si="144"/>
        <v>-7.1289695398573105E-3</v>
      </c>
      <c r="AI83" s="11">
        <f t="shared" si="145"/>
        <v>-5.3564236810310639E-3</v>
      </c>
      <c r="AJ83" s="11">
        <f t="shared" si="146"/>
        <v>-9.1781643671265956E-3</v>
      </c>
      <c r="AK83" s="11">
        <f t="shared" si="147"/>
        <v>-9.2318411426581815E-3</v>
      </c>
      <c r="AL83" s="11">
        <f t="shared" si="148"/>
        <v>-2.1459227467810482E-3</v>
      </c>
      <c r="AM83" s="11">
        <f t="shared" si="149"/>
        <v>-5.12820512820511E-3</v>
      </c>
      <c r="AN83" s="11">
        <f t="shared" si="150"/>
        <v>-4.9553248446454479E-4</v>
      </c>
      <c r="AO83" s="11">
        <f t="shared" si="151"/>
        <v>-8.5616438356150848E-4</v>
      </c>
      <c r="AP83" s="11" t="str">
        <f t="shared" si="152"/>
        <v>/</v>
      </c>
      <c r="AQ83" s="11">
        <f t="shared" si="153"/>
        <v>3.3056195532406019E-3</v>
      </c>
      <c r="AR83" s="11" t="str">
        <f t="shared" si="154"/>
        <v>/</v>
      </c>
      <c r="AS83" s="11" t="str">
        <f t="shared" si="155"/>
        <v>/</v>
      </c>
      <c r="AT83" s="11">
        <f t="shared" si="156"/>
        <v>-4.0731570960784724E-3</v>
      </c>
      <c r="AU83" s="11">
        <f t="shared" si="157"/>
        <v>-1.8706381754082235E-3</v>
      </c>
      <c r="AV83" s="11">
        <f t="shared" si="158"/>
        <v>-4.0749796251019488E-3</v>
      </c>
      <c r="AW83" s="11" t="str">
        <f t="shared" si="159"/>
        <v>/</v>
      </c>
      <c r="AX83" s="11">
        <f t="shared" si="160"/>
        <v>6.2761506276152179E-3</v>
      </c>
      <c r="AY83" s="11" t="str">
        <f t="shared" si="161"/>
        <v>/</v>
      </c>
      <c r="AZ83" s="11">
        <f t="shared" si="162"/>
        <v>3.2025620496396456E-3</v>
      </c>
      <c r="BA83" s="11">
        <f t="shared" si="163"/>
        <v>-2.5170269469944051E-3</v>
      </c>
      <c r="BB83" s="11" t="str">
        <f t="shared" si="166"/>
        <v>/</v>
      </c>
      <c r="BC83" s="11" t="str">
        <f t="shared" si="166"/>
        <v>/</v>
      </c>
      <c r="BD83" s="11">
        <f t="shared" si="167"/>
        <v>-2.9002992622251256E-3</v>
      </c>
      <c r="BJ83" s="17"/>
      <c r="BK83" s="17"/>
      <c r="BL83" s="11"/>
      <c r="BW83" s="2">
        <f t="shared" si="115"/>
        <v>43679</v>
      </c>
      <c r="BX83" s="29">
        <f t="shared" si="116"/>
        <v>1</v>
      </c>
      <c r="BY83" s="29">
        <f t="shared" si="117"/>
        <v>1.3155216284987277</v>
      </c>
      <c r="BZ83" s="29">
        <f t="shared" si="118"/>
        <v>1.3175341381357608</v>
      </c>
      <c r="CA83" s="29">
        <f t="shared" si="119"/>
        <v>1.5495934959349593</v>
      </c>
      <c r="CB83" s="29">
        <f t="shared" si="120"/>
        <v>1.2187748607796343</v>
      </c>
      <c r="CC83" s="29">
        <f t="shared" si="121"/>
        <v>1.2562693931532631</v>
      </c>
      <c r="CD83" s="29">
        <f t="shared" si="122"/>
        <v>1.3891505466778804</v>
      </c>
      <c r="CE83" s="29">
        <f t="shared" si="123"/>
        <v>1.1375999999999999</v>
      </c>
      <c r="CF83" s="29">
        <f t="shared" si="124"/>
        <v>1.1615320566194838</v>
      </c>
      <c r="CG83" s="29">
        <f t="shared" si="125"/>
        <v>1.1639999999999999</v>
      </c>
      <c r="CH83" s="29">
        <f t="shared" si="126"/>
        <v>1.19692860286382</v>
      </c>
      <c r="CI83" s="29">
        <f t="shared" si="127"/>
        <v>1.167</v>
      </c>
      <c r="CJ83" s="29">
        <f t="shared" si="128"/>
        <v>1</v>
      </c>
      <c r="CK83" s="29">
        <f t="shared" si="129"/>
        <v>1.0016</v>
      </c>
      <c r="CL83" s="29">
        <f t="shared" si="130"/>
        <v>1</v>
      </c>
      <c r="CM83" s="29">
        <f t="shared" si="131"/>
        <v>1</v>
      </c>
      <c r="CN83" s="29">
        <f t="shared" si="132"/>
        <v>1.2470000000000001</v>
      </c>
      <c r="CO83" s="29">
        <f t="shared" si="133"/>
        <v>1.3764262327611865</v>
      </c>
      <c r="CP83" s="29">
        <f t="shared" si="134"/>
        <v>1.0929254986137196</v>
      </c>
      <c r="CQ83" s="29">
        <f t="shared" si="135"/>
        <v>1</v>
      </c>
      <c r="CR83" s="29">
        <f t="shared" si="136"/>
        <v>1.4430000000000001</v>
      </c>
      <c r="CS83" s="29">
        <f t="shared" si="137"/>
        <v>1</v>
      </c>
      <c r="CT83" s="29">
        <f t="shared" si="138"/>
        <v>1.2467661691542289</v>
      </c>
      <c r="CU83" s="29">
        <f t="shared" si="139"/>
        <v>1.2696946852619677</v>
      </c>
      <c r="CV83" s="29">
        <f t="shared" si="164"/>
        <v>1</v>
      </c>
      <c r="CW83" s="29">
        <f t="shared" si="164"/>
        <v>1</v>
      </c>
      <c r="CX83" s="29">
        <f t="shared" si="165"/>
        <v>1.3186973340692059</v>
      </c>
    </row>
    <row r="84" spans="1:102">
      <c r="A84" s="2">
        <v>43686</v>
      </c>
      <c r="B84" s="29">
        <v>1</v>
      </c>
      <c r="C84" s="29">
        <v>1.4564999999999999</v>
      </c>
      <c r="D84" s="29">
        <v>1.3420000000000001</v>
      </c>
      <c r="E84" s="29">
        <v>1.9279999999999999</v>
      </c>
      <c r="F84" s="29">
        <v>1.544</v>
      </c>
      <c r="G84" s="29">
        <v>2.484</v>
      </c>
      <c r="H84" s="29">
        <v>1.6637</v>
      </c>
      <c r="I84" s="29">
        <v>1.1386000000000001</v>
      </c>
      <c r="J84" s="29">
        <v>1.3979999999999999</v>
      </c>
      <c r="K84" s="29">
        <v>1.167</v>
      </c>
      <c r="L84" s="29">
        <v>1.18884580113595</v>
      </c>
      <c r="M84" s="29">
        <v>1.159</v>
      </c>
      <c r="N84" s="29">
        <v>1</v>
      </c>
      <c r="O84" s="29">
        <v>1.0119</v>
      </c>
      <c r="P84" s="29">
        <v>1</v>
      </c>
      <c r="Q84" s="29">
        <v>1.008</v>
      </c>
      <c r="R84" s="29">
        <v>1.2448999999999999</v>
      </c>
      <c r="S84" s="29">
        <v>1.3987000000000001</v>
      </c>
      <c r="T84" s="29">
        <v>1.2110000000000001</v>
      </c>
      <c r="U84" s="29">
        <v>1</v>
      </c>
      <c r="V84" s="29">
        <v>1.458</v>
      </c>
      <c r="W84" s="29">
        <v>1</v>
      </c>
      <c r="X84" s="29">
        <v>1.3009999999999999</v>
      </c>
      <c r="Y84" s="29">
        <v>1.3415999999999999</v>
      </c>
      <c r="Z84" s="29">
        <v>1</v>
      </c>
      <c r="AA84" s="29">
        <v>1</v>
      </c>
      <c r="AB84" s="19">
        <v>1.3255460429511825</v>
      </c>
      <c r="AD84" s="11" t="str">
        <f t="shared" si="140"/>
        <v>/</v>
      </c>
      <c r="AE84" s="11">
        <f t="shared" si="141"/>
        <v>6.1481072119369262E-3</v>
      </c>
      <c r="AF84" s="11">
        <f t="shared" si="142"/>
        <v>7.8858430341721686E-3</v>
      </c>
      <c r="AG84" s="11">
        <f t="shared" si="143"/>
        <v>1.1542497376705096E-2</v>
      </c>
      <c r="AH84" s="11">
        <f t="shared" si="144"/>
        <v>7.8328981723236879E-3</v>
      </c>
      <c r="AI84" s="11">
        <f t="shared" si="145"/>
        <v>5.7901769445680706E-3</v>
      </c>
      <c r="AJ84" s="11">
        <f t="shared" si="146"/>
        <v>7.2652418720107192E-3</v>
      </c>
      <c r="AK84" s="11">
        <f t="shared" si="147"/>
        <v>8.7904360056278996E-4</v>
      </c>
      <c r="AL84" s="11">
        <f t="shared" si="148"/>
        <v>2.1505376344084226E-3</v>
      </c>
      <c r="AM84" s="11">
        <f t="shared" si="149"/>
        <v>2.5773195876288568E-3</v>
      </c>
      <c r="AN84" s="11">
        <f t="shared" si="150"/>
        <v>-6.7529522717819646E-3</v>
      </c>
      <c r="AO84" s="11">
        <f t="shared" si="151"/>
        <v>-6.8551842330762947E-3</v>
      </c>
      <c r="AP84" s="11" t="str">
        <f t="shared" si="152"/>
        <v>/</v>
      </c>
      <c r="AQ84" s="11">
        <f t="shared" si="153"/>
        <v>1.0283546325878579E-2</v>
      </c>
      <c r="AR84" s="11" t="str">
        <f t="shared" si="154"/>
        <v>/</v>
      </c>
      <c r="AS84" s="11">
        <f t="shared" si="155"/>
        <v>8.0000000000000071E-3</v>
      </c>
      <c r="AT84" s="11">
        <f t="shared" si="156"/>
        <v>-1.6840417000804075E-3</v>
      </c>
      <c r="AU84" s="11">
        <f t="shared" si="157"/>
        <v>8.2174007064081955E-3</v>
      </c>
      <c r="AV84" s="11">
        <f t="shared" si="158"/>
        <v>-9.0016366612110099E-3</v>
      </c>
      <c r="AW84" s="11" t="str">
        <f t="shared" si="159"/>
        <v>/</v>
      </c>
      <c r="AX84" s="11">
        <f t="shared" si="160"/>
        <v>1.039501039501034E-2</v>
      </c>
      <c r="AY84" s="11" t="str">
        <f t="shared" si="161"/>
        <v>/</v>
      </c>
      <c r="AZ84" s="11">
        <f t="shared" si="162"/>
        <v>3.8308060654429488E-2</v>
      </c>
      <c r="BA84" s="11">
        <f t="shared" si="163"/>
        <v>-4.3045866112513265E-3</v>
      </c>
      <c r="BB84" s="11" t="str">
        <f t="shared" si="166"/>
        <v>/</v>
      </c>
      <c r="BC84" s="11" t="str">
        <f t="shared" si="166"/>
        <v>/</v>
      </c>
      <c r="BD84" s="11">
        <f t="shared" si="167"/>
        <v>5.1935411599286496E-3</v>
      </c>
      <c r="BJ84" s="17"/>
      <c r="BK84" s="17"/>
      <c r="BL84" s="11"/>
      <c r="BW84" s="2">
        <f t="shared" si="115"/>
        <v>43686</v>
      </c>
      <c r="BX84" s="29">
        <f t="shared" si="116"/>
        <v>1</v>
      </c>
      <c r="BY84" s="29">
        <f t="shared" si="117"/>
        <v>1.3236095965103598</v>
      </c>
      <c r="BZ84" s="29">
        <f t="shared" si="118"/>
        <v>1.3279240055412627</v>
      </c>
      <c r="CA84" s="29">
        <f t="shared" si="119"/>
        <v>1.5674796747967479</v>
      </c>
      <c r="CB84" s="29">
        <f t="shared" si="120"/>
        <v>1.2283214001591092</v>
      </c>
      <c r="CC84" s="29">
        <f t="shared" si="121"/>
        <v>1.2635434152296658</v>
      </c>
      <c r="CD84" s="29">
        <f t="shared" si="122"/>
        <v>1.3992430613961311</v>
      </c>
      <c r="CE84" s="29">
        <f t="shared" si="123"/>
        <v>1.1386000000000001</v>
      </c>
      <c r="CF84" s="29">
        <f t="shared" si="124"/>
        <v>1.1640299750208158</v>
      </c>
      <c r="CG84" s="29">
        <f t="shared" si="125"/>
        <v>1.167</v>
      </c>
      <c r="CH84" s="29">
        <f t="shared" si="126"/>
        <v>1.18884580113595</v>
      </c>
      <c r="CI84" s="29">
        <f t="shared" si="127"/>
        <v>1.159</v>
      </c>
      <c r="CJ84" s="29">
        <f t="shared" si="128"/>
        <v>1</v>
      </c>
      <c r="CK84" s="29">
        <f t="shared" si="129"/>
        <v>1.0119</v>
      </c>
      <c r="CL84" s="29">
        <f t="shared" si="130"/>
        <v>1</v>
      </c>
      <c r="CM84" s="29">
        <f t="shared" si="131"/>
        <v>1.008</v>
      </c>
      <c r="CN84" s="29">
        <f t="shared" si="132"/>
        <v>1.2448999999999999</v>
      </c>
      <c r="CO84" s="29">
        <f t="shared" si="133"/>
        <v>1.3877368786585971</v>
      </c>
      <c r="CP84" s="29">
        <f t="shared" si="134"/>
        <v>1.0830873803774259</v>
      </c>
      <c r="CQ84" s="29">
        <f t="shared" si="135"/>
        <v>1</v>
      </c>
      <c r="CR84" s="29">
        <f t="shared" si="136"/>
        <v>1.458</v>
      </c>
      <c r="CS84" s="29">
        <f t="shared" si="137"/>
        <v>1</v>
      </c>
      <c r="CT84" s="29">
        <f t="shared" si="138"/>
        <v>1.2945273631840797</v>
      </c>
      <c r="CU84" s="29">
        <f t="shared" si="139"/>
        <v>1.2642291745194121</v>
      </c>
      <c r="CV84" s="29">
        <f t="shared" si="164"/>
        <v>1</v>
      </c>
      <c r="CW84" s="29">
        <f t="shared" si="164"/>
        <v>1</v>
      </c>
      <c r="CX84" s="29">
        <f t="shared" si="165"/>
        <v>1.3255460429511825</v>
      </c>
    </row>
    <row r="85" spans="1:102">
      <c r="A85" s="2">
        <v>43693</v>
      </c>
      <c r="B85" s="29">
        <v>1</v>
      </c>
      <c r="C85" s="29">
        <v>1.452</v>
      </c>
      <c r="D85" s="29">
        <v>1.3223</v>
      </c>
      <c r="E85" s="29">
        <v>1.9239999999999999</v>
      </c>
      <c r="F85" s="29">
        <v>1.548</v>
      </c>
      <c r="G85" s="29">
        <v>2.4904000000000002</v>
      </c>
      <c r="H85" s="29">
        <v>1.6595</v>
      </c>
      <c r="I85" s="29">
        <v>1.1337999999999999</v>
      </c>
      <c r="J85" s="29">
        <v>1.4039999999999999</v>
      </c>
      <c r="K85" s="29">
        <v>1.1599999999999999</v>
      </c>
      <c r="L85" s="29">
        <v>1.2048788839209501</v>
      </c>
      <c r="M85" s="29">
        <v>1.1599999999999999</v>
      </c>
      <c r="N85" s="29">
        <v>1</v>
      </c>
      <c r="O85" s="29">
        <v>1.0227999999999999</v>
      </c>
      <c r="P85" s="29">
        <v>1</v>
      </c>
      <c r="Q85" s="29">
        <v>1.0069999999999999</v>
      </c>
      <c r="R85" s="29">
        <v>1.2697000000000001</v>
      </c>
      <c r="S85" s="29">
        <v>1.4055</v>
      </c>
      <c r="T85" s="29">
        <v>1.218</v>
      </c>
      <c r="U85" s="29">
        <v>1</v>
      </c>
      <c r="V85" s="29">
        <v>1.46</v>
      </c>
      <c r="W85" s="29">
        <v>1</v>
      </c>
      <c r="X85" s="29">
        <v>1.2949999999999999</v>
      </c>
      <c r="Y85" s="29">
        <v>1.3458000000000001</v>
      </c>
      <c r="Z85" s="29">
        <v>1</v>
      </c>
      <c r="AA85" s="29">
        <v>1</v>
      </c>
      <c r="AB85" s="19">
        <v>1.3277408163523792</v>
      </c>
      <c r="AD85" s="11" t="str">
        <f t="shared" si="140"/>
        <v>/</v>
      </c>
      <c r="AE85" s="11">
        <f t="shared" si="141"/>
        <v>-3.089598352214229E-3</v>
      </c>
      <c r="AF85" s="11">
        <f t="shared" si="142"/>
        <v>-1.4679582712369688E-2</v>
      </c>
      <c r="AG85" s="11">
        <f t="shared" si="143"/>
        <v>-2.0746887966804906E-3</v>
      </c>
      <c r="AH85" s="11">
        <f t="shared" si="144"/>
        <v>2.5906735751295429E-3</v>
      </c>
      <c r="AI85" s="11">
        <f t="shared" si="145"/>
        <v>2.5764895330113724E-3</v>
      </c>
      <c r="AJ85" s="11">
        <f t="shared" si="146"/>
        <v>-2.524493598605515E-3</v>
      </c>
      <c r="AK85" s="11">
        <f t="shared" si="147"/>
        <v>-4.2157034955209172E-3</v>
      </c>
      <c r="AL85" s="11">
        <f t="shared" si="148"/>
        <v>4.2918454935623185E-3</v>
      </c>
      <c r="AM85" s="11">
        <f t="shared" si="149"/>
        <v>-5.9982862039418272E-3</v>
      </c>
      <c r="AN85" s="11">
        <f t="shared" si="150"/>
        <v>1.3486259336307871E-2</v>
      </c>
      <c r="AO85" s="11">
        <f t="shared" si="151"/>
        <v>8.6281276962885123E-4</v>
      </c>
      <c r="AP85" s="11" t="str">
        <f t="shared" si="152"/>
        <v>/</v>
      </c>
      <c r="AQ85" s="11">
        <f t="shared" si="153"/>
        <v>1.0771815396778184E-2</v>
      </c>
      <c r="AR85" s="11" t="str">
        <f t="shared" si="154"/>
        <v>/</v>
      </c>
      <c r="AS85" s="11">
        <f t="shared" si="155"/>
        <v>-9.9206349206359956E-4</v>
      </c>
      <c r="AT85" s="11">
        <f t="shared" si="156"/>
        <v>1.9921278817575772E-2</v>
      </c>
      <c r="AU85" s="11">
        <f t="shared" si="157"/>
        <v>4.8616572531636759E-3</v>
      </c>
      <c r="AV85" s="11">
        <f t="shared" si="158"/>
        <v>5.7803468208090791E-3</v>
      </c>
      <c r="AW85" s="11" t="str">
        <f t="shared" si="159"/>
        <v>/</v>
      </c>
      <c r="AX85" s="11">
        <f t="shared" si="160"/>
        <v>1.37174211248281E-3</v>
      </c>
      <c r="AY85" s="11" t="str">
        <f t="shared" si="161"/>
        <v>/</v>
      </c>
      <c r="AZ85" s="11">
        <f t="shared" si="162"/>
        <v>-4.6118370484242721E-3</v>
      </c>
      <c r="BA85" s="11">
        <f t="shared" si="163"/>
        <v>3.1305903398928248E-3</v>
      </c>
      <c r="BB85" s="11" t="str">
        <f t="shared" si="166"/>
        <v>/</v>
      </c>
      <c r="BC85" s="11" t="str">
        <f t="shared" si="166"/>
        <v>/</v>
      </c>
      <c r="BD85" s="11">
        <f t="shared" si="167"/>
        <v>1.6557504078169583E-3</v>
      </c>
      <c r="BJ85" s="17"/>
      <c r="BK85" s="17"/>
      <c r="BL85" s="11"/>
      <c r="BW85" s="2">
        <f t="shared" si="115"/>
        <v>43693</v>
      </c>
      <c r="BX85" s="29">
        <f t="shared" si="116"/>
        <v>1</v>
      </c>
      <c r="BY85" s="29">
        <f t="shared" si="117"/>
        <v>1.3195201744820064</v>
      </c>
      <c r="BZ85" s="29">
        <f t="shared" si="118"/>
        <v>1.3084306352661785</v>
      </c>
      <c r="CA85" s="29">
        <f t="shared" si="119"/>
        <v>1.5642276422764227</v>
      </c>
      <c r="CB85" s="29">
        <f t="shared" si="120"/>
        <v>1.2315035799522673</v>
      </c>
      <c r="CC85" s="29">
        <f t="shared" si="121"/>
        <v>1.2667989216135105</v>
      </c>
      <c r="CD85" s="29">
        <f t="shared" si="122"/>
        <v>1.3957106812447433</v>
      </c>
      <c r="CE85" s="29">
        <f t="shared" si="123"/>
        <v>1.1337999999999999</v>
      </c>
      <c r="CF85" s="29">
        <f t="shared" si="124"/>
        <v>1.1690258118234802</v>
      </c>
      <c r="CG85" s="29">
        <f t="shared" si="125"/>
        <v>1.1599999999999999</v>
      </c>
      <c r="CH85" s="29">
        <f t="shared" si="126"/>
        <v>1.2048788839209501</v>
      </c>
      <c r="CI85" s="29">
        <f t="shared" si="127"/>
        <v>1.1599999999999999</v>
      </c>
      <c r="CJ85" s="29">
        <f t="shared" si="128"/>
        <v>1</v>
      </c>
      <c r="CK85" s="29">
        <f t="shared" si="129"/>
        <v>1.0227999999999999</v>
      </c>
      <c r="CL85" s="29">
        <f t="shared" si="130"/>
        <v>1</v>
      </c>
      <c r="CM85" s="29">
        <f t="shared" si="131"/>
        <v>1.0069999999999999</v>
      </c>
      <c r="CN85" s="29">
        <f t="shared" si="132"/>
        <v>1.2697000000000001</v>
      </c>
      <c r="CO85" s="29">
        <f t="shared" si="133"/>
        <v>1.3944835797202102</v>
      </c>
      <c r="CP85" s="29">
        <f t="shared" si="134"/>
        <v>1.0893480010732493</v>
      </c>
      <c r="CQ85" s="29">
        <f t="shared" si="135"/>
        <v>1</v>
      </c>
      <c r="CR85" s="29">
        <f t="shared" si="136"/>
        <v>1.46</v>
      </c>
      <c r="CS85" s="29">
        <f t="shared" si="137"/>
        <v>1</v>
      </c>
      <c r="CT85" s="29">
        <f t="shared" si="138"/>
        <v>1.2885572139303483</v>
      </c>
      <c r="CU85" s="29">
        <f t="shared" si="139"/>
        <v>1.2681869581605731</v>
      </c>
      <c r="CV85" s="29">
        <f t="shared" si="164"/>
        <v>1</v>
      </c>
      <c r="CW85" s="29">
        <f t="shared" si="164"/>
        <v>1</v>
      </c>
      <c r="CX85" s="29">
        <f t="shared" si="165"/>
        <v>1.3277408163523792</v>
      </c>
    </row>
    <row r="86" spans="1:102">
      <c r="A86" s="2">
        <v>43700</v>
      </c>
      <c r="B86" s="29">
        <v>1</v>
      </c>
      <c r="C86" s="29">
        <v>1.4573</v>
      </c>
      <c r="D86" s="29">
        <v>1.3239000000000001</v>
      </c>
      <c r="E86" s="29">
        <v>1.9019999999999999</v>
      </c>
      <c r="F86" s="29">
        <v>1.556</v>
      </c>
      <c r="G86" s="29">
        <v>2.5137</v>
      </c>
      <c r="H86" s="29">
        <v>1.6597999999999999</v>
      </c>
      <c r="I86" s="29">
        <v>1.1413</v>
      </c>
      <c r="J86" s="29">
        <v>1.41</v>
      </c>
      <c r="K86" s="29">
        <v>1.1639999999999999</v>
      </c>
      <c r="L86" s="29">
        <v>1.2087352938851501</v>
      </c>
      <c r="M86" s="29">
        <v>1.163</v>
      </c>
      <c r="N86" s="29">
        <v>1</v>
      </c>
      <c r="O86" s="29">
        <v>1.0218</v>
      </c>
      <c r="P86" s="29">
        <v>1</v>
      </c>
      <c r="Q86" s="29">
        <v>1.012</v>
      </c>
      <c r="R86" s="29">
        <v>1.2884</v>
      </c>
      <c r="S86" s="29">
        <v>1.3939999999999999</v>
      </c>
      <c r="T86" s="29">
        <v>1.2190000000000001</v>
      </c>
      <c r="U86" s="29">
        <v>1</v>
      </c>
      <c r="V86" s="29">
        <v>1.466</v>
      </c>
      <c r="W86" s="29">
        <v>1</v>
      </c>
      <c r="X86" s="29">
        <v>1.3009999999999999</v>
      </c>
      <c r="Y86" s="29">
        <v>1.3528</v>
      </c>
      <c r="Z86" s="29">
        <v>1</v>
      </c>
      <c r="AA86" s="29">
        <v>1</v>
      </c>
      <c r="AB86" s="19">
        <v>1.3314831121961284</v>
      </c>
      <c r="AD86" s="11" t="str">
        <f t="shared" si="140"/>
        <v>/</v>
      </c>
      <c r="AE86" s="11">
        <f t="shared" si="141"/>
        <v>3.6501377410469438E-3</v>
      </c>
      <c r="AF86" s="11">
        <f t="shared" si="142"/>
        <v>1.2100128563865553E-3</v>
      </c>
      <c r="AG86" s="11">
        <f t="shared" si="143"/>
        <v>-1.1434511434511463E-2</v>
      </c>
      <c r="AH86" s="11">
        <f t="shared" si="144"/>
        <v>5.1679586563306845E-3</v>
      </c>
      <c r="AI86" s="11">
        <f t="shared" si="145"/>
        <v>9.3559267587535189E-3</v>
      </c>
      <c r="AJ86" s="11">
        <f t="shared" si="146"/>
        <v>1.8077734257304634E-4</v>
      </c>
      <c r="AK86" s="11">
        <f t="shared" si="147"/>
        <v>6.6149232668901714E-3</v>
      </c>
      <c r="AL86" s="11">
        <f t="shared" si="148"/>
        <v>4.2735042735042583E-3</v>
      </c>
      <c r="AM86" s="11">
        <f t="shared" si="149"/>
        <v>3.4482758620688614E-3</v>
      </c>
      <c r="AN86" s="11">
        <f t="shared" si="150"/>
        <v>3.2006619218443166E-3</v>
      </c>
      <c r="AO86" s="11">
        <f t="shared" si="151"/>
        <v>2.5862068965518681E-3</v>
      </c>
      <c r="AP86" s="11" t="str">
        <f t="shared" si="152"/>
        <v>/</v>
      </c>
      <c r="AQ86" s="11">
        <f t="shared" si="153"/>
        <v>-9.7770825185750088E-4</v>
      </c>
      <c r="AR86" s="11" t="str">
        <f t="shared" si="154"/>
        <v>/</v>
      </c>
      <c r="AS86" s="11">
        <f t="shared" si="155"/>
        <v>4.9652432969216065E-3</v>
      </c>
      <c r="AT86" s="11">
        <f t="shared" si="156"/>
        <v>1.4727888477592987E-2</v>
      </c>
      <c r="AU86" s="11">
        <f t="shared" si="157"/>
        <v>-8.1821415866240033E-3</v>
      </c>
      <c r="AV86" s="11">
        <f t="shared" si="158"/>
        <v>8.2101806239753827E-4</v>
      </c>
      <c r="AW86" s="11" t="str">
        <f t="shared" si="159"/>
        <v>/</v>
      </c>
      <c r="AX86" s="11">
        <f t="shared" si="160"/>
        <v>4.109589041095818E-3</v>
      </c>
      <c r="AY86" s="11" t="str">
        <f t="shared" si="161"/>
        <v>/</v>
      </c>
      <c r="AZ86" s="11">
        <f t="shared" si="162"/>
        <v>4.6332046332047128E-3</v>
      </c>
      <c r="BA86" s="11">
        <f t="shared" si="163"/>
        <v>5.201367216525421E-3</v>
      </c>
      <c r="BB86" s="11" t="str">
        <f t="shared" si="166"/>
        <v>/</v>
      </c>
      <c r="BC86" s="11" t="str">
        <f t="shared" si="166"/>
        <v>/</v>
      </c>
      <c r="BD86" s="11">
        <f t="shared" si="167"/>
        <v>2.8185439489840647E-3</v>
      </c>
      <c r="BJ86" s="17"/>
      <c r="BK86" s="17"/>
      <c r="BL86" s="11"/>
      <c r="BW86" s="2">
        <f t="shared" si="115"/>
        <v>43700</v>
      </c>
      <c r="BX86" s="29">
        <f t="shared" si="116"/>
        <v>1</v>
      </c>
      <c r="BY86" s="29">
        <f t="shared" si="117"/>
        <v>1.3243366048709559</v>
      </c>
      <c r="BZ86" s="29">
        <f t="shared" si="118"/>
        <v>1.3100138531565408</v>
      </c>
      <c r="CA86" s="29">
        <f t="shared" si="119"/>
        <v>1.5463414634146342</v>
      </c>
      <c r="CB86" s="29">
        <f t="shared" si="120"/>
        <v>1.2378679395385841</v>
      </c>
      <c r="CC86" s="29">
        <f t="shared" si="121"/>
        <v>1.2786509995421944</v>
      </c>
      <c r="CD86" s="29">
        <f t="shared" si="122"/>
        <v>1.3959629941126996</v>
      </c>
      <c r="CE86" s="29">
        <f t="shared" si="123"/>
        <v>1.1413</v>
      </c>
      <c r="CF86" s="29">
        <f t="shared" si="124"/>
        <v>1.1740216486261448</v>
      </c>
      <c r="CG86" s="29">
        <f t="shared" si="125"/>
        <v>1.1639999999999999</v>
      </c>
      <c r="CH86" s="29">
        <f t="shared" si="126"/>
        <v>1.2087352938851501</v>
      </c>
      <c r="CI86" s="29">
        <f t="shared" si="127"/>
        <v>1.163</v>
      </c>
      <c r="CJ86" s="29">
        <f t="shared" si="128"/>
        <v>1</v>
      </c>
      <c r="CK86" s="29">
        <f t="shared" si="129"/>
        <v>1.0218</v>
      </c>
      <c r="CL86" s="29">
        <f t="shared" si="130"/>
        <v>1</v>
      </c>
      <c r="CM86" s="29">
        <f t="shared" si="131"/>
        <v>1.012</v>
      </c>
      <c r="CN86" s="29">
        <f t="shared" si="132"/>
        <v>1.2884</v>
      </c>
      <c r="CO86" s="29">
        <f t="shared" si="133"/>
        <v>1.3830737176307173</v>
      </c>
      <c r="CP86" s="29">
        <f t="shared" si="134"/>
        <v>1.0902423754583668</v>
      </c>
      <c r="CQ86" s="29">
        <f t="shared" si="135"/>
        <v>1</v>
      </c>
      <c r="CR86" s="29">
        <f t="shared" si="136"/>
        <v>1.466</v>
      </c>
      <c r="CS86" s="29">
        <f t="shared" si="137"/>
        <v>1</v>
      </c>
      <c r="CT86" s="29">
        <f t="shared" si="138"/>
        <v>1.2945273631840797</v>
      </c>
      <c r="CU86" s="29">
        <f t="shared" si="139"/>
        <v>1.2747832642291745</v>
      </c>
      <c r="CV86" s="29">
        <f t="shared" si="164"/>
        <v>1</v>
      </c>
      <c r="CW86" s="29">
        <f t="shared" si="164"/>
        <v>1</v>
      </c>
      <c r="CX86" s="29">
        <f t="shared" si="165"/>
        <v>1.3314831121961284</v>
      </c>
    </row>
    <row r="87" spans="1:102">
      <c r="A87" s="2">
        <v>43707</v>
      </c>
      <c r="B87" s="29">
        <v>1</v>
      </c>
      <c r="C87" s="29">
        <v>1.4668000000000001</v>
      </c>
      <c r="D87" s="29">
        <v>1.3267</v>
      </c>
      <c r="E87" s="29">
        <v>1.915</v>
      </c>
      <c r="F87" s="29">
        <v>1.554</v>
      </c>
      <c r="G87" s="29">
        <v>2.5099999999999998</v>
      </c>
      <c r="H87" s="29">
        <v>1.6581999999999999</v>
      </c>
      <c r="I87" s="29">
        <v>1.1419999999999999</v>
      </c>
      <c r="J87" s="29">
        <v>1.417</v>
      </c>
      <c r="K87" s="29">
        <v>1.161</v>
      </c>
      <c r="L87" s="29">
        <v>1.20604223332174</v>
      </c>
      <c r="M87" s="29">
        <v>1.1659999999999999</v>
      </c>
      <c r="N87" s="29">
        <v>1.0065999999999999</v>
      </c>
      <c r="O87" s="29">
        <v>1.0148999999999999</v>
      </c>
      <c r="P87" s="29">
        <v>1</v>
      </c>
      <c r="Q87" s="29">
        <v>1.0189999999999999</v>
      </c>
      <c r="R87" s="29">
        <v>1.2853000000000001</v>
      </c>
      <c r="S87" s="29">
        <v>1.3928</v>
      </c>
      <c r="T87" s="29">
        <v>1.214</v>
      </c>
      <c r="U87" s="29">
        <v>1</v>
      </c>
      <c r="V87" s="29">
        <v>1.468</v>
      </c>
      <c r="W87" s="29">
        <v>1</v>
      </c>
      <c r="X87" s="29">
        <v>1.3069999999999999</v>
      </c>
      <c r="Y87" s="29">
        <v>1.3533999999999999</v>
      </c>
      <c r="Z87" s="29">
        <v>1</v>
      </c>
      <c r="AA87" s="29">
        <v>1</v>
      </c>
      <c r="AB87" s="19">
        <v>1.3328754975822632</v>
      </c>
      <c r="AD87" s="11" t="str">
        <f t="shared" si="140"/>
        <v>/</v>
      </c>
      <c r="AE87" s="11">
        <f t="shared" si="141"/>
        <v>6.5189048239895353E-3</v>
      </c>
      <c r="AF87" s="11">
        <f t="shared" si="142"/>
        <v>2.1149633658130718E-3</v>
      </c>
      <c r="AG87" s="11">
        <f t="shared" si="143"/>
        <v>6.8349106203995369E-3</v>
      </c>
      <c r="AH87" s="11">
        <f t="shared" si="144"/>
        <v>-1.2853470437017567E-3</v>
      </c>
      <c r="AI87" s="11">
        <f t="shared" si="145"/>
        <v>-1.4719338027610052E-3</v>
      </c>
      <c r="AJ87" s="11">
        <f t="shared" si="146"/>
        <v>-9.6397156283889451E-4</v>
      </c>
      <c r="AK87" s="11">
        <f t="shared" si="147"/>
        <v>6.1333566985011245E-4</v>
      </c>
      <c r="AL87" s="11">
        <f t="shared" si="148"/>
        <v>4.9645390070922613E-3</v>
      </c>
      <c r="AM87" s="11">
        <f t="shared" si="149"/>
        <v>-2.5773195876287458E-3</v>
      </c>
      <c r="AN87" s="11">
        <f t="shared" si="150"/>
        <v>-2.2279986172605293E-3</v>
      </c>
      <c r="AO87" s="11">
        <f t="shared" si="151"/>
        <v>2.579535683576939E-3</v>
      </c>
      <c r="AP87" s="11">
        <f t="shared" si="152"/>
        <v>6.5999999999999392E-3</v>
      </c>
      <c r="AQ87" s="11">
        <f t="shared" si="153"/>
        <v>-6.7527891955374564E-3</v>
      </c>
      <c r="AR87" s="11" t="str">
        <f t="shared" si="154"/>
        <v>/</v>
      </c>
      <c r="AS87" s="11">
        <f t="shared" si="155"/>
        <v>6.9169960474306791E-3</v>
      </c>
      <c r="AT87" s="11">
        <f t="shared" si="156"/>
        <v>-2.4060850667493305E-3</v>
      </c>
      <c r="AU87" s="11">
        <f t="shared" si="157"/>
        <v>-8.6083213773302525E-4</v>
      </c>
      <c r="AV87" s="11">
        <f t="shared" si="158"/>
        <v>-4.1017227235440323E-3</v>
      </c>
      <c r="AW87" s="11" t="str">
        <f t="shared" si="159"/>
        <v>/</v>
      </c>
      <c r="AX87" s="11">
        <f t="shared" si="160"/>
        <v>1.3642564802183177E-3</v>
      </c>
      <c r="AY87" s="11" t="str">
        <f t="shared" si="161"/>
        <v>/</v>
      </c>
      <c r="AZ87" s="11">
        <f t="shared" si="162"/>
        <v>4.6118370484242721E-3</v>
      </c>
      <c r="BA87" s="11">
        <f t="shared" si="163"/>
        <v>4.4352454169116484E-4</v>
      </c>
      <c r="BB87" s="11" t="str">
        <f t="shared" si="166"/>
        <v>/</v>
      </c>
      <c r="BC87" s="11" t="str">
        <f t="shared" si="166"/>
        <v>/</v>
      </c>
      <c r="BD87" s="11">
        <f t="shared" si="167"/>
        <v>1.0457401775365582E-3</v>
      </c>
      <c r="BW87" s="2">
        <f t="shared" si="115"/>
        <v>43707</v>
      </c>
      <c r="BX87" s="29">
        <f t="shared" si="116"/>
        <v>1</v>
      </c>
      <c r="BY87" s="29">
        <f t="shared" si="117"/>
        <v>1.3329698291530352</v>
      </c>
      <c r="BZ87" s="29">
        <f t="shared" si="118"/>
        <v>1.3127844844646746</v>
      </c>
      <c r="CA87" s="29">
        <f t="shared" si="119"/>
        <v>1.556910569105691</v>
      </c>
      <c r="CB87" s="29">
        <f t="shared" si="120"/>
        <v>1.2362768496420049</v>
      </c>
      <c r="CC87" s="29">
        <f t="shared" si="121"/>
        <v>1.2767689099140342</v>
      </c>
      <c r="CD87" s="29">
        <f t="shared" si="122"/>
        <v>1.3946173254835994</v>
      </c>
      <c r="CE87" s="29">
        <f t="shared" si="123"/>
        <v>1.1419999999999999</v>
      </c>
      <c r="CF87" s="29">
        <f t="shared" si="124"/>
        <v>1.1798501248959201</v>
      </c>
      <c r="CG87" s="29">
        <f t="shared" si="125"/>
        <v>1.161</v>
      </c>
      <c r="CH87" s="29">
        <f t="shared" si="126"/>
        <v>1.20604223332174</v>
      </c>
      <c r="CI87" s="29">
        <f t="shared" si="127"/>
        <v>1.1659999999999999</v>
      </c>
      <c r="CJ87" s="29">
        <f t="shared" si="128"/>
        <v>1.0065999999999999</v>
      </c>
      <c r="CK87" s="29">
        <f t="shared" si="129"/>
        <v>1.0148999999999999</v>
      </c>
      <c r="CL87" s="29">
        <f t="shared" si="130"/>
        <v>1</v>
      </c>
      <c r="CM87" s="29">
        <f t="shared" si="131"/>
        <v>1.0189999999999999</v>
      </c>
      <c r="CN87" s="29">
        <f t="shared" si="132"/>
        <v>1.2853000000000001</v>
      </c>
      <c r="CO87" s="29">
        <f t="shared" si="133"/>
        <v>1.3818831233257267</v>
      </c>
      <c r="CP87" s="29">
        <f t="shared" si="134"/>
        <v>1.0857705035327787</v>
      </c>
      <c r="CQ87" s="29">
        <f t="shared" si="135"/>
        <v>1</v>
      </c>
      <c r="CR87" s="29">
        <f t="shared" si="136"/>
        <v>1.468</v>
      </c>
      <c r="CS87" s="29">
        <f t="shared" si="137"/>
        <v>1</v>
      </c>
      <c r="CT87" s="29">
        <f t="shared" si="138"/>
        <v>1.3004975124378111</v>
      </c>
      <c r="CU87" s="29">
        <f t="shared" si="139"/>
        <v>1.2753486618921976</v>
      </c>
      <c r="CV87" s="29">
        <f t="shared" si="164"/>
        <v>1</v>
      </c>
      <c r="CW87" s="29">
        <f t="shared" si="164"/>
        <v>1</v>
      </c>
      <c r="CX87" s="29">
        <f t="shared" si="165"/>
        <v>1.3328754975822632</v>
      </c>
    </row>
    <row r="88" spans="1:102">
      <c r="A88" s="2">
        <v>43714</v>
      </c>
      <c r="B88" s="29">
        <v>1</v>
      </c>
      <c r="C88" s="29">
        <v>1.4641</v>
      </c>
      <c r="D88" s="29">
        <v>1.3154999999999999</v>
      </c>
      <c r="E88" s="29">
        <v>1.877</v>
      </c>
      <c r="F88" s="29">
        <v>1.5609999999999999</v>
      </c>
      <c r="G88" s="29">
        <v>2.5552999999999999</v>
      </c>
      <c r="H88" s="29">
        <v>1.6586000000000001</v>
      </c>
      <c r="I88" s="29">
        <v>1.1373</v>
      </c>
      <c r="J88" s="29">
        <v>1.411</v>
      </c>
      <c r="K88" s="29">
        <v>1.1559999999999999</v>
      </c>
      <c r="L88" s="29">
        <v>1.21947167699781</v>
      </c>
      <c r="M88" s="29">
        <v>1.1739999999999999</v>
      </c>
      <c r="N88" s="29">
        <v>0.99639999999999995</v>
      </c>
      <c r="O88" s="29">
        <v>1.0236000000000001</v>
      </c>
      <c r="P88" s="29">
        <v>1</v>
      </c>
      <c r="Q88" s="29">
        <v>1.016</v>
      </c>
      <c r="R88" s="29">
        <v>1.3266</v>
      </c>
      <c r="S88" s="29">
        <v>1.4007000000000001</v>
      </c>
      <c r="T88" s="29">
        <v>1.214</v>
      </c>
      <c r="U88" s="29">
        <v>1</v>
      </c>
      <c r="V88" s="29">
        <v>1.47</v>
      </c>
      <c r="W88" s="29">
        <v>1</v>
      </c>
      <c r="X88" s="29">
        <v>1.321</v>
      </c>
      <c r="Y88" s="29">
        <v>1.3614999999999999</v>
      </c>
      <c r="Z88" s="29">
        <v>1</v>
      </c>
      <c r="AA88" s="29">
        <v>1</v>
      </c>
      <c r="AB88" s="19">
        <v>1.3363385682879998</v>
      </c>
      <c r="AD88" s="11" t="str">
        <f t="shared" si="140"/>
        <v>/</v>
      </c>
      <c r="AE88" s="11">
        <f t="shared" si="141"/>
        <v>-1.8407417507499968E-3</v>
      </c>
      <c r="AF88" s="11">
        <f t="shared" si="142"/>
        <v>-8.4419989447501731E-3</v>
      </c>
      <c r="AG88" s="11">
        <f t="shared" si="143"/>
        <v>-1.984334203655358E-2</v>
      </c>
      <c r="AH88" s="11">
        <f t="shared" si="144"/>
        <v>4.5045045045044585E-3</v>
      </c>
      <c r="AI88" s="11">
        <f t="shared" si="145"/>
        <v>1.8047808764940276E-2</v>
      </c>
      <c r="AJ88" s="11">
        <f t="shared" si="146"/>
        <v>2.4122542516002987E-4</v>
      </c>
      <c r="AK88" s="11">
        <f t="shared" si="147"/>
        <v>-4.1155866900174365E-3</v>
      </c>
      <c r="AL88" s="11">
        <f t="shared" si="148"/>
        <v>-4.2342978122794639E-3</v>
      </c>
      <c r="AM88" s="11">
        <f t="shared" si="149"/>
        <v>-4.3066322136090518E-3</v>
      </c>
      <c r="AN88" s="11">
        <f t="shared" si="150"/>
        <v>1.1135135491136205E-2</v>
      </c>
      <c r="AO88" s="11">
        <f t="shared" si="151"/>
        <v>6.8610634648369473E-3</v>
      </c>
      <c r="AP88" s="11">
        <f t="shared" si="152"/>
        <v>-1.0133121398768097E-2</v>
      </c>
      <c r="AQ88" s="11">
        <f t="shared" si="153"/>
        <v>8.5722731303579103E-3</v>
      </c>
      <c r="AR88" s="11" t="str">
        <f t="shared" si="154"/>
        <v>/</v>
      </c>
      <c r="AS88" s="11">
        <f t="shared" si="155"/>
        <v>-2.9440628066731422E-3</v>
      </c>
      <c r="AT88" s="11">
        <f t="shared" si="156"/>
        <v>3.2132576052283479E-2</v>
      </c>
      <c r="AU88" s="11">
        <f t="shared" si="157"/>
        <v>5.6720275703618928E-3</v>
      </c>
      <c r="AV88" s="11" t="str">
        <f t="shared" si="158"/>
        <v>/</v>
      </c>
      <c r="AW88" s="11" t="str">
        <f t="shared" si="159"/>
        <v>/</v>
      </c>
      <c r="AX88" s="11">
        <f t="shared" si="160"/>
        <v>1.3623978201635634E-3</v>
      </c>
      <c r="AY88" s="11" t="str">
        <f t="shared" si="161"/>
        <v>/</v>
      </c>
      <c r="AZ88" s="11">
        <f t="shared" si="162"/>
        <v>1.0711553175210442E-2</v>
      </c>
      <c r="BA88" s="11">
        <f t="shared" si="163"/>
        <v>5.9849268508940234E-3</v>
      </c>
      <c r="BB88" s="11" t="str">
        <f t="shared" si="166"/>
        <v>/</v>
      </c>
      <c r="BC88" s="11" t="str">
        <f t="shared" si="166"/>
        <v>/</v>
      </c>
      <c r="BD88" s="11">
        <f t="shared" si="167"/>
        <v>2.5981951892868338E-3</v>
      </c>
      <c r="BW88" s="2">
        <f t="shared" si="115"/>
        <v>43714</v>
      </c>
      <c r="BX88" s="29">
        <f t="shared" si="116"/>
        <v>1</v>
      </c>
      <c r="BY88" s="29">
        <f t="shared" si="117"/>
        <v>1.3305161759360231</v>
      </c>
      <c r="BZ88" s="29">
        <f t="shared" si="118"/>
        <v>1.3017019592321393</v>
      </c>
      <c r="CA88" s="29">
        <f t="shared" si="119"/>
        <v>1.5260162601626017</v>
      </c>
      <c r="CB88" s="29">
        <f t="shared" si="120"/>
        <v>1.241845664280032</v>
      </c>
      <c r="CC88" s="29">
        <f t="shared" si="121"/>
        <v>1.299811791037184</v>
      </c>
      <c r="CD88" s="29">
        <f t="shared" si="122"/>
        <v>1.3949537426408747</v>
      </c>
      <c r="CE88" s="29">
        <f t="shared" si="123"/>
        <v>1.1373</v>
      </c>
      <c r="CF88" s="29">
        <f t="shared" si="124"/>
        <v>1.1748542880932555</v>
      </c>
      <c r="CG88" s="29">
        <f t="shared" si="125"/>
        <v>1.1559999999999999</v>
      </c>
      <c r="CH88" s="29">
        <f t="shared" si="126"/>
        <v>1.21947167699781</v>
      </c>
      <c r="CI88" s="29">
        <f t="shared" si="127"/>
        <v>1.1739999999999999</v>
      </c>
      <c r="CJ88" s="29">
        <f t="shared" si="128"/>
        <v>0.99639999999999995</v>
      </c>
      <c r="CK88" s="29">
        <f t="shared" si="129"/>
        <v>1.0236000000000001</v>
      </c>
      <c r="CL88" s="29">
        <f t="shared" si="130"/>
        <v>1</v>
      </c>
      <c r="CM88" s="29">
        <f t="shared" si="131"/>
        <v>1.016</v>
      </c>
      <c r="CN88" s="29">
        <f t="shared" si="132"/>
        <v>1.3266</v>
      </c>
      <c r="CO88" s="29">
        <f t="shared" si="133"/>
        <v>1.3897212025002481</v>
      </c>
      <c r="CP88" s="29">
        <f t="shared" si="134"/>
        <v>1.0857705035327787</v>
      </c>
      <c r="CQ88" s="29">
        <f t="shared" si="135"/>
        <v>1</v>
      </c>
      <c r="CR88" s="29">
        <f t="shared" si="136"/>
        <v>1.47</v>
      </c>
      <c r="CS88" s="29">
        <f t="shared" si="137"/>
        <v>1</v>
      </c>
      <c r="CT88" s="29">
        <f t="shared" si="138"/>
        <v>1.3144278606965174</v>
      </c>
      <c r="CU88" s="29">
        <f t="shared" si="139"/>
        <v>1.2829815303430079</v>
      </c>
      <c r="CV88" s="29">
        <f t="shared" si="164"/>
        <v>1</v>
      </c>
      <c r="CW88" s="29">
        <f t="shared" si="164"/>
        <v>1</v>
      </c>
      <c r="CX88" s="29">
        <f t="shared" si="165"/>
        <v>1.3363385682879998</v>
      </c>
    </row>
    <row r="89" spans="1:102">
      <c r="A89" s="2">
        <v>43720</v>
      </c>
      <c r="B89" s="29">
        <v>1</v>
      </c>
      <c r="C89" s="29">
        <v>1.4622999999999999</v>
      </c>
      <c r="D89" s="29">
        <v>1.3187</v>
      </c>
      <c r="E89" s="29">
        <v>1.8520000000000001</v>
      </c>
      <c r="F89" s="29">
        <v>1.5649999999999999</v>
      </c>
      <c r="G89" s="29">
        <v>2.5815000000000001</v>
      </c>
      <c r="H89" s="29">
        <v>1.6496999999999999</v>
      </c>
      <c r="I89" s="29">
        <v>1.1339999999999999</v>
      </c>
      <c r="J89" s="29">
        <v>1.415</v>
      </c>
      <c r="K89" s="29">
        <v>1.155</v>
      </c>
      <c r="L89" s="29">
        <v>1.21823450495698</v>
      </c>
      <c r="M89" s="29">
        <v>1.1759999999999999</v>
      </c>
      <c r="N89" s="29">
        <v>0.99560000000000004</v>
      </c>
      <c r="O89" s="29">
        <v>1.0313000000000001</v>
      </c>
      <c r="P89" s="29">
        <v>1</v>
      </c>
      <c r="Q89" s="29">
        <v>1.016</v>
      </c>
      <c r="R89" s="29">
        <v>1.3463000000000001</v>
      </c>
      <c r="S89" s="29">
        <v>1.4058999999999999</v>
      </c>
      <c r="T89" s="29">
        <v>1.2170000000000001</v>
      </c>
      <c r="U89" s="29">
        <v>1</v>
      </c>
      <c r="V89" s="29">
        <v>1.474</v>
      </c>
      <c r="W89" s="29">
        <v>1</v>
      </c>
      <c r="X89" s="29">
        <v>1.3280000000000001</v>
      </c>
      <c r="Y89" s="29">
        <v>1.3655999999999999</v>
      </c>
      <c r="Z89" s="29">
        <v>1</v>
      </c>
      <c r="AA89" s="29">
        <v>1</v>
      </c>
      <c r="AB89" s="19">
        <v>1.3387211616992754</v>
      </c>
      <c r="AD89" s="11" t="str">
        <f t="shared" si="140"/>
        <v>/</v>
      </c>
      <c r="AE89" s="11">
        <f t="shared" si="141"/>
        <v>-1.2294242196571048E-3</v>
      </c>
      <c r="AF89" s="11">
        <f t="shared" si="142"/>
        <v>2.4325351577347831E-3</v>
      </c>
      <c r="AG89" s="11">
        <f t="shared" si="143"/>
        <v>-1.331912626531695E-2</v>
      </c>
      <c r="AH89" s="11">
        <f t="shared" si="144"/>
        <v>2.5624599615630128E-3</v>
      </c>
      <c r="AI89" s="11">
        <f t="shared" si="145"/>
        <v>1.0253199232966859E-2</v>
      </c>
      <c r="AJ89" s="11">
        <f t="shared" si="146"/>
        <v>-5.3659713010973942E-3</v>
      </c>
      <c r="AK89" s="11">
        <f t="shared" si="147"/>
        <v>-2.9016090741229572E-3</v>
      </c>
      <c r="AL89" s="11">
        <f t="shared" si="148"/>
        <v>2.8348688873138794E-3</v>
      </c>
      <c r="AM89" s="11">
        <f t="shared" si="149"/>
        <v>-8.6505190311414459E-4</v>
      </c>
      <c r="AN89" s="11">
        <f t="shared" si="150"/>
        <v>-1.0145147805938892E-3</v>
      </c>
      <c r="AO89" s="11">
        <f t="shared" si="151"/>
        <v>1.7035775127769437E-3</v>
      </c>
      <c r="AP89" s="11">
        <f t="shared" si="152"/>
        <v>-8.0289040545955537E-4</v>
      </c>
      <c r="AQ89" s="11">
        <f t="shared" si="153"/>
        <v>7.5224697147322495E-3</v>
      </c>
      <c r="AR89" s="11" t="str">
        <f t="shared" si="154"/>
        <v>/</v>
      </c>
      <c r="AS89" s="11" t="str">
        <f t="shared" si="155"/>
        <v>/</v>
      </c>
      <c r="AT89" s="11">
        <f t="shared" si="156"/>
        <v>1.4849992461932748E-2</v>
      </c>
      <c r="AU89" s="11">
        <f t="shared" si="157"/>
        <v>3.7124294995358742E-3</v>
      </c>
      <c r="AV89" s="11">
        <f t="shared" si="158"/>
        <v>2.4711696869852418E-3</v>
      </c>
      <c r="AW89" s="11" t="str">
        <f t="shared" si="159"/>
        <v>/</v>
      </c>
      <c r="AX89" s="11">
        <f t="shared" si="160"/>
        <v>2.7210884353741083E-3</v>
      </c>
      <c r="AY89" s="11" t="str">
        <f t="shared" si="161"/>
        <v>/</v>
      </c>
      <c r="AZ89" s="11">
        <f t="shared" si="162"/>
        <v>5.2990158970478429E-3</v>
      </c>
      <c r="BA89" s="11">
        <f t="shared" si="163"/>
        <v>3.0113845023871377E-3</v>
      </c>
      <c r="BB89" s="11" t="str">
        <f t="shared" si="166"/>
        <v>/</v>
      </c>
      <c r="BC89" s="11" t="str">
        <f t="shared" si="166"/>
        <v>/</v>
      </c>
      <c r="BD89" s="11">
        <f t="shared" si="167"/>
        <v>1.7829264737363459E-3</v>
      </c>
      <c r="BW89" s="2">
        <f t="shared" si="115"/>
        <v>43720</v>
      </c>
      <c r="BX89" s="29">
        <f t="shared" si="116"/>
        <v>1</v>
      </c>
      <c r="BY89" s="29">
        <f t="shared" si="117"/>
        <v>1.3288804071246818</v>
      </c>
      <c r="BZ89" s="29">
        <f t="shared" si="118"/>
        <v>1.3048683950128637</v>
      </c>
      <c r="CA89" s="29">
        <f t="shared" si="119"/>
        <v>1.5056910569105693</v>
      </c>
      <c r="CB89" s="29">
        <f t="shared" si="120"/>
        <v>1.2450278440731901</v>
      </c>
      <c r="CC89" s="29">
        <f t="shared" si="121"/>
        <v>1.3131390202960478</v>
      </c>
      <c r="CD89" s="29">
        <f t="shared" si="122"/>
        <v>1.3874684608915053</v>
      </c>
      <c r="CE89" s="29">
        <f t="shared" si="123"/>
        <v>1.1339999999999999</v>
      </c>
      <c r="CF89" s="29">
        <f t="shared" si="124"/>
        <v>1.1781848459616986</v>
      </c>
      <c r="CG89" s="29">
        <f t="shared" si="125"/>
        <v>1.155</v>
      </c>
      <c r="CH89" s="29">
        <f t="shared" si="126"/>
        <v>1.21823450495698</v>
      </c>
      <c r="CI89" s="29">
        <f t="shared" si="127"/>
        <v>1.1759999999999999</v>
      </c>
      <c r="CJ89" s="29">
        <f t="shared" si="128"/>
        <v>0.99560000000000004</v>
      </c>
      <c r="CK89" s="29">
        <f t="shared" si="129"/>
        <v>1.0313000000000001</v>
      </c>
      <c r="CL89" s="29">
        <f t="shared" si="130"/>
        <v>1</v>
      </c>
      <c r="CM89" s="29">
        <f t="shared" si="131"/>
        <v>1.016</v>
      </c>
      <c r="CN89" s="29">
        <f t="shared" si="132"/>
        <v>1.3463000000000001</v>
      </c>
      <c r="CO89" s="29">
        <f t="shared" si="133"/>
        <v>1.3948804444885405</v>
      </c>
      <c r="CP89" s="29">
        <f t="shared" si="134"/>
        <v>1.0884536266881317</v>
      </c>
      <c r="CQ89" s="29">
        <f t="shared" si="135"/>
        <v>1</v>
      </c>
      <c r="CR89" s="29">
        <f t="shared" si="136"/>
        <v>1.474</v>
      </c>
      <c r="CS89" s="29">
        <f t="shared" si="137"/>
        <v>1</v>
      </c>
      <c r="CT89" s="29">
        <f t="shared" si="138"/>
        <v>1.3213930348258709</v>
      </c>
      <c r="CU89" s="29">
        <f t="shared" si="139"/>
        <v>1.2868450810403318</v>
      </c>
      <c r="CV89" s="29">
        <f t="shared" si="164"/>
        <v>1</v>
      </c>
      <c r="CW89" s="29">
        <f t="shared" si="164"/>
        <v>1</v>
      </c>
      <c r="CX89" s="29">
        <f t="shared" si="165"/>
        <v>1.3387211616992754</v>
      </c>
    </row>
    <row r="90" spans="1:102">
      <c r="A90" s="2">
        <v>43728</v>
      </c>
      <c r="B90" s="29">
        <v>1</v>
      </c>
      <c r="C90" s="29">
        <v>1.4778</v>
      </c>
      <c r="D90" s="29">
        <v>1.3306</v>
      </c>
      <c r="E90" s="29">
        <v>1.875</v>
      </c>
      <c r="F90" s="29">
        <v>1.5669999999999999</v>
      </c>
      <c r="G90" s="29">
        <v>2.6046</v>
      </c>
      <c r="H90" s="29">
        <v>1.6652</v>
      </c>
      <c r="I90" s="29">
        <v>1.1371</v>
      </c>
      <c r="J90" s="29">
        <v>1.417</v>
      </c>
      <c r="K90" s="29">
        <v>1.1619999999999999</v>
      </c>
      <c r="L90" s="29">
        <v>1.22497665801766</v>
      </c>
      <c r="M90" s="29">
        <v>1.1779999999999999</v>
      </c>
      <c r="N90" s="29">
        <v>1.0072000000000001</v>
      </c>
      <c r="O90" s="29">
        <v>1.0353000000000001</v>
      </c>
      <c r="P90" s="29">
        <v>1</v>
      </c>
      <c r="Q90" s="29">
        <v>1.018</v>
      </c>
      <c r="R90" s="29">
        <v>1.3401000000000001</v>
      </c>
      <c r="S90" s="29">
        <v>1.4100999999999999</v>
      </c>
      <c r="T90" s="29">
        <v>1.222</v>
      </c>
      <c r="U90" s="29">
        <v>1</v>
      </c>
      <c r="V90" s="29">
        <v>1.4770000000000001</v>
      </c>
      <c r="W90" s="29">
        <v>1</v>
      </c>
      <c r="X90" s="29">
        <v>1.329</v>
      </c>
      <c r="Y90" s="29">
        <v>1.3734999999999999</v>
      </c>
      <c r="Z90" s="29">
        <v>1</v>
      </c>
      <c r="AA90" s="29">
        <v>1</v>
      </c>
      <c r="AB90" s="19">
        <v>1.3452587904244404</v>
      </c>
      <c r="AD90" s="11" t="str">
        <f t="shared" si="140"/>
        <v>/</v>
      </c>
      <c r="AE90" s="11">
        <f t="shared" si="141"/>
        <v>1.0599740135403213E-2</v>
      </c>
      <c r="AF90" s="11">
        <f t="shared" si="142"/>
        <v>9.0240388261166871E-3</v>
      </c>
      <c r="AG90" s="11">
        <f t="shared" si="143"/>
        <v>1.2419006479481576E-2</v>
      </c>
      <c r="AH90" s="11">
        <f t="shared" si="144"/>
        <v>1.2779552715656006E-3</v>
      </c>
      <c r="AI90" s="11">
        <f t="shared" si="145"/>
        <v>8.9482858803020537E-3</v>
      </c>
      <c r="AJ90" s="11">
        <f t="shared" si="146"/>
        <v>9.3956476935199706E-3</v>
      </c>
      <c r="AK90" s="11">
        <f t="shared" si="147"/>
        <v>2.733686067019514E-3</v>
      </c>
      <c r="AL90" s="11">
        <f t="shared" si="148"/>
        <v>1.4134275618373771E-3</v>
      </c>
      <c r="AM90" s="11">
        <f t="shared" si="149"/>
        <v>6.0606060606058776E-3</v>
      </c>
      <c r="AN90" s="11">
        <f t="shared" si="150"/>
        <v>5.534363895659089E-3</v>
      </c>
      <c r="AO90" s="11">
        <f t="shared" si="151"/>
        <v>1.7006802721089009E-3</v>
      </c>
      <c r="AP90" s="11">
        <f t="shared" si="152"/>
        <v>1.165126556850149E-2</v>
      </c>
      <c r="AQ90" s="11">
        <f t="shared" si="153"/>
        <v>3.8785998254629028E-3</v>
      </c>
      <c r="AR90" s="11" t="str">
        <f t="shared" si="154"/>
        <v>/</v>
      </c>
      <c r="AS90" s="11">
        <f t="shared" si="155"/>
        <v>1.9685039370078705E-3</v>
      </c>
      <c r="AT90" s="11">
        <f t="shared" si="156"/>
        <v>-4.605214291019788E-3</v>
      </c>
      <c r="AU90" s="11">
        <f t="shared" si="157"/>
        <v>2.9874101998719205E-3</v>
      </c>
      <c r="AV90" s="11">
        <f t="shared" si="158"/>
        <v>4.1084634346753024E-3</v>
      </c>
      <c r="AW90" s="11" t="str">
        <f t="shared" si="159"/>
        <v>/</v>
      </c>
      <c r="AX90" s="11">
        <f t="shared" si="160"/>
        <v>2.035278154681297E-3</v>
      </c>
      <c r="AY90" s="11" t="str">
        <f t="shared" si="161"/>
        <v>/</v>
      </c>
      <c r="AZ90" s="11">
        <f t="shared" si="162"/>
        <v>7.5301204819266943E-4</v>
      </c>
      <c r="BA90" s="11">
        <f t="shared" si="163"/>
        <v>5.7850029291153238E-3</v>
      </c>
      <c r="BB90" s="11" t="str">
        <f t="shared" si="166"/>
        <v>/</v>
      </c>
      <c r="BC90" s="11" t="str">
        <f t="shared" si="166"/>
        <v>/</v>
      </c>
      <c r="BD90" s="11">
        <f t="shared" si="167"/>
        <v>4.8834879975054868E-3</v>
      </c>
      <c r="BW90" s="2">
        <f t="shared" si="115"/>
        <v>43728</v>
      </c>
      <c r="BX90" s="29">
        <f t="shared" si="116"/>
        <v>1</v>
      </c>
      <c r="BY90" s="29">
        <f t="shared" si="117"/>
        <v>1.3429661941112323</v>
      </c>
      <c r="BZ90" s="29">
        <f t="shared" si="118"/>
        <v>1.3166435780724324</v>
      </c>
      <c r="CA90" s="29">
        <f t="shared" si="119"/>
        <v>1.524390243902439</v>
      </c>
      <c r="CB90" s="29">
        <f t="shared" si="120"/>
        <v>1.2466189339697693</v>
      </c>
      <c r="CC90" s="29">
        <f t="shared" si="121"/>
        <v>1.3248893636502366</v>
      </c>
      <c r="CD90" s="29">
        <f t="shared" si="122"/>
        <v>1.4005046257359124</v>
      </c>
      <c r="CE90" s="29">
        <f t="shared" si="123"/>
        <v>1.1371</v>
      </c>
      <c r="CF90" s="29">
        <f t="shared" si="124"/>
        <v>1.1798501248959201</v>
      </c>
      <c r="CG90" s="29">
        <f t="shared" si="125"/>
        <v>1.1619999999999999</v>
      </c>
      <c r="CH90" s="29">
        <f t="shared" si="126"/>
        <v>1.22497665801766</v>
      </c>
      <c r="CI90" s="29">
        <f t="shared" si="127"/>
        <v>1.1779999999999999</v>
      </c>
      <c r="CJ90" s="29">
        <f t="shared" si="128"/>
        <v>1.0072000000000001</v>
      </c>
      <c r="CK90" s="29">
        <f t="shared" si="129"/>
        <v>1.0353000000000001</v>
      </c>
      <c r="CL90" s="29">
        <f t="shared" si="130"/>
        <v>1</v>
      </c>
      <c r="CM90" s="29">
        <f t="shared" si="131"/>
        <v>1.018</v>
      </c>
      <c r="CN90" s="29">
        <f t="shared" si="132"/>
        <v>1.3401000000000001</v>
      </c>
      <c r="CO90" s="29">
        <f t="shared" si="133"/>
        <v>1.3990475245560074</v>
      </c>
      <c r="CP90" s="29">
        <f t="shared" si="134"/>
        <v>1.0929254986137196</v>
      </c>
      <c r="CQ90" s="29">
        <f t="shared" si="135"/>
        <v>1</v>
      </c>
      <c r="CR90" s="29">
        <f t="shared" si="136"/>
        <v>1.4770000000000001</v>
      </c>
      <c r="CS90" s="29">
        <f t="shared" si="137"/>
        <v>1</v>
      </c>
      <c r="CT90" s="29">
        <f t="shared" si="138"/>
        <v>1.3223880597014925</v>
      </c>
      <c r="CU90" s="29">
        <f t="shared" si="139"/>
        <v>1.2942894836034677</v>
      </c>
      <c r="CV90" s="29">
        <f t="shared" si="164"/>
        <v>1</v>
      </c>
      <c r="CW90" s="29">
        <f t="shared" si="164"/>
        <v>1</v>
      </c>
      <c r="CX90" s="29">
        <f t="shared" si="165"/>
        <v>1.3452587904244404</v>
      </c>
    </row>
    <row r="91" spans="1:102">
      <c r="A91" s="2">
        <v>43735</v>
      </c>
      <c r="B91" s="29">
        <v>1</v>
      </c>
      <c r="C91" s="29">
        <v>1.4695</v>
      </c>
      <c r="D91" s="29">
        <v>1.3331</v>
      </c>
      <c r="E91" s="29">
        <v>1.877</v>
      </c>
      <c r="F91" s="29">
        <v>1.5569999999999999</v>
      </c>
      <c r="G91" s="29">
        <v>2.5779999999999998</v>
      </c>
      <c r="H91" s="29">
        <v>1.6657999999999999</v>
      </c>
      <c r="I91" s="29">
        <v>1.1309</v>
      </c>
      <c r="J91" s="29">
        <v>1.4119999999999999</v>
      </c>
      <c r="K91" s="29">
        <v>1.163</v>
      </c>
      <c r="L91" s="29">
        <v>1.2152549489112201</v>
      </c>
      <c r="M91" s="29">
        <v>1.1719999999999999</v>
      </c>
      <c r="N91" s="29">
        <v>1.0048999999999999</v>
      </c>
      <c r="O91" s="29">
        <v>1.0298</v>
      </c>
      <c r="P91" s="29">
        <v>1.0000296610052199</v>
      </c>
      <c r="Q91" s="29">
        <v>1.0169999999999999</v>
      </c>
      <c r="R91" s="29">
        <v>1.3090999999999999</v>
      </c>
      <c r="S91" s="29">
        <v>1.4071</v>
      </c>
      <c r="T91" s="29">
        <v>1.224</v>
      </c>
      <c r="U91" s="29">
        <v>1</v>
      </c>
      <c r="V91" s="29">
        <v>1.4790000000000001</v>
      </c>
      <c r="W91" s="29">
        <v>1</v>
      </c>
      <c r="X91" s="29">
        <v>1.3380000000000001</v>
      </c>
      <c r="Y91" s="29">
        <v>1.3687</v>
      </c>
      <c r="Z91" s="29">
        <v>1</v>
      </c>
      <c r="AA91" s="29">
        <v>1</v>
      </c>
      <c r="AB91" s="19">
        <v>1.3409286088830477</v>
      </c>
      <c r="AD91" s="11" t="str">
        <f t="shared" si="140"/>
        <v>/</v>
      </c>
      <c r="AE91" s="11">
        <f t="shared" si="141"/>
        <v>-5.6164568953850358E-3</v>
      </c>
      <c r="AF91" s="11">
        <f t="shared" si="142"/>
        <v>1.8788516458740911E-3</v>
      </c>
      <c r="AG91" s="11">
        <f t="shared" si="143"/>
        <v>1.0666666666667712E-3</v>
      </c>
      <c r="AH91" s="11">
        <f t="shared" si="144"/>
        <v>-6.3816209317166805E-3</v>
      </c>
      <c r="AI91" s="11">
        <f t="shared" si="145"/>
        <v>-1.0212700606619163E-2</v>
      </c>
      <c r="AJ91" s="11">
        <f t="shared" si="146"/>
        <v>3.6031707902961507E-4</v>
      </c>
      <c r="AK91" s="11">
        <f t="shared" si="147"/>
        <v>-5.4524668015125677E-3</v>
      </c>
      <c r="AL91" s="11">
        <f t="shared" si="148"/>
        <v>-3.5285815102329421E-3</v>
      </c>
      <c r="AM91" s="11">
        <f t="shared" si="149"/>
        <v>8.6058519793463795E-4</v>
      </c>
      <c r="AN91" s="11">
        <f t="shared" si="150"/>
        <v>-7.9362402889964212E-3</v>
      </c>
      <c r="AO91" s="11">
        <f t="shared" si="151"/>
        <v>-5.0933786078098953E-3</v>
      </c>
      <c r="AP91" s="11">
        <f t="shared" si="152"/>
        <v>-2.2835583796665393E-3</v>
      </c>
      <c r="AQ91" s="11">
        <f t="shared" si="153"/>
        <v>-5.3124698155124772E-3</v>
      </c>
      <c r="AR91" s="11">
        <f t="shared" si="154"/>
        <v>2.9661005219949743E-5</v>
      </c>
      <c r="AS91" s="11">
        <f t="shared" si="155"/>
        <v>-9.8231827111994185E-4</v>
      </c>
      <c r="AT91" s="11">
        <f t="shared" si="156"/>
        <v>-2.313260204462364E-2</v>
      </c>
      <c r="AU91" s="11">
        <f t="shared" si="157"/>
        <v>-2.1275086873270288E-3</v>
      </c>
      <c r="AV91" s="11">
        <f t="shared" si="158"/>
        <v>1.6366612111293755E-3</v>
      </c>
      <c r="AW91" s="11" t="str">
        <f t="shared" si="159"/>
        <v>/</v>
      </c>
      <c r="AX91" s="11">
        <f t="shared" si="160"/>
        <v>1.3540961408260443E-3</v>
      </c>
      <c r="AY91" s="11" t="str">
        <f t="shared" si="161"/>
        <v>/</v>
      </c>
      <c r="AZ91" s="11">
        <f t="shared" si="162"/>
        <v>6.7720090293454938E-3</v>
      </c>
      <c r="BA91" s="11">
        <f t="shared" si="163"/>
        <v>-3.4947215143792398E-3</v>
      </c>
      <c r="BB91" s="11" t="str">
        <f t="shared" si="166"/>
        <v>/</v>
      </c>
      <c r="BC91" s="11" t="str">
        <f t="shared" si="166"/>
        <v>/</v>
      </c>
      <c r="BD91" s="11">
        <f t="shared" ref="BD91:BD92" si="168">IF(AB91=AB90,"/",AB91/AB90-1)</f>
        <v>-3.2188464942322081E-3</v>
      </c>
      <c r="BW91" s="2">
        <f t="shared" si="115"/>
        <v>43735</v>
      </c>
      <c r="BX91" s="29">
        <f t="shared" si="116"/>
        <v>1</v>
      </c>
      <c r="BY91" s="29">
        <f t="shared" si="117"/>
        <v>1.3354234823700473</v>
      </c>
      <c r="BZ91" s="29">
        <f t="shared" si="118"/>
        <v>1.3191173560261231</v>
      </c>
      <c r="CA91" s="29">
        <f t="shared" si="119"/>
        <v>1.5260162601626017</v>
      </c>
      <c r="CB91" s="29">
        <f t="shared" si="120"/>
        <v>1.2386634844868736</v>
      </c>
      <c r="CC91" s="29">
        <f t="shared" si="121"/>
        <v>1.3113586652423825</v>
      </c>
      <c r="CD91" s="29">
        <f t="shared" si="122"/>
        <v>1.4010092514718249</v>
      </c>
      <c r="CE91" s="29">
        <f t="shared" si="123"/>
        <v>1.1309</v>
      </c>
      <c r="CF91" s="29">
        <f t="shared" si="124"/>
        <v>1.1756869275603663</v>
      </c>
      <c r="CG91" s="29">
        <f t="shared" si="125"/>
        <v>1.163</v>
      </c>
      <c r="CH91" s="29">
        <f t="shared" si="126"/>
        <v>1.2152549489112201</v>
      </c>
      <c r="CI91" s="29">
        <f t="shared" si="127"/>
        <v>1.1719999999999999</v>
      </c>
      <c r="CJ91" s="29">
        <f t="shared" si="128"/>
        <v>1.0048999999999999</v>
      </c>
      <c r="CK91" s="29">
        <f t="shared" si="129"/>
        <v>1.0298</v>
      </c>
      <c r="CL91" s="29">
        <f t="shared" si="130"/>
        <v>1.0000296610052199</v>
      </c>
      <c r="CM91" s="29">
        <f t="shared" si="131"/>
        <v>1.0169999999999999</v>
      </c>
      <c r="CN91" s="29">
        <f t="shared" si="132"/>
        <v>1.3090999999999999</v>
      </c>
      <c r="CO91" s="29">
        <f t="shared" si="133"/>
        <v>1.3960710387935311</v>
      </c>
      <c r="CP91" s="29">
        <f t="shared" si="134"/>
        <v>1.0947142473839548</v>
      </c>
      <c r="CQ91" s="29">
        <f t="shared" si="135"/>
        <v>1</v>
      </c>
      <c r="CR91" s="29">
        <f t="shared" si="136"/>
        <v>1.4790000000000001</v>
      </c>
      <c r="CS91" s="29">
        <f t="shared" si="137"/>
        <v>1</v>
      </c>
      <c r="CT91" s="29">
        <f t="shared" si="138"/>
        <v>1.3313432835820898</v>
      </c>
      <c r="CU91" s="29">
        <f t="shared" si="139"/>
        <v>1.289766302299284</v>
      </c>
      <c r="CV91" s="29">
        <f t="shared" si="164"/>
        <v>1</v>
      </c>
      <c r="CW91" s="29">
        <f t="shared" si="164"/>
        <v>1</v>
      </c>
      <c r="CX91" s="29">
        <f t="shared" si="165"/>
        <v>1.3409286088830477</v>
      </c>
    </row>
    <row r="92" spans="1:102">
      <c r="A92" s="2">
        <v>43738</v>
      </c>
      <c r="B92" s="29">
        <v>1</v>
      </c>
      <c r="C92" s="29">
        <v>1.4701</v>
      </c>
      <c r="D92" s="29">
        <v>1.3348</v>
      </c>
      <c r="E92" s="29">
        <v>1.877</v>
      </c>
      <c r="F92" s="29">
        <v>1.55</v>
      </c>
      <c r="G92" s="29">
        <v>2.5779999999999998</v>
      </c>
      <c r="H92" s="29">
        <v>1.6645000000000001</v>
      </c>
      <c r="I92" s="29">
        <v>1.1309</v>
      </c>
      <c r="J92" s="29">
        <v>1.405</v>
      </c>
      <c r="K92" s="29">
        <v>1.163</v>
      </c>
      <c r="L92" s="29">
        <v>1.2130677772484799</v>
      </c>
      <c r="M92" s="29">
        <v>1.173</v>
      </c>
      <c r="N92" s="29">
        <v>1.0058</v>
      </c>
      <c r="O92" s="29">
        <v>1.0310999999999999</v>
      </c>
      <c r="P92" s="29">
        <v>1.0000296610052199</v>
      </c>
      <c r="Q92" s="29">
        <v>1.0169999999999999</v>
      </c>
      <c r="R92" s="29">
        <v>1.3059000000000001</v>
      </c>
      <c r="S92" s="29">
        <v>1.4071</v>
      </c>
      <c r="T92" s="29">
        <v>1.224</v>
      </c>
      <c r="U92" s="29">
        <v>1</v>
      </c>
      <c r="V92" s="29">
        <v>1.4790000000000001</v>
      </c>
      <c r="W92" s="29">
        <v>1</v>
      </c>
      <c r="X92" s="29">
        <v>1.343</v>
      </c>
      <c r="Y92" s="29">
        <v>1.3687</v>
      </c>
      <c r="Z92" s="29">
        <v>1</v>
      </c>
      <c r="AA92" s="29">
        <v>1</v>
      </c>
      <c r="AB92" s="19">
        <v>1.3401915554844224</v>
      </c>
      <c r="AD92" s="11" t="str">
        <f t="shared" si="140"/>
        <v>/</v>
      </c>
      <c r="AE92" s="11">
        <f t="shared" si="141"/>
        <v>4.083021435861145E-4</v>
      </c>
      <c r="AF92" s="11">
        <f t="shared" si="142"/>
        <v>1.2752231640538181E-3</v>
      </c>
      <c r="AG92" s="11" t="str">
        <f t="shared" si="143"/>
        <v>/</v>
      </c>
      <c r="AH92" s="11">
        <f t="shared" si="144"/>
        <v>-4.4958253050737529E-3</v>
      </c>
      <c r="AI92" s="11" t="str">
        <f t="shared" si="145"/>
        <v>/</v>
      </c>
      <c r="AJ92" s="11">
        <f t="shared" si="146"/>
        <v>-7.8040581102167828E-4</v>
      </c>
      <c r="AK92" s="11" t="str">
        <f t="shared" si="147"/>
        <v>/</v>
      </c>
      <c r="AL92" s="11">
        <f t="shared" si="148"/>
        <v>-4.9575070821529232E-3</v>
      </c>
      <c r="AM92" s="11" t="str">
        <f t="shared" si="149"/>
        <v>/</v>
      </c>
      <c r="AN92" s="11">
        <f t="shared" si="150"/>
        <v>-1.7997636337130363E-3</v>
      </c>
      <c r="AO92" s="11">
        <f t="shared" si="151"/>
        <v>8.5324232081918083E-4</v>
      </c>
      <c r="AP92" s="11">
        <f t="shared" si="152"/>
        <v>8.9561150363226538E-4</v>
      </c>
      <c r="AQ92" s="11">
        <f t="shared" si="153"/>
        <v>1.2623810448628703E-3</v>
      </c>
      <c r="AR92" s="11" t="str">
        <f t="shared" si="154"/>
        <v>/</v>
      </c>
      <c r="AS92" s="11" t="str">
        <f t="shared" si="155"/>
        <v>/</v>
      </c>
      <c r="AT92" s="11">
        <f t="shared" si="156"/>
        <v>-2.4444274692535517E-3</v>
      </c>
      <c r="AU92" s="11" t="str">
        <f t="shared" si="157"/>
        <v>/</v>
      </c>
      <c r="AV92" s="11" t="str">
        <f t="shared" si="158"/>
        <v>/</v>
      </c>
      <c r="AW92" s="11" t="str">
        <f t="shared" si="159"/>
        <v>/</v>
      </c>
      <c r="AX92" s="11" t="str">
        <f t="shared" si="160"/>
        <v>/</v>
      </c>
      <c r="AY92" s="11" t="str">
        <f t="shared" si="161"/>
        <v>/</v>
      </c>
      <c r="AZ92" s="11">
        <f t="shared" si="162"/>
        <v>3.7369207772794955E-3</v>
      </c>
      <c r="BA92" s="11" t="str">
        <f t="shared" si="163"/>
        <v>/</v>
      </c>
      <c r="BB92" s="11" t="str">
        <f t="shared" si="166"/>
        <v>/</v>
      </c>
      <c r="BC92" s="11" t="str">
        <f t="shared" si="166"/>
        <v>/</v>
      </c>
      <c r="BD92" s="11">
        <f t="shared" si="168"/>
        <v>-5.4965894063463416E-4</v>
      </c>
      <c r="BW92" s="2">
        <f t="shared" si="115"/>
        <v>43738</v>
      </c>
      <c r="BX92" s="29">
        <f t="shared" si="116"/>
        <v>1</v>
      </c>
      <c r="BY92" s="29">
        <f t="shared" si="117"/>
        <v>1.3359687386404944</v>
      </c>
      <c r="BZ92" s="29">
        <f t="shared" si="118"/>
        <v>1.3207995250346329</v>
      </c>
      <c r="CA92" s="29">
        <f t="shared" si="119"/>
        <v>1.5260162601626017</v>
      </c>
      <c r="CB92" s="29">
        <f t="shared" si="120"/>
        <v>1.2330946698488465</v>
      </c>
      <c r="CC92" s="29">
        <f t="shared" si="121"/>
        <v>1.3113586652423825</v>
      </c>
      <c r="CD92" s="29">
        <f t="shared" si="122"/>
        <v>1.3999158957106812</v>
      </c>
      <c r="CE92" s="29">
        <f t="shared" si="123"/>
        <v>1.1309</v>
      </c>
      <c r="CF92" s="29">
        <f t="shared" si="124"/>
        <v>1.1698584512905912</v>
      </c>
      <c r="CG92" s="29">
        <f t="shared" si="125"/>
        <v>1.163</v>
      </c>
      <c r="CH92" s="29">
        <f t="shared" si="126"/>
        <v>1.2130677772484799</v>
      </c>
      <c r="CI92" s="29">
        <f t="shared" si="127"/>
        <v>1.173</v>
      </c>
      <c r="CJ92" s="29">
        <f t="shared" si="128"/>
        <v>1.0058</v>
      </c>
      <c r="CK92" s="29">
        <f t="shared" si="129"/>
        <v>1.0310999999999999</v>
      </c>
      <c r="CL92" s="29">
        <f t="shared" si="130"/>
        <v>1.0000296610052199</v>
      </c>
      <c r="CM92" s="29">
        <f t="shared" si="131"/>
        <v>1.0169999999999999</v>
      </c>
      <c r="CN92" s="29">
        <f t="shared" si="132"/>
        <v>1.3059000000000001</v>
      </c>
      <c r="CO92" s="29">
        <f t="shared" si="133"/>
        <v>1.3960710387935311</v>
      </c>
      <c r="CP92" s="29">
        <f t="shared" si="134"/>
        <v>1.0947142473839548</v>
      </c>
      <c r="CQ92" s="29">
        <f t="shared" si="135"/>
        <v>1</v>
      </c>
      <c r="CR92" s="29">
        <f t="shared" si="136"/>
        <v>1.4790000000000001</v>
      </c>
      <c r="CS92" s="29">
        <f t="shared" si="137"/>
        <v>1</v>
      </c>
      <c r="CT92" s="29">
        <f t="shared" si="138"/>
        <v>1.3363184079601991</v>
      </c>
      <c r="CU92" s="29">
        <f t="shared" si="139"/>
        <v>1.289766302299284</v>
      </c>
      <c r="CV92" s="29">
        <f t="shared" si="164"/>
        <v>1</v>
      </c>
      <c r="CW92" s="29">
        <f t="shared" si="164"/>
        <v>1</v>
      </c>
      <c r="CX92" s="29">
        <f t="shared" si="165"/>
        <v>1.3401915554844224</v>
      </c>
    </row>
    <row r="93" spans="1:102">
      <c r="A93" s="2">
        <v>43749</v>
      </c>
      <c r="B93" s="29">
        <v>1</v>
      </c>
      <c r="C93" s="29">
        <v>1.4831000000000001</v>
      </c>
      <c r="D93" s="29">
        <v>1.3425</v>
      </c>
      <c r="E93" s="29">
        <v>1.8879999999999999</v>
      </c>
      <c r="F93" s="29">
        <v>1.556</v>
      </c>
      <c r="G93" s="29">
        <v>2.5895000000000001</v>
      </c>
      <c r="H93" s="29">
        <v>1.6752</v>
      </c>
      <c r="I93" s="29">
        <v>1.1393</v>
      </c>
      <c r="J93" s="29">
        <v>1.4019999999999999</v>
      </c>
      <c r="K93" s="29">
        <v>1.165</v>
      </c>
      <c r="L93" s="29">
        <v>1.2153731017201399</v>
      </c>
      <c r="M93" s="29">
        <v>1.177</v>
      </c>
      <c r="N93" s="29">
        <v>1.0105999999999999</v>
      </c>
      <c r="O93" s="29">
        <v>1.0343</v>
      </c>
      <c r="P93" s="29">
        <v>1.0008370319878599</v>
      </c>
      <c r="Q93" s="29">
        <v>1.0229999999999999</v>
      </c>
      <c r="R93" s="29">
        <v>1.3204</v>
      </c>
      <c r="S93" s="29">
        <v>1.4125000000000001</v>
      </c>
      <c r="T93" s="29">
        <v>1.2290000000000001</v>
      </c>
      <c r="U93" s="29">
        <v>1.0009999999999999</v>
      </c>
      <c r="V93" s="29">
        <v>1.4850000000000001</v>
      </c>
      <c r="W93" s="29">
        <v>1</v>
      </c>
      <c r="X93" s="29">
        <v>1.339</v>
      </c>
      <c r="Y93" s="29">
        <v>1.3748</v>
      </c>
      <c r="Z93" s="29">
        <v>1</v>
      </c>
      <c r="AA93" s="29">
        <v>1</v>
      </c>
      <c r="AB93" s="19">
        <v>1.3455339806145761</v>
      </c>
      <c r="AD93" s="11" t="str">
        <f t="shared" si="140"/>
        <v>/</v>
      </c>
      <c r="AE93" s="11">
        <f t="shared" si="141"/>
        <v>8.8429358547037484E-3</v>
      </c>
      <c r="AF93" s="11">
        <f t="shared" si="142"/>
        <v>5.7686544800719108E-3</v>
      </c>
      <c r="AG93" s="11">
        <f t="shared" si="143"/>
        <v>5.86041555673944E-3</v>
      </c>
      <c r="AH93" s="11">
        <f t="shared" si="144"/>
        <v>3.870967741935516E-3</v>
      </c>
      <c r="AI93" s="11">
        <f t="shared" si="145"/>
        <v>4.4608223429016824E-3</v>
      </c>
      <c r="AJ93" s="11">
        <f t="shared" si="146"/>
        <v>6.4283568639229571E-3</v>
      </c>
      <c r="AK93" s="11">
        <f t="shared" si="147"/>
        <v>7.4277124414183771E-3</v>
      </c>
      <c r="AL93" s="11">
        <f t="shared" si="148"/>
        <v>-2.135231316726105E-3</v>
      </c>
      <c r="AM93" s="11">
        <f t="shared" si="149"/>
        <v>1.7196904557179593E-3</v>
      </c>
      <c r="AN93" s="11">
        <f t="shared" si="150"/>
        <v>1.9004086291773969E-3</v>
      </c>
      <c r="AO93" s="11">
        <f t="shared" si="151"/>
        <v>3.4100596760442414E-3</v>
      </c>
      <c r="AP93" s="11">
        <f t="shared" si="152"/>
        <v>4.7723205408629621E-3</v>
      </c>
      <c r="AQ93" s="11">
        <f t="shared" si="153"/>
        <v>3.1034817185531249E-3</v>
      </c>
      <c r="AR93" s="11">
        <f t="shared" si="154"/>
        <v>8.0734703591534007E-4</v>
      </c>
      <c r="AS93" s="11">
        <f t="shared" si="155"/>
        <v>5.8997050147493457E-3</v>
      </c>
      <c r="AT93" s="11">
        <f t="shared" si="156"/>
        <v>1.1103453556933873E-2</v>
      </c>
      <c r="AU93" s="11">
        <f t="shared" si="157"/>
        <v>3.8376803354416289E-3</v>
      </c>
      <c r="AV93" s="11">
        <f t="shared" si="158"/>
        <v>4.0849673202614234E-3</v>
      </c>
      <c r="AW93" s="11">
        <f t="shared" si="159"/>
        <v>9.9999999999988987E-4</v>
      </c>
      <c r="AX93" s="11">
        <f t="shared" si="160"/>
        <v>4.0567951318457585E-3</v>
      </c>
      <c r="AY93" s="11" t="str">
        <f t="shared" si="161"/>
        <v>/</v>
      </c>
      <c r="AZ93" s="11">
        <f t="shared" si="162"/>
        <v>-2.9784065524943726E-3</v>
      </c>
      <c r="BA93" s="11">
        <f t="shared" si="163"/>
        <v>4.4567838094542456E-3</v>
      </c>
      <c r="BB93" s="11" t="str">
        <f t="shared" si="166"/>
        <v>/</v>
      </c>
      <c r="BC93" s="11" t="str">
        <f t="shared" si="166"/>
        <v>/</v>
      </c>
      <c r="BD93" s="11">
        <f t="shared" ref="BD93" si="169">IF(AB93=AB92,"/",AB93/AB92-1)</f>
        <v>3.9863145744285511E-3</v>
      </c>
      <c r="BW93" s="2">
        <f t="shared" si="115"/>
        <v>43749</v>
      </c>
      <c r="BX93" s="29">
        <f t="shared" si="116"/>
        <v>1</v>
      </c>
      <c r="BY93" s="29">
        <f t="shared" si="117"/>
        <v>1.3477826245001818</v>
      </c>
      <c r="BZ93" s="29">
        <f t="shared" si="118"/>
        <v>1.3284187611320009</v>
      </c>
      <c r="CA93" s="29">
        <f t="shared" si="119"/>
        <v>1.5349593495934959</v>
      </c>
      <c r="CB93" s="29">
        <f t="shared" si="120"/>
        <v>1.2378679395385841</v>
      </c>
      <c r="CC93" s="29">
        <f t="shared" si="121"/>
        <v>1.3172084032758533</v>
      </c>
      <c r="CD93" s="29">
        <f t="shared" si="122"/>
        <v>1.408915054667788</v>
      </c>
      <c r="CE93" s="29">
        <f t="shared" si="123"/>
        <v>1.1393</v>
      </c>
      <c r="CF93" s="29">
        <f t="shared" si="124"/>
        <v>1.1673605328892589</v>
      </c>
      <c r="CG93" s="29">
        <f t="shared" si="125"/>
        <v>1.165</v>
      </c>
      <c r="CH93" s="29">
        <f t="shared" si="126"/>
        <v>1.2153731017201399</v>
      </c>
      <c r="CI93" s="29">
        <f t="shared" si="127"/>
        <v>1.177</v>
      </c>
      <c r="CJ93" s="29">
        <f t="shared" si="128"/>
        <v>1.0105999999999999</v>
      </c>
      <c r="CK93" s="29">
        <f t="shared" si="129"/>
        <v>1.0343</v>
      </c>
      <c r="CL93" s="29">
        <f t="shared" si="130"/>
        <v>1.0008370319878599</v>
      </c>
      <c r="CM93" s="29">
        <f t="shared" si="131"/>
        <v>1.0229999999999999</v>
      </c>
      <c r="CN93" s="29">
        <f t="shared" si="132"/>
        <v>1.3204</v>
      </c>
      <c r="CO93" s="29">
        <f t="shared" si="133"/>
        <v>1.4014287131659888</v>
      </c>
      <c r="CP93" s="29">
        <f t="shared" si="134"/>
        <v>1.0991861193095429</v>
      </c>
      <c r="CQ93" s="29">
        <f t="shared" si="135"/>
        <v>1.0009999999999999</v>
      </c>
      <c r="CR93" s="29">
        <f t="shared" si="136"/>
        <v>1.4850000000000001</v>
      </c>
      <c r="CS93" s="29">
        <f t="shared" si="137"/>
        <v>1</v>
      </c>
      <c r="CT93" s="29">
        <f t="shared" si="138"/>
        <v>1.3323383084577116</v>
      </c>
      <c r="CU93" s="29">
        <f t="shared" si="139"/>
        <v>1.2955145118733511</v>
      </c>
      <c r="CV93" s="29">
        <f t="shared" si="164"/>
        <v>1</v>
      </c>
      <c r="CW93" s="29">
        <f t="shared" si="164"/>
        <v>1</v>
      </c>
      <c r="CX93" s="29">
        <f t="shared" si="165"/>
        <v>1.3455339806145761</v>
      </c>
    </row>
    <row r="94" spans="1:102">
      <c r="A94" s="2">
        <v>43756</v>
      </c>
      <c r="B94" s="29">
        <v>1</v>
      </c>
      <c r="C94" s="29">
        <v>1.4901</v>
      </c>
      <c r="D94" s="29">
        <v>1.3522000000000001</v>
      </c>
      <c r="E94" s="29">
        <v>1.9119999999999999</v>
      </c>
      <c r="F94" s="29">
        <v>1.5649999999999999</v>
      </c>
      <c r="G94" s="29">
        <v>2.5952000000000002</v>
      </c>
      <c r="H94" s="29">
        <v>1.6867000000000001</v>
      </c>
      <c r="I94" s="29">
        <v>1.1500999999999999</v>
      </c>
      <c r="J94" s="29">
        <v>1.399</v>
      </c>
      <c r="K94" s="29">
        <v>1.171</v>
      </c>
      <c r="L94" s="29">
        <v>1.21770679096937</v>
      </c>
      <c r="M94" s="29">
        <v>1.1850000000000001</v>
      </c>
      <c r="N94" s="29">
        <v>1.016</v>
      </c>
      <c r="O94" s="29">
        <v>1.0438000000000001</v>
      </c>
      <c r="P94" s="29">
        <v>1.00111505439455</v>
      </c>
      <c r="Q94" s="29">
        <v>1.022</v>
      </c>
      <c r="R94" s="29">
        <v>1.3110999999999999</v>
      </c>
      <c r="S94" s="29">
        <v>1.4153</v>
      </c>
      <c r="T94" s="29">
        <v>1.2290000000000001</v>
      </c>
      <c r="U94" s="29">
        <v>1.0069999999999999</v>
      </c>
      <c r="V94" s="29">
        <v>1.4890000000000001</v>
      </c>
      <c r="W94" s="29">
        <v>1</v>
      </c>
      <c r="X94" s="29">
        <v>1.339</v>
      </c>
      <c r="Y94" s="29">
        <v>1.3787</v>
      </c>
      <c r="Z94" s="29">
        <v>1</v>
      </c>
      <c r="AA94" s="29">
        <v>1</v>
      </c>
      <c r="AB94" s="19">
        <v>1.3509838037821946</v>
      </c>
      <c r="AD94" s="11" t="str">
        <f t="shared" si="140"/>
        <v>/</v>
      </c>
      <c r="AE94" s="11">
        <f t="shared" si="141"/>
        <v>4.7198435708988296E-3</v>
      </c>
      <c r="AF94" s="11">
        <f t="shared" si="142"/>
        <v>7.2253258845438317E-3</v>
      </c>
      <c r="AG94" s="11">
        <f t="shared" si="143"/>
        <v>1.2711864406779627E-2</v>
      </c>
      <c r="AH94" s="11">
        <f t="shared" si="144"/>
        <v>5.7840616966580161E-3</v>
      </c>
      <c r="AI94" s="11">
        <f t="shared" si="145"/>
        <v>2.2011971423054888E-3</v>
      </c>
      <c r="AJ94" s="11">
        <f t="shared" si="146"/>
        <v>6.8648519579752598E-3</v>
      </c>
      <c r="AK94" s="11">
        <f t="shared" si="147"/>
        <v>9.4795049591853697E-3</v>
      </c>
      <c r="AL94" s="11">
        <f t="shared" si="148"/>
        <v>-2.1398002853065812E-3</v>
      </c>
      <c r="AM94" s="11">
        <f t="shared" si="149"/>
        <v>5.1502145922746045E-3</v>
      </c>
      <c r="AN94" s="11">
        <f t="shared" si="150"/>
        <v>1.9201422558448034E-3</v>
      </c>
      <c r="AO94" s="11">
        <f t="shared" si="151"/>
        <v>6.7969413763806497E-3</v>
      </c>
      <c r="AP94" s="11">
        <f t="shared" si="152"/>
        <v>5.3433603799724061E-3</v>
      </c>
      <c r="AQ94" s="11">
        <f t="shared" si="153"/>
        <v>9.1849560088950177E-3</v>
      </c>
      <c r="AR94" s="11">
        <f t="shared" si="154"/>
        <v>2.7778988766824497E-4</v>
      </c>
      <c r="AS94" s="11">
        <f t="shared" si="155"/>
        <v>-9.7751710654925272E-4</v>
      </c>
      <c r="AT94" s="11">
        <f t="shared" si="156"/>
        <v>-7.0433202059982936E-3</v>
      </c>
      <c r="AU94" s="11">
        <f t="shared" si="157"/>
        <v>1.9823008849557677E-3</v>
      </c>
      <c r="AV94" s="11" t="str">
        <f t="shared" si="158"/>
        <v>/</v>
      </c>
      <c r="AW94" s="11">
        <f t="shared" si="159"/>
        <v>5.9940059940060131E-3</v>
      </c>
      <c r="AX94" s="11">
        <f t="shared" si="160"/>
        <v>2.6936026936026369E-3</v>
      </c>
      <c r="AY94" s="11" t="str">
        <f t="shared" si="161"/>
        <v>/</v>
      </c>
      <c r="AZ94" s="11" t="str">
        <f t="shared" si="162"/>
        <v>/</v>
      </c>
      <c r="BA94" s="11">
        <f t="shared" si="163"/>
        <v>2.8367762583647593E-3</v>
      </c>
      <c r="BB94" s="11" t="str">
        <f t="shared" si="166"/>
        <v>/</v>
      </c>
      <c r="BC94" s="11" t="str">
        <f t="shared" si="166"/>
        <v>/</v>
      </c>
      <c r="BD94" s="11">
        <f t="shared" ref="BD94" si="170">IF(AB94=AB93,"/",AB94/AB93-1)</f>
        <v>4.0503051176228322E-3</v>
      </c>
      <c r="BW94" s="2">
        <f t="shared" si="115"/>
        <v>43756</v>
      </c>
      <c r="BX94" s="29">
        <f t="shared" si="116"/>
        <v>1</v>
      </c>
      <c r="BY94" s="29">
        <f t="shared" si="117"/>
        <v>1.354143947655398</v>
      </c>
      <c r="BZ94" s="29">
        <f t="shared" si="118"/>
        <v>1.3380170195923216</v>
      </c>
      <c r="CA94" s="29">
        <f t="shared" si="119"/>
        <v>1.5544715447154471</v>
      </c>
      <c r="CB94" s="29">
        <f t="shared" si="120"/>
        <v>1.2450278440731901</v>
      </c>
      <c r="CC94" s="29">
        <f t="shared" si="121"/>
        <v>1.3201078386489649</v>
      </c>
      <c r="CD94" s="29">
        <f t="shared" si="122"/>
        <v>1.4185870479394449</v>
      </c>
      <c r="CE94" s="29">
        <f t="shared" si="123"/>
        <v>1.1500999999999999</v>
      </c>
      <c r="CF94" s="29">
        <f t="shared" si="124"/>
        <v>1.1648626144879266</v>
      </c>
      <c r="CG94" s="29">
        <f t="shared" si="125"/>
        <v>1.171</v>
      </c>
      <c r="CH94" s="29">
        <f t="shared" si="126"/>
        <v>1.21770679096937</v>
      </c>
      <c r="CI94" s="29">
        <f t="shared" si="127"/>
        <v>1.1850000000000001</v>
      </c>
      <c r="CJ94" s="29">
        <f t="shared" si="128"/>
        <v>1.016</v>
      </c>
      <c r="CK94" s="29">
        <f t="shared" si="129"/>
        <v>1.0438000000000001</v>
      </c>
      <c r="CL94" s="29">
        <f t="shared" si="130"/>
        <v>1.00111505439455</v>
      </c>
      <c r="CM94" s="29">
        <f t="shared" si="131"/>
        <v>1.022</v>
      </c>
      <c r="CN94" s="29">
        <f t="shared" si="132"/>
        <v>1.3110999999999999</v>
      </c>
      <c r="CO94" s="29">
        <f t="shared" si="133"/>
        <v>1.4042067665443001</v>
      </c>
      <c r="CP94" s="29">
        <f t="shared" si="134"/>
        <v>1.0991861193095429</v>
      </c>
      <c r="CQ94" s="29">
        <f t="shared" si="135"/>
        <v>1.0069999999999999</v>
      </c>
      <c r="CR94" s="29">
        <f t="shared" si="136"/>
        <v>1.4890000000000001</v>
      </c>
      <c r="CS94" s="29">
        <f t="shared" si="137"/>
        <v>1</v>
      </c>
      <c r="CT94" s="29">
        <f t="shared" si="138"/>
        <v>1.3323383084577116</v>
      </c>
      <c r="CU94" s="29">
        <f t="shared" si="139"/>
        <v>1.2991895966830005</v>
      </c>
      <c r="CV94" s="29">
        <f t="shared" si="164"/>
        <v>1</v>
      </c>
      <c r="CW94" s="29">
        <f t="shared" si="164"/>
        <v>1</v>
      </c>
      <c r="CX94" s="29">
        <f t="shared" si="165"/>
        <v>1.3509838037821946</v>
      </c>
    </row>
    <row r="95" spans="1:102">
      <c r="A95" s="2">
        <v>43763</v>
      </c>
      <c r="B95" s="29">
        <v>1</v>
      </c>
      <c r="C95" s="29">
        <v>1.4851000000000001</v>
      </c>
      <c r="D95" s="29">
        <v>1.3411999999999999</v>
      </c>
      <c r="E95" s="29">
        <v>1.9039999999999999</v>
      </c>
      <c r="F95" s="29">
        <v>1.5609999999999999</v>
      </c>
      <c r="G95" s="29">
        <v>2.5911</v>
      </c>
      <c r="H95" s="29">
        <v>1.6815</v>
      </c>
      <c r="I95" s="29">
        <v>1.1508</v>
      </c>
      <c r="J95" s="29">
        <v>1.3740000000000001</v>
      </c>
      <c r="K95" s="29">
        <v>1.1619999999999999</v>
      </c>
      <c r="L95" s="29">
        <v>1.2100867141159199</v>
      </c>
      <c r="M95" s="29">
        <v>1.1879999999999999</v>
      </c>
      <c r="N95" s="29">
        <v>1.0161</v>
      </c>
      <c r="O95" s="29">
        <v>1.0370999999999999</v>
      </c>
      <c r="P95" s="29">
        <v>0.99497417048496595</v>
      </c>
      <c r="Q95" s="29">
        <v>1.0229999999999999</v>
      </c>
      <c r="R95" s="29">
        <v>1.3131999999999999</v>
      </c>
      <c r="S95" s="29">
        <v>1.4088000000000001</v>
      </c>
      <c r="T95" s="29">
        <v>1.23</v>
      </c>
      <c r="U95" s="29">
        <v>1.0089999999999999</v>
      </c>
      <c r="V95" s="29">
        <v>1.4930000000000001</v>
      </c>
      <c r="W95" s="29">
        <v>1</v>
      </c>
      <c r="X95" s="29">
        <v>1.341</v>
      </c>
      <c r="Y95" s="29">
        <v>1.3796999999999999</v>
      </c>
      <c r="Z95" s="29">
        <v>1</v>
      </c>
      <c r="AA95" s="29">
        <v>1</v>
      </c>
      <c r="AB95" s="19">
        <v>1.3474019711637588</v>
      </c>
      <c r="AD95" s="11" t="str">
        <f t="shared" si="140"/>
        <v>/</v>
      </c>
      <c r="AE95" s="11">
        <f t="shared" si="141"/>
        <v>-3.3554794980201752E-3</v>
      </c>
      <c r="AF95" s="11">
        <f t="shared" si="142"/>
        <v>-8.1348912882710511E-3</v>
      </c>
      <c r="AG95" s="11">
        <f t="shared" si="143"/>
        <v>-4.1841004184099972E-3</v>
      </c>
      <c r="AH95" s="11">
        <f t="shared" si="144"/>
        <v>-2.5559105431309792E-3</v>
      </c>
      <c r="AI95" s="11">
        <f t="shared" si="145"/>
        <v>-1.5798397040691636E-3</v>
      </c>
      <c r="AJ95" s="11">
        <f t="shared" si="146"/>
        <v>-3.0829430248414669E-3</v>
      </c>
      <c r="AK95" s="11">
        <f t="shared" si="147"/>
        <v>6.0864272671956599E-4</v>
      </c>
      <c r="AL95" s="11">
        <f t="shared" si="148"/>
        <v>-1.7869907076483171E-2</v>
      </c>
      <c r="AM95" s="11">
        <f t="shared" si="149"/>
        <v>-7.6857386848848686E-3</v>
      </c>
      <c r="AN95" s="11">
        <f t="shared" si="150"/>
        <v>-6.2577271556348846E-3</v>
      </c>
      <c r="AO95" s="11">
        <f t="shared" si="151"/>
        <v>2.5316455696202667E-3</v>
      </c>
      <c r="AP95" s="11">
        <f t="shared" si="152"/>
        <v>9.8425196850326913E-5</v>
      </c>
      <c r="AQ95" s="11">
        <f t="shared" si="153"/>
        <v>-6.4188541866259108E-3</v>
      </c>
      <c r="AR95" s="11">
        <f t="shared" si="154"/>
        <v>-6.1340441167352378E-3</v>
      </c>
      <c r="AS95" s="11">
        <f t="shared" si="155"/>
        <v>9.7847358121327943E-4</v>
      </c>
      <c r="AT95" s="11">
        <f t="shared" si="156"/>
        <v>1.6017084890549427E-3</v>
      </c>
      <c r="AU95" s="11">
        <f t="shared" si="157"/>
        <v>-4.59266586589413E-3</v>
      </c>
      <c r="AV95" s="11">
        <f t="shared" si="158"/>
        <v>8.1366965012197312E-4</v>
      </c>
      <c r="AW95" s="11">
        <f t="shared" si="159"/>
        <v>1.9860973187686426E-3</v>
      </c>
      <c r="AX95" s="11">
        <f t="shared" si="160"/>
        <v>2.686366689053088E-3</v>
      </c>
      <c r="AY95" s="11" t="str">
        <f t="shared" si="161"/>
        <v>/</v>
      </c>
      <c r="AZ95" s="11">
        <f t="shared" si="162"/>
        <v>1.4936519790889058E-3</v>
      </c>
      <c r="BA95" s="11">
        <f t="shared" si="163"/>
        <v>7.2532095452237932E-4</v>
      </c>
      <c r="BB95" s="11" t="str">
        <f t="shared" si="166"/>
        <v>/</v>
      </c>
      <c r="BC95" s="11" t="str">
        <f t="shared" si="166"/>
        <v>/</v>
      </c>
      <c r="BD95" s="11">
        <f t="shared" ref="BD95" si="171">IF(AB95=AB94,"/",AB95/AB94-1)</f>
        <v>-2.6512772458175959E-3</v>
      </c>
      <c r="BW95" s="2">
        <f t="shared" si="115"/>
        <v>43763</v>
      </c>
      <c r="BX95" s="29">
        <f t="shared" si="116"/>
        <v>1</v>
      </c>
      <c r="BY95" s="29">
        <f t="shared" si="117"/>
        <v>1.3496001454016722</v>
      </c>
      <c r="BZ95" s="29">
        <f t="shared" si="118"/>
        <v>1.3271323965960815</v>
      </c>
      <c r="CA95" s="29">
        <f t="shared" si="119"/>
        <v>1.5479674796747966</v>
      </c>
      <c r="CB95" s="29">
        <f t="shared" si="120"/>
        <v>1.241845664280032</v>
      </c>
      <c r="CC95" s="29">
        <f t="shared" si="121"/>
        <v>1.3180222798718144</v>
      </c>
      <c r="CD95" s="29">
        <f t="shared" si="122"/>
        <v>1.4142136248948696</v>
      </c>
      <c r="CE95" s="29">
        <f t="shared" si="123"/>
        <v>1.1508</v>
      </c>
      <c r="CF95" s="29">
        <f t="shared" si="124"/>
        <v>1.1440466278101582</v>
      </c>
      <c r="CG95" s="29">
        <f t="shared" si="125"/>
        <v>1.1619999999999999</v>
      </c>
      <c r="CH95" s="29">
        <f t="shared" si="126"/>
        <v>1.2100867141159199</v>
      </c>
      <c r="CI95" s="29">
        <f t="shared" si="127"/>
        <v>1.1879999999999999</v>
      </c>
      <c r="CJ95" s="29">
        <f t="shared" si="128"/>
        <v>1.0161</v>
      </c>
      <c r="CK95" s="29">
        <f t="shared" si="129"/>
        <v>1.0370999999999999</v>
      </c>
      <c r="CL95" s="29">
        <f t="shared" si="130"/>
        <v>0.99497417048496595</v>
      </c>
      <c r="CM95" s="29">
        <f t="shared" si="131"/>
        <v>1.0229999999999999</v>
      </c>
      <c r="CN95" s="29">
        <f t="shared" si="132"/>
        <v>1.3131999999999999</v>
      </c>
      <c r="CO95" s="29">
        <f t="shared" si="133"/>
        <v>1.3977577140589343</v>
      </c>
      <c r="CP95" s="29">
        <f t="shared" si="134"/>
        <v>1.1000804936946604</v>
      </c>
      <c r="CQ95" s="29">
        <f t="shared" si="135"/>
        <v>1.0089999999999999</v>
      </c>
      <c r="CR95" s="29">
        <f t="shared" si="136"/>
        <v>1.4930000000000001</v>
      </c>
      <c r="CS95" s="29">
        <f t="shared" si="137"/>
        <v>1</v>
      </c>
      <c r="CT95" s="29">
        <f t="shared" si="138"/>
        <v>1.3343283582089553</v>
      </c>
      <c r="CU95" s="29">
        <f t="shared" si="139"/>
        <v>1.300131926121372</v>
      </c>
      <c r="CV95" s="29">
        <f t="shared" si="164"/>
        <v>1</v>
      </c>
      <c r="CW95" s="29">
        <f t="shared" si="164"/>
        <v>1</v>
      </c>
      <c r="CX95" s="29">
        <f t="shared" si="165"/>
        <v>1.3474019711637588</v>
      </c>
    </row>
    <row r="96" spans="1:102">
      <c r="A96" s="2">
        <v>43770</v>
      </c>
      <c r="B96" s="29">
        <v>1</v>
      </c>
      <c r="C96" s="29">
        <v>1.5005999999999999</v>
      </c>
      <c r="D96" s="29">
        <v>1.3360000000000001</v>
      </c>
      <c r="E96" s="29">
        <v>1.9219999999999999</v>
      </c>
      <c r="F96" s="29">
        <v>1.5609999999999999</v>
      </c>
      <c r="G96" s="29">
        <v>2.5937999999999999</v>
      </c>
      <c r="H96" s="29">
        <v>1.6963999999999999</v>
      </c>
      <c r="I96" s="29">
        <v>1.1467000000000001</v>
      </c>
      <c r="J96" s="29">
        <v>1.373</v>
      </c>
      <c r="K96" s="29">
        <v>1.161</v>
      </c>
      <c r="L96" s="29">
        <v>1.20869493052369</v>
      </c>
      <c r="M96" s="29">
        <v>1.181</v>
      </c>
      <c r="N96" s="29">
        <v>1.0217000000000001</v>
      </c>
      <c r="O96" s="29">
        <v>1.0395000000000001</v>
      </c>
      <c r="P96" s="29">
        <v>0.99904893010309603</v>
      </c>
      <c r="Q96" s="29">
        <v>1.032</v>
      </c>
      <c r="R96" s="29">
        <v>1.3110999999999999</v>
      </c>
      <c r="S96" s="29">
        <v>1.4282999999999999</v>
      </c>
      <c r="T96" s="29">
        <v>1.2330000000000001</v>
      </c>
      <c r="U96" s="29">
        <v>1.0129999999999999</v>
      </c>
      <c r="V96" s="29">
        <v>1.498</v>
      </c>
      <c r="W96" s="29">
        <v>1</v>
      </c>
      <c r="X96" s="29">
        <v>1.345</v>
      </c>
      <c r="Y96" s="29">
        <v>1.3842000000000001</v>
      </c>
      <c r="Z96" s="29">
        <v>1</v>
      </c>
      <c r="AA96" s="29">
        <v>1</v>
      </c>
      <c r="AB96" s="19">
        <v>1.3512408944845251</v>
      </c>
      <c r="AD96" s="11" t="str">
        <f t="shared" si="140"/>
        <v>/</v>
      </c>
      <c r="AE96" s="11">
        <f t="shared" si="141"/>
        <v>1.0437007608915083E-2</v>
      </c>
      <c r="AF96" s="11">
        <f t="shared" si="142"/>
        <v>-3.8771249627198578E-3</v>
      </c>
      <c r="AG96" s="11">
        <f t="shared" si="143"/>
        <v>9.4537815126050084E-3</v>
      </c>
      <c r="AH96" s="11" t="str">
        <f t="shared" si="144"/>
        <v>/</v>
      </c>
      <c r="AI96" s="11">
        <f t="shared" si="145"/>
        <v>1.0420284821117676E-3</v>
      </c>
      <c r="AJ96" s="11">
        <f t="shared" si="146"/>
        <v>8.8611358905739124E-3</v>
      </c>
      <c r="AK96" s="11">
        <f t="shared" si="147"/>
        <v>-3.5627389641987861E-3</v>
      </c>
      <c r="AL96" s="11">
        <f t="shared" si="148"/>
        <v>-7.2780203784583719E-4</v>
      </c>
      <c r="AM96" s="11">
        <f t="shared" si="149"/>
        <v>-8.6058519793452692E-4</v>
      </c>
      <c r="AN96" s="11">
        <f t="shared" si="150"/>
        <v>-1.1501519486120104E-3</v>
      </c>
      <c r="AO96" s="11">
        <f t="shared" si="151"/>
        <v>-5.8922558922558377E-3</v>
      </c>
      <c r="AP96" s="11">
        <f t="shared" si="152"/>
        <v>5.5112685759275415E-3</v>
      </c>
      <c r="AQ96" s="11">
        <f t="shared" si="153"/>
        <v>2.3141452126123063E-3</v>
      </c>
      <c r="AR96" s="11">
        <f t="shared" si="154"/>
        <v>4.0953421093774534E-3</v>
      </c>
      <c r="AS96" s="11">
        <f t="shared" si="155"/>
        <v>8.7976539589444958E-3</v>
      </c>
      <c r="AT96" s="11">
        <f t="shared" si="156"/>
        <v>-1.5991471215351938E-3</v>
      </c>
      <c r="AU96" s="11">
        <f t="shared" si="157"/>
        <v>1.3841567291311696E-2</v>
      </c>
      <c r="AV96" s="11">
        <f t="shared" si="158"/>
        <v>2.4390243902439046E-3</v>
      </c>
      <c r="AW96" s="11">
        <f t="shared" si="159"/>
        <v>3.964321110009994E-3</v>
      </c>
      <c r="AX96" s="11">
        <f t="shared" si="160"/>
        <v>3.3489618218351946E-3</v>
      </c>
      <c r="AY96" s="11" t="str">
        <f t="shared" si="161"/>
        <v>/</v>
      </c>
      <c r="AZ96" s="11">
        <f t="shared" si="162"/>
        <v>2.9828486204324101E-3</v>
      </c>
      <c r="BA96" s="11">
        <f t="shared" si="163"/>
        <v>3.2615786040444128E-3</v>
      </c>
      <c r="BB96" s="11" t="str">
        <f t="shared" si="166"/>
        <v>/</v>
      </c>
      <c r="BC96" s="11" t="str">
        <f t="shared" si="166"/>
        <v>/</v>
      </c>
      <c r="BD96" s="11">
        <f t="shared" ref="BD96" si="172">IF(AB96=AB95,"/",AB96/AB95-1)</f>
        <v>2.8491299574473494E-3</v>
      </c>
      <c r="BW96" s="2">
        <f t="shared" si="115"/>
        <v>43770</v>
      </c>
      <c r="BX96" s="29">
        <f t="shared" si="116"/>
        <v>1</v>
      </c>
      <c r="BY96" s="29">
        <f t="shared" si="117"/>
        <v>1.3636859323882224</v>
      </c>
      <c r="BZ96" s="29">
        <f t="shared" si="118"/>
        <v>1.3219869384524046</v>
      </c>
      <c r="CA96" s="29">
        <f t="shared" si="119"/>
        <v>1.5626016260162601</v>
      </c>
      <c r="CB96" s="29">
        <f t="shared" si="120"/>
        <v>1.241845664280032</v>
      </c>
      <c r="CC96" s="29">
        <f t="shared" si="121"/>
        <v>1.3193956966274989</v>
      </c>
      <c r="CD96" s="29">
        <f t="shared" si="122"/>
        <v>1.4267451640033639</v>
      </c>
      <c r="CE96" s="29">
        <f t="shared" si="123"/>
        <v>1.1467000000000001</v>
      </c>
      <c r="CF96" s="29">
        <f t="shared" si="124"/>
        <v>1.1432139883430474</v>
      </c>
      <c r="CG96" s="29">
        <f t="shared" si="125"/>
        <v>1.161</v>
      </c>
      <c r="CH96" s="29">
        <f t="shared" si="126"/>
        <v>1.20869493052369</v>
      </c>
      <c r="CI96" s="29">
        <f t="shared" si="127"/>
        <v>1.181</v>
      </c>
      <c r="CJ96" s="29">
        <f t="shared" si="128"/>
        <v>1.0217000000000001</v>
      </c>
      <c r="CK96" s="29">
        <f t="shared" si="129"/>
        <v>1.0395000000000001</v>
      </c>
      <c r="CL96" s="29">
        <f t="shared" si="130"/>
        <v>0.99904893010309603</v>
      </c>
      <c r="CM96" s="29">
        <f t="shared" si="131"/>
        <v>1.032</v>
      </c>
      <c r="CN96" s="29">
        <f t="shared" si="132"/>
        <v>1.3110999999999999</v>
      </c>
      <c r="CO96" s="29">
        <f t="shared" si="133"/>
        <v>1.4171048715150312</v>
      </c>
      <c r="CP96" s="29">
        <f t="shared" si="134"/>
        <v>1.1027636168500135</v>
      </c>
      <c r="CQ96" s="29">
        <f t="shared" si="135"/>
        <v>1.0129999999999999</v>
      </c>
      <c r="CR96" s="29">
        <f t="shared" si="136"/>
        <v>1.498</v>
      </c>
      <c r="CS96" s="29">
        <f t="shared" si="137"/>
        <v>1</v>
      </c>
      <c r="CT96" s="29">
        <f t="shared" si="138"/>
        <v>1.3383084577114428</v>
      </c>
      <c r="CU96" s="29">
        <f t="shared" si="139"/>
        <v>1.3043724085940447</v>
      </c>
      <c r="CV96" s="29">
        <f t="shared" si="164"/>
        <v>1</v>
      </c>
      <c r="CW96" s="29">
        <f t="shared" si="164"/>
        <v>1</v>
      </c>
      <c r="CX96" s="29">
        <f t="shared" si="165"/>
        <v>1.3512408944845251</v>
      </c>
    </row>
    <row r="97" spans="1:102">
      <c r="A97" s="2">
        <v>43777</v>
      </c>
      <c r="B97" s="29">
        <v>1</v>
      </c>
      <c r="C97" s="29">
        <v>1.5128999999999999</v>
      </c>
      <c r="D97" s="29">
        <v>1.3319000000000001</v>
      </c>
      <c r="E97" s="29">
        <v>1.9570000000000001</v>
      </c>
      <c r="F97" s="29">
        <v>1.5549999999999999</v>
      </c>
      <c r="G97" s="29">
        <v>2.6000999999999999</v>
      </c>
      <c r="H97" s="29">
        <v>1.6939</v>
      </c>
      <c r="I97" s="29">
        <v>1.1428</v>
      </c>
      <c r="J97" s="29">
        <v>1.371</v>
      </c>
      <c r="K97" s="29">
        <v>1.165</v>
      </c>
      <c r="L97" s="29">
        <v>1.2126568150092001</v>
      </c>
      <c r="M97" s="29">
        <v>1.1839999999999999</v>
      </c>
      <c r="N97" s="29">
        <v>1.0263</v>
      </c>
      <c r="O97" s="29">
        <v>1.0450999999999999</v>
      </c>
      <c r="P97" s="29">
        <v>0.99549957283128598</v>
      </c>
      <c r="Q97" s="29">
        <v>1.034</v>
      </c>
      <c r="R97" s="29">
        <v>1.3152999999999999</v>
      </c>
      <c r="S97" s="29">
        <v>1.4317</v>
      </c>
      <c r="T97" s="29">
        <v>1.2330000000000001</v>
      </c>
      <c r="U97" s="29">
        <v>1.0189999999999999</v>
      </c>
      <c r="V97" s="29">
        <v>1.5009999999999999</v>
      </c>
      <c r="W97" s="29">
        <v>1</v>
      </c>
      <c r="X97" s="29">
        <v>1.3520000000000001</v>
      </c>
      <c r="Y97" s="29">
        <v>1.3888</v>
      </c>
      <c r="Z97" s="29">
        <v>1</v>
      </c>
      <c r="AA97" s="29">
        <v>1</v>
      </c>
      <c r="AB97" s="19">
        <v>1.3547906119626727</v>
      </c>
      <c r="AD97" s="11" t="str">
        <f t="shared" si="140"/>
        <v>/</v>
      </c>
      <c r="AE97" s="11">
        <f t="shared" si="141"/>
        <v>8.1967213114753079E-3</v>
      </c>
      <c r="AF97" s="11">
        <f t="shared" si="142"/>
        <v>-3.0688622754491135E-3</v>
      </c>
      <c r="AG97" s="11">
        <f t="shared" si="143"/>
        <v>1.8210197710718079E-2</v>
      </c>
      <c r="AH97" s="11">
        <f t="shared" si="144"/>
        <v>-3.8436899423446302E-3</v>
      </c>
      <c r="AI97" s="11">
        <f t="shared" si="145"/>
        <v>2.4288688410825099E-3</v>
      </c>
      <c r="AJ97" s="11">
        <f t="shared" si="146"/>
        <v>-1.4737090308889478E-3</v>
      </c>
      <c r="AK97" s="11">
        <f t="shared" si="147"/>
        <v>-3.4010639225604544E-3</v>
      </c>
      <c r="AL97" s="11">
        <f t="shared" si="148"/>
        <v>-1.4566642388929019E-3</v>
      </c>
      <c r="AM97" s="11">
        <f t="shared" si="149"/>
        <v>3.445305770887197E-3</v>
      </c>
      <c r="AN97" s="11">
        <f t="shared" si="150"/>
        <v>3.277820056541092E-3</v>
      </c>
      <c r="AO97" s="11">
        <f t="shared" si="151"/>
        <v>2.5402201524131751E-3</v>
      </c>
      <c r="AP97" s="11">
        <f t="shared" si="152"/>
        <v>4.5023000880883846E-3</v>
      </c>
      <c r="AQ97" s="11">
        <f t="shared" si="153"/>
        <v>5.3872053872052739E-3</v>
      </c>
      <c r="AR97" s="11">
        <f t="shared" si="154"/>
        <v>-3.5527361722350603E-3</v>
      </c>
      <c r="AS97" s="11">
        <f t="shared" si="155"/>
        <v>1.9379844961240345E-3</v>
      </c>
      <c r="AT97" s="11">
        <f t="shared" si="156"/>
        <v>3.2034169781098853E-3</v>
      </c>
      <c r="AU97" s="11">
        <f t="shared" si="157"/>
        <v>2.3804522859343091E-3</v>
      </c>
      <c r="AV97" s="11" t="str">
        <f t="shared" si="158"/>
        <v>/</v>
      </c>
      <c r="AW97" s="11">
        <f t="shared" si="159"/>
        <v>5.9230009871669154E-3</v>
      </c>
      <c r="AX97" s="11">
        <f t="shared" si="160"/>
        <v>2.0026702269693164E-3</v>
      </c>
      <c r="AY97" s="11" t="str">
        <f t="shared" si="161"/>
        <v>/</v>
      </c>
      <c r="AZ97" s="11">
        <f t="shared" si="162"/>
        <v>5.2044609665429231E-3</v>
      </c>
      <c r="BA97" s="11">
        <f t="shared" si="163"/>
        <v>3.323219187978621E-3</v>
      </c>
      <c r="BB97" s="11" t="str">
        <f t="shared" si="166"/>
        <v>/</v>
      </c>
      <c r="BC97" s="11" t="str">
        <f t="shared" si="166"/>
        <v>/</v>
      </c>
      <c r="BD97" s="11">
        <f t="shared" ref="BD97" si="173">IF(AB97=AB96,"/",AB97/AB96-1)</f>
        <v>2.6270056602317737E-3</v>
      </c>
      <c r="BW97" s="2">
        <f t="shared" si="115"/>
        <v>43777</v>
      </c>
      <c r="BX97" s="29">
        <f t="shared" si="116"/>
        <v>1</v>
      </c>
      <c r="BY97" s="29">
        <f t="shared" si="117"/>
        <v>1.3748636859323882</v>
      </c>
      <c r="BZ97" s="29">
        <f t="shared" si="118"/>
        <v>1.3179299426083517</v>
      </c>
      <c r="CA97" s="29">
        <f t="shared" si="119"/>
        <v>1.5910569105691057</v>
      </c>
      <c r="CB97" s="29">
        <f t="shared" si="120"/>
        <v>1.2370723945902944</v>
      </c>
      <c r="CC97" s="29">
        <f t="shared" si="121"/>
        <v>1.3226003357240959</v>
      </c>
      <c r="CD97" s="29">
        <f t="shared" si="122"/>
        <v>1.4246425567703951</v>
      </c>
      <c r="CE97" s="29">
        <f t="shared" si="123"/>
        <v>1.1428</v>
      </c>
      <c r="CF97" s="29">
        <f t="shared" si="124"/>
        <v>1.1415487094088259</v>
      </c>
      <c r="CG97" s="29">
        <f t="shared" si="125"/>
        <v>1.165</v>
      </c>
      <c r="CH97" s="29">
        <f t="shared" si="126"/>
        <v>1.2126568150092001</v>
      </c>
      <c r="CI97" s="29">
        <f t="shared" si="127"/>
        <v>1.1839999999999999</v>
      </c>
      <c r="CJ97" s="29">
        <f t="shared" si="128"/>
        <v>1.0263</v>
      </c>
      <c r="CK97" s="29">
        <f t="shared" si="129"/>
        <v>1.0450999999999999</v>
      </c>
      <c r="CL97" s="29">
        <f t="shared" si="130"/>
        <v>0.99549957283128598</v>
      </c>
      <c r="CM97" s="29">
        <f t="shared" si="131"/>
        <v>1.034</v>
      </c>
      <c r="CN97" s="29">
        <f t="shared" si="132"/>
        <v>1.3152999999999999</v>
      </c>
      <c r="CO97" s="29">
        <f t="shared" si="133"/>
        <v>1.4204782220458378</v>
      </c>
      <c r="CP97" s="29">
        <f t="shared" si="134"/>
        <v>1.1027636168500135</v>
      </c>
      <c r="CQ97" s="29">
        <f t="shared" si="135"/>
        <v>1.0189999999999999</v>
      </c>
      <c r="CR97" s="29">
        <f t="shared" si="136"/>
        <v>1.5009999999999999</v>
      </c>
      <c r="CS97" s="29">
        <f t="shared" si="137"/>
        <v>1</v>
      </c>
      <c r="CT97" s="29">
        <f t="shared" si="138"/>
        <v>1.3452736318407963</v>
      </c>
      <c r="CU97" s="29">
        <f t="shared" si="139"/>
        <v>1.3087071240105541</v>
      </c>
      <c r="CV97" s="29">
        <f t="shared" si="164"/>
        <v>1</v>
      </c>
      <c r="CW97" s="29">
        <f t="shared" si="164"/>
        <v>1</v>
      </c>
      <c r="CX97" s="29">
        <f t="shared" si="165"/>
        <v>1.3547906119626727</v>
      </c>
    </row>
    <row r="98" spans="1:102">
      <c r="A98" s="2">
        <v>43784</v>
      </c>
      <c r="B98" s="29">
        <v>1</v>
      </c>
      <c r="C98" s="29">
        <v>1.5277000000000001</v>
      </c>
      <c r="D98" s="29">
        <v>1.3307</v>
      </c>
      <c r="E98" s="29">
        <v>1.996</v>
      </c>
      <c r="F98" s="29">
        <v>1.5489999999999999</v>
      </c>
      <c r="G98" s="29">
        <v>2.6030000000000002</v>
      </c>
      <c r="H98" s="29">
        <v>1.6904999999999999</v>
      </c>
      <c r="I98" s="29">
        <v>1.1419999999999999</v>
      </c>
      <c r="J98" s="29">
        <v>1.3640000000000001</v>
      </c>
      <c r="K98" s="29">
        <v>1.171</v>
      </c>
      <c r="L98" s="29">
        <v>1.2047071731677601</v>
      </c>
      <c r="M98" s="29">
        <v>1.181</v>
      </c>
      <c r="N98" s="29">
        <v>1.0254000000000001</v>
      </c>
      <c r="O98" s="29">
        <v>1.0385</v>
      </c>
      <c r="P98" s="29">
        <v>0.991973303591272</v>
      </c>
      <c r="Q98" s="29">
        <v>1.0369999999999999</v>
      </c>
      <c r="R98" s="29">
        <v>1.2997000000000001</v>
      </c>
      <c r="S98" s="29">
        <v>1.4436</v>
      </c>
      <c r="T98" s="29">
        <v>1.2330000000000001</v>
      </c>
      <c r="U98" s="29">
        <v>1.0289999999999999</v>
      </c>
      <c r="V98" s="29">
        <v>1.5</v>
      </c>
      <c r="W98" s="29">
        <v>1</v>
      </c>
      <c r="X98" s="29">
        <v>1.355</v>
      </c>
      <c r="Y98" s="29">
        <v>1.3835</v>
      </c>
      <c r="Z98" s="29">
        <v>1</v>
      </c>
      <c r="AA98" s="29">
        <v>1</v>
      </c>
      <c r="AB98" s="19">
        <v>1.3554669196951599</v>
      </c>
      <c r="AD98" s="11" t="str">
        <f t="shared" si="140"/>
        <v>/</v>
      </c>
      <c r="AE98" s="11">
        <f t="shared" si="141"/>
        <v>9.7825368497588272E-3</v>
      </c>
      <c r="AF98" s="11">
        <f t="shared" si="142"/>
        <v>-9.0096854118182357E-4</v>
      </c>
      <c r="AG98" s="11">
        <f t="shared" si="143"/>
        <v>1.9928461931527863E-2</v>
      </c>
      <c r="AH98" s="11">
        <f t="shared" si="144"/>
        <v>-3.8585209003215715E-3</v>
      </c>
      <c r="AI98" s="11">
        <f t="shared" si="145"/>
        <v>1.1153417176263947E-3</v>
      </c>
      <c r="AJ98" s="11">
        <f t="shared" si="146"/>
        <v>-2.0072023141862738E-3</v>
      </c>
      <c r="AK98" s="11">
        <f t="shared" si="147"/>
        <v>-7.0003500175019884E-4</v>
      </c>
      <c r="AL98" s="11">
        <f t="shared" si="148"/>
        <v>-5.1057622173594774E-3</v>
      </c>
      <c r="AM98" s="11">
        <f t="shared" si="149"/>
        <v>5.1502145922746045E-3</v>
      </c>
      <c r="AN98" s="11">
        <f t="shared" si="150"/>
        <v>-6.555557799243994E-3</v>
      </c>
      <c r="AO98" s="11">
        <f t="shared" si="151"/>
        <v>-2.5337837837836608E-3</v>
      </c>
      <c r="AP98" s="11">
        <f t="shared" si="152"/>
        <v>-8.7693656825482691E-4</v>
      </c>
      <c r="AQ98" s="11">
        <f t="shared" si="153"/>
        <v>-6.3151851497463829E-3</v>
      </c>
      <c r="AR98" s="11">
        <f t="shared" si="154"/>
        <v>-3.5422107012913484E-3</v>
      </c>
      <c r="AS98" s="11">
        <f t="shared" si="155"/>
        <v>2.9013539651836506E-3</v>
      </c>
      <c r="AT98" s="11">
        <f t="shared" si="156"/>
        <v>-1.1860412073291138E-2</v>
      </c>
      <c r="AU98" s="11">
        <f t="shared" si="157"/>
        <v>8.3117971642103772E-3</v>
      </c>
      <c r="AV98" s="11" t="str">
        <f t="shared" si="158"/>
        <v>/</v>
      </c>
      <c r="AW98" s="11">
        <f t="shared" si="159"/>
        <v>9.8135426889107702E-3</v>
      </c>
      <c r="AX98" s="11">
        <f t="shared" si="160"/>
        <v>-6.6622251832104684E-4</v>
      </c>
      <c r="AY98" s="11" t="str">
        <f t="shared" si="161"/>
        <v>/</v>
      </c>
      <c r="AZ98" s="11">
        <f t="shared" si="162"/>
        <v>2.2189349112424761E-3</v>
      </c>
      <c r="BA98" s="11">
        <f t="shared" si="163"/>
        <v>-3.81624423963145E-3</v>
      </c>
      <c r="BB98" s="11" t="str">
        <f t="shared" si="166"/>
        <v>/</v>
      </c>
      <c r="BC98" s="11" t="str">
        <f t="shared" si="166"/>
        <v>/</v>
      </c>
      <c r="BD98" s="11">
        <f t="shared" ref="BD98" si="174">IF(AB98=AB97,"/",AB98/AB97-1)</f>
        <v>4.9919723868430133E-4</v>
      </c>
      <c r="BW98" s="2">
        <f t="shared" ref="BW98:BW129" si="175">A98</f>
        <v>43784</v>
      </c>
      <c r="BX98" s="29">
        <f t="shared" ref="BX98:BX129" si="176">B98/B$2</f>
        <v>1</v>
      </c>
      <c r="BY98" s="29">
        <f t="shared" ref="BY98:BY129" si="177">C98/C$2</f>
        <v>1.3883133406034169</v>
      </c>
      <c r="BZ98" s="29">
        <f t="shared" ref="BZ98:BZ129" si="178">D98/D$2</f>
        <v>1.3167425291905799</v>
      </c>
      <c r="CA98" s="29">
        <f t="shared" ref="CA98:CA129" si="179">E98/E$2</f>
        <v>1.6227642276422765</v>
      </c>
      <c r="CB98" s="29">
        <f t="shared" ref="CB98:CB129" si="180">F98/F$2</f>
        <v>1.232299124900557</v>
      </c>
      <c r="CC98" s="29">
        <f t="shared" ref="CC98:CC129" si="181">G98/G$2</f>
        <v>1.3240754870542755</v>
      </c>
      <c r="CD98" s="29">
        <f t="shared" ref="CD98:CD129" si="182">H98/H$2</f>
        <v>1.4217830109335574</v>
      </c>
      <c r="CE98" s="29">
        <f t="shared" ref="CE98:CE129" si="183">I98/I$2</f>
        <v>1.1419999999999999</v>
      </c>
      <c r="CF98" s="29">
        <f t="shared" ref="CF98:CF129" si="184">J98/J$2</f>
        <v>1.1357202331390508</v>
      </c>
      <c r="CG98" s="29">
        <f t="shared" ref="CG98:CG129" si="185">K98/K$2</f>
        <v>1.171</v>
      </c>
      <c r="CH98" s="29">
        <f t="shared" ref="CH98:CH129" si="186">L98/L$2</f>
        <v>1.2047071731677601</v>
      </c>
      <c r="CI98" s="29">
        <f t="shared" ref="CI98:CI129" si="187">M98/M$2</f>
        <v>1.181</v>
      </c>
      <c r="CJ98" s="29">
        <f t="shared" ref="CJ98:CJ129" si="188">N98/N$2</f>
        <v>1.0254000000000001</v>
      </c>
      <c r="CK98" s="29">
        <f t="shared" ref="CK98:CK129" si="189">O98/O$2</f>
        <v>1.0385</v>
      </c>
      <c r="CL98" s="29">
        <f t="shared" ref="CL98:CL129" si="190">P98/P$2</f>
        <v>0.991973303591272</v>
      </c>
      <c r="CM98" s="29">
        <f t="shared" ref="CM98:CM129" si="191">Q98/Q$2</f>
        <v>1.0369999999999999</v>
      </c>
      <c r="CN98" s="29">
        <f t="shared" ref="CN98:CN129" si="192">R98/R$2</f>
        <v>1.2997000000000001</v>
      </c>
      <c r="CO98" s="29">
        <f t="shared" ref="CO98:CO129" si="193">S98/S$2</f>
        <v>1.4322849489036611</v>
      </c>
      <c r="CP98" s="29">
        <f t="shared" ref="CP98:CP129" si="194">T98/T$2</f>
        <v>1.1027636168500135</v>
      </c>
      <c r="CQ98" s="29">
        <f t="shared" ref="CQ98:CQ129" si="195">U98/U$2</f>
        <v>1.0289999999999999</v>
      </c>
      <c r="CR98" s="29">
        <f t="shared" ref="CR98:CR129" si="196">V98/V$2</f>
        <v>1.5</v>
      </c>
      <c r="CS98" s="29">
        <f t="shared" ref="CS98:CS129" si="197">W98/W$2</f>
        <v>1</v>
      </c>
      <c r="CT98" s="29">
        <f t="shared" ref="CT98:CT129" si="198">X98/X$2</f>
        <v>1.3482587064676619</v>
      </c>
      <c r="CU98" s="29">
        <f t="shared" ref="CU98:CU129" si="199">Y98/Y$2</f>
        <v>1.3037127779871844</v>
      </c>
      <c r="CV98" s="29">
        <f t="shared" si="164"/>
        <v>1</v>
      </c>
      <c r="CW98" s="29">
        <f t="shared" si="164"/>
        <v>1</v>
      </c>
      <c r="CX98" s="29">
        <f t="shared" si="165"/>
        <v>1.3554669196951599</v>
      </c>
    </row>
    <row r="99" spans="1:102">
      <c r="A99" s="2">
        <v>43791</v>
      </c>
      <c r="B99" s="29">
        <v>1</v>
      </c>
      <c r="C99" s="29">
        <v>1.5294000000000001</v>
      </c>
      <c r="D99" s="29">
        <v>1.3247</v>
      </c>
      <c r="E99" s="29">
        <v>1.992</v>
      </c>
      <c r="F99" s="29">
        <v>1.552</v>
      </c>
      <c r="G99" s="29">
        <v>2.6072000000000002</v>
      </c>
      <c r="H99" s="29">
        <v>1.6765000000000001</v>
      </c>
      <c r="I99" s="29">
        <v>1.1453</v>
      </c>
      <c r="J99" s="29">
        <v>1.3540000000000001</v>
      </c>
      <c r="K99" s="29">
        <v>1.17</v>
      </c>
      <c r="L99" s="29">
        <v>1.2028459190749601</v>
      </c>
      <c r="M99" s="29">
        <v>1.1719999999999999</v>
      </c>
      <c r="N99" s="29">
        <v>1.0279</v>
      </c>
      <c r="O99" s="29">
        <v>1.0367</v>
      </c>
      <c r="P99" s="29">
        <v>0.98899410522561204</v>
      </c>
      <c r="Q99" s="29">
        <v>1.04</v>
      </c>
      <c r="R99" s="29">
        <v>1.2997000000000001</v>
      </c>
      <c r="S99" s="29">
        <v>1.4426000000000001</v>
      </c>
      <c r="T99" s="29">
        <v>1.2390000000000001</v>
      </c>
      <c r="U99" s="29">
        <v>1.028</v>
      </c>
      <c r="V99" s="29">
        <v>1.502</v>
      </c>
      <c r="W99" s="29">
        <v>1</v>
      </c>
      <c r="X99" s="29">
        <v>1.361</v>
      </c>
      <c r="Y99" s="29">
        <v>1.3865000000000001</v>
      </c>
      <c r="Z99" s="29">
        <v>1</v>
      </c>
      <c r="AA99" s="29">
        <v>1</v>
      </c>
      <c r="AB99" s="19">
        <v>1.3546364139384086</v>
      </c>
      <c r="AD99" s="11" t="str">
        <f t="shared" ref="AD99:AD130" si="200">IF(B99=B98,"/",B99/B98-1)</f>
        <v>/</v>
      </c>
      <c r="AE99" s="11">
        <f t="shared" ref="AE99:AE130" si="201">IF(C99=C98,"/",C99/C98-1)</f>
        <v>1.1127839235451908E-3</v>
      </c>
      <c r="AF99" s="11">
        <f t="shared" ref="AF99:AF130" si="202">IF(D99=D98,"/",D99/D98-1)</f>
        <v>-4.5089050875478653E-3</v>
      </c>
      <c r="AG99" s="11">
        <f t="shared" ref="AG99:AG130" si="203">IF(E99=E98,"/",E99/E98-1)</f>
        <v>-2.0040080160320661E-3</v>
      </c>
      <c r="AH99" s="11">
        <f t="shared" ref="AH99:AH130" si="204">IF(F99=F98,"/",F99/F98-1)</f>
        <v>1.9367333763720129E-3</v>
      </c>
      <c r="AI99" s="11">
        <f t="shared" ref="AI99:AI130" si="205">IF(G99=G98,"/",G99/G98-1)</f>
        <v>1.6135228582405681E-3</v>
      </c>
      <c r="AJ99" s="11">
        <f t="shared" ref="AJ99:AJ130" si="206">IF(H99=H98,"/",H99/H98-1)</f>
        <v>-8.2815734989646339E-3</v>
      </c>
      <c r="AK99" s="11">
        <f t="shared" ref="AK99:AK130" si="207">IF(I99=I98,"/",I99/I98-1)</f>
        <v>2.8896672504379328E-3</v>
      </c>
      <c r="AL99" s="11">
        <f t="shared" ref="AL99:AL130" si="208">IF(J99=J98,"/",J99/J98-1)</f>
        <v>-7.3313782991202281E-3</v>
      </c>
      <c r="AM99" s="11">
        <f t="shared" ref="AM99:AM130" si="209">IF(K99=K98,"/",K99/K98-1)</f>
        <v>-8.5397096498729397E-4</v>
      </c>
      <c r="AN99" s="11">
        <f t="shared" ref="AN99:AN130" si="210">IF(L99=L98,"/",L99/L98-1)</f>
        <v>-1.5449846520843025E-3</v>
      </c>
      <c r="AO99" s="11">
        <f t="shared" ref="AO99:AO130" si="211">IF(M99=M98,"/",M99/M98-1)</f>
        <v>-7.6206604572397474E-3</v>
      </c>
      <c r="AP99" s="11">
        <f t="shared" ref="AP99:AP130" si="212">IF(N99=N98,"/",N99/N98-1)</f>
        <v>2.4380729471424889E-3</v>
      </c>
      <c r="AQ99" s="11">
        <f t="shared" ref="AQ99:AQ130" si="213">IF(O99=O98,"/",O99/O98-1)</f>
        <v>-1.7332691381800602E-3</v>
      </c>
      <c r="AR99" s="11">
        <f t="shared" ref="AR99:AR130" si="214">IF(P99=P98,"/",P99/P98-1)</f>
        <v>-3.0033049829811809E-3</v>
      </c>
      <c r="AS99" s="11">
        <f t="shared" ref="AS99:AS130" si="215">IF(Q99=Q98,"/",Q99/Q98-1)</f>
        <v>2.8929604628737948E-3</v>
      </c>
      <c r="AT99" s="11" t="str">
        <f t="shared" ref="AT99:AT130" si="216">IF(R99=R98,"/",R99/R98-1)</f>
        <v>/</v>
      </c>
      <c r="AU99" s="11">
        <f t="shared" ref="AU99:AU130" si="217">IF(S99=S98,"/",S99/S98-1)</f>
        <v>-6.9271266278736476E-4</v>
      </c>
      <c r="AV99" s="11">
        <f t="shared" ref="AV99:AV130" si="218">IF(T99=T98,"/",T99/T98-1)</f>
        <v>4.8661800486617945E-3</v>
      </c>
      <c r="AW99" s="11">
        <f t="shared" ref="AW99:AW130" si="219">IF(U99=U98,"/",U99/U98-1)</f>
        <v>-9.7181729834783237E-4</v>
      </c>
      <c r="AX99" s="11">
        <f t="shared" ref="AX99:AX130" si="220">IF(V99=V98,"/",V99/V98-1)</f>
        <v>1.3333333333334085E-3</v>
      </c>
      <c r="AY99" s="11" t="str">
        <f t="shared" ref="AY99:AY130" si="221">IF(W99=W98,"/",W99/W98-1)</f>
        <v>/</v>
      </c>
      <c r="AZ99" s="11">
        <f t="shared" ref="AZ99:AZ130" si="222">IF(X99=X98,"/",X99/X98-1)</f>
        <v>4.4280442804427445E-3</v>
      </c>
      <c r="BA99" s="11">
        <f t="shared" ref="BA99:BA130" si="223">IF(Y99=Y98,"/",Y99/Y98-1)</f>
        <v>2.1684134441635194E-3</v>
      </c>
      <c r="BB99" s="11" t="str">
        <f t="shared" si="166"/>
        <v>/</v>
      </c>
      <c r="BC99" s="11" t="str">
        <f t="shared" si="166"/>
        <v>/</v>
      </c>
      <c r="BD99" s="11">
        <f t="shared" ref="BD99" si="224">IF(AB99=AB98,"/",AB99/AB98-1)</f>
        <v>-6.1270824443138139E-4</v>
      </c>
      <c r="BW99" s="2">
        <f t="shared" si="175"/>
        <v>43791</v>
      </c>
      <c r="BX99" s="29">
        <f t="shared" si="176"/>
        <v>1</v>
      </c>
      <c r="BY99" s="29">
        <f t="shared" si="177"/>
        <v>1.3898582333696838</v>
      </c>
      <c r="BZ99" s="29">
        <f t="shared" si="178"/>
        <v>1.3108054621017218</v>
      </c>
      <c r="CA99" s="29">
        <f t="shared" si="179"/>
        <v>1.6195121951219513</v>
      </c>
      <c r="CB99" s="29">
        <f t="shared" si="180"/>
        <v>1.2346857597454257</v>
      </c>
      <c r="CC99" s="29">
        <f t="shared" si="181"/>
        <v>1.3262119131186736</v>
      </c>
      <c r="CD99" s="29">
        <f t="shared" si="182"/>
        <v>1.4100084104289319</v>
      </c>
      <c r="CE99" s="29">
        <f t="shared" si="183"/>
        <v>1.1453</v>
      </c>
      <c r="CF99" s="29">
        <f t="shared" si="184"/>
        <v>1.1273938384679434</v>
      </c>
      <c r="CG99" s="29">
        <f t="shared" si="185"/>
        <v>1.17</v>
      </c>
      <c r="CH99" s="29">
        <f t="shared" si="186"/>
        <v>1.2028459190749601</v>
      </c>
      <c r="CI99" s="29">
        <f t="shared" si="187"/>
        <v>1.1719999999999999</v>
      </c>
      <c r="CJ99" s="29">
        <f t="shared" si="188"/>
        <v>1.0279</v>
      </c>
      <c r="CK99" s="29">
        <f t="shared" si="189"/>
        <v>1.0367</v>
      </c>
      <c r="CL99" s="29">
        <f t="shared" si="190"/>
        <v>0.98899410522561204</v>
      </c>
      <c r="CM99" s="29">
        <f t="shared" si="191"/>
        <v>1.04</v>
      </c>
      <c r="CN99" s="29">
        <f t="shared" si="192"/>
        <v>1.2997000000000001</v>
      </c>
      <c r="CO99" s="29">
        <f t="shared" si="193"/>
        <v>1.4312927869828356</v>
      </c>
      <c r="CP99" s="29">
        <f t="shared" si="194"/>
        <v>1.108129863160719</v>
      </c>
      <c r="CQ99" s="29">
        <f t="shared" si="195"/>
        <v>1.028</v>
      </c>
      <c r="CR99" s="29">
        <f t="shared" si="196"/>
        <v>1.502</v>
      </c>
      <c r="CS99" s="29">
        <f t="shared" si="197"/>
        <v>1</v>
      </c>
      <c r="CT99" s="29">
        <f t="shared" si="198"/>
        <v>1.3542288557213931</v>
      </c>
      <c r="CU99" s="29">
        <f t="shared" si="199"/>
        <v>1.3065397663022995</v>
      </c>
      <c r="CV99" s="29">
        <f t="shared" si="164"/>
        <v>1</v>
      </c>
      <c r="CW99" s="29">
        <f t="shared" si="164"/>
        <v>1</v>
      </c>
      <c r="CX99" s="29">
        <f t="shared" si="165"/>
        <v>1.3546364139384086</v>
      </c>
    </row>
    <row r="100" spans="1:102">
      <c r="A100" s="2">
        <v>43798</v>
      </c>
      <c r="B100" s="29">
        <v>1</v>
      </c>
      <c r="C100" s="29">
        <v>1.5159</v>
      </c>
      <c r="D100" s="29">
        <v>1.3076000000000001</v>
      </c>
      <c r="E100" s="29">
        <v>1.9670000000000001</v>
      </c>
      <c r="F100" s="29">
        <v>1.5429999999999999</v>
      </c>
      <c r="G100" s="29">
        <v>2.5872999999999999</v>
      </c>
      <c r="H100" s="29">
        <v>1.6591</v>
      </c>
      <c r="I100" s="29">
        <v>1.1375</v>
      </c>
      <c r="J100" s="29">
        <v>1.323</v>
      </c>
      <c r="K100" s="29">
        <v>1.1559999999999999</v>
      </c>
      <c r="L100" s="29">
        <v>1.19427079528608</v>
      </c>
      <c r="M100" s="29">
        <v>1.1499999999999999</v>
      </c>
      <c r="N100" s="29">
        <v>1.0232000000000001</v>
      </c>
      <c r="O100" s="29">
        <v>1.0225</v>
      </c>
      <c r="P100" s="29">
        <v>0.979597345665698</v>
      </c>
      <c r="Q100" s="29">
        <v>1.036</v>
      </c>
      <c r="R100" s="29">
        <v>1.2789999999999999</v>
      </c>
      <c r="S100" s="29">
        <v>1.4329000000000001</v>
      </c>
      <c r="T100" s="29">
        <v>1.24</v>
      </c>
      <c r="U100" s="29">
        <v>1.02</v>
      </c>
      <c r="V100" s="29">
        <v>1.5009999999999999</v>
      </c>
      <c r="W100" s="29">
        <v>1</v>
      </c>
      <c r="X100" s="29">
        <v>1.3680000000000001</v>
      </c>
      <c r="Y100" s="29">
        <v>1.3764000000000001</v>
      </c>
      <c r="Z100" s="29">
        <v>1</v>
      </c>
      <c r="AA100" s="29">
        <v>1.0006999999999999</v>
      </c>
      <c r="AB100" s="19">
        <v>1.3429546493018798</v>
      </c>
      <c r="AD100" s="11" t="str">
        <f t="shared" si="200"/>
        <v>/</v>
      </c>
      <c r="AE100" s="11">
        <f t="shared" si="201"/>
        <v>-8.8269909768536881E-3</v>
      </c>
      <c r="AF100" s="11">
        <f t="shared" si="202"/>
        <v>-1.2908583075413205E-2</v>
      </c>
      <c r="AG100" s="11">
        <f t="shared" si="203"/>
        <v>-1.2550200803212785E-2</v>
      </c>
      <c r="AH100" s="11">
        <f t="shared" si="204"/>
        <v>-5.7989690721650389E-3</v>
      </c>
      <c r="AI100" s="11">
        <f t="shared" si="205"/>
        <v>-7.6327094200675516E-3</v>
      </c>
      <c r="AJ100" s="11">
        <f t="shared" si="206"/>
        <v>-1.0378765284819624E-2</v>
      </c>
      <c r="AK100" s="11">
        <f t="shared" si="207"/>
        <v>-6.8104426787741756E-3</v>
      </c>
      <c r="AL100" s="11">
        <f t="shared" si="208"/>
        <v>-2.2895125553914375E-2</v>
      </c>
      <c r="AM100" s="11">
        <f t="shared" si="209"/>
        <v>-1.1965811965811923E-2</v>
      </c>
      <c r="AN100" s="11">
        <f t="shared" si="210"/>
        <v>-7.129029290363853E-3</v>
      </c>
      <c r="AO100" s="11">
        <f t="shared" si="211"/>
        <v>-1.8771331058020535E-2</v>
      </c>
      <c r="AP100" s="11">
        <f t="shared" si="212"/>
        <v>-4.5724292246326348E-3</v>
      </c>
      <c r="AQ100" s="11">
        <f t="shared" si="213"/>
        <v>-1.3697308768206851E-2</v>
      </c>
      <c r="AR100" s="11">
        <f t="shared" si="214"/>
        <v>-9.5013302003154054E-3</v>
      </c>
      <c r="AS100" s="11">
        <f t="shared" si="215"/>
        <v>-3.8461538461538325E-3</v>
      </c>
      <c r="AT100" s="11">
        <f t="shared" si="216"/>
        <v>-1.5926752327460325E-2</v>
      </c>
      <c r="AU100" s="11">
        <f t="shared" si="217"/>
        <v>-6.7239706086233975E-3</v>
      </c>
      <c r="AV100" s="11">
        <f t="shared" si="218"/>
        <v>8.0710250201776468E-4</v>
      </c>
      <c r="AW100" s="11">
        <f t="shared" si="219"/>
        <v>-7.7821011673151474E-3</v>
      </c>
      <c r="AX100" s="11">
        <f t="shared" si="220"/>
        <v>-6.6577896138486636E-4</v>
      </c>
      <c r="AY100" s="11" t="str">
        <f t="shared" si="221"/>
        <v>/</v>
      </c>
      <c r="AZ100" s="11">
        <f t="shared" si="222"/>
        <v>5.143277002204405E-3</v>
      </c>
      <c r="BA100" s="11">
        <f t="shared" si="223"/>
        <v>-7.2845293905517972E-3</v>
      </c>
      <c r="BB100" s="11" t="str">
        <f t="shared" si="166"/>
        <v>/</v>
      </c>
      <c r="BC100" s="11">
        <f t="shared" si="166"/>
        <v>6.9999999999992291E-4</v>
      </c>
      <c r="BD100" s="11">
        <f t="shared" ref="BD100" si="225">IF(AB100=AB99,"/",AB100/AB99-1)</f>
        <v>-8.6235424622653767E-3</v>
      </c>
      <c r="BW100" s="2">
        <f t="shared" si="175"/>
        <v>43798</v>
      </c>
      <c r="BX100" s="29">
        <f t="shared" si="176"/>
        <v>1</v>
      </c>
      <c r="BY100" s="29">
        <f t="shared" si="177"/>
        <v>1.3775899672846237</v>
      </c>
      <c r="BZ100" s="29">
        <f t="shared" si="178"/>
        <v>1.2938848208984763</v>
      </c>
      <c r="CA100" s="29">
        <f t="shared" si="179"/>
        <v>1.5991869918699189</v>
      </c>
      <c r="CB100" s="29">
        <f t="shared" si="180"/>
        <v>1.2275258552108195</v>
      </c>
      <c r="CC100" s="29">
        <f t="shared" si="181"/>
        <v>1.3160893229564068</v>
      </c>
      <c r="CD100" s="29">
        <f t="shared" si="182"/>
        <v>1.3953742640874685</v>
      </c>
      <c r="CE100" s="29">
        <f t="shared" si="183"/>
        <v>1.1375</v>
      </c>
      <c r="CF100" s="29">
        <f t="shared" si="184"/>
        <v>1.1015820149875104</v>
      </c>
      <c r="CG100" s="29">
        <f t="shared" si="185"/>
        <v>1.1559999999999999</v>
      </c>
      <c r="CH100" s="29">
        <f t="shared" si="186"/>
        <v>1.19427079528608</v>
      </c>
      <c r="CI100" s="29">
        <f t="shared" si="187"/>
        <v>1.1499999999999999</v>
      </c>
      <c r="CJ100" s="29">
        <f t="shared" si="188"/>
        <v>1.0232000000000001</v>
      </c>
      <c r="CK100" s="29">
        <f t="shared" si="189"/>
        <v>1.0225</v>
      </c>
      <c r="CL100" s="29">
        <f t="shared" si="190"/>
        <v>0.979597345665698</v>
      </c>
      <c r="CM100" s="29">
        <f t="shared" si="191"/>
        <v>1.036</v>
      </c>
      <c r="CN100" s="29">
        <f t="shared" si="192"/>
        <v>1.2789999999999999</v>
      </c>
      <c r="CO100" s="29">
        <f t="shared" si="193"/>
        <v>1.4216688163508284</v>
      </c>
      <c r="CP100" s="29">
        <f t="shared" si="194"/>
        <v>1.1090242375458366</v>
      </c>
      <c r="CQ100" s="29">
        <f t="shared" si="195"/>
        <v>1.02</v>
      </c>
      <c r="CR100" s="29">
        <f t="shared" si="196"/>
        <v>1.5009999999999999</v>
      </c>
      <c r="CS100" s="29">
        <f t="shared" si="197"/>
        <v>1</v>
      </c>
      <c r="CT100" s="29">
        <f t="shared" si="198"/>
        <v>1.3611940298507466</v>
      </c>
      <c r="CU100" s="29">
        <f t="shared" si="199"/>
        <v>1.2970222389747457</v>
      </c>
      <c r="CV100" s="29">
        <f t="shared" si="164"/>
        <v>1</v>
      </c>
      <c r="CW100" s="29">
        <f t="shared" si="164"/>
        <v>1.0006999999999999</v>
      </c>
      <c r="CX100" s="29">
        <f t="shared" si="165"/>
        <v>1.3429546493018798</v>
      </c>
    </row>
    <row r="101" spans="1:102">
      <c r="A101" s="2">
        <v>43805</v>
      </c>
      <c r="B101" s="29">
        <v>0.99719999999999998</v>
      </c>
      <c r="C101" s="29">
        <v>1.5242</v>
      </c>
      <c r="D101" s="29">
        <v>1.3082</v>
      </c>
      <c r="E101" s="29">
        <v>1.994</v>
      </c>
      <c r="F101" s="29">
        <v>1.5409999999999999</v>
      </c>
      <c r="G101" s="29">
        <v>2.5996999999999999</v>
      </c>
      <c r="H101" s="29">
        <v>1.6518999999999999</v>
      </c>
      <c r="I101" s="29">
        <v>1.1407</v>
      </c>
      <c r="J101" s="29">
        <v>1.306</v>
      </c>
      <c r="K101" s="29">
        <v>1.1539999999999999</v>
      </c>
      <c r="L101" s="29">
        <v>1.2038735553675599</v>
      </c>
      <c r="M101" s="29">
        <v>1.147</v>
      </c>
      <c r="N101" s="29">
        <v>1.0237000000000001</v>
      </c>
      <c r="O101" s="29">
        <v>1.0206999999999999</v>
      </c>
      <c r="P101" s="29">
        <v>0.98322003615200404</v>
      </c>
      <c r="Q101" s="29">
        <v>1.0409999999999999</v>
      </c>
      <c r="R101" s="29">
        <v>1.2873000000000001</v>
      </c>
      <c r="S101" s="29">
        <v>1.4302999999999999</v>
      </c>
      <c r="T101" s="29">
        <v>1.24</v>
      </c>
      <c r="U101" s="29">
        <v>1.02</v>
      </c>
      <c r="V101" s="29">
        <v>1.502</v>
      </c>
      <c r="W101" s="29">
        <v>1</v>
      </c>
      <c r="X101" s="29">
        <v>1.369</v>
      </c>
      <c r="Y101" s="29">
        <v>1.3845000000000001</v>
      </c>
      <c r="Z101" s="29">
        <v>1</v>
      </c>
      <c r="AA101" s="29">
        <v>1.0024999999999999</v>
      </c>
      <c r="AB101" s="19">
        <v>1.3448023399264004</v>
      </c>
      <c r="AD101" s="11">
        <f t="shared" si="200"/>
        <v>-2.8000000000000247E-3</v>
      </c>
      <c r="AE101" s="11">
        <f t="shared" si="201"/>
        <v>5.4752952041692282E-3</v>
      </c>
      <c r="AF101" s="11">
        <f t="shared" si="202"/>
        <v>4.5885591924132996E-4</v>
      </c>
      <c r="AG101" s="11">
        <f t="shared" si="203"/>
        <v>1.372648703609558E-2</v>
      </c>
      <c r="AH101" s="11">
        <f t="shared" si="204"/>
        <v>-1.2961762799740262E-3</v>
      </c>
      <c r="AI101" s="11">
        <f t="shared" si="205"/>
        <v>4.7926409770804312E-3</v>
      </c>
      <c r="AJ101" s="11">
        <f t="shared" si="206"/>
        <v>-4.3397022482069003E-3</v>
      </c>
      <c r="AK101" s="11">
        <f t="shared" si="207"/>
        <v>2.8131868131868742E-3</v>
      </c>
      <c r="AL101" s="11">
        <f t="shared" si="208"/>
        <v>-1.2849584278155635E-2</v>
      </c>
      <c r="AM101" s="11">
        <f t="shared" si="209"/>
        <v>-1.7301038062284002E-3</v>
      </c>
      <c r="AN101" s="11">
        <f t="shared" si="210"/>
        <v>8.0406890291406796E-3</v>
      </c>
      <c r="AO101" s="11">
        <f t="shared" si="211"/>
        <v>-2.6086956521738092E-3</v>
      </c>
      <c r="AP101" s="11">
        <f t="shared" si="212"/>
        <v>4.8866301798278222E-4</v>
      </c>
      <c r="AQ101" s="11">
        <f t="shared" si="213"/>
        <v>-1.7603911980440534E-3</v>
      </c>
      <c r="AR101" s="11">
        <f t="shared" si="214"/>
        <v>3.6981424075257507E-3</v>
      </c>
      <c r="AS101" s="11">
        <f t="shared" si="215"/>
        <v>4.8262548262547611E-3</v>
      </c>
      <c r="AT101" s="11">
        <f t="shared" si="216"/>
        <v>6.4894448788117565E-3</v>
      </c>
      <c r="AU101" s="11">
        <f t="shared" si="217"/>
        <v>-1.8145020587621019E-3</v>
      </c>
      <c r="AV101" s="11" t="str">
        <f t="shared" si="218"/>
        <v>/</v>
      </c>
      <c r="AW101" s="11" t="str">
        <f t="shared" si="219"/>
        <v>/</v>
      </c>
      <c r="AX101" s="11">
        <f t="shared" si="220"/>
        <v>6.6622251832115786E-4</v>
      </c>
      <c r="AY101" s="11" t="str">
        <f t="shared" si="221"/>
        <v>/</v>
      </c>
      <c r="AZ101" s="11">
        <f t="shared" si="222"/>
        <v>7.309941520468044E-4</v>
      </c>
      <c r="BA101" s="11">
        <f t="shared" si="223"/>
        <v>5.8849171752397567E-3</v>
      </c>
      <c r="BB101" s="11" t="str">
        <f t="shared" si="166"/>
        <v>/</v>
      </c>
      <c r="BC101" s="11">
        <f t="shared" si="166"/>
        <v>1.7987408813830985E-3</v>
      </c>
      <c r="BD101" s="11">
        <f t="shared" ref="BD101" si="226">IF(AB101=AB100,"/",AB101/AB100-1)</f>
        <v>1.3758399254071296E-3</v>
      </c>
      <c r="BW101" s="2">
        <f t="shared" si="175"/>
        <v>43805</v>
      </c>
      <c r="BX101" s="29">
        <f t="shared" si="176"/>
        <v>0.99719999999999998</v>
      </c>
      <c r="BY101" s="29">
        <f t="shared" si="177"/>
        <v>1.3851326790258087</v>
      </c>
      <c r="BZ101" s="29">
        <f t="shared" si="178"/>
        <v>1.294478527607362</v>
      </c>
      <c r="CA101" s="29">
        <f t="shared" si="179"/>
        <v>1.6211382113821138</v>
      </c>
      <c r="CB101" s="29">
        <f t="shared" si="180"/>
        <v>1.2259347653142403</v>
      </c>
      <c r="CC101" s="29">
        <f t="shared" si="181"/>
        <v>1.3223968665751056</v>
      </c>
      <c r="CD101" s="29">
        <f t="shared" si="182"/>
        <v>1.389318755256518</v>
      </c>
      <c r="CE101" s="29">
        <f t="shared" si="183"/>
        <v>1.1407</v>
      </c>
      <c r="CF101" s="29">
        <f t="shared" si="184"/>
        <v>1.0874271440466279</v>
      </c>
      <c r="CG101" s="29">
        <f t="shared" si="185"/>
        <v>1.1539999999999999</v>
      </c>
      <c r="CH101" s="29">
        <f t="shared" si="186"/>
        <v>1.2038735553675599</v>
      </c>
      <c r="CI101" s="29">
        <f t="shared" si="187"/>
        <v>1.147</v>
      </c>
      <c r="CJ101" s="29">
        <f t="shared" si="188"/>
        <v>1.0237000000000001</v>
      </c>
      <c r="CK101" s="29">
        <f t="shared" si="189"/>
        <v>1.0206999999999999</v>
      </c>
      <c r="CL101" s="29">
        <f t="shared" si="190"/>
        <v>0.98322003615200404</v>
      </c>
      <c r="CM101" s="29">
        <f t="shared" si="191"/>
        <v>1.0409999999999999</v>
      </c>
      <c r="CN101" s="29">
        <f t="shared" si="192"/>
        <v>1.2873000000000001</v>
      </c>
      <c r="CO101" s="29">
        <f t="shared" si="193"/>
        <v>1.419089195356682</v>
      </c>
      <c r="CP101" s="29">
        <f t="shared" si="194"/>
        <v>1.1090242375458366</v>
      </c>
      <c r="CQ101" s="29">
        <f t="shared" si="195"/>
        <v>1.02</v>
      </c>
      <c r="CR101" s="29">
        <f t="shared" si="196"/>
        <v>1.502</v>
      </c>
      <c r="CS101" s="29">
        <f t="shared" si="197"/>
        <v>1</v>
      </c>
      <c r="CT101" s="29">
        <f t="shared" si="198"/>
        <v>1.3621890547263682</v>
      </c>
      <c r="CU101" s="29">
        <f t="shared" si="199"/>
        <v>1.3046551074255561</v>
      </c>
      <c r="CV101" s="29">
        <f t="shared" si="164"/>
        <v>1</v>
      </c>
      <c r="CW101" s="29">
        <f t="shared" si="164"/>
        <v>1.0024999999999999</v>
      </c>
      <c r="CX101" s="29">
        <f t="shared" si="165"/>
        <v>1.3448023399264004</v>
      </c>
    </row>
    <row r="102" spans="1:102">
      <c r="A102" s="2">
        <v>43812</v>
      </c>
      <c r="B102" s="29">
        <v>0.99780000000000002</v>
      </c>
      <c r="C102" s="29">
        <v>1.5168999999999999</v>
      </c>
      <c r="D102" s="29">
        <v>1.3013999999999999</v>
      </c>
      <c r="E102" s="29">
        <v>1.996</v>
      </c>
      <c r="F102" s="29">
        <v>1.54</v>
      </c>
      <c r="G102" s="29">
        <v>2.617</v>
      </c>
      <c r="H102" s="29">
        <v>1.6475</v>
      </c>
      <c r="I102" s="29">
        <v>1.1342000000000001</v>
      </c>
      <c r="J102" s="29">
        <v>1.302</v>
      </c>
      <c r="K102" s="29">
        <v>1.153</v>
      </c>
      <c r="L102" s="29">
        <v>1.20886770547124</v>
      </c>
      <c r="M102" s="29">
        <v>1.1439999999999999</v>
      </c>
      <c r="N102" s="29">
        <v>1.0187999999999999</v>
      </c>
      <c r="O102" s="29">
        <v>1.0226999999999999</v>
      </c>
      <c r="P102" s="29">
        <v>0.98754277232638599</v>
      </c>
      <c r="Q102" s="29">
        <v>1.044</v>
      </c>
      <c r="R102" s="29">
        <v>1.2977000000000001</v>
      </c>
      <c r="S102" s="29">
        <v>1.4305000000000001</v>
      </c>
      <c r="T102" s="29">
        <v>1.238</v>
      </c>
      <c r="U102" s="29">
        <v>1.014</v>
      </c>
      <c r="V102" s="29">
        <v>1.5009999999999999</v>
      </c>
      <c r="W102" s="29">
        <v>1</v>
      </c>
      <c r="X102" s="29">
        <v>1.3740000000000001</v>
      </c>
      <c r="Y102" s="29">
        <v>1.3867</v>
      </c>
      <c r="Z102" s="29">
        <v>1</v>
      </c>
      <c r="AA102" s="29">
        <v>1.0013000000000001</v>
      </c>
      <c r="AB102" s="19">
        <v>1.3446044180798578</v>
      </c>
      <c r="AD102" s="11">
        <f t="shared" si="200"/>
        <v>6.0168471720811745E-4</v>
      </c>
      <c r="AE102" s="11">
        <f t="shared" si="201"/>
        <v>-4.7893977168350643E-3</v>
      </c>
      <c r="AF102" s="11">
        <f t="shared" si="202"/>
        <v>-5.1979819599450305E-3</v>
      </c>
      <c r="AG102" s="11">
        <f t="shared" si="203"/>
        <v>1.0030090270811698E-3</v>
      </c>
      <c r="AH102" s="11">
        <f t="shared" si="204"/>
        <v>-6.489292667098967E-4</v>
      </c>
      <c r="AI102" s="11">
        <f t="shared" si="205"/>
        <v>6.6546139939223092E-3</v>
      </c>
      <c r="AJ102" s="11">
        <f t="shared" si="206"/>
        <v>-2.6635994914946393E-3</v>
      </c>
      <c r="AK102" s="11">
        <f t="shared" si="207"/>
        <v>-5.6982554571753941E-3</v>
      </c>
      <c r="AL102" s="11">
        <f t="shared" si="208"/>
        <v>-3.0627871362940429E-3</v>
      </c>
      <c r="AM102" s="11">
        <f t="shared" si="209"/>
        <v>-8.6655112651634614E-4</v>
      </c>
      <c r="AN102" s="11">
        <f t="shared" si="210"/>
        <v>4.1484008693548624E-3</v>
      </c>
      <c r="AO102" s="11">
        <f t="shared" si="211"/>
        <v>-2.6155187445511263E-3</v>
      </c>
      <c r="AP102" s="11">
        <f t="shared" si="212"/>
        <v>-4.7865585620788798E-3</v>
      </c>
      <c r="AQ102" s="11">
        <f t="shared" si="213"/>
        <v>1.9594396002742265E-3</v>
      </c>
      <c r="AR102" s="11">
        <f t="shared" si="214"/>
        <v>4.3965094439080143E-3</v>
      </c>
      <c r="AS102" s="11">
        <f t="shared" si="215"/>
        <v>2.8818443804035088E-3</v>
      </c>
      <c r="AT102" s="11">
        <f t="shared" si="216"/>
        <v>8.0789248815349435E-3</v>
      </c>
      <c r="AU102" s="11">
        <f t="shared" si="217"/>
        <v>1.3983080472645959E-4</v>
      </c>
      <c r="AV102" s="11">
        <f t="shared" si="218"/>
        <v>-1.612903225806428E-3</v>
      </c>
      <c r="AW102" s="11">
        <f t="shared" si="219"/>
        <v>-5.8823529411764497E-3</v>
      </c>
      <c r="AX102" s="11">
        <f t="shared" si="220"/>
        <v>-6.6577896138486636E-4</v>
      </c>
      <c r="AY102" s="11" t="str">
        <f t="shared" si="221"/>
        <v>/</v>
      </c>
      <c r="AZ102" s="11">
        <f t="shared" si="222"/>
        <v>3.6523009495983416E-3</v>
      </c>
      <c r="BA102" s="11">
        <f t="shared" si="223"/>
        <v>1.5890213073310733E-3</v>
      </c>
      <c r="BB102" s="11" t="str">
        <f t="shared" si="166"/>
        <v>/</v>
      </c>
      <c r="BC102" s="11">
        <f t="shared" si="166"/>
        <v>-1.1970074812965859E-3</v>
      </c>
      <c r="BD102" s="11">
        <f t="shared" ref="BD102" si="227">IF(AB102=AB101,"/",AB102/AB101-1)</f>
        <v>-1.4717541802722334E-4</v>
      </c>
      <c r="BW102" s="2">
        <f t="shared" si="175"/>
        <v>43812</v>
      </c>
      <c r="BX102" s="29">
        <f t="shared" si="176"/>
        <v>0.99780000000000002</v>
      </c>
      <c r="BY102" s="29">
        <f t="shared" si="177"/>
        <v>1.3784987277353689</v>
      </c>
      <c r="BZ102" s="29">
        <f t="shared" si="178"/>
        <v>1.2877498515733228</v>
      </c>
      <c r="CA102" s="29">
        <f t="shared" si="179"/>
        <v>1.6227642276422765</v>
      </c>
      <c r="CB102" s="29">
        <f t="shared" si="180"/>
        <v>1.2251392203659508</v>
      </c>
      <c r="CC102" s="29">
        <f t="shared" si="181"/>
        <v>1.3311969072689354</v>
      </c>
      <c r="CD102" s="29">
        <f t="shared" si="182"/>
        <v>1.3856181665264928</v>
      </c>
      <c r="CE102" s="29">
        <f t="shared" si="183"/>
        <v>1.1342000000000001</v>
      </c>
      <c r="CF102" s="29">
        <f t="shared" si="184"/>
        <v>1.0840965861781848</v>
      </c>
      <c r="CG102" s="29">
        <f t="shared" si="185"/>
        <v>1.153</v>
      </c>
      <c r="CH102" s="29">
        <f t="shared" si="186"/>
        <v>1.20886770547124</v>
      </c>
      <c r="CI102" s="29">
        <f t="shared" si="187"/>
        <v>1.1439999999999999</v>
      </c>
      <c r="CJ102" s="29">
        <f t="shared" si="188"/>
        <v>1.0187999999999999</v>
      </c>
      <c r="CK102" s="29">
        <f t="shared" si="189"/>
        <v>1.0226999999999999</v>
      </c>
      <c r="CL102" s="29">
        <f t="shared" si="190"/>
        <v>0.98754277232638599</v>
      </c>
      <c r="CM102" s="29">
        <f t="shared" si="191"/>
        <v>1.044</v>
      </c>
      <c r="CN102" s="29">
        <f t="shared" si="192"/>
        <v>1.2977000000000001</v>
      </c>
      <c r="CO102" s="29">
        <f t="shared" si="193"/>
        <v>1.4192876277408475</v>
      </c>
      <c r="CP102" s="29">
        <f t="shared" si="194"/>
        <v>1.1072354887756013</v>
      </c>
      <c r="CQ102" s="29">
        <f t="shared" si="195"/>
        <v>1.014</v>
      </c>
      <c r="CR102" s="29">
        <f t="shared" si="196"/>
        <v>1.5009999999999999</v>
      </c>
      <c r="CS102" s="29">
        <f t="shared" si="197"/>
        <v>1</v>
      </c>
      <c r="CT102" s="29">
        <f t="shared" si="198"/>
        <v>1.367164179104478</v>
      </c>
      <c r="CU102" s="29">
        <f t="shared" si="199"/>
        <v>1.3067282321899738</v>
      </c>
      <c r="CV102" s="29">
        <f t="shared" si="164"/>
        <v>1</v>
      </c>
      <c r="CW102" s="29">
        <f t="shared" si="164"/>
        <v>1.0013000000000001</v>
      </c>
      <c r="CX102" s="29">
        <f t="shared" si="165"/>
        <v>1.3446044180798578</v>
      </c>
    </row>
    <row r="103" spans="1:102">
      <c r="A103" s="2">
        <v>43819</v>
      </c>
      <c r="B103" s="29">
        <v>0.99299999999999999</v>
      </c>
      <c r="C103" s="29">
        <v>1.4985999999999999</v>
      </c>
      <c r="D103" s="29">
        <v>1.2865</v>
      </c>
      <c r="E103" s="29">
        <v>1.9650000000000001</v>
      </c>
      <c r="F103" s="29">
        <v>1.542</v>
      </c>
      <c r="G103" s="29">
        <v>2.6387</v>
      </c>
      <c r="H103" s="29">
        <v>1.6331</v>
      </c>
      <c r="I103" s="29">
        <v>1.1286</v>
      </c>
      <c r="J103" s="29">
        <v>1.31</v>
      </c>
      <c r="K103" s="29">
        <v>1.1399999999999999</v>
      </c>
      <c r="L103" s="29">
        <v>1.2146605091943601</v>
      </c>
      <c r="M103" s="29">
        <v>1.143</v>
      </c>
      <c r="N103" s="29">
        <v>1.0056</v>
      </c>
      <c r="O103" s="29">
        <v>1.0165999999999999</v>
      </c>
      <c r="P103" s="29">
        <v>0.99333645161632</v>
      </c>
      <c r="Q103" s="29">
        <v>1.0409999999999999</v>
      </c>
      <c r="R103" s="29">
        <v>1.3028</v>
      </c>
      <c r="S103" s="29">
        <v>1.4132</v>
      </c>
      <c r="T103" s="29">
        <v>1.244</v>
      </c>
      <c r="U103" s="29">
        <v>1.0009999999999999</v>
      </c>
      <c r="V103" s="29">
        <v>1.502</v>
      </c>
      <c r="W103" s="29">
        <v>1</v>
      </c>
      <c r="X103" s="29">
        <v>1.381</v>
      </c>
      <c r="Y103" s="29">
        <v>1.3835999999999999</v>
      </c>
      <c r="Z103" s="29">
        <v>1</v>
      </c>
      <c r="AA103" s="29">
        <v>0.99129999999999996</v>
      </c>
      <c r="AB103" s="19">
        <v>1.3400622805384255</v>
      </c>
      <c r="AD103" s="11">
        <f t="shared" si="200"/>
        <v>-4.8105832832231465E-3</v>
      </c>
      <c r="AE103" s="11">
        <f t="shared" si="201"/>
        <v>-1.2064078053925731E-2</v>
      </c>
      <c r="AF103" s="11">
        <f t="shared" si="202"/>
        <v>-1.1449208544644152E-2</v>
      </c>
      <c r="AG103" s="11">
        <f t="shared" si="203"/>
        <v>-1.5531062124248485E-2</v>
      </c>
      <c r="AH103" s="11">
        <f t="shared" si="204"/>
        <v>1.2987012987013546E-3</v>
      </c>
      <c r="AI103" s="11">
        <f t="shared" si="205"/>
        <v>8.291937332823851E-3</v>
      </c>
      <c r="AJ103" s="11">
        <f t="shared" si="206"/>
        <v>-8.740515933232107E-3</v>
      </c>
      <c r="AK103" s="11">
        <f t="shared" si="207"/>
        <v>-4.9374008111444656E-3</v>
      </c>
      <c r="AL103" s="11">
        <f t="shared" si="208"/>
        <v>6.1443932411673341E-3</v>
      </c>
      <c r="AM103" s="11">
        <f t="shared" si="209"/>
        <v>-1.1274934952298477E-2</v>
      </c>
      <c r="AN103" s="11">
        <f t="shared" si="210"/>
        <v>4.7919252842161253E-3</v>
      </c>
      <c r="AO103" s="11">
        <f t="shared" si="211"/>
        <v>-8.7412587412583065E-4</v>
      </c>
      <c r="AP103" s="11">
        <f t="shared" si="212"/>
        <v>-1.2956419316843215E-2</v>
      </c>
      <c r="AQ103" s="11">
        <f t="shared" si="213"/>
        <v>-5.9646035005377351E-3</v>
      </c>
      <c r="AR103" s="11">
        <f t="shared" si="214"/>
        <v>5.8667628909740976E-3</v>
      </c>
      <c r="AS103" s="11">
        <f t="shared" si="215"/>
        <v>-2.8735632183909399E-3</v>
      </c>
      <c r="AT103" s="11">
        <f t="shared" si="216"/>
        <v>3.9300300531708299E-3</v>
      </c>
      <c r="AU103" s="11">
        <f t="shared" si="217"/>
        <v>-1.2093673540720107E-2</v>
      </c>
      <c r="AV103" s="11">
        <f t="shared" si="218"/>
        <v>4.8465266558965769E-3</v>
      </c>
      <c r="AW103" s="11">
        <f t="shared" si="219"/>
        <v>-1.2820512820512886E-2</v>
      </c>
      <c r="AX103" s="11">
        <f t="shared" si="220"/>
        <v>6.6622251832115786E-4</v>
      </c>
      <c r="AY103" s="11" t="str">
        <f t="shared" si="221"/>
        <v>/</v>
      </c>
      <c r="AZ103" s="11">
        <f t="shared" si="222"/>
        <v>5.0946142649199722E-3</v>
      </c>
      <c r="BA103" s="11">
        <f t="shared" si="223"/>
        <v>-2.2355231845389012E-3</v>
      </c>
      <c r="BB103" s="11" t="str">
        <f t="shared" si="166"/>
        <v>/</v>
      </c>
      <c r="BC103" s="11">
        <f t="shared" si="166"/>
        <v>-9.9870168780586965E-3</v>
      </c>
      <c r="BD103" s="11">
        <f t="shared" ref="BD103" si="228">IF(AB103=AB102,"/",AB103/AB102-1)</f>
        <v>-3.3780474616605938E-3</v>
      </c>
      <c r="BW103" s="2">
        <f t="shared" si="175"/>
        <v>43819</v>
      </c>
      <c r="BX103" s="29">
        <f t="shared" si="176"/>
        <v>0.99299999999999999</v>
      </c>
      <c r="BY103" s="29">
        <f t="shared" si="177"/>
        <v>1.3618684114867319</v>
      </c>
      <c r="BZ103" s="29">
        <f t="shared" si="178"/>
        <v>1.2730061349693251</v>
      </c>
      <c r="CA103" s="29">
        <f t="shared" si="179"/>
        <v>1.5975609756097562</v>
      </c>
      <c r="CB103" s="29">
        <f t="shared" si="180"/>
        <v>1.22673031026253</v>
      </c>
      <c r="CC103" s="29">
        <f t="shared" si="181"/>
        <v>1.3422351086016584</v>
      </c>
      <c r="CD103" s="29">
        <f t="shared" si="182"/>
        <v>1.373507148864592</v>
      </c>
      <c r="CE103" s="29">
        <f t="shared" si="183"/>
        <v>1.1286</v>
      </c>
      <c r="CF103" s="29">
        <f t="shared" si="184"/>
        <v>1.0907577019150707</v>
      </c>
      <c r="CG103" s="29">
        <f t="shared" si="185"/>
        <v>1.1399999999999999</v>
      </c>
      <c r="CH103" s="29">
        <f t="shared" si="186"/>
        <v>1.2146605091943601</v>
      </c>
      <c r="CI103" s="29">
        <f t="shared" si="187"/>
        <v>1.143</v>
      </c>
      <c r="CJ103" s="29">
        <f t="shared" si="188"/>
        <v>1.0056</v>
      </c>
      <c r="CK103" s="29">
        <f t="shared" si="189"/>
        <v>1.0165999999999999</v>
      </c>
      <c r="CL103" s="29">
        <f t="shared" si="190"/>
        <v>0.99333645161632</v>
      </c>
      <c r="CM103" s="29">
        <f t="shared" si="191"/>
        <v>1.0409999999999999</v>
      </c>
      <c r="CN103" s="29">
        <f t="shared" si="192"/>
        <v>1.3028</v>
      </c>
      <c r="CO103" s="29">
        <f t="shared" si="193"/>
        <v>1.4021232265105665</v>
      </c>
      <c r="CP103" s="29">
        <f t="shared" si="194"/>
        <v>1.1126017350863071</v>
      </c>
      <c r="CQ103" s="29">
        <f t="shared" si="195"/>
        <v>1.0009999999999999</v>
      </c>
      <c r="CR103" s="29">
        <f t="shared" si="196"/>
        <v>1.502</v>
      </c>
      <c r="CS103" s="29">
        <f t="shared" si="197"/>
        <v>1</v>
      </c>
      <c r="CT103" s="29">
        <f t="shared" si="198"/>
        <v>1.374129353233831</v>
      </c>
      <c r="CU103" s="29">
        <f t="shared" si="199"/>
        <v>1.3038070109310216</v>
      </c>
      <c r="CV103" s="29">
        <f t="shared" si="164"/>
        <v>1</v>
      </c>
      <c r="CW103" s="29">
        <f t="shared" si="164"/>
        <v>0.99129999999999996</v>
      </c>
      <c r="CX103" s="29">
        <f t="shared" si="165"/>
        <v>1.3400622805384255</v>
      </c>
    </row>
    <row r="104" spans="1:102">
      <c r="A104" s="2">
        <v>43826</v>
      </c>
      <c r="B104" s="29">
        <v>1.002</v>
      </c>
      <c r="C104" s="29">
        <v>1.5164</v>
      </c>
      <c r="D104" s="29">
        <v>1.3062</v>
      </c>
      <c r="E104" s="29">
        <v>1.9650000000000001</v>
      </c>
      <c r="F104" s="29">
        <v>1.56</v>
      </c>
      <c r="G104" s="29">
        <v>2.6808000000000001</v>
      </c>
      <c r="H104" s="29">
        <v>1.6527000000000001</v>
      </c>
      <c r="I104" s="29">
        <v>1.1376999999999999</v>
      </c>
      <c r="J104" s="29">
        <v>1.3280000000000001</v>
      </c>
      <c r="K104" s="29">
        <v>1.1539999999999999</v>
      </c>
      <c r="L104" s="29">
        <v>1.21828827116702</v>
      </c>
      <c r="M104" s="29">
        <v>1.1519999999999999</v>
      </c>
      <c r="N104" s="29">
        <v>1.0206</v>
      </c>
      <c r="O104" s="29">
        <v>1.0259</v>
      </c>
      <c r="P104" s="29">
        <v>1.0015984373043201</v>
      </c>
      <c r="Q104" s="29">
        <v>1.042</v>
      </c>
      <c r="R104" s="29">
        <v>1.3266</v>
      </c>
      <c r="S104" s="29">
        <v>1.4321999999999999</v>
      </c>
      <c r="T104" s="29">
        <v>1.2450000000000001</v>
      </c>
      <c r="U104" s="29">
        <v>1.006</v>
      </c>
      <c r="V104" s="29">
        <v>1.5049999999999999</v>
      </c>
      <c r="W104" s="29">
        <v>1</v>
      </c>
      <c r="X104" s="29">
        <v>1.385</v>
      </c>
      <c r="Y104" s="29">
        <v>1.3919999999999999</v>
      </c>
      <c r="Z104" s="29">
        <v>1</v>
      </c>
      <c r="AA104" s="29">
        <v>1.0015000000000001</v>
      </c>
      <c r="AB104" s="19">
        <v>1.3518692824182521</v>
      </c>
      <c r="AD104" s="11">
        <f t="shared" si="200"/>
        <v>9.0634441087613649E-3</v>
      </c>
      <c r="AE104" s="11">
        <f t="shared" si="201"/>
        <v>1.1877752569064537E-2</v>
      </c>
      <c r="AF104" s="11">
        <f t="shared" si="202"/>
        <v>1.5312864360668588E-2</v>
      </c>
      <c r="AG104" s="11" t="str">
        <f t="shared" si="203"/>
        <v>/</v>
      </c>
      <c r="AH104" s="11">
        <f t="shared" si="204"/>
        <v>1.1673151750972721E-2</v>
      </c>
      <c r="AI104" s="11">
        <f t="shared" si="205"/>
        <v>1.5954826240194064E-2</v>
      </c>
      <c r="AJ104" s="11">
        <f t="shared" si="206"/>
        <v>1.2001714530647245E-2</v>
      </c>
      <c r="AK104" s="11">
        <f t="shared" si="207"/>
        <v>8.0630870104554386E-3</v>
      </c>
      <c r="AL104" s="11">
        <f t="shared" si="208"/>
        <v>1.3740458015267132E-2</v>
      </c>
      <c r="AM104" s="11">
        <f t="shared" si="209"/>
        <v>1.2280701754386003E-2</v>
      </c>
      <c r="AN104" s="11">
        <f t="shared" si="210"/>
        <v>2.9866468409893709E-3</v>
      </c>
      <c r="AO104" s="11">
        <f t="shared" si="211"/>
        <v>7.8740157480314821E-3</v>
      </c>
      <c r="AP104" s="11">
        <f t="shared" si="212"/>
        <v>1.4916467780429432E-2</v>
      </c>
      <c r="AQ104" s="11">
        <f t="shared" si="213"/>
        <v>9.1481408616960191E-3</v>
      </c>
      <c r="AR104" s="11">
        <f t="shared" si="214"/>
        <v>8.3174091462732136E-3</v>
      </c>
      <c r="AS104" s="11">
        <f t="shared" si="215"/>
        <v>9.6061479346798428E-4</v>
      </c>
      <c r="AT104" s="11">
        <f t="shared" si="216"/>
        <v>1.8268345102855355E-2</v>
      </c>
      <c r="AU104" s="11">
        <f t="shared" si="217"/>
        <v>1.3444664590999134E-2</v>
      </c>
      <c r="AV104" s="11">
        <f t="shared" si="218"/>
        <v>8.0385852090048004E-4</v>
      </c>
      <c r="AW104" s="11">
        <f t="shared" si="219"/>
        <v>4.9950049950051589E-3</v>
      </c>
      <c r="AX104" s="11">
        <f t="shared" si="220"/>
        <v>1.997336884154377E-3</v>
      </c>
      <c r="AY104" s="11" t="str">
        <f t="shared" si="221"/>
        <v>/</v>
      </c>
      <c r="AZ104" s="11">
        <f t="shared" si="222"/>
        <v>2.8964518464880129E-3</v>
      </c>
      <c r="BA104" s="11">
        <f t="shared" si="223"/>
        <v>6.0711188204682909E-3</v>
      </c>
      <c r="BB104" s="11" t="str">
        <f t="shared" si="166"/>
        <v>/</v>
      </c>
      <c r="BC104" s="11">
        <f t="shared" si="166"/>
        <v>1.0289518813679122E-2</v>
      </c>
      <c r="BD104" s="11">
        <f t="shared" ref="BD104" si="229">IF(AB104=AB103,"/",AB104/AB103-1)</f>
        <v>8.8107859248771625E-3</v>
      </c>
      <c r="BW104" s="2">
        <f t="shared" si="175"/>
        <v>43826</v>
      </c>
      <c r="BX104" s="29">
        <f t="shared" si="176"/>
        <v>1.002</v>
      </c>
      <c r="BY104" s="29">
        <f t="shared" si="177"/>
        <v>1.3780443475099964</v>
      </c>
      <c r="BZ104" s="29">
        <f t="shared" si="178"/>
        <v>1.2924995052444093</v>
      </c>
      <c r="CA104" s="29">
        <f t="shared" si="179"/>
        <v>1.5975609756097562</v>
      </c>
      <c r="CB104" s="29">
        <f t="shared" si="180"/>
        <v>1.2410501193317425</v>
      </c>
      <c r="CC104" s="29">
        <f t="shared" si="181"/>
        <v>1.3636502365328858</v>
      </c>
      <c r="CD104" s="29">
        <f t="shared" si="182"/>
        <v>1.3899915895710682</v>
      </c>
      <c r="CE104" s="29">
        <f t="shared" si="183"/>
        <v>1.1376999999999999</v>
      </c>
      <c r="CF104" s="29">
        <f t="shared" si="184"/>
        <v>1.1057452123230642</v>
      </c>
      <c r="CG104" s="29">
        <f t="shared" si="185"/>
        <v>1.1539999999999999</v>
      </c>
      <c r="CH104" s="29">
        <f t="shared" si="186"/>
        <v>1.21828827116702</v>
      </c>
      <c r="CI104" s="29">
        <f t="shared" si="187"/>
        <v>1.1519999999999999</v>
      </c>
      <c r="CJ104" s="29">
        <f t="shared" si="188"/>
        <v>1.0206</v>
      </c>
      <c r="CK104" s="29">
        <f t="shared" si="189"/>
        <v>1.0259</v>
      </c>
      <c r="CL104" s="29">
        <f t="shared" si="190"/>
        <v>1.0015984373043201</v>
      </c>
      <c r="CM104" s="29">
        <f t="shared" si="191"/>
        <v>1.042</v>
      </c>
      <c r="CN104" s="29">
        <f t="shared" si="192"/>
        <v>1.3266</v>
      </c>
      <c r="CO104" s="29">
        <f t="shared" si="193"/>
        <v>1.4209743030062505</v>
      </c>
      <c r="CP104" s="29">
        <f t="shared" si="194"/>
        <v>1.1134961094714246</v>
      </c>
      <c r="CQ104" s="29">
        <f t="shared" si="195"/>
        <v>1.006</v>
      </c>
      <c r="CR104" s="29">
        <f t="shared" si="196"/>
        <v>1.5049999999999999</v>
      </c>
      <c r="CS104" s="29">
        <f t="shared" si="197"/>
        <v>1</v>
      </c>
      <c r="CT104" s="29">
        <f t="shared" si="198"/>
        <v>1.3781094527363185</v>
      </c>
      <c r="CU104" s="29">
        <f t="shared" si="199"/>
        <v>1.3117225782133435</v>
      </c>
      <c r="CV104" s="29">
        <f t="shared" si="164"/>
        <v>1</v>
      </c>
      <c r="CW104" s="29">
        <f t="shared" si="164"/>
        <v>1.0015000000000001</v>
      </c>
      <c r="CX104" s="29">
        <f t="shared" si="165"/>
        <v>1.3518692824182521</v>
      </c>
    </row>
    <row r="105" spans="1:102">
      <c r="A105" s="2">
        <v>43833</v>
      </c>
      <c r="B105" s="29">
        <v>0.99829999999999997</v>
      </c>
      <c r="C105" s="29">
        <v>1.5153000000000001</v>
      </c>
      <c r="D105" s="29">
        <v>1.3022</v>
      </c>
      <c r="E105" s="29">
        <v>1.97</v>
      </c>
      <c r="F105" s="29">
        <v>1.56</v>
      </c>
      <c r="G105" s="29">
        <v>2.7000999999999999</v>
      </c>
      <c r="H105" s="29">
        <v>1.6505000000000001</v>
      </c>
      <c r="I105" s="29">
        <v>1.1379999999999999</v>
      </c>
      <c r="J105" s="29">
        <v>1.33</v>
      </c>
      <c r="K105" s="29">
        <v>1.153</v>
      </c>
      <c r="L105" s="29">
        <v>1.22128098713318</v>
      </c>
      <c r="M105" s="29">
        <v>1.1479999999999999</v>
      </c>
      <c r="N105" s="29">
        <v>1.0201</v>
      </c>
      <c r="O105" s="29">
        <v>1.0246</v>
      </c>
      <c r="P105" s="29">
        <v>1.0062429382907301</v>
      </c>
      <c r="Q105" s="29">
        <v>1.048</v>
      </c>
      <c r="R105" s="29">
        <v>1.3278000000000001</v>
      </c>
      <c r="S105" s="29">
        <v>1.4339999999999999</v>
      </c>
      <c r="T105" s="29">
        <v>1.248</v>
      </c>
      <c r="U105" s="29">
        <v>0.997</v>
      </c>
      <c r="V105" s="29">
        <v>1.5069999999999999</v>
      </c>
      <c r="W105" s="29">
        <v>1</v>
      </c>
      <c r="X105" s="29">
        <v>1.3839999999999999</v>
      </c>
      <c r="Y105" s="29">
        <v>1.3935999999999999</v>
      </c>
      <c r="Z105" s="29">
        <v>1</v>
      </c>
      <c r="AA105" s="29">
        <v>1.0025999999999999</v>
      </c>
      <c r="AB105" s="19">
        <v>1.3522712562505224</v>
      </c>
      <c r="AD105" s="11">
        <f t="shared" si="200"/>
        <v>-3.6926147704591239E-3</v>
      </c>
      <c r="AE105" s="11">
        <f t="shared" si="201"/>
        <v>-7.2540226853068379E-4</v>
      </c>
      <c r="AF105" s="11">
        <f t="shared" si="202"/>
        <v>-3.0623181748583583E-3</v>
      </c>
      <c r="AG105" s="11">
        <f t="shared" si="203"/>
        <v>2.5445292620864812E-3</v>
      </c>
      <c r="AH105" s="11" t="str">
        <f t="shared" si="204"/>
        <v>/</v>
      </c>
      <c r="AI105" s="11">
        <f t="shared" si="205"/>
        <v>7.1993434795583067E-3</v>
      </c>
      <c r="AJ105" s="11">
        <f t="shared" si="206"/>
        <v>-1.3311550795667149E-3</v>
      </c>
      <c r="AK105" s="11">
        <f t="shared" si="207"/>
        <v>2.6368990067671128E-4</v>
      </c>
      <c r="AL105" s="11">
        <f t="shared" si="208"/>
        <v>1.5060240963855609E-3</v>
      </c>
      <c r="AM105" s="11">
        <f t="shared" si="209"/>
        <v>-8.6655112651634614E-4</v>
      </c>
      <c r="AN105" s="11">
        <f t="shared" si="210"/>
        <v>2.4564924714356451E-3</v>
      </c>
      <c r="AO105" s="11">
        <f t="shared" si="211"/>
        <v>-3.4722222222222099E-3</v>
      </c>
      <c r="AP105" s="11">
        <f t="shared" si="212"/>
        <v>-4.8990789731528928E-4</v>
      </c>
      <c r="AQ105" s="11">
        <f t="shared" si="213"/>
        <v>-1.2671800370407382E-3</v>
      </c>
      <c r="AR105" s="11">
        <f t="shared" si="214"/>
        <v>4.6370888905438168E-3</v>
      </c>
      <c r="AS105" s="11">
        <f t="shared" si="215"/>
        <v>5.7581573896352545E-3</v>
      </c>
      <c r="AT105" s="11">
        <f t="shared" si="216"/>
        <v>9.0456806874716911E-4</v>
      </c>
      <c r="AU105" s="11">
        <f t="shared" si="217"/>
        <v>1.2568077084207374E-3</v>
      </c>
      <c r="AV105" s="11">
        <f t="shared" si="218"/>
        <v>2.4096385542167198E-3</v>
      </c>
      <c r="AW105" s="11">
        <f t="shared" si="219"/>
        <v>-8.9463220675944921E-3</v>
      </c>
      <c r="AX105" s="11">
        <f t="shared" si="220"/>
        <v>1.3289036544850141E-3</v>
      </c>
      <c r="AY105" s="11" t="str">
        <f t="shared" si="221"/>
        <v>/</v>
      </c>
      <c r="AZ105" s="11">
        <f t="shared" si="222"/>
        <v>-7.2202166064994078E-4</v>
      </c>
      <c r="BA105" s="11">
        <f t="shared" si="223"/>
        <v>1.1494252873562871E-3</v>
      </c>
      <c r="BB105" s="11" t="str">
        <f t="shared" si="166"/>
        <v>/</v>
      </c>
      <c r="BC105" s="11">
        <f t="shared" si="166"/>
        <v>1.0983524712928627E-3</v>
      </c>
      <c r="BD105" s="11">
        <f t="shared" ref="BD105" si="230">IF(AB105=AB104,"/",AB105/AB104-1)</f>
        <v>2.9734667212144572E-4</v>
      </c>
      <c r="BW105" s="2">
        <f t="shared" si="175"/>
        <v>43833</v>
      </c>
      <c r="BX105" s="29">
        <f t="shared" si="176"/>
        <v>0.99829999999999997</v>
      </c>
      <c r="BY105" s="29">
        <f t="shared" si="177"/>
        <v>1.3770447110141766</v>
      </c>
      <c r="BZ105" s="29">
        <f t="shared" si="178"/>
        <v>1.2885414605185039</v>
      </c>
      <c r="CA105" s="29">
        <f t="shared" si="179"/>
        <v>1.6016260162601625</v>
      </c>
      <c r="CB105" s="29">
        <f t="shared" si="180"/>
        <v>1.2410501193317425</v>
      </c>
      <c r="CC105" s="29">
        <f t="shared" si="181"/>
        <v>1.3734676229716669</v>
      </c>
      <c r="CD105" s="29">
        <f t="shared" si="182"/>
        <v>1.3881412952060554</v>
      </c>
      <c r="CE105" s="29">
        <f t="shared" si="183"/>
        <v>1.1379999999999999</v>
      </c>
      <c r="CF105" s="29">
        <f t="shared" si="184"/>
        <v>1.1074104912572855</v>
      </c>
      <c r="CG105" s="29">
        <f t="shared" si="185"/>
        <v>1.153</v>
      </c>
      <c r="CH105" s="29">
        <f t="shared" si="186"/>
        <v>1.22128098713318</v>
      </c>
      <c r="CI105" s="29">
        <f t="shared" si="187"/>
        <v>1.1479999999999999</v>
      </c>
      <c r="CJ105" s="29">
        <f t="shared" si="188"/>
        <v>1.0201</v>
      </c>
      <c r="CK105" s="29">
        <f t="shared" si="189"/>
        <v>1.0246</v>
      </c>
      <c r="CL105" s="29">
        <f t="shared" si="190"/>
        <v>1.0062429382907301</v>
      </c>
      <c r="CM105" s="29">
        <f t="shared" si="191"/>
        <v>1.048</v>
      </c>
      <c r="CN105" s="29">
        <f t="shared" si="192"/>
        <v>1.3278000000000001</v>
      </c>
      <c r="CO105" s="29">
        <f t="shared" si="193"/>
        <v>1.4227601944637365</v>
      </c>
      <c r="CP105" s="29">
        <f t="shared" si="194"/>
        <v>1.1161792326267774</v>
      </c>
      <c r="CQ105" s="29">
        <f t="shared" si="195"/>
        <v>0.997</v>
      </c>
      <c r="CR105" s="29">
        <f t="shared" si="196"/>
        <v>1.5069999999999999</v>
      </c>
      <c r="CS105" s="29">
        <f t="shared" si="197"/>
        <v>1</v>
      </c>
      <c r="CT105" s="29">
        <f t="shared" si="198"/>
        <v>1.3771144278606966</v>
      </c>
      <c r="CU105" s="29">
        <f t="shared" si="199"/>
        <v>1.3132303053147381</v>
      </c>
      <c r="CV105" s="29">
        <f t="shared" si="164"/>
        <v>1</v>
      </c>
      <c r="CW105" s="29">
        <f t="shared" si="164"/>
        <v>1.0025999999999999</v>
      </c>
      <c r="CX105" s="29">
        <f t="shared" si="165"/>
        <v>1.3522712562505224</v>
      </c>
    </row>
    <row r="106" spans="1:102">
      <c r="A106" s="2">
        <v>43840</v>
      </c>
      <c r="B106" s="29">
        <v>1.0103</v>
      </c>
      <c r="C106" s="29">
        <v>1.54</v>
      </c>
      <c r="D106" s="29">
        <v>1.3168</v>
      </c>
      <c r="E106" s="29">
        <v>1.994</v>
      </c>
      <c r="F106" s="29">
        <v>1.5640000000000001</v>
      </c>
      <c r="G106" s="29">
        <v>2.7435</v>
      </c>
      <c r="H106" s="29">
        <v>1.6580999999999999</v>
      </c>
      <c r="I106" s="29">
        <v>1.1460999999999999</v>
      </c>
      <c r="J106" s="29">
        <v>1.33</v>
      </c>
      <c r="K106" s="29">
        <v>1.163</v>
      </c>
      <c r="L106" s="29">
        <v>1.2331404347853401</v>
      </c>
      <c r="M106" s="29">
        <v>1.1579999999999999</v>
      </c>
      <c r="N106" s="29">
        <v>1.0291999999999999</v>
      </c>
      <c r="O106" s="29">
        <v>1.0374000000000001</v>
      </c>
      <c r="P106" s="29">
        <v>1.01816962441835</v>
      </c>
      <c r="Q106" s="29">
        <v>1.056</v>
      </c>
      <c r="R106" s="29">
        <v>1.3299000000000001</v>
      </c>
      <c r="S106" s="29">
        <v>1.4417</v>
      </c>
      <c r="T106" s="29">
        <v>1.246</v>
      </c>
      <c r="U106" s="29">
        <v>1.008</v>
      </c>
      <c r="V106" s="29">
        <v>1.5109999999999999</v>
      </c>
      <c r="W106" s="29">
        <v>1</v>
      </c>
      <c r="X106" s="29">
        <v>1.391</v>
      </c>
      <c r="Y106" s="29">
        <v>1.4</v>
      </c>
      <c r="Z106" s="29">
        <v>1</v>
      </c>
      <c r="AA106" s="29">
        <v>1.0108999999999999</v>
      </c>
      <c r="AB106" s="19">
        <v>1.3627810916630483</v>
      </c>
      <c r="AD106" s="11">
        <f t="shared" si="200"/>
        <v>1.2020434739056451E-2</v>
      </c>
      <c r="AE106" s="11">
        <f t="shared" si="201"/>
        <v>1.6300402560549099E-2</v>
      </c>
      <c r="AF106" s="11">
        <f t="shared" si="202"/>
        <v>1.1211795423130111E-2</v>
      </c>
      <c r="AG106" s="11">
        <f t="shared" si="203"/>
        <v>1.2182741116751217E-2</v>
      </c>
      <c r="AH106" s="11">
        <f t="shared" si="204"/>
        <v>2.564102564102555E-3</v>
      </c>
      <c r="AI106" s="11">
        <f t="shared" si="205"/>
        <v>1.6073478760046056E-2</v>
      </c>
      <c r="AJ106" s="11">
        <f t="shared" si="206"/>
        <v>4.6046652529534438E-3</v>
      </c>
      <c r="AK106" s="11">
        <f t="shared" si="207"/>
        <v>7.1177504393673541E-3</v>
      </c>
      <c r="AL106" s="11" t="str">
        <f t="shared" si="208"/>
        <v>/</v>
      </c>
      <c r="AM106" s="11">
        <f t="shared" si="209"/>
        <v>8.6730268863832727E-3</v>
      </c>
      <c r="AN106" s="11">
        <f t="shared" si="210"/>
        <v>9.7106626379230843E-3</v>
      </c>
      <c r="AO106" s="11">
        <f t="shared" si="211"/>
        <v>8.7108013937282625E-3</v>
      </c>
      <c r="AP106" s="11">
        <f t="shared" si="212"/>
        <v>8.9206940496029397E-3</v>
      </c>
      <c r="AQ106" s="11">
        <f t="shared" si="213"/>
        <v>1.2492680070271378E-2</v>
      </c>
      <c r="AR106" s="11">
        <f t="shared" si="214"/>
        <v>1.1852690512173414E-2</v>
      </c>
      <c r="AS106" s="11">
        <f t="shared" si="215"/>
        <v>7.6335877862594437E-3</v>
      </c>
      <c r="AT106" s="11">
        <f t="shared" si="216"/>
        <v>1.5815634884772667E-3</v>
      </c>
      <c r="AU106" s="11">
        <f t="shared" si="217"/>
        <v>5.3695955369594817E-3</v>
      </c>
      <c r="AV106" s="11">
        <f t="shared" si="218"/>
        <v>-1.6025641025640969E-3</v>
      </c>
      <c r="AW106" s="11">
        <f t="shared" si="219"/>
        <v>1.1033099297893756E-2</v>
      </c>
      <c r="AX106" s="11">
        <f t="shared" si="220"/>
        <v>2.6542800265427768E-3</v>
      </c>
      <c r="AY106" s="11" t="str">
        <f t="shared" si="221"/>
        <v>/</v>
      </c>
      <c r="AZ106" s="11">
        <f t="shared" si="222"/>
        <v>5.0578034682082773E-3</v>
      </c>
      <c r="BA106" s="11">
        <f t="shared" si="223"/>
        <v>4.5924225028701748E-3</v>
      </c>
      <c r="BB106" s="11" t="str">
        <f t="shared" si="166"/>
        <v>/</v>
      </c>
      <c r="BC106" s="11">
        <f t="shared" si="166"/>
        <v>8.2784759624974225E-3</v>
      </c>
      <c r="BD106" s="11">
        <f t="shared" ref="BD106" si="231">IF(AB106=AB105,"/",AB106/AB105-1)</f>
        <v>7.7719875830732921E-3</v>
      </c>
      <c r="BW106" s="2">
        <f t="shared" si="175"/>
        <v>43840</v>
      </c>
      <c r="BX106" s="29">
        <f t="shared" si="176"/>
        <v>1.0103</v>
      </c>
      <c r="BY106" s="29">
        <f t="shared" si="177"/>
        <v>1.3994910941475827</v>
      </c>
      <c r="BZ106" s="29">
        <f t="shared" si="178"/>
        <v>1.3029883237680586</v>
      </c>
      <c r="CA106" s="29">
        <f t="shared" si="179"/>
        <v>1.6211382113821138</v>
      </c>
      <c r="CB106" s="29">
        <f t="shared" si="180"/>
        <v>1.2442322991249006</v>
      </c>
      <c r="CC106" s="29">
        <f t="shared" si="181"/>
        <v>1.3955440256371128</v>
      </c>
      <c r="CD106" s="29">
        <f t="shared" si="182"/>
        <v>1.3945332211942807</v>
      </c>
      <c r="CE106" s="29">
        <f t="shared" si="183"/>
        <v>1.1460999999999999</v>
      </c>
      <c r="CF106" s="29">
        <f t="shared" si="184"/>
        <v>1.1074104912572855</v>
      </c>
      <c r="CG106" s="29">
        <f t="shared" si="185"/>
        <v>1.163</v>
      </c>
      <c r="CH106" s="29">
        <f t="shared" si="186"/>
        <v>1.2331404347853401</v>
      </c>
      <c r="CI106" s="29">
        <f t="shared" si="187"/>
        <v>1.1579999999999999</v>
      </c>
      <c r="CJ106" s="29">
        <f t="shared" si="188"/>
        <v>1.0291999999999999</v>
      </c>
      <c r="CK106" s="29">
        <f t="shared" si="189"/>
        <v>1.0374000000000001</v>
      </c>
      <c r="CL106" s="29">
        <f t="shared" si="190"/>
        <v>1.01816962441835</v>
      </c>
      <c r="CM106" s="29">
        <f t="shared" si="191"/>
        <v>1.056</v>
      </c>
      <c r="CN106" s="29">
        <f t="shared" si="192"/>
        <v>1.3299000000000001</v>
      </c>
      <c r="CO106" s="29">
        <f t="shared" si="193"/>
        <v>1.4303998412540926</v>
      </c>
      <c r="CP106" s="29">
        <f t="shared" si="194"/>
        <v>1.1143904838565422</v>
      </c>
      <c r="CQ106" s="29">
        <f t="shared" si="195"/>
        <v>1.008</v>
      </c>
      <c r="CR106" s="29">
        <f t="shared" si="196"/>
        <v>1.5109999999999999</v>
      </c>
      <c r="CS106" s="29">
        <f t="shared" si="197"/>
        <v>1</v>
      </c>
      <c r="CT106" s="29">
        <f t="shared" si="198"/>
        <v>1.3840796019900499</v>
      </c>
      <c r="CU106" s="29">
        <f t="shared" si="199"/>
        <v>1.3192612137203166</v>
      </c>
      <c r="CV106" s="29">
        <f t="shared" si="164"/>
        <v>1</v>
      </c>
      <c r="CW106" s="29">
        <f t="shared" si="164"/>
        <v>1.0108999999999999</v>
      </c>
      <c r="CX106" s="29">
        <f t="shared" si="165"/>
        <v>1.3627810916630483</v>
      </c>
    </row>
    <row r="107" spans="1:102">
      <c r="A107" s="2">
        <v>43847</v>
      </c>
      <c r="B107" s="29">
        <v>1.0135000000000001</v>
      </c>
      <c r="C107" s="29">
        <v>1.5442</v>
      </c>
      <c r="D107" s="29">
        <v>1.3113999999999999</v>
      </c>
      <c r="E107" s="29">
        <v>1.9870000000000001</v>
      </c>
      <c r="F107" s="29">
        <v>1.5569999999999999</v>
      </c>
      <c r="G107" s="29">
        <v>2.7370000000000001</v>
      </c>
      <c r="H107" s="29">
        <v>1.6554</v>
      </c>
      <c r="I107" s="29">
        <v>1.1456</v>
      </c>
      <c r="J107" s="29">
        <v>1.327</v>
      </c>
      <c r="K107" s="29">
        <v>1.159</v>
      </c>
      <c r="L107" s="29">
        <v>1.2376298915503501</v>
      </c>
      <c r="M107" s="29">
        <v>1.1579999999999999</v>
      </c>
      <c r="N107" s="29">
        <v>1.0311999999999999</v>
      </c>
      <c r="O107" s="29">
        <v>1.0410999999999999</v>
      </c>
      <c r="P107" s="29">
        <v>1.01973181131141</v>
      </c>
      <c r="Q107" s="29">
        <v>1.0629999999999999</v>
      </c>
      <c r="R107" s="29">
        <v>1.3299000000000001</v>
      </c>
      <c r="S107" s="29">
        <v>1.4384999999999999</v>
      </c>
      <c r="T107" s="29">
        <v>1.252</v>
      </c>
      <c r="U107" s="29">
        <v>1.0089999999999999</v>
      </c>
      <c r="V107" s="29">
        <v>1.5129999999999999</v>
      </c>
      <c r="W107" s="29">
        <v>1</v>
      </c>
      <c r="X107" s="29">
        <v>1.4159999999999999</v>
      </c>
      <c r="Y107" s="29">
        <v>1.4007000000000001</v>
      </c>
      <c r="Z107" s="29">
        <v>1</v>
      </c>
      <c r="AA107" s="29">
        <v>1.0138</v>
      </c>
      <c r="AB107" s="19">
        <v>1.364362987600485</v>
      </c>
      <c r="AD107" s="11">
        <f t="shared" si="200"/>
        <v>3.1673760269228524E-3</v>
      </c>
      <c r="AE107" s="11">
        <f t="shared" si="201"/>
        <v>2.7272727272726893E-3</v>
      </c>
      <c r="AF107" s="11">
        <f t="shared" si="202"/>
        <v>-4.1008505467801104E-3</v>
      </c>
      <c r="AG107" s="11">
        <f t="shared" si="203"/>
        <v>-3.5105315947843163E-3</v>
      </c>
      <c r="AH107" s="11">
        <f t="shared" si="204"/>
        <v>-4.4757033248082889E-3</v>
      </c>
      <c r="AI107" s="11">
        <f t="shared" si="205"/>
        <v>-2.3692363768907931E-3</v>
      </c>
      <c r="AJ107" s="11">
        <f t="shared" si="206"/>
        <v>-1.6283698208793274E-3</v>
      </c>
      <c r="AK107" s="11">
        <f t="shared" si="207"/>
        <v>-4.3626210627345507E-4</v>
      </c>
      <c r="AL107" s="11">
        <f t="shared" si="208"/>
        <v>-2.2556390977443996E-3</v>
      </c>
      <c r="AM107" s="11">
        <f t="shared" si="209"/>
        <v>-3.4393809114359186E-3</v>
      </c>
      <c r="AN107" s="11">
        <f t="shared" si="210"/>
        <v>3.6406694958401875E-3</v>
      </c>
      <c r="AO107" s="11" t="str">
        <f t="shared" si="211"/>
        <v>/</v>
      </c>
      <c r="AP107" s="11">
        <f t="shared" si="212"/>
        <v>1.9432568985620069E-3</v>
      </c>
      <c r="AQ107" s="11">
        <f t="shared" si="213"/>
        <v>3.5666088297665599E-3</v>
      </c>
      <c r="AR107" s="11">
        <f t="shared" si="214"/>
        <v>1.5343090734536435E-3</v>
      </c>
      <c r="AS107" s="11">
        <f t="shared" si="215"/>
        <v>6.6287878787878451E-3</v>
      </c>
      <c r="AT107" s="11" t="str">
        <f t="shared" si="216"/>
        <v>/</v>
      </c>
      <c r="AU107" s="11">
        <f t="shared" si="217"/>
        <v>-2.2196018589166755E-3</v>
      </c>
      <c r="AV107" s="11">
        <f t="shared" si="218"/>
        <v>4.8154093097914075E-3</v>
      </c>
      <c r="AW107" s="11">
        <f t="shared" si="219"/>
        <v>9.9206349206348854E-4</v>
      </c>
      <c r="AX107" s="11">
        <f t="shared" si="220"/>
        <v>1.323626737260053E-3</v>
      </c>
      <c r="AY107" s="11" t="str">
        <f t="shared" si="221"/>
        <v>/</v>
      </c>
      <c r="AZ107" s="11">
        <f t="shared" si="222"/>
        <v>1.7972681524083267E-2</v>
      </c>
      <c r="BA107" s="11">
        <f t="shared" si="223"/>
        <v>5.0000000000016698E-4</v>
      </c>
      <c r="BB107" s="11" t="str">
        <f t="shared" si="166"/>
        <v>/</v>
      </c>
      <c r="BC107" s="11">
        <f t="shared" si="166"/>
        <v>2.8687308339105932E-3</v>
      </c>
      <c r="BD107" s="11">
        <f t="shared" ref="BD107:BD108" si="232">IF(AB107=AB106,"/",AB107/AB106-1)</f>
        <v>1.1607850645376505E-3</v>
      </c>
      <c r="BW107" s="2">
        <f t="shared" si="175"/>
        <v>43847</v>
      </c>
      <c r="BX107" s="29">
        <f t="shared" si="176"/>
        <v>1.0135000000000001</v>
      </c>
      <c r="BY107" s="29">
        <f t="shared" si="177"/>
        <v>1.4033078880407124</v>
      </c>
      <c r="BZ107" s="29">
        <f t="shared" si="178"/>
        <v>1.2976449633880862</v>
      </c>
      <c r="CA107" s="29">
        <f t="shared" si="179"/>
        <v>1.6154471544715447</v>
      </c>
      <c r="CB107" s="29">
        <f t="shared" si="180"/>
        <v>1.2386634844868736</v>
      </c>
      <c r="CC107" s="29">
        <f t="shared" si="181"/>
        <v>1.3922376519660207</v>
      </c>
      <c r="CD107" s="29">
        <f t="shared" si="182"/>
        <v>1.3922624053826744</v>
      </c>
      <c r="CE107" s="29">
        <f t="shared" si="183"/>
        <v>1.1456</v>
      </c>
      <c r="CF107" s="29">
        <f t="shared" si="184"/>
        <v>1.1049125728559532</v>
      </c>
      <c r="CG107" s="29">
        <f t="shared" si="185"/>
        <v>1.159</v>
      </c>
      <c r="CH107" s="29">
        <f t="shared" si="186"/>
        <v>1.2376298915503501</v>
      </c>
      <c r="CI107" s="29">
        <f t="shared" si="187"/>
        <v>1.1579999999999999</v>
      </c>
      <c r="CJ107" s="29">
        <f t="shared" si="188"/>
        <v>1.0311999999999999</v>
      </c>
      <c r="CK107" s="29">
        <f t="shared" si="189"/>
        <v>1.0410999999999999</v>
      </c>
      <c r="CL107" s="29">
        <f t="shared" si="190"/>
        <v>1.01973181131141</v>
      </c>
      <c r="CM107" s="29">
        <f t="shared" si="191"/>
        <v>1.0629999999999999</v>
      </c>
      <c r="CN107" s="29">
        <f t="shared" si="192"/>
        <v>1.3299000000000001</v>
      </c>
      <c r="CO107" s="29">
        <f t="shared" si="193"/>
        <v>1.427224923107451</v>
      </c>
      <c r="CP107" s="29">
        <f t="shared" si="194"/>
        <v>1.119756730167248</v>
      </c>
      <c r="CQ107" s="29">
        <f t="shared" si="195"/>
        <v>1.0089999999999999</v>
      </c>
      <c r="CR107" s="29">
        <f t="shared" si="196"/>
        <v>1.5129999999999999</v>
      </c>
      <c r="CS107" s="29">
        <f t="shared" si="197"/>
        <v>1</v>
      </c>
      <c r="CT107" s="29">
        <f t="shared" si="198"/>
        <v>1.4089552238805971</v>
      </c>
      <c r="CU107" s="29">
        <f t="shared" si="199"/>
        <v>1.3199208443271768</v>
      </c>
      <c r="CV107" s="29">
        <f t="shared" si="164"/>
        <v>1</v>
      </c>
      <c r="CW107" s="29">
        <f t="shared" si="164"/>
        <v>1.0138</v>
      </c>
      <c r="CX107" s="29">
        <f t="shared" ref="CX107:CX108" si="233">AB107/AB$2</f>
        <v>1.364362987600485</v>
      </c>
    </row>
    <row r="108" spans="1:102">
      <c r="A108" s="2">
        <v>43853</v>
      </c>
      <c r="B108" s="29">
        <v>1.0135000000000001</v>
      </c>
      <c r="C108" s="29">
        <v>1.5565</v>
      </c>
      <c r="D108" s="29">
        <v>1.3061</v>
      </c>
      <c r="E108" s="29">
        <v>2.0150000000000001</v>
      </c>
      <c r="F108" s="29">
        <v>1.556</v>
      </c>
      <c r="G108" s="29">
        <v>2.7515999999999998</v>
      </c>
      <c r="H108" s="29">
        <v>1.6505000000000001</v>
      </c>
      <c r="I108" s="29">
        <v>1.1400999999999999</v>
      </c>
      <c r="J108" s="29">
        <v>1.319</v>
      </c>
      <c r="K108" s="29">
        <v>1.147</v>
      </c>
      <c r="L108" s="29">
        <v>1.2341456894990499</v>
      </c>
      <c r="M108" s="29">
        <v>1.157</v>
      </c>
      <c r="N108" s="29">
        <v>1.0406</v>
      </c>
      <c r="O108" s="29">
        <v>1.0483</v>
      </c>
      <c r="P108" s="29">
        <v>1.0066891914859899</v>
      </c>
      <c r="Q108" s="29">
        <v>1.0629999999999999</v>
      </c>
      <c r="R108" s="29">
        <v>1.3246</v>
      </c>
      <c r="S108" s="29">
        <v>1.4309000000000001</v>
      </c>
      <c r="T108" s="29">
        <v>1.25</v>
      </c>
      <c r="U108" s="29">
        <v>1.016</v>
      </c>
      <c r="V108" s="29">
        <v>1.5289999999999999</v>
      </c>
      <c r="W108" s="29">
        <v>1</v>
      </c>
      <c r="X108" s="29">
        <v>1.4370000000000001</v>
      </c>
      <c r="Y108" s="29">
        <v>1.4031</v>
      </c>
      <c r="Z108" s="29">
        <v>1</v>
      </c>
      <c r="AA108" s="29">
        <v>1.0203</v>
      </c>
      <c r="AB108" s="19">
        <v>1.365684989146815</v>
      </c>
      <c r="AD108" s="11" t="str">
        <f t="shared" si="200"/>
        <v>/</v>
      </c>
      <c r="AE108" s="11">
        <f t="shared" si="201"/>
        <v>7.9652894702757493E-3</v>
      </c>
      <c r="AF108" s="11">
        <f t="shared" si="202"/>
        <v>-4.0414823852370496E-3</v>
      </c>
      <c r="AG108" s="11">
        <f t="shared" si="203"/>
        <v>1.4091595369904342E-2</v>
      </c>
      <c r="AH108" s="11">
        <f t="shared" si="204"/>
        <v>-6.4226075786766312E-4</v>
      </c>
      <c r="AI108" s="11">
        <f t="shared" si="205"/>
        <v>5.3343076360978792E-3</v>
      </c>
      <c r="AJ108" s="11">
        <f t="shared" si="206"/>
        <v>-2.960009665337604E-3</v>
      </c>
      <c r="AK108" s="11">
        <f t="shared" si="207"/>
        <v>-4.8009776536312998E-3</v>
      </c>
      <c r="AL108" s="11">
        <f t="shared" si="208"/>
        <v>-6.0286360211002643E-3</v>
      </c>
      <c r="AM108" s="11">
        <f t="shared" si="209"/>
        <v>-1.035375323554788E-2</v>
      </c>
      <c r="AN108" s="11">
        <f t="shared" si="210"/>
        <v>-2.8152213154254424E-3</v>
      </c>
      <c r="AO108" s="11">
        <f t="shared" si="211"/>
        <v>-8.6355785837644028E-4</v>
      </c>
      <c r="AP108" s="11">
        <f t="shared" si="212"/>
        <v>9.1155934833204721E-3</v>
      </c>
      <c r="AQ108" s="11">
        <f t="shared" si="213"/>
        <v>6.9157621746231968E-3</v>
      </c>
      <c r="AR108" s="11">
        <f t="shared" si="214"/>
        <v>-1.2790245122045185E-2</v>
      </c>
      <c r="AS108" s="11" t="str">
        <f t="shared" si="215"/>
        <v>/</v>
      </c>
      <c r="AT108" s="11">
        <f t="shared" si="216"/>
        <v>-3.9852620497782265E-3</v>
      </c>
      <c r="AU108" s="11">
        <f t="shared" si="217"/>
        <v>-5.2832811956898817E-3</v>
      </c>
      <c r="AV108" s="11">
        <f t="shared" si="218"/>
        <v>-1.5974440894568342E-3</v>
      </c>
      <c r="AW108" s="11">
        <f t="shared" si="219"/>
        <v>6.9375619425173785E-3</v>
      </c>
      <c r="AX108" s="11">
        <f t="shared" si="220"/>
        <v>1.0575016523463265E-2</v>
      </c>
      <c r="AY108" s="11" t="str">
        <f t="shared" si="221"/>
        <v>/</v>
      </c>
      <c r="AZ108" s="11">
        <f t="shared" si="222"/>
        <v>1.4830508474576343E-2</v>
      </c>
      <c r="BA108" s="11">
        <f t="shared" si="223"/>
        <v>1.713428999785771E-3</v>
      </c>
      <c r="BB108" s="11" t="str">
        <f t="shared" si="166"/>
        <v>/</v>
      </c>
      <c r="BC108" s="11">
        <f t="shared" si="166"/>
        <v>6.4115210100610387E-3</v>
      </c>
      <c r="BD108" s="11">
        <f t="shared" si="232"/>
        <v>9.6895148750331117E-4</v>
      </c>
      <c r="BW108" s="2">
        <f t="shared" si="175"/>
        <v>43853</v>
      </c>
      <c r="BX108" s="29">
        <f t="shared" si="176"/>
        <v>1.0135000000000001</v>
      </c>
      <c r="BY108" s="29">
        <f t="shared" si="177"/>
        <v>1.4144856415848781</v>
      </c>
      <c r="BZ108" s="29">
        <f t="shared" si="178"/>
        <v>1.2924005541262618</v>
      </c>
      <c r="CA108" s="29">
        <f t="shared" si="179"/>
        <v>1.6382113821138213</v>
      </c>
      <c r="CB108" s="29">
        <f t="shared" si="180"/>
        <v>1.2378679395385841</v>
      </c>
      <c r="CC108" s="29">
        <f t="shared" si="181"/>
        <v>1.399664275904166</v>
      </c>
      <c r="CD108" s="29">
        <f t="shared" si="182"/>
        <v>1.3881412952060554</v>
      </c>
      <c r="CE108" s="29">
        <f t="shared" si="183"/>
        <v>1.1400999999999999</v>
      </c>
      <c r="CF108" s="29">
        <f t="shared" si="184"/>
        <v>1.0982514571190674</v>
      </c>
      <c r="CG108" s="29">
        <f t="shared" si="185"/>
        <v>1.147</v>
      </c>
      <c r="CH108" s="29">
        <f t="shared" si="186"/>
        <v>1.2341456894990499</v>
      </c>
      <c r="CI108" s="29">
        <f t="shared" si="187"/>
        <v>1.157</v>
      </c>
      <c r="CJ108" s="29">
        <f t="shared" si="188"/>
        <v>1.0406</v>
      </c>
      <c r="CK108" s="29">
        <f t="shared" si="189"/>
        <v>1.0483</v>
      </c>
      <c r="CL108" s="29">
        <f t="shared" si="190"/>
        <v>1.0066891914859899</v>
      </c>
      <c r="CM108" s="29">
        <f t="shared" si="191"/>
        <v>1.0629999999999999</v>
      </c>
      <c r="CN108" s="29">
        <f t="shared" si="192"/>
        <v>1.3246</v>
      </c>
      <c r="CO108" s="29">
        <f t="shared" si="193"/>
        <v>1.4196844925091776</v>
      </c>
      <c r="CP108" s="29">
        <f t="shared" si="194"/>
        <v>1.1179679813970127</v>
      </c>
      <c r="CQ108" s="29">
        <f t="shared" si="195"/>
        <v>1.016</v>
      </c>
      <c r="CR108" s="29">
        <f t="shared" si="196"/>
        <v>1.5289999999999999</v>
      </c>
      <c r="CS108" s="29">
        <f t="shared" si="197"/>
        <v>1</v>
      </c>
      <c r="CT108" s="29">
        <f t="shared" si="198"/>
        <v>1.4298507462686569</v>
      </c>
      <c r="CU108" s="29">
        <f t="shared" si="199"/>
        <v>1.3221824349792688</v>
      </c>
      <c r="CV108" s="29">
        <f t="shared" si="164"/>
        <v>1</v>
      </c>
      <c r="CW108" s="29">
        <f t="shared" si="164"/>
        <v>1.0203</v>
      </c>
      <c r="CX108" s="29">
        <f t="shared" si="233"/>
        <v>1.365684989146815</v>
      </c>
    </row>
    <row r="109" spans="1:102">
      <c r="A109" s="2">
        <v>43868</v>
      </c>
      <c r="B109" s="29">
        <v>1.0088999999999999</v>
      </c>
      <c r="C109" s="29">
        <v>1.5766</v>
      </c>
      <c r="D109" s="29">
        <v>1.3056000000000001</v>
      </c>
      <c r="E109" s="29">
        <v>2.02</v>
      </c>
      <c r="F109" s="29">
        <v>1.54</v>
      </c>
      <c r="G109" s="29">
        <v>2.7713999999999999</v>
      </c>
      <c r="H109" s="29">
        <v>1.6677</v>
      </c>
      <c r="I109" s="29">
        <v>1.1231</v>
      </c>
      <c r="J109" s="29">
        <v>1.3480000000000001</v>
      </c>
      <c r="K109" s="29">
        <v>1.141</v>
      </c>
      <c r="L109" s="29">
        <v>1.2391494364308799</v>
      </c>
      <c r="M109" s="29">
        <v>1.147</v>
      </c>
      <c r="N109" s="29">
        <v>1.0533999999999999</v>
      </c>
      <c r="O109" s="29">
        <v>1.0538000000000001</v>
      </c>
      <c r="P109" s="29">
        <v>1.00470383307806</v>
      </c>
      <c r="Q109" s="29">
        <v>1.0629999999999999</v>
      </c>
      <c r="R109" s="29">
        <v>1.3098000000000001</v>
      </c>
      <c r="S109" s="29">
        <v>1.4293</v>
      </c>
      <c r="T109" s="29">
        <v>1.228</v>
      </c>
      <c r="U109" s="29">
        <v>1.0149999999999999</v>
      </c>
      <c r="V109" s="29">
        <v>1.5489999999999999</v>
      </c>
      <c r="W109" s="29">
        <v>1</v>
      </c>
      <c r="X109" s="29">
        <v>1.4610000000000001</v>
      </c>
      <c r="Y109" s="29">
        <v>1.3953</v>
      </c>
      <c r="Z109" s="29">
        <v>1</v>
      </c>
      <c r="AA109" s="29">
        <v>1.0186999999999999</v>
      </c>
      <c r="AB109" s="19">
        <v>1.3671091888674127</v>
      </c>
      <c r="AD109" s="11">
        <f t="shared" si="200"/>
        <v>-4.5387271830292786E-3</v>
      </c>
      <c r="AE109" s="11">
        <f t="shared" si="201"/>
        <v>1.2913588178605773E-2</v>
      </c>
      <c r="AF109" s="11">
        <f t="shared" si="202"/>
        <v>-3.8281907970294515E-4</v>
      </c>
      <c r="AG109" s="11">
        <f t="shared" si="203"/>
        <v>2.4813895781636841E-3</v>
      </c>
      <c r="AH109" s="11">
        <f t="shared" si="204"/>
        <v>-1.0282776349614386E-2</v>
      </c>
      <c r="AI109" s="11">
        <f t="shared" si="205"/>
        <v>7.195813344962998E-3</v>
      </c>
      <c r="AJ109" s="11">
        <f t="shared" si="206"/>
        <v>1.0421084519842472E-2</v>
      </c>
      <c r="AK109" s="11">
        <f t="shared" si="207"/>
        <v>-1.4910972721690952E-2</v>
      </c>
      <c r="AL109" s="11">
        <f t="shared" si="208"/>
        <v>2.1986353297953176E-2</v>
      </c>
      <c r="AM109" s="11">
        <f t="shared" si="209"/>
        <v>-5.2310374891020306E-3</v>
      </c>
      <c r="AN109" s="11">
        <f t="shared" si="210"/>
        <v>4.0544215925277793E-3</v>
      </c>
      <c r="AO109" s="11">
        <f t="shared" si="211"/>
        <v>-8.6430423509075149E-3</v>
      </c>
      <c r="AP109" s="11">
        <f t="shared" si="212"/>
        <v>1.2300595810109449E-2</v>
      </c>
      <c r="AQ109" s="11">
        <f t="shared" si="213"/>
        <v>5.2465897166842357E-3</v>
      </c>
      <c r="AR109" s="11">
        <f t="shared" si="214"/>
        <v>-1.9721662105056659E-3</v>
      </c>
      <c r="AS109" s="11" t="str">
        <f t="shared" si="215"/>
        <v>/</v>
      </c>
      <c r="AT109" s="11">
        <f t="shared" si="216"/>
        <v>-1.1173184357541888E-2</v>
      </c>
      <c r="AU109" s="11">
        <f t="shared" si="217"/>
        <v>-1.118177370885487E-3</v>
      </c>
      <c r="AV109" s="11">
        <f t="shared" si="218"/>
        <v>-1.760000000000006E-2</v>
      </c>
      <c r="AW109" s="11">
        <f t="shared" si="219"/>
        <v>-9.8425196850404628E-4</v>
      </c>
      <c r="AX109" s="11">
        <f t="shared" si="220"/>
        <v>1.3080444735120933E-2</v>
      </c>
      <c r="AY109" s="11" t="str">
        <f t="shared" si="221"/>
        <v>/</v>
      </c>
      <c r="AZ109" s="11">
        <f t="shared" si="222"/>
        <v>1.6701461377870652E-2</v>
      </c>
      <c r="BA109" s="11">
        <f t="shared" si="223"/>
        <v>-5.5591190934359824E-3</v>
      </c>
      <c r="BB109" s="11" t="str">
        <f t="shared" si="166"/>
        <v>/</v>
      </c>
      <c r="BC109" s="11">
        <f t="shared" si="166"/>
        <v>-1.5681662256199491E-3</v>
      </c>
      <c r="BD109" s="11">
        <f t="shared" ref="BD109" si="234">IF(AB109=AB108,"/",AB109/AB108-1)</f>
        <v>1.0428464337792764E-3</v>
      </c>
      <c r="BW109" s="2">
        <f t="shared" si="175"/>
        <v>43868</v>
      </c>
      <c r="BX109" s="29">
        <f t="shared" si="176"/>
        <v>1.0088999999999999</v>
      </c>
      <c r="BY109" s="29">
        <f t="shared" si="177"/>
        <v>1.4327517266448564</v>
      </c>
      <c r="BZ109" s="29">
        <f t="shared" si="178"/>
        <v>1.2919057985355236</v>
      </c>
      <c r="CA109" s="29">
        <f t="shared" si="179"/>
        <v>1.6422764227642277</v>
      </c>
      <c r="CB109" s="29">
        <f t="shared" si="180"/>
        <v>1.2251392203659508</v>
      </c>
      <c r="CC109" s="29">
        <f t="shared" si="181"/>
        <v>1.4097359987791851</v>
      </c>
      <c r="CD109" s="29">
        <f t="shared" si="182"/>
        <v>1.4026072329688812</v>
      </c>
      <c r="CE109" s="29">
        <f t="shared" si="183"/>
        <v>1.1231</v>
      </c>
      <c r="CF109" s="29">
        <f t="shared" si="184"/>
        <v>1.122398001665279</v>
      </c>
      <c r="CG109" s="29">
        <f t="shared" si="185"/>
        <v>1.141</v>
      </c>
      <c r="CH109" s="29">
        <f t="shared" si="186"/>
        <v>1.2391494364308799</v>
      </c>
      <c r="CI109" s="29">
        <f t="shared" si="187"/>
        <v>1.147</v>
      </c>
      <c r="CJ109" s="29">
        <f t="shared" si="188"/>
        <v>1.0533999999999999</v>
      </c>
      <c r="CK109" s="29">
        <f t="shared" si="189"/>
        <v>1.0538000000000001</v>
      </c>
      <c r="CL109" s="29">
        <f t="shared" si="190"/>
        <v>1.00470383307806</v>
      </c>
      <c r="CM109" s="29">
        <f t="shared" si="191"/>
        <v>1.0629999999999999</v>
      </c>
      <c r="CN109" s="29">
        <f t="shared" si="192"/>
        <v>1.3098000000000001</v>
      </c>
      <c r="CO109" s="29">
        <f t="shared" si="193"/>
        <v>1.4180970334358567</v>
      </c>
      <c r="CP109" s="29">
        <f t="shared" si="194"/>
        <v>1.0982917449244252</v>
      </c>
      <c r="CQ109" s="29">
        <f t="shared" si="195"/>
        <v>1.0149999999999999</v>
      </c>
      <c r="CR109" s="29">
        <f t="shared" si="196"/>
        <v>1.5489999999999999</v>
      </c>
      <c r="CS109" s="29">
        <f t="shared" si="197"/>
        <v>1</v>
      </c>
      <c r="CT109" s="29">
        <f t="shared" si="198"/>
        <v>1.4537313432835823</v>
      </c>
      <c r="CU109" s="29">
        <f t="shared" si="199"/>
        <v>1.31483226535997</v>
      </c>
      <c r="CV109" s="29">
        <f t="shared" si="164"/>
        <v>1</v>
      </c>
      <c r="CW109" s="29">
        <f t="shared" si="164"/>
        <v>1.0186999999999999</v>
      </c>
      <c r="CX109" s="29">
        <f t="shared" ref="CX109" si="235">AB109/AB$2</f>
        <v>1.3671091888674127</v>
      </c>
    </row>
    <row r="110" spans="1:102">
      <c r="A110" s="2">
        <v>43875</v>
      </c>
      <c r="B110" s="29">
        <v>1.0186999999999999</v>
      </c>
      <c r="C110" s="29">
        <v>1.5949</v>
      </c>
      <c r="D110" s="29">
        <v>1.3069999999999999</v>
      </c>
      <c r="E110" s="29">
        <v>2.056</v>
      </c>
      <c r="F110" s="29">
        <v>1.5509999999999999</v>
      </c>
      <c r="G110" s="29">
        <v>2.7696000000000001</v>
      </c>
      <c r="H110" s="29">
        <v>1.6771</v>
      </c>
      <c r="I110" s="29">
        <v>1.1317999999999999</v>
      </c>
      <c r="J110" s="29">
        <v>1.34</v>
      </c>
      <c r="K110" s="29">
        <v>1.147</v>
      </c>
      <c r="L110" s="29">
        <v>1.24864798833428</v>
      </c>
      <c r="M110" s="29">
        <v>1.1559999999999999</v>
      </c>
      <c r="N110" s="29">
        <v>1.0653999999999999</v>
      </c>
      <c r="O110" s="29">
        <v>1.0330999999999999</v>
      </c>
      <c r="P110" s="29">
        <v>1.0147609426011399</v>
      </c>
      <c r="Q110" s="29">
        <v>1.0780000000000001</v>
      </c>
      <c r="R110" s="29">
        <v>1.3246</v>
      </c>
      <c r="S110" s="29">
        <v>1.4195</v>
      </c>
      <c r="T110" s="29">
        <v>1.23</v>
      </c>
      <c r="U110" s="29">
        <v>1.022</v>
      </c>
      <c r="V110" s="29">
        <v>1.5760000000000001</v>
      </c>
      <c r="W110" s="29">
        <v>1</v>
      </c>
      <c r="X110" s="29">
        <v>1.4770000000000001</v>
      </c>
      <c r="Y110" s="29">
        <v>1.3987000000000001</v>
      </c>
      <c r="Z110" s="29">
        <v>1</v>
      </c>
      <c r="AA110" s="29">
        <v>1.0323</v>
      </c>
      <c r="AB110" s="19">
        <v>1.3751087608236976</v>
      </c>
      <c r="AD110" s="11">
        <f t="shared" si="200"/>
        <v>9.7135494102487119E-3</v>
      </c>
      <c r="AE110" s="11">
        <f t="shared" si="201"/>
        <v>1.1607256120766296E-2</v>
      </c>
      <c r="AF110" s="11">
        <f t="shared" si="202"/>
        <v>1.0723039215685404E-3</v>
      </c>
      <c r="AG110" s="11">
        <f t="shared" si="203"/>
        <v>1.7821782178217838E-2</v>
      </c>
      <c r="AH110" s="11">
        <f t="shared" si="204"/>
        <v>7.1428571428571175E-3</v>
      </c>
      <c r="AI110" s="11">
        <f t="shared" si="205"/>
        <v>-6.4949123186830438E-4</v>
      </c>
      <c r="AJ110" s="11">
        <f t="shared" si="206"/>
        <v>5.6365053666727061E-3</v>
      </c>
      <c r="AK110" s="11">
        <f t="shared" si="207"/>
        <v>7.7464161695306455E-3</v>
      </c>
      <c r="AL110" s="11">
        <f t="shared" si="208"/>
        <v>-5.9347181008901906E-3</v>
      </c>
      <c r="AM110" s="11">
        <f t="shared" si="209"/>
        <v>5.2585451358457824E-3</v>
      </c>
      <c r="AN110" s="11">
        <f t="shared" si="210"/>
        <v>7.6653804812749637E-3</v>
      </c>
      <c r="AO110" s="11">
        <f t="shared" si="211"/>
        <v>7.8465562336529349E-3</v>
      </c>
      <c r="AP110" s="11">
        <f t="shared" si="212"/>
        <v>1.1391684070628516E-2</v>
      </c>
      <c r="AQ110" s="11">
        <f t="shared" si="213"/>
        <v>-1.9643196052381962E-2</v>
      </c>
      <c r="AR110" s="11">
        <f t="shared" si="214"/>
        <v>1.0010024040884247E-2</v>
      </c>
      <c r="AS110" s="11">
        <f t="shared" si="215"/>
        <v>1.4111006585136421E-2</v>
      </c>
      <c r="AT110" s="11">
        <f t="shared" si="216"/>
        <v>1.1299435028248483E-2</v>
      </c>
      <c r="AU110" s="11">
        <f t="shared" si="217"/>
        <v>-6.8565031833764944E-3</v>
      </c>
      <c r="AV110" s="11">
        <f t="shared" si="218"/>
        <v>1.6286644951140072E-3</v>
      </c>
      <c r="AW110" s="11">
        <f t="shared" si="219"/>
        <v>6.8965517241379448E-3</v>
      </c>
      <c r="AX110" s="11">
        <f t="shared" si="220"/>
        <v>1.7430600387346784E-2</v>
      </c>
      <c r="AY110" s="11" t="str">
        <f t="shared" si="221"/>
        <v>/</v>
      </c>
      <c r="AZ110" s="11">
        <f t="shared" si="222"/>
        <v>1.0951403148528494E-2</v>
      </c>
      <c r="BA110" s="11">
        <f t="shared" si="223"/>
        <v>2.4367519529850945E-3</v>
      </c>
      <c r="BB110" s="11" t="str">
        <f t="shared" si="166"/>
        <v>/</v>
      </c>
      <c r="BC110" s="11">
        <f t="shared" si="166"/>
        <v>1.3350348483361252E-2</v>
      </c>
      <c r="BD110" s="11">
        <f t="shared" ref="BD110" si="236">IF(AB110=AB109,"/",AB110/AB109-1)</f>
        <v>5.8514506532665322E-3</v>
      </c>
      <c r="BW110" s="2">
        <f t="shared" si="175"/>
        <v>43875</v>
      </c>
      <c r="BX110" s="29">
        <f t="shared" si="176"/>
        <v>1.0186999999999999</v>
      </c>
      <c r="BY110" s="29">
        <f t="shared" si="177"/>
        <v>1.4493820428934931</v>
      </c>
      <c r="BZ110" s="29">
        <f t="shared" si="178"/>
        <v>1.2932911141895904</v>
      </c>
      <c r="CA110" s="29">
        <f t="shared" si="179"/>
        <v>1.6715447154471545</v>
      </c>
      <c r="CB110" s="29">
        <f t="shared" si="180"/>
        <v>1.233890214797136</v>
      </c>
      <c r="CC110" s="29">
        <f t="shared" si="181"/>
        <v>1.4088203876087289</v>
      </c>
      <c r="CD110" s="29">
        <f t="shared" si="182"/>
        <v>1.4105130361648444</v>
      </c>
      <c r="CE110" s="29">
        <f t="shared" si="183"/>
        <v>1.1317999999999999</v>
      </c>
      <c r="CF110" s="29">
        <f t="shared" si="184"/>
        <v>1.1157368859283929</v>
      </c>
      <c r="CG110" s="29">
        <f t="shared" si="185"/>
        <v>1.147</v>
      </c>
      <c r="CH110" s="29">
        <f t="shared" si="186"/>
        <v>1.24864798833428</v>
      </c>
      <c r="CI110" s="29">
        <f t="shared" si="187"/>
        <v>1.1559999999999999</v>
      </c>
      <c r="CJ110" s="29">
        <f t="shared" si="188"/>
        <v>1.0653999999999999</v>
      </c>
      <c r="CK110" s="29">
        <f t="shared" si="189"/>
        <v>1.0330999999999999</v>
      </c>
      <c r="CL110" s="29">
        <f t="shared" si="190"/>
        <v>1.0147609426011399</v>
      </c>
      <c r="CM110" s="29">
        <f t="shared" si="191"/>
        <v>1.0780000000000001</v>
      </c>
      <c r="CN110" s="29">
        <f t="shared" si="192"/>
        <v>1.3246</v>
      </c>
      <c r="CO110" s="29">
        <f t="shared" si="193"/>
        <v>1.408373846611767</v>
      </c>
      <c r="CP110" s="29">
        <f t="shared" si="194"/>
        <v>1.1000804936946604</v>
      </c>
      <c r="CQ110" s="29">
        <f t="shared" si="195"/>
        <v>1.022</v>
      </c>
      <c r="CR110" s="29">
        <f t="shared" si="196"/>
        <v>1.5760000000000001</v>
      </c>
      <c r="CS110" s="29">
        <f t="shared" si="197"/>
        <v>1</v>
      </c>
      <c r="CT110" s="29">
        <f t="shared" si="198"/>
        <v>1.4696517412935326</v>
      </c>
      <c r="CU110" s="29">
        <f t="shared" si="199"/>
        <v>1.3180361854504337</v>
      </c>
      <c r="CV110" s="29">
        <f t="shared" si="164"/>
        <v>1</v>
      </c>
      <c r="CW110" s="29">
        <f t="shared" si="164"/>
        <v>1.0323</v>
      </c>
      <c r="CX110" s="29">
        <f t="shared" ref="CX110" si="237">AB110/AB$2</f>
        <v>1.3751087608236976</v>
      </c>
    </row>
    <row r="111" spans="1:102">
      <c r="A111" s="2">
        <v>43882</v>
      </c>
      <c r="B111" s="29">
        <v>1.0464</v>
      </c>
      <c r="C111" s="29">
        <v>1.6355999999999999</v>
      </c>
      <c r="D111" s="29">
        <v>1.3113999999999999</v>
      </c>
      <c r="E111" s="29">
        <v>2.101</v>
      </c>
      <c r="F111" s="29">
        <v>1.5740000000000001</v>
      </c>
      <c r="G111" s="29">
        <v>2.8656999999999999</v>
      </c>
      <c r="H111" s="29">
        <v>1.7181</v>
      </c>
      <c r="I111" s="29">
        <v>1.1504000000000001</v>
      </c>
      <c r="J111" s="29">
        <v>1.369</v>
      </c>
      <c r="K111" s="29">
        <v>1.17</v>
      </c>
      <c r="L111" s="29">
        <v>1.271852937</v>
      </c>
      <c r="M111" s="29">
        <v>1.1559999999999999</v>
      </c>
      <c r="N111" s="29">
        <v>1.0738000000000001</v>
      </c>
      <c r="O111" s="29">
        <v>1.036</v>
      </c>
      <c r="P111" s="29">
        <v>1.0503758916902199</v>
      </c>
      <c r="Q111" s="29">
        <v>1.109</v>
      </c>
      <c r="R111" s="29">
        <v>1.3331</v>
      </c>
      <c r="S111" s="29">
        <v>1.4787999999999999</v>
      </c>
      <c r="T111" s="29">
        <v>1.2430000000000001</v>
      </c>
      <c r="U111" s="29">
        <v>1.02</v>
      </c>
      <c r="V111" s="29">
        <v>1.589</v>
      </c>
      <c r="W111" s="29">
        <v>1</v>
      </c>
      <c r="X111" s="29">
        <v>1.492</v>
      </c>
      <c r="Y111" s="29">
        <v>1.4179999999999999</v>
      </c>
      <c r="Z111" s="29">
        <v>1</v>
      </c>
      <c r="AA111" s="29">
        <v>1.0474000000000001</v>
      </c>
      <c r="AB111" s="19">
        <v>1.3985575433216466</v>
      </c>
      <c r="AD111" s="11">
        <f t="shared" si="200"/>
        <v>2.7191518602140086E-2</v>
      </c>
      <c r="AE111" s="11">
        <f t="shared" si="201"/>
        <v>2.551884130666493E-2</v>
      </c>
      <c r="AF111" s="11">
        <f t="shared" si="202"/>
        <v>3.3664881407804437E-3</v>
      </c>
      <c r="AG111" s="11">
        <f t="shared" si="203"/>
        <v>2.1887159533073852E-2</v>
      </c>
      <c r="AH111" s="11">
        <f t="shared" si="204"/>
        <v>1.4829142488717029E-2</v>
      </c>
      <c r="AI111" s="11">
        <f t="shared" si="205"/>
        <v>3.4698151357596796E-2</v>
      </c>
      <c r="AJ111" s="11">
        <f t="shared" si="206"/>
        <v>2.4446962017768747E-2</v>
      </c>
      <c r="AK111" s="11">
        <f t="shared" si="207"/>
        <v>1.6433998939742178E-2</v>
      </c>
      <c r="AL111" s="11">
        <f t="shared" si="208"/>
        <v>2.1641791044776149E-2</v>
      </c>
      <c r="AM111" s="11">
        <f t="shared" si="209"/>
        <v>2.0052310374890858E-2</v>
      </c>
      <c r="AN111" s="11">
        <f t="shared" si="210"/>
        <v>1.8584059624903393E-2</v>
      </c>
      <c r="AO111" s="11" t="str">
        <f t="shared" si="211"/>
        <v>/</v>
      </c>
      <c r="AP111" s="11">
        <f t="shared" si="212"/>
        <v>7.8843626806834877E-3</v>
      </c>
      <c r="AQ111" s="11">
        <f t="shared" si="213"/>
        <v>2.8070854709130177E-3</v>
      </c>
      <c r="AR111" s="11">
        <f t="shared" si="214"/>
        <v>3.5096885969801095E-2</v>
      </c>
      <c r="AS111" s="11">
        <f t="shared" si="215"/>
        <v>2.8756957328385901E-2</v>
      </c>
      <c r="AT111" s="11">
        <f t="shared" si="216"/>
        <v>6.4170315566962621E-3</v>
      </c>
      <c r="AU111" s="11">
        <f t="shared" si="217"/>
        <v>4.1775272983444856E-2</v>
      </c>
      <c r="AV111" s="11">
        <f t="shared" si="218"/>
        <v>1.0569105691057068E-2</v>
      </c>
      <c r="AW111" s="11">
        <f t="shared" si="219"/>
        <v>-1.9569471624266699E-3</v>
      </c>
      <c r="AX111" s="11">
        <f t="shared" si="220"/>
        <v>8.2487309644669882E-3</v>
      </c>
      <c r="AY111" s="11" t="str">
        <f t="shared" si="221"/>
        <v>/</v>
      </c>
      <c r="AZ111" s="11">
        <f t="shared" si="222"/>
        <v>1.0155721056194889E-2</v>
      </c>
      <c r="BA111" s="11">
        <f t="shared" si="223"/>
        <v>1.3798527203832123E-2</v>
      </c>
      <c r="BB111" s="11" t="str">
        <f t="shared" si="166"/>
        <v>/</v>
      </c>
      <c r="BC111" s="11">
        <f t="shared" si="166"/>
        <v>1.462753075656309E-2</v>
      </c>
      <c r="BD111" s="11">
        <f t="shared" ref="BD111" si="238">IF(AB111=AB110,"/",AB111/AB110-1)</f>
        <v>1.7052311181482871E-2</v>
      </c>
      <c r="BW111" s="2">
        <f t="shared" si="175"/>
        <v>43882</v>
      </c>
      <c r="BX111" s="29">
        <f t="shared" si="176"/>
        <v>1.0464</v>
      </c>
      <c r="BY111" s="29">
        <f t="shared" si="177"/>
        <v>1.4863685932388222</v>
      </c>
      <c r="BZ111" s="29">
        <f t="shared" si="178"/>
        <v>1.2976449633880862</v>
      </c>
      <c r="CA111" s="29">
        <f t="shared" si="179"/>
        <v>1.7081300813008131</v>
      </c>
      <c r="CB111" s="29">
        <f t="shared" si="180"/>
        <v>1.2521877486077966</v>
      </c>
      <c r="CC111" s="29">
        <f t="shared" si="181"/>
        <v>1.4577038506536446</v>
      </c>
      <c r="CD111" s="29">
        <f t="shared" si="182"/>
        <v>1.4449957947855339</v>
      </c>
      <c r="CE111" s="29">
        <f t="shared" si="183"/>
        <v>1.1504000000000001</v>
      </c>
      <c r="CF111" s="29">
        <f t="shared" si="184"/>
        <v>1.1398834304746044</v>
      </c>
      <c r="CG111" s="29">
        <f t="shared" si="185"/>
        <v>1.17</v>
      </c>
      <c r="CH111" s="29">
        <f t="shared" si="186"/>
        <v>1.271852937</v>
      </c>
      <c r="CI111" s="29">
        <f t="shared" si="187"/>
        <v>1.1559999999999999</v>
      </c>
      <c r="CJ111" s="29">
        <f t="shared" si="188"/>
        <v>1.0738000000000001</v>
      </c>
      <c r="CK111" s="29">
        <f t="shared" si="189"/>
        <v>1.036</v>
      </c>
      <c r="CL111" s="29">
        <f t="shared" si="190"/>
        <v>1.0503758916902199</v>
      </c>
      <c r="CM111" s="29">
        <f t="shared" si="191"/>
        <v>1.109</v>
      </c>
      <c r="CN111" s="29">
        <f t="shared" si="192"/>
        <v>1.3331</v>
      </c>
      <c r="CO111" s="29">
        <f t="shared" si="193"/>
        <v>1.4672090485167177</v>
      </c>
      <c r="CP111" s="29">
        <f t="shared" si="194"/>
        <v>1.1117073607011896</v>
      </c>
      <c r="CQ111" s="29">
        <f t="shared" si="195"/>
        <v>1.02</v>
      </c>
      <c r="CR111" s="29">
        <f t="shared" si="196"/>
        <v>1.589</v>
      </c>
      <c r="CS111" s="29">
        <f t="shared" si="197"/>
        <v>1</v>
      </c>
      <c r="CT111" s="29">
        <f t="shared" si="198"/>
        <v>1.4845771144278608</v>
      </c>
      <c r="CU111" s="29">
        <f t="shared" si="199"/>
        <v>1.3362231436110064</v>
      </c>
      <c r="CV111" s="29">
        <f t="shared" si="164"/>
        <v>1</v>
      </c>
      <c r="CW111" s="29">
        <f t="shared" si="164"/>
        <v>1.0474000000000001</v>
      </c>
      <c r="CX111" s="29">
        <f t="shared" ref="CX111" si="239">AB111/AB$2</f>
        <v>1.3985575433216466</v>
      </c>
    </row>
    <row r="112" spans="1:102">
      <c r="A112" s="2">
        <v>43889</v>
      </c>
      <c r="B112" s="29">
        <v>1.0581</v>
      </c>
      <c r="C112" s="29">
        <v>1.6457999999999999</v>
      </c>
      <c r="D112" s="29">
        <v>1.3144</v>
      </c>
      <c r="E112" s="29">
        <v>2.0920000000000001</v>
      </c>
      <c r="F112" s="29">
        <v>1.5760000000000001</v>
      </c>
      <c r="G112" s="29">
        <v>2.8609</v>
      </c>
      <c r="H112" s="29">
        <v>1.7041999999999999</v>
      </c>
      <c r="I112" s="29">
        <v>1.1503000000000001</v>
      </c>
      <c r="J112" s="29">
        <v>1.3959999999999999</v>
      </c>
      <c r="K112" s="29">
        <v>1.17</v>
      </c>
      <c r="L112" s="29">
        <v>1.2384041279750999</v>
      </c>
      <c r="M112" s="29">
        <v>1.1599999999999999</v>
      </c>
      <c r="N112" s="29">
        <v>1.0869</v>
      </c>
      <c r="O112" s="29">
        <v>1.0441</v>
      </c>
      <c r="P112" s="29">
        <v>1.02448305989431</v>
      </c>
      <c r="Q112" s="29">
        <v>1.1200000000000001</v>
      </c>
      <c r="R112" s="29">
        <v>1.3394999999999999</v>
      </c>
      <c r="S112" s="29">
        <v>1.4924999999999999</v>
      </c>
      <c r="T112" s="29">
        <v>1.2330000000000001</v>
      </c>
      <c r="U112" s="29">
        <v>1.034</v>
      </c>
      <c r="V112" s="29">
        <v>1.6080000000000001</v>
      </c>
      <c r="W112" s="29">
        <v>1</v>
      </c>
      <c r="X112" s="29">
        <v>1.526</v>
      </c>
      <c r="Y112" s="29">
        <v>1.4211</v>
      </c>
      <c r="Z112" s="29">
        <v>1</v>
      </c>
      <c r="AA112" s="29">
        <v>1.0479000000000001</v>
      </c>
      <c r="AB112" s="19">
        <v>1.4025517215100805</v>
      </c>
      <c r="AD112" s="11">
        <f t="shared" si="200"/>
        <v>1.118119266055051E-2</v>
      </c>
      <c r="AE112" s="11">
        <f t="shared" si="201"/>
        <v>6.236243580337586E-3</v>
      </c>
      <c r="AF112" s="11">
        <f t="shared" si="202"/>
        <v>2.287631538813617E-3</v>
      </c>
      <c r="AG112" s="11">
        <f t="shared" si="203"/>
        <v>-4.2836744407424021E-3</v>
      </c>
      <c r="AH112" s="11">
        <f t="shared" si="204"/>
        <v>1.2706480304955914E-3</v>
      </c>
      <c r="AI112" s="11">
        <f t="shared" si="205"/>
        <v>-1.6749834246431172E-3</v>
      </c>
      <c r="AJ112" s="11">
        <f t="shared" si="206"/>
        <v>-8.0903323438682451E-3</v>
      </c>
      <c r="AK112" s="11">
        <f t="shared" si="207"/>
        <v>-8.6926286509081407E-5</v>
      </c>
      <c r="AL112" s="11">
        <f t="shared" si="208"/>
        <v>1.9722425127830512E-2</v>
      </c>
      <c r="AM112" s="11" t="str">
        <f t="shared" si="209"/>
        <v>/</v>
      </c>
      <c r="AN112" s="11">
        <f t="shared" si="210"/>
        <v>-2.6299274115604843E-2</v>
      </c>
      <c r="AO112" s="11">
        <f t="shared" si="211"/>
        <v>3.4602076124568004E-3</v>
      </c>
      <c r="AP112" s="11">
        <f t="shared" si="212"/>
        <v>1.2199664742037486E-2</v>
      </c>
      <c r="AQ112" s="11">
        <f t="shared" si="213"/>
        <v>7.8185328185327307E-3</v>
      </c>
      <c r="AR112" s="11">
        <f t="shared" si="214"/>
        <v>-2.4651014937370985E-2</v>
      </c>
      <c r="AS112" s="11">
        <f t="shared" si="215"/>
        <v>9.918845807033394E-3</v>
      </c>
      <c r="AT112" s="11">
        <f t="shared" si="216"/>
        <v>4.8008401470256423E-3</v>
      </c>
      <c r="AU112" s="11">
        <f t="shared" si="217"/>
        <v>9.2642683256694003E-3</v>
      </c>
      <c r="AV112" s="11">
        <f t="shared" si="218"/>
        <v>-8.045052292839916E-3</v>
      </c>
      <c r="AW112" s="11">
        <f t="shared" si="219"/>
        <v>1.3725490196078383E-2</v>
      </c>
      <c r="AX112" s="11">
        <f t="shared" si="220"/>
        <v>1.195720578980497E-2</v>
      </c>
      <c r="AY112" s="11" t="str">
        <f t="shared" si="221"/>
        <v>/</v>
      </c>
      <c r="AZ112" s="11">
        <f t="shared" si="222"/>
        <v>2.2788203753351333E-2</v>
      </c>
      <c r="BA112" s="11">
        <f t="shared" si="223"/>
        <v>2.1861777150917749E-3</v>
      </c>
      <c r="BB112" s="11" t="str">
        <f t="shared" si="166"/>
        <v>/</v>
      </c>
      <c r="BC112" s="11">
        <f t="shared" si="166"/>
        <v>4.7737254153146225E-4</v>
      </c>
      <c r="BD112" s="11">
        <f t="shared" ref="BD112" si="240">IF(AB112=AB111,"/",AB112/AB111-1)</f>
        <v>2.8559269566752477E-3</v>
      </c>
      <c r="BW112" s="2">
        <f t="shared" si="175"/>
        <v>43889</v>
      </c>
      <c r="BX112" s="29">
        <f t="shared" si="176"/>
        <v>1.0581</v>
      </c>
      <c r="BY112" s="29">
        <f t="shared" si="177"/>
        <v>1.495637949836423</v>
      </c>
      <c r="BZ112" s="29">
        <f t="shared" si="178"/>
        <v>1.3006134969325154</v>
      </c>
      <c r="CA112" s="29">
        <f t="shared" si="179"/>
        <v>1.7008130081300814</v>
      </c>
      <c r="CB112" s="29">
        <f t="shared" si="180"/>
        <v>1.2537788385043755</v>
      </c>
      <c r="CC112" s="29">
        <f t="shared" si="181"/>
        <v>1.4552622208657613</v>
      </c>
      <c r="CD112" s="29">
        <f t="shared" si="182"/>
        <v>1.433305298570227</v>
      </c>
      <c r="CE112" s="29">
        <f t="shared" si="183"/>
        <v>1.1503000000000001</v>
      </c>
      <c r="CF112" s="29">
        <f t="shared" si="184"/>
        <v>1.1623646960865943</v>
      </c>
      <c r="CG112" s="29">
        <f t="shared" si="185"/>
        <v>1.17</v>
      </c>
      <c r="CH112" s="29">
        <f t="shared" si="186"/>
        <v>1.2384041279750999</v>
      </c>
      <c r="CI112" s="29">
        <f t="shared" si="187"/>
        <v>1.1599999999999999</v>
      </c>
      <c r="CJ112" s="29">
        <f t="shared" si="188"/>
        <v>1.0869</v>
      </c>
      <c r="CK112" s="29">
        <f t="shared" si="189"/>
        <v>1.0441</v>
      </c>
      <c r="CL112" s="29">
        <f t="shared" si="190"/>
        <v>1.02448305989431</v>
      </c>
      <c r="CM112" s="29">
        <f t="shared" si="191"/>
        <v>1.1200000000000001</v>
      </c>
      <c r="CN112" s="29">
        <f t="shared" si="192"/>
        <v>1.3394999999999999</v>
      </c>
      <c r="CO112" s="29">
        <f t="shared" si="193"/>
        <v>1.480801666832027</v>
      </c>
      <c r="CP112" s="29">
        <f t="shared" si="194"/>
        <v>1.1027636168500135</v>
      </c>
      <c r="CQ112" s="29">
        <f t="shared" si="195"/>
        <v>1.034</v>
      </c>
      <c r="CR112" s="29">
        <f t="shared" si="196"/>
        <v>1.6080000000000001</v>
      </c>
      <c r="CS112" s="29">
        <f t="shared" si="197"/>
        <v>1</v>
      </c>
      <c r="CT112" s="29">
        <f t="shared" si="198"/>
        <v>1.5184079601990053</v>
      </c>
      <c r="CU112" s="29">
        <f t="shared" si="199"/>
        <v>1.3391443648699586</v>
      </c>
      <c r="CV112" s="29">
        <f t="shared" si="164"/>
        <v>1</v>
      </c>
      <c r="CW112" s="29">
        <f t="shared" si="164"/>
        <v>1.0479000000000001</v>
      </c>
      <c r="CX112" s="29">
        <f t="shared" ref="CX112" si="241">AB112/AB$2</f>
        <v>1.4025517215100805</v>
      </c>
    </row>
    <row r="113" spans="1:102">
      <c r="A113" s="2">
        <v>43896</v>
      </c>
      <c r="B113" s="29">
        <v>1.0907</v>
      </c>
      <c r="C113" s="29">
        <v>1.6813</v>
      </c>
      <c r="D113" s="29">
        <v>1.361</v>
      </c>
      <c r="E113" s="29">
        <v>2.1280000000000001</v>
      </c>
      <c r="F113" s="29">
        <v>1.6180000000000001</v>
      </c>
      <c r="G113" s="29">
        <v>2.9645999999999999</v>
      </c>
      <c r="H113" s="29">
        <v>1.7638</v>
      </c>
      <c r="I113" s="29">
        <v>1.1676</v>
      </c>
      <c r="J113" s="29">
        <v>1.4079999999999999</v>
      </c>
      <c r="K113" s="29">
        <v>1.196</v>
      </c>
      <c r="L113" s="29">
        <v>1.29530596245208</v>
      </c>
      <c r="M113" s="29">
        <v>1.1890000000000001</v>
      </c>
      <c r="N113" s="29">
        <v>1.1071</v>
      </c>
      <c r="O113" s="29">
        <v>1.0571999999999999</v>
      </c>
      <c r="P113" s="29">
        <v>1.03341565164546</v>
      </c>
      <c r="Q113" s="29">
        <v>1.1339999999999999</v>
      </c>
      <c r="R113" s="29">
        <v>1.3616999999999999</v>
      </c>
      <c r="S113" s="29">
        <v>1.5371999999999999</v>
      </c>
      <c r="T113" s="29">
        <v>1.2330000000000001</v>
      </c>
      <c r="U113" s="29">
        <v>1.0429999999999999</v>
      </c>
      <c r="V113" s="29">
        <v>1.621</v>
      </c>
      <c r="W113" s="29">
        <v>1</v>
      </c>
      <c r="X113" s="29">
        <v>1.5389999999999999</v>
      </c>
      <c r="Y113" s="29">
        <v>1.4422999999999999</v>
      </c>
      <c r="Z113" s="29">
        <v>1</v>
      </c>
      <c r="AA113" s="29">
        <v>1.0643</v>
      </c>
      <c r="AB113" s="19">
        <v>1.4318023437085869</v>
      </c>
      <c r="AD113" s="11">
        <f t="shared" si="200"/>
        <v>3.0809942349494301E-2</v>
      </c>
      <c r="AE113" s="11">
        <f t="shared" si="201"/>
        <v>2.1570057115080976E-2</v>
      </c>
      <c r="AF113" s="11">
        <f t="shared" si="202"/>
        <v>3.5453438831405837E-2</v>
      </c>
      <c r="AG113" s="11">
        <f t="shared" si="203"/>
        <v>1.7208413001912115E-2</v>
      </c>
      <c r="AH113" s="11">
        <f t="shared" si="204"/>
        <v>2.6649746192893398E-2</v>
      </c>
      <c r="AI113" s="11">
        <f t="shared" si="205"/>
        <v>3.6247334754797356E-2</v>
      </c>
      <c r="AJ113" s="11">
        <f t="shared" si="206"/>
        <v>3.4972421077338334E-2</v>
      </c>
      <c r="AK113" s="11">
        <f t="shared" si="207"/>
        <v>1.5039554898721885E-2</v>
      </c>
      <c r="AL113" s="11">
        <f t="shared" si="208"/>
        <v>8.5959885386819312E-3</v>
      </c>
      <c r="AM113" s="11">
        <f t="shared" si="209"/>
        <v>2.2222222222222143E-2</v>
      </c>
      <c r="AN113" s="11">
        <f t="shared" si="210"/>
        <v>4.5947710599139935E-2</v>
      </c>
      <c r="AO113" s="11">
        <f t="shared" si="211"/>
        <v>2.5000000000000133E-2</v>
      </c>
      <c r="AP113" s="11">
        <f t="shared" si="212"/>
        <v>1.8584966418253801E-2</v>
      </c>
      <c r="AQ113" s="11">
        <f t="shared" si="213"/>
        <v>1.2546690929987392E-2</v>
      </c>
      <c r="AR113" s="11">
        <f t="shared" si="214"/>
        <v>8.7191209897325983E-3</v>
      </c>
      <c r="AS113" s="11">
        <f t="shared" si="215"/>
        <v>1.2499999999999734E-2</v>
      </c>
      <c r="AT113" s="11">
        <f t="shared" si="216"/>
        <v>1.657334826427781E-2</v>
      </c>
      <c r="AU113" s="11">
        <f t="shared" si="217"/>
        <v>2.9949748743718585E-2</v>
      </c>
      <c r="AV113" s="11" t="str">
        <f t="shared" si="218"/>
        <v>/</v>
      </c>
      <c r="AW113" s="11">
        <f t="shared" si="219"/>
        <v>8.7040618955511739E-3</v>
      </c>
      <c r="AX113" s="11">
        <f t="shared" si="220"/>
        <v>8.0845771144277823E-3</v>
      </c>
      <c r="AY113" s="11" t="str">
        <f t="shared" si="221"/>
        <v>/</v>
      </c>
      <c r="AZ113" s="11">
        <f t="shared" si="222"/>
        <v>8.5190039318479016E-3</v>
      </c>
      <c r="BA113" s="11">
        <f t="shared" si="223"/>
        <v>1.4918021251143498E-2</v>
      </c>
      <c r="BB113" s="11" t="str">
        <f t="shared" si="166"/>
        <v>/</v>
      </c>
      <c r="BC113" s="11">
        <f t="shared" si="166"/>
        <v>1.5650348315678908E-2</v>
      </c>
      <c r="BD113" s="11">
        <f t="shared" ref="BD113" si="242">IF(AB113=AB112,"/",AB113/AB112-1)</f>
        <v>2.085528950548321E-2</v>
      </c>
      <c r="BW113" s="2">
        <f t="shared" si="175"/>
        <v>43896</v>
      </c>
      <c r="BX113" s="29">
        <f t="shared" si="176"/>
        <v>1.0907</v>
      </c>
      <c r="BY113" s="29">
        <f t="shared" si="177"/>
        <v>1.5278989458378771</v>
      </c>
      <c r="BZ113" s="29">
        <f t="shared" si="178"/>
        <v>1.3467247179893134</v>
      </c>
      <c r="CA113" s="29">
        <f t="shared" si="179"/>
        <v>1.7300813008130083</v>
      </c>
      <c r="CB113" s="29">
        <f t="shared" si="180"/>
        <v>1.2871917263325381</v>
      </c>
      <c r="CC113" s="29">
        <f t="shared" si="181"/>
        <v>1.5080115977414925</v>
      </c>
      <c r="CD113" s="29">
        <f t="shared" si="182"/>
        <v>1.4834314550042051</v>
      </c>
      <c r="CE113" s="29">
        <f t="shared" si="183"/>
        <v>1.1676</v>
      </c>
      <c r="CF113" s="29">
        <f t="shared" si="184"/>
        <v>1.1723563696919233</v>
      </c>
      <c r="CG113" s="29">
        <f t="shared" si="185"/>
        <v>1.196</v>
      </c>
      <c r="CH113" s="29">
        <f t="shared" si="186"/>
        <v>1.29530596245208</v>
      </c>
      <c r="CI113" s="29">
        <f t="shared" si="187"/>
        <v>1.1890000000000001</v>
      </c>
      <c r="CJ113" s="29">
        <f t="shared" si="188"/>
        <v>1.1071</v>
      </c>
      <c r="CK113" s="29">
        <f t="shared" si="189"/>
        <v>1.0571999999999999</v>
      </c>
      <c r="CL113" s="29">
        <f t="shared" si="190"/>
        <v>1.03341565164546</v>
      </c>
      <c r="CM113" s="29">
        <f t="shared" si="191"/>
        <v>1.1339999999999999</v>
      </c>
      <c r="CN113" s="29">
        <f t="shared" si="192"/>
        <v>1.3616999999999999</v>
      </c>
      <c r="CO113" s="29">
        <f t="shared" si="193"/>
        <v>1.5251513046929257</v>
      </c>
      <c r="CP113" s="29">
        <f t="shared" si="194"/>
        <v>1.1027636168500135</v>
      </c>
      <c r="CQ113" s="29">
        <f t="shared" si="195"/>
        <v>1.0429999999999999</v>
      </c>
      <c r="CR113" s="29">
        <f t="shared" si="196"/>
        <v>1.621</v>
      </c>
      <c r="CS113" s="29">
        <f t="shared" si="197"/>
        <v>1</v>
      </c>
      <c r="CT113" s="29">
        <f t="shared" si="198"/>
        <v>1.5313432835820897</v>
      </c>
      <c r="CU113" s="29">
        <f t="shared" si="199"/>
        <v>1.3591217489634377</v>
      </c>
      <c r="CV113" s="29">
        <f t="shared" si="164"/>
        <v>1</v>
      </c>
      <c r="CW113" s="29">
        <f t="shared" si="164"/>
        <v>1.0643</v>
      </c>
      <c r="CX113" s="29">
        <f t="shared" ref="CX113" si="243">AB113/AB$2</f>
        <v>1.4318023437085869</v>
      </c>
    </row>
    <row r="114" spans="1:102">
      <c r="A114" s="2">
        <v>43903</v>
      </c>
      <c r="B114" s="29">
        <v>1.0883</v>
      </c>
      <c r="C114" s="29">
        <v>1.6684000000000001</v>
      </c>
      <c r="D114" s="29">
        <v>1.3585</v>
      </c>
      <c r="E114" s="29">
        <v>2.1280000000000001</v>
      </c>
      <c r="F114" s="29">
        <v>1.605</v>
      </c>
      <c r="G114" s="29">
        <v>2.9504000000000001</v>
      </c>
      <c r="H114" s="29">
        <v>1.7490000000000001</v>
      </c>
      <c r="I114" s="29">
        <v>1.1721999999999999</v>
      </c>
      <c r="J114" s="29">
        <v>1.43</v>
      </c>
      <c r="K114" s="29">
        <v>1.1890000000000001</v>
      </c>
      <c r="L114" s="29">
        <v>1.2786208665546299</v>
      </c>
      <c r="M114" s="29">
        <v>1.198</v>
      </c>
      <c r="N114" s="29">
        <v>1.1061000000000001</v>
      </c>
      <c r="O114" s="29">
        <v>1.0698000000000001</v>
      </c>
      <c r="P114" s="29">
        <v>1.0200431179256899</v>
      </c>
      <c r="Q114" s="29">
        <v>1.139</v>
      </c>
      <c r="R114" s="29">
        <v>1.349</v>
      </c>
      <c r="S114" s="29">
        <v>1.5321</v>
      </c>
      <c r="T114" s="29">
        <v>1.1830000000000001</v>
      </c>
      <c r="U114" s="29">
        <v>1.048</v>
      </c>
      <c r="V114" s="29">
        <v>1.6339999999999999</v>
      </c>
      <c r="W114" s="29">
        <v>1</v>
      </c>
      <c r="X114" s="29">
        <v>1.556</v>
      </c>
      <c r="Y114" s="29">
        <v>1.4470000000000001</v>
      </c>
      <c r="Z114" s="29">
        <v>1</v>
      </c>
      <c r="AA114" s="29">
        <v>1.0589999999999999</v>
      </c>
      <c r="AB114" s="19">
        <v>1.4286706892172809</v>
      </c>
      <c r="AD114" s="11">
        <f t="shared" si="200"/>
        <v>-2.2004217475015686E-3</v>
      </c>
      <c r="AE114" s="11">
        <f t="shared" si="201"/>
        <v>-7.6726342710996542E-3</v>
      </c>
      <c r="AF114" s="11">
        <f t="shared" si="202"/>
        <v>-1.8368846436442876E-3</v>
      </c>
      <c r="AG114" s="11" t="str">
        <f t="shared" si="203"/>
        <v>/</v>
      </c>
      <c r="AH114" s="11">
        <f t="shared" si="204"/>
        <v>-8.0346106304080012E-3</v>
      </c>
      <c r="AI114" s="11">
        <f t="shared" si="205"/>
        <v>-4.7898536058826879E-3</v>
      </c>
      <c r="AJ114" s="11">
        <f t="shared" si="206"/>
        <v>-8.3909740333371063E-3</v>
      </c>
      <c r="AK114" s="11">
        <f t="shared" si="207"/>
        <v>3.939705378554148E-3</v>
      </c>
      <c r="AL114" s="11">
        <f t="shared" si="208"/>
        <v>1.5625E-2</v>
      </c>
      <c r="AM114" s="11">
        <f t="shared" si="209"/>
        <v>-5.8528428093644891E-3</v>
      </c>
      <c r="AN114" s="11">
        <f t="shared" si="210"/>
        <v>-1.2881200566593809E-2</v>
      </c>
      <c r="AO114" s="11">
        <f t="shared" si="211"/>
        <v>7.569386038687842E-3</v>
      </c>
      <c r="AP114" s="11">
        <f t="shared" si="212"/>
        <v>-9.0326077138458416E-4</v>
      </c>
      <c r="AQ114" s="11">
        <f t="shared" si="213"/>
        <v>1.191827468785478E-2</v>
      </c>
      <c r="AR114" s="11">
        <f t="shared" si="214"/>
        <v>-1.2940130816170292E-2</v>
      </c>
      <c r="AS114" s="11">
        <f t="shared" si="215"/>
        <v>4.4091710758378255E-3</v>
      </c>
      <c r="AT114" s="11">
        <f t="shared" si="216"/>
        <v>-9.3265770727766206E-3</v>
      </c>
      <c r="AU114" s="11">
        <f t="shared" si="217"/>
        <v>-3.3177205308352331E-3</v>
      </c>
      <c r="AV114" s="11">
        <f t="shared" si="218"/>
        <v>-4.0551500405515029E-2</v>
      </c>
      <c r="AW114" s="11">
        <f t="shared" si="219"/>
        <v>4.7938638542666112E-3</v>
      </c>
      <c r="AX114" s="11">
        <f t="shared" si="220"/>
        <v>8.0197409006785847E-3</v>
      </c>
      <c r="AY114" s="11" t="str">
        <f t="shared" si="221"/>
        <v>/</v>
      </c>
      <c r="AZ114" s="11">
        <f t="shared" si="222"/>
        <v>1.1046133853151563E-2</v>
      </c>
      <c r="BA114" s="11">
        <f t="shared" si="223"/>
        <v>3.258684046314908E-3</v>
      </c>
      <c r="BB114" s="11" t="str">
        <f t="shared" si="166"/>
        <v>/</v>
      </c>
      <c r="BC114" s="11">
        <f t="shared" si="166"/>
        <v>-4.9797989288735689E-3</v>
      </c>
      <c r="BD114" s="11">
        <f t="shared" ref="BD114" si="244">IF(AB114=AB113,"/",AB114/AB113-1)</f>
        <v>-2.1872114576894086E-3</v>
      </c>
      <c r="BW114" s="2">
        <f t="shared" si="175"/>
        <v>43903</v>
      </c>
      <c r="BX114" s="29">
        <f t="shared" si="176"/>
        <v>1.0883</v>
      </c>
      <c r="BY114" s="29">
        <f t="shared" si="177"/>
        <v>1.5161759360232643</v>
      </c>
      <c r="BZ114" s="29">
        <f t="shared" si="178"/>
        <v>1.3442509400356226</v>
      </c>
      <c r="CA114" s="29">
        <f t="shared" si="179"/>
        <v>1.7300813008130083</v>
      </c>
      <c r="CB114" s="29">
        <f t="shared" si="180"/>
        <v>1.2768496420047735</v>
      </c>
      <c r="CC114" s="29">
        <f t="shared" si="181"/>
        <v>1.5007884429523375</v>
      </c>
      <c r="CD114" s="29">
        <f t="shared" si="182"/>
        <v>1.4709840201850295</v>
      </c>
      <c r="CE114" s="29">
        <f t="shared" si="183"/>
        <v>1.1721999999999999</v>
      </c>
      <c r="CF114" s="29">
        <f t="shared" si="184"/>
        <v>1.1906744379683596</v>
      </c>
      <c r="CG114" s="29">
        <f t="shared" si="185"/>
        <v>1.1890000000000001</v>
      </c>
      <c r="CH114" s="29">
        <f t="shared" si="186"/>
        <v>1.2786208665546299</v>
      </c>
      <c r="CI114" s="29">
        <f t="shared" si="187"/>
        <v>1.198</v>
      </c>
      <c r="CJ114" s="29">
        <f t="shared" si="188"/>
        <v>1.1061000000000001</v>
      </c>
      <c r="CK114" s="29">
        <f t="shared" si="189"/>
        <v>1.0698000000000001</v>
      </c>
      <c r="CL114" s="29">
        <f t="shared" si="190"/>
        <v>1.0200431179256899</v>
      </c>
      <c r="CM114" s="29">
        <f t="shared" si="191"/>
        <v>1.139</v>
      </c>
      <c r="CN114" s="29">
        <f t="shared" si="192"/>
        <v>1.349</v>
      </c>
      <c r="CO114" s="29">
        <f t="shared" si="193"/>
        <v>1.520091278896716</v>
      </c>
      <c r="CP114" s="29">
        <f t="shared" si="194"/>
        <v>1.0580448975941328</v>
      </c>
      <c r="CQ114" s="29">
        <f t="shared" si="195"/>
        <v>1.048</v>
      </c>
      <c r="CR114" s="29">
        <f t="shared" si="196"/>
        <v>1.6339999999999999</v>
      </c>
      <c r="CS114" s="29">
        <f t="shared" si="197"/>
        <v>1</v>
      </c>
      <c r="CT114" s="29">
        <f t="shared" si="198"/>
        <v>1.5482587064676618</v>
      </c>
      <c r="CU114" s="29">
        <f t="shared" si="199"/>
        <v>1.3635506973237845</v>
      </c>
      <c r="CV114" s="29">
        <f t="shared" si="164"/>
        <v>1</v>
      </c>
      <c r="CW114" s="29">
        <f t="shared" si="164"/>
        <v>1.0589999999999999</v>
      </c>
      <c r="CX114" s="29">
        <f t="shared" ref="CX114" si="245">AB114/AB$2</f>
        <v>1.4286706892172809</v>
      </c>
    </row>
    <row r="115" spans="1:102">
      <c r="A115" s="2">
        <v>43910</v>
      </c>
      <c r="B115" s="29">
        <v>1.0962000000000001</v>
      </c>
      <c r="C115" s="29">
        <v>1.6742999999999999</v>
      </c>
      <c r="D115" s="29">
        <v>1.3577999999999999</v>
      </c>
      <c r="E115" s="29">
        <v>2.13</v>
      </c>
      <c r="F115" s="29">
        <v>1.609</v>
      </c>
      <c r="G115" s="29">
        <v>2.9449999999999998</v>
      </c>
      <c r="H115" s="29">
        <v>1.7436</v>
      </c>
      <c r="I115" s="29">
        <v>1.1825000000000001</v>
      </c>
      <c r="J115" s="29">
        <v>1.4079999999999999</v>
      </c>
      <c r="K115" s="29">
        <v>1.1859999999999999</v>
      </c>
      <c r="L115" s="29">
        <v>1.2745519653616799</v>
      </c>
      <c r="M115" s="29">
        <v>1.208</v>
      </c>
      <c r="N115" s="29">
        <v>1.1162000000000001</v>
      </c>
      <c r="O115" s="29">
        <v>1.075</v>
      </c>
      <c r="P115" s="29">
        <v>1.02880470118242</v>
      </c>
      <c r="Q115" s="29">
        <v>1.139</v>
      </c>
      <c r="R115" s="29">
        <v>1.3522000000000001</v>
      </c>
      <c r="S115" s="29">
        <v>1.5415000000000001</v>
      </c>
      <c r="T115" s="29">
        <v>1.208</v>
      </c>
      <c r="U115" s="29">
        <v>1.0629999999999999</v>
      </c>
      <c r="V115" s="29">
        <v>1.643</v>
      </c>
      <c r="W115" s="29">
        <v>1</v>
      </c>
      <c r="X115" s="29">
        <v>1.5660000000000001</v>
      </c>
      <c r="Y115" s="29">
        <v>1.4479</v>
      </c>
      <c r="Z115" s="29">
        <v>1</v>
      </c>
      <c r="AA115" s="29">
        <v>1.056</v>
      </c>
      <c r="AB115" s="19">
        <v>1.4338840776170811</v>
      </c>
      <c r="AD115" s="11">
        <f t="shared" si="200"/>
        <v>7.2590278415878284E-3</v>
      </c>
      <c r="AE115" s="11">
        <f t="shared" si="201"/>
        <v>3.5363222248860904E-3</v>
      </c>
      <c r="AF115" s="11">
        <f t="shared" si="202"/>
        <v>-5.1527419948482756E-4</v>
      </c>
      <c r="AG115" s="11">
        <f t="shared" si="203"/>
        <v>9.3984962406001848E-4</v>
      </c>
      <c r="AH115" s="11">
        <f t="shared" si="204"/>
        <v>2.4922118380061864E-3</v>
      </c>
      <c r="AI115" s="11">
        <f t="shared" si="205"/>
        <v>-1.8302603036877141E-3</v>
      </c>
      <c r="AJ115" s="11">
        <f t="shared" si="206"/>
        <v>-3.0874785591766818E-3</v>
      </c>
      <c r="AK115" s="11">
        <f t="shared" si="207"/>
        <v>8.7868964340558353E-3</v>
      </c>
      <c r="AL115" s="11">
        <f t="shared" si="208"/>
        <v>-1.5384615384615441E-2</v>
      </c>
      <c r="AM115" s="11">
        <f t="shared" si="209"/>
        <v>-2.523128679562725E-3</v>
      </c>
      <c r="AN115" s="11">
        <f t="shared" si="210"/>
        <v>-3.1822577742799396E-3</v>
      </c>
      <c r="AO115" s="11">
        <f t="shared" si="211"/>
        <v>8.3472454090149917E-3</v>
      </c>
      <c r="AP115" s="11">
        <f t="shared" si="212"/>
        <v>9.1311816291475001E-3</v>
      </c>
      <c r="AQ115" s="11">
        <f t="shared" si="213"/>
        <v>4.8607216302112288E-3</v>
      </c>
      <c r="AR115" s="11">
        <f t="shared" si="214"/>
        <v>8.5894244103594808E-3</v>
      </c>
      <c r="AS115" s="11" t="str">
        <f t="shared" si="215"/>
        <v>/</v>
      </c>
      <c r="AT115" s="11">
        <f t="shared" si="216"/>
        <v>2.3721275018533383E-3</v>
      </c>
      <c r="AU115" s="11">
        <f t="shared" si="217"/>
        <v>6.1353697539325847E-3</v>
      </c>
      <c r="AV115" s="11">
        <f t="shared" si="218"/>
        <v>2.1132713440405571E-2</v>
      </c>
      <c r="AW115" s="11">
        <f t="shared" si="219"/>
        <v>1.4312977099236512E-2</v>
      </c>
      <c r="AX115" s="11">
        <f t="shared" si="220"/>
        <v>5.5079559363526709E-3</v>
      </c>
      <c r="AY115" s="11" t="str">
        <f t="shared" si="221"/>
        <v>/</v>
      </c>
      <c r="AZ115" s="11">
        <f t="shared" si="222"/>
        <v>6.4267352185090054E-3</v>
      </c>
      <c r="BA115" s="11">
        <f t="shared" si="223"/>
        <v>6.2197650310991115E-4</v>
      </c>
      <c r="BB115" s="11" t="str">
        <f t="shared" si="166"/>
        <v>/</v>
      </c>
      <c r="BC115" s="11">
        <f t="shared" si="166"/>
        <v>-2.8328611898016387E-3</v>
      </c>
      <c r="BD115" s="11">
        <f t="shared" ref="BD115" si="246">IF(AB115=AB114,"/",AB115/AB114-1)</f>
        <v>3.6491183301705643E-3</v>
      </c>
      <c r="BW115" s="2">
        <f t="shared" si="175"/>
        <v>43910</v>
      </c>
      <c r="BX115" s="29">
        <f t="shared" si="176"/>
        <v>1.0962000000000001</v>
      </c>
      <c r="BY115" s="29">
        <f t="shared" si="177"/>
        <v>1.5215376226826607</v>
      </c>
      <c r="BZ115" s="29">
        <f t="shared" si="178"/>
        <v>1.343558282208589</v>
      </c>
      <c r="CA115" s="29">
        <f t="shared" si="179"/>
        <v>1.7317073170731707</v>
      </c>
      <c r="CB115" s="29">
        <f t="shared" si="180"/>
        <v>1.2800318217979316</v>
      </c>
      <c r="CC115" s="29">
        <f t="shared" si="181"/>
        <v>1.4980416094409685</v>
      </c>
      <c r="CD115" s="29">
        <f t="shared" si="182"/>
        <v>1.4664423885618165</v>
      </c>
      <c r="CE115" s="29">
        <f t="shared" si="183"/>
        <v>1.1825000000000001</v>
      </c>
      <c r="CF115" s="29">
        <f t="shared" si="184"/>
        <v>1.1723563696919233</v>
      </c>
      <c r="CG115" s="29">
        <f t="shared" si="185"/>
        <v>1.1859999999999999</v>
      </c>
      <c r="CH115" s="29">
        <f t="shared" si="186"/>
        <v>1.2745519653616799</v>
      </c>
      <c r="CI115" s="29">
        <f t="shared" si="187"/>
        <v>1.208</v>
      </c>
      <c r="CJ115" s="29">
        <f t="shared" si="188"/>
        <v>1.1162000000000001</v>
      </c>
      <c r="CK115" s="29">
        <f t="shared" si="189"/>
        <v>1.075</v>
      </c>
      <c r="CL115" s="29">
        <f t="shared" si="190"/>
        <v>1.02880470118242</v>
      </c>
      <c r="CM115" s="29">
        <f t="shared" si="191"/>
        <v>1.139</v>
      </c>
      <c r="CN115" s="29">
        <f t="shared" si="192"/>
        <v>1.3522000000000001</v>
      </c>
      <c r="CO115" s="29">
        <f t="shared" si="193"/>
        <v>1.5294176009524756</v>
      </c>
      <c r="CP115" s="29">
        <f t="shared" si="194"/>
        <v>1.0804042572220731</v>
      </c>
      <c r="CQ115" s="29">
        <f t="shared" si="195"/>
        <v>1.0629999999999999</v>
      </c>
      <c r="CR115" s="29">
        <f t="shared" si="196"/>
        <v>1.643</v>
      </c>
      <c r="CS115" s="29">
        <f t="shared" si="197"/>
        <v>1</v>
      </c>
      <c r="CT115" s="29">
        <f t="shared" si="198"/>
        <v>1.5582089552238809</v>
      </c>
      <c r="CU115" s="29">
        <f t="shared" si="199"/>
        <v>1.3643987938183189</v>
      </c>
      <c r="CV115" s="29">
        <f t="shared" si="164"/>
        <v>1</v>
      </c>
      <c r="CW115" s="29">
        <f t="shared" si="164"/>
        <v>1.056</v>
      </c>
      <c r="CX115" s="29">
        <f t="shared" ref="CX115" si="247">AB115/AB$2</f>
        <v>1.4338840776170811</v>
      </c>
    </row>
    <row r="116" spans="1:102">
      <c r="A116" s="2">
        <v>43917</v>
      </c>
      <c r="B116" s="29">
        <v>1.0953999999999999</v>
      </c>
      <c r="C116" s="29">
        <v>1.6692</v>
      </c>
      <c r="D116" s="29">
        <v>1.355</v>
      </c>
      <c r="E116" s="29">
        <v>2.1139999999999999</v>
      </c>
      <c r="F116" s="29">
        <v>1.603</v>
      </c>
      <c r="G116" s="29">
        <v>2.8936000000000002</v>
      </c>
      <c r="H116" s="29">
        <v>1.7087000000000001</v>
      </c>
      <c r="I116" s="29">
        <v>1.1862999999999999</v>
      </c>
      <c r="J116" s="29">
        <v>1.4079999999999999</v>
      </c>
      <c r="K116" s="29">
        <v>1.1919999999999999</v>
      </c>
      <c r="L116" s="29">
        <v>1.28185146382205</v>
      </c>
      <c r="M116" s="29">
        <v>1.2130000000000001</v>
      </c>
      <c r="N116" s="29">
        <v>1.1204000000000001</v>
      </c>
      <c r="O116" s="29">
        <v>1.0804</v>
      </c>
      <c r="P116" s="29">
        <v>1.0450186135438</v>
      </c>
      <c r="Q116" s="29">
        <v>1.1379999999999999</v>
      </c>
      <c r="R116" s="29">
        <v>1.3616999999999999</v>
      </c>
      <c r="S116" s="29">
        <v>1.5296000000000001</v>
      </c>
      <c r="T116" s="29">
        <v>1.222</v>
      </c>
      <c r="U116" s="29">
        <v>1.0629999999999999</v>
      </c>
      <c r="V116" s="29">
        <v>1.657</v>
      </c>
      <c r="W116" s="29">
        <v>1</v>
      </c>
      <c r="X116" s="29">
        <v>1.5660000000000001</v>
      </c>
      <c r="Y116" s="29">
        <v>1.4513</v>
      </c>
      <c r="Z116" s="29">
        <v>1</v>
      </c>
      <c r="AA116" s="29">
        <v>1.0571999999999999</v>
      </c>
      <c r="AB116" s="19">
        <v>1.4345001751107802</v>
      </c>
      <c r="AD116" s="11">
        <f t="shared" si="200"/>
        <v>-7.2979383324223157E-4</v>
      </c>
      <c r="AE116" s="11">
        <f t="shared" si="201"/>
        <v>-3.0460490951441654E-3</v>
      </c>
      <c r="AF116" s="11">
        <f t="shared" si="202"/>
        <v>-2.0621593754602818E-3</v>
      </c>
      <c r="AG116" s="11">
        <f t="shared" si="203"/>
        <v>-7.5117370892018309E-3</v>
      </c>
      <c r="AH116" s="11">
        <f t="shared" si="204"/>
        <v>-3.7290242386575079E-3</v>
      </c>
      <c r="AI116" s="11">
        <f t="shared" si="205"/>
        <v>-1.7453310696095015E-2</v>
      </c>
      <c r="AJ116" s="11">
        <f t="shared" si="206"/>
        <v>-2.0016058729066311E-2</v>
      </c>
      <c r="AK116" s="11">
        <f t="shared" si="207"/>
        <v>3.2135306553908727E-3</v>
      </c>
      <c r="AL116" s="11" t="str">
        <f t="shared" si="208"/>
        <v>/</v>
      </c>
      <c r="AM116" s="11">
        <f t="shared" si="209"/>
        <v>5.0590219224282418E-3</v>
      </c>
      <c r="AN116" s="11">
        <f t="shared" si="210"/>
        <v>5.7271093362589731E-3</v>
      </c>
      <c r="AO116" s="11">
        <f t="shared" si="211"/>
        <v>4.1390728476822236E-3</v>
      </c>
      <c r="AP116" s="11">
        <f t="shared" si="212"/>
        <v>3.7627665292958579E-3</v>
      </c>
      <c r="AQ116" s="11">
        <f t="shared" si="213"/>
        <v>5.0232558139535755E-3</v>
      </c>
      <c r="AR116" s="11">
        <f t="shared" si="214"/>
        <v>1.5759951663075755E-2</v>
      </c>
      <c r="AS116" s="11">
        <f t="shared" si="215"/>
        <v>-8.779631255487752E-4</v>
      </c>
      <c r="AT116" s="11">
        <f t="shared" si="216"/>
        <v>7.0255879307794533E-3</v>
      </c>
      <c r="AU116" s="11">
        <f t="shared" si="217"/>
        <v>-7.7197534868634898E-3</v>
      </c>
      <c r="AV116" s="11">
        <f t="shared" si="218"/>
        <v>1.1589403973510048E-2</v>
      </c>
      <c r="AW116" s="11" t="str">
        <f t="shared" si="219"/>
        <v>/</v>
      </c>
      <c r="AX116" s="11">
        <f t="shared" si="220"/>
        <v>8.5209981740719254E-3</v>
      </c>
      <c r="AY116" s="11" t="str">
        <f t="shared" si="221"/>
        <v>/</v>
      </c>
      <c r="AZ116" s="11" t="str">
        <f t="shared" si="222"/>
        <v>/</v>
      </c>
      <c r="BA116" s="11">
        <f t="shared" si="223"/>
        <v>2.348228468816993E-3</v>
      </c>
      <c r="BB116" s="11" t="str">
        <f t="shared" si="166"/>
        <v>/</v>
      </c>
      <c r="BC116" s="11">
        <f t="shared" si="166"/>
        <v>1.136363636363491E-3</v>
      </c>
      <c r="BD116" s="11">
        <f t="shared" ref="BD116" si="248">IF(AB116=AB115,"/",AB116/AB115-1)</f>
        <v>4.296703640944699E-4</v>
      </c>
      <c r="BW116" s="2">
        <f t="shared" si="175"/>
        <v>43917</v>
      </c>
      <c r="BX116" s="29">
        <f t="shared" si="176"/>
        <v>1.0953999999999999</v>
      </c>
      <c r="BY116" s="29">
        <f t="shared" si="177"/>
        <v>1.5169029443838604</v>
      </c>
      <c r="BZ116" s="29">
        <f t="shared" si="178"/>
        <v>1.3407876509004553</v>
      </c>
      <c r="CA116" s="29">
        <f t="shared" si="179"/>
        <v>1.7186991869918697</v>
      </c>
      <c r="CB116" s="29">
        <f t="shared" si="180"/>
        <v>1.2752585521081943</v>
      </c>
      <c r="CC116" s="29">
        <f t="shared" si="181"/>
        <v>1.4718958237957172</v>
      </c>
      <c r="CD116" s="29">
        <f t="shared" si="182"/>
        <v>1.4370899915895712</v>
      </c>
      <c r="CE116" s="29">
        <f t="shared" si="183"/>
        <v>1.1862999999999999</v>
      </c>
      <c r="CF116" s="29">
        <f t="shared" si="184"/>
        <v>1.1723563696919233</v>
      </c>
      <c r="CG116" s="29">
        <f t="shared" si="185"/>
        <v>1.1919999999999999</v>
      </c>
      <c r="CH116" s="29">
        <f t="shared" si="186"/>
        <v>1.28185146382205</v>
      </c>
      <c r="CI116" s="29">
        <f t="shared" si="187"/>
        <v>1.2130000000000001</v>
      </c>
      <c r="CJ116" s="29">
        <f t="shared" si="188"/>
        <v>1.1204000000000001</v>
      </c>
      <c r="CK116" s="29">
        <f t="shared" si="189"/>
        <v>1.0804</v>
      </c>
      <c r="CL116" s="29">
        <f t="shared" si="190"/>
        <v>1.0450186135438</v>
      </c>
      <c r="CM116" s="29">
        <f t="shared" si="191"/>
        <v>1.1379999999999999</v>
      </c>
      <c r="CN116" s="29">
        <f t="shared" si="192"/>
        <v>1.3616999999999999</v>
      </c>
      <c r="CO116" s="29">
        <f t="shared" si="193"/>
        <v>1.5176108740946523</v>
      </c>
      <c r="CP116" s="29">
        <f t="shared" si="194"/>
        <v>1.0929254986137196</v>
      </c>
      <c r="CQ116" s="29">
        <f t="shared" si="195"/>
        <v>1.0629999999999999</v>
      </c>
      <c r="CR116" s="29">
        <f t="shared" si="196"/>
        <v>1.657</v>
      </c>
      <c r="CS116" s="29">
        <f t="shared" si="197"/>
        <v>1</v>
      </c>
      <c r="CT116" s="29">
        <f t="shared" si="198"/>
        <v>1.5582089552238809</v>
      </c>
      <c r="CU116" s="29">
        <f t="shared" si="199"/>
        <v>1.3676027139087827</v>
      </c>
      <c r="CV116" s="29">
        <f t="shared" si="164"/>
        <v>1</v>
      </c>
      <c r="CW116" s="29">
        <f t="shared" si="164"/>
        <v>1.0571999999999999</v>
      </c>
      <c r="CX116" s="29">
        <f t="shared" ref="CX116" si="249">AB116/AB$2</f>
        <v>1.4345001751107802</v>
      </c>
    </row>
    <row r="117" spans="1:102">
      <c r="A117" s="2">
        <v>43924</v>
      </c>
      <c r="B117" s="29">
        <v>1.0992999999999999</v>
      </c>
      <c r="C117" s="29">
        <v>1.6813</v>
      </c>
      <c r="D117" s="29">
        <v>1.3532</v>
      </c>
      <c r="E117" s="29">
        <v>2.0979999999999999</v>
      </c>
      <c r="F117" s="29">
        <v>1.607</v>
      </c>
      <c r="G117" s="29">
        <v>2.9228999999999998</v>
      </c>
      <c r="H117" s="29">
        <v>1.7475000000000001</v>
      </c>
      <c r="I117" s="29">
        <v>1.1798999999999999</v>
      </c>
      <c r="J117" s="29">
        <v>1.39</v>
      </c>
      <c r="K117" s="29">
        <v>1.2030000000000001</v>
      </c>
      <c r="L117" s="29">
        <v>1.27962509188203</v>
      </c>
      <c r="M117" s="29">
        <v>1.2290000000000001</v>
      </c>
      <c r="N117" s="29">
        <v>1.1254999999999999</v>
      </c>
      <c r="O117" s="29">
        <v>1.0891999999999999</v>
      </c>
      <c r="P117" s="29">
        <v>1.0491004531529899</v>
      </c>
      <c r="Q117" s="29">
        <v>1.141</v>
      </c>
      <c r="R117" s="29">
        <v>1.3734999999999999</v>
      </c>
      <c r="S117" s="29">
        <v>1.5502</v>
      </c>
      <c r="T117" s="29">
        <v>1.238</v>
      </c>
      <c r="U117" s="29">
        <v>1.08</v>
      </c>
      <c r="V117" s="29">
        <v>1.655</v>
      </c>
      <c r="W117" s="29">
        <v>1</v>
      </c>
      <c r="X117" s="29">
        <v>1.5740000000000001</v>
      </c>
      <c r="Y117" s="29">
        <v>1.4532</v>
      </c>
      <c r="Z117" s="29">
        <v>1.0001</v>
      </c>
      <c r="AA117" s="29">
        <v>1.0711999999999999</v>
      </c>
      <c r="AB117" s="19">
        <v>1.441698403893735</v>
      </c>
      <c r="AD117" s="11">
        <f t="shared" si="200"/>
        <v>3.5603432536059909E-3</v>
      </c>
      <c r="AE117" s="11">
        <f t="shared" si="201"/>
        <v>7.2489815480469844E-3</v>
      </c>
      <c r="AF117" s="11">
        <f t="shared" si="202"/>
        <v>-1.3284132841329122E-3</v>
      </c>
      <c r="AG117" s="11">
        <f t="shared" si="203"/>
        <v>-7.5685903500473106E-3</v>
      </c>
      <c r="AH117" s="11">
        <f t="shared" si="204"/>
        <v>2.4953212726137597E-3</v>
      </c>
      <c r="AI117" s="11">
        <f t="shared" si="205"/>
        <v>1.0125794857616777E-2</v>
      </c>
      <c r="AJ117" s="11">
        <f t="shared" si="206"/>
        <v>2.270732135541631E-2</v>
      </c>
      <c r="AK117" s="11">
        <f t="shared" si="207"/>
        <v>-5.3949253982972234E-3</v>
      </c>
      <c r="AL117" s="11">
        <f t="shared" si="208"/>
        <v>-1.2784090909090939E-2</v>
      </c>
      <c r="AM117" s="11">
        <f t="shared" si="209"/>
        <v>9.2281879194631156E-3</v>
      </c>
      <c r="AN117" s="11">
        <f t="shared" si="210"/>
        <v>-1.7368408141311686E-3</v>
      </c>
      <c r="AO117" s="11">
        <f t="shared" si="211"/>
        <v>1.3190436933223415E-2</v>
      </c>
      <c r="AP117" s="11">
        <f t="shared" si="212"/>
        <v>4.5519457336664626E-3</v>
      </c>
      <c r="AQ117" s="11">
        <f t="shared" si="213"/>
        <v>8.1451314328024882E-3</v>
      </c>
      <c r="AR117" s="11">
        <f t="shared" si="214"/>
        <v>3.9059970380315168E-3</v>
      </c>
      <c r="AS117" s="11">
        <f t="shared" si="215"/>
        <v>2.6362038664324849E-3</v>
      </c>
      <c r="AT117" s="11">
        <f t="shared" si="216"/>
        <v>8.6656385400603053E-3</v>
      </c>
      <c r="AU117" s="11">
        <f t="shared" si="217"/>
        <v>1.346757322175729E-2</v>
      </c>
      <c r="AV117" s="11">
        <f t="shared" si="218"/>
        <v>1.3093289689034338E-2</v>
      </c>
      <c r="AW117" s="11">
        <f t="shared" si="219"/>
        <v>1.599247412982141E-2</v>
      </c>
      <c r="AX117" s="11">
        <f t="shared" si="220"/>
        <v>-1.2070006035003189E-3</v>
      </c>
      <c r="AY117" s="11" t="str">
        <f t="shared" si="221"/>
        <v>/</v>
      </c>
      <c r="AZ117" s="11">
        <f t="shared" si="222"/>
        <v>5.1085568326947328E-3</v>
      </c>
      <c r="BA117" s="11">
        <f t="shared" si="223"/>
        <v>1.309171087990002E-3</v>
      </c>
      <c r="BB117" s="11">
        <f t="shared" si="166"/>
        <v>9.9999999999988987E-5</v>
      </c>
      <c r="BC117" s="11">
        <f t="shared" si="166"/>
        <v>1.324252743094978E-2</v>
      </c>
      <c r="BD117" s="11">
        <f t="shared" ref="BD117" si="250">IF(AB117=AB116,"/",AB117/AB116-1)</f>
        <v>5.0179351023076357E-3</v>
      </c>
      <c r="BW117" s="2">
        <f t="shared" si="175"/>
        <v>43924</v>
      </c>
      <c r="BX117" s="29">
        <f t="shared" si="176"/>
        <v>1.0992999999999999</v>
      </c>
      <c r="BY117" s="29">
        <f t="shared" si="177"/>
        <v>1.5278989458378771</v>
      </c>
      <c r="BZ117" s="29">
        <f t="shared" si="178"/>
        <v>1.3390065307737977</v>
      </c>
      <c r="CA117" s="29">
        <f t="shared" si="179"/>
        <v>1.705691056910569</v>
      </c>
      <c r="CB117" s="29">
        <f t="shared" si="180"/>
        <v>1.2784407319013524</v>
      </c>
      <c r="CC117" s="29">
        <f t="shared" si="181"/>
        <v>1.4867999389592552</v>
      </c>
      <c r="CD117" s="29">
        <f t="shared" si="182"/>
        <v>1.4697224558452482</v>
      </c>
      <c r="CE117" s="29">
        <f t="shared" si="183"/>
        <v>1.1798999999999999</v>
      </c>
      <c r="CF117" s="29">
        <f t="shared" si="184"/>
        <v>1.15736885928393</v>
      </c>
      <c r="CG117" s="29">
        <f t="shared" si="185"/>
        <v>1.2030000000000001</v>
      </c>
      <c r="CH117" s="29">
        <f t="shared" si="186"/>
        <v>1.27962509188203</v>
      </c>
      <c r="CI117" s="29">
        <f t="shared" si="187"/>
        <v>1.2290000000000001</v>
      </c>
      <c r="CJ117" s="29">
        <f t="shared" si="188"/>
        <v>1.1254999999999999</v>
      </c>
      <c r="CK117" s="29">
        <f t="shared" si="189"/>
        <v>1.0891999999999999</v>
      </c>
      <c r="CL117" s="29">
        <f t="shared" si="190"/>
        <v>1.0491004531529899</v>
      </c>
      <c r="CM117" s="29">
        <f t="shared" si="191"/>
        <v>1.141</v>
      </c>
      <c r="CN117" s="29">
        <f t="shared" si="192"/>
        <v>1.3734999999999999</v>
      </c>
      <c r="CO117" s="29">
        <f t="shared" si="193"/>
        <v>1.538049409663657</v>
      </c>
      <c r="CP117" s="29">
        <f t="shared" si="194"/>
        <v>1.1072354887756013</v>
      </c>
      <c r="CQ117" s="29">
        <f t="shared" si="195"/>
        <v>1.08</v>
      </c>
      <c r="CR117" s="29">
        <f t="shared" si="196"/>
        <v>1.655</v>
      </c>
      <c r="CS117" s="29">
        <f t="shared" si="197"/>
        <v>1</v>
      </c>
      <c r="CT117" s="29">
        <f t="shared" si="198"/>
        <v>1.5661691542288561</v>
      </c>
      <c r="CU117" s="29">
        <f t="shared" si="199"/>
        <v>1.3693931398416888</v>
      </c>
      <c r="CV117" s="29">
        <f t="shared" si="164"/>
        <v>1.0001</v>
      </c>
      <c r="CW117" s="29">
        <f t="shared" si="164"/>
        <v>1.0711999999999999</v>
      </c>
      <c r="CX117" s="29">
        <f t="shared" ref="CX117" si="251">AB117/AB$2</f>
        <v>1.441698403893735</v>
      </c>
    </row>
    <row r="118" spans="1:102">
      <c r="A118" s="2">
        <v>43931</v>
      </c>
      <c r="B118" s="29">
        <v>1.0992999999999999</v>
      </c>
      <c r="C118" s="29">
        <v>1.6819</v>
      </c>
      <c r="D118" s="29">
        <v>1.3561000000000001</v>
      </c>
      <c r="E118" s="29">
        <v>2.0990000000000002</v>
      </c>
      <c r="F118" s="29">
        <v>1.619</v>
      </c>
      <c r="G118" s="29">
        <v>2.9319999999999999</v>
      </c>
      <c r="H118" s="29">
        <v>1.7553000000000001</v>
      </c>
      <c r="I118" s="29">
        <v>1.1796</v>
      </c>
      <c r="J118" s="29">
        <v>1.381</v>
      </c>
      <c r="K118" s="29">
        <v>1.204</v>
      </c>
      <c r="L118" s="29">
        <v>1.2851071255100599</v>
      </c>
      <c r="M118" s="29">
        <v>1.232</v>
      </c>
      <c r="N118" s="29">
        <v>1.1248</v>
      </c>
      <c r="O118" s="29">
        <v>1.089</v>
      </c>
      <c r="P118" s="29">
        <v>1.0625478336866001</v>
      </c>
      <c r="Q118" s="29">
        <v>1.145</v>
      </c>
      <c r="R118" s="29">
        <v>1.383</v>
      </c>
      <c r="S118" s="29">
        <v>1.5349999999999999</v>
      </c>
      <c r="T118" s="29">
        <v>1.2609999999999999</v>
      </c>
      <c r="U118" s="29">
        <v>1.0720000000000001</v>
      </c>
      <c r="V118" s="29">
        <v>1.657</v>
      </c>
      <c r="W118" s="29">
        <v>1</v>
      </c>
      <c r="X118" s="29">
        <v>1.575</v>
      </c>
      <c r="Y118" s="29">
        <v>1.4553</v>
      </c>
      <c r="Z118" s="29">
        <v>1.0001</v>
      </c>
      <c r="AA118" s="29">
        <v>1.07</v>
      </c>
      <c r="AB118" s="19">
        <v>1.44470876578522</v>
      </c>
      <c r="AD118" s="11" t="str">
        <f t="shared" si="200"/>
        <v>/</v>
      </c>
      <c r="AE118" s="11">
        <f t="shared" si="201"/>
        <v>3.5686671028356542E-4</v>
      </c>
      <c r="AF118" s="11">
        <f t="shared" si="202"/>
        <v>2.1430682825895886E-3</v>
      </c>
      <c r="AG118" s="11">
        <f t="shared" si="203"/>
        <v>4.7664442326045275E-4</v>
      </c>
      <c r="AH118" s="11">
        <f t="shared" si="204"/>
        <v>7.4673304293715326E-3</v>
      </c>
      <c r="AI118" s="11">
        <f t="shared" si="205"/>
        <v>3.1133463341201928E-3</v>
      </c>
      <c r="AJ118" s="11">
        <f t="shared" si="206"/>
        <v>4.4635193133046869E-3</v>
      </c>
      <c r="AK118" s="11">
        <f t="shared" si="207"/>
        <v>-2.542588354944586E-4</v>
      </c>
      <c r="AL118" s="11">
        <f t="shared" si="208"/>
        <v>-6.4748201438847852E-3</v>
      </c>
      <c r="AM118" s="11">
        <f t="shared" si="209"/>
        <v>8.3125519534488213E-4</v>
      </c>
      <c r="AN118" s="11">
        <f t="shared" si="210"/>
        <v>4.2840935699119953E-3</v>
      </c>
      <c r="AO118" s="11">
        <f t="shared" si="211"/>
        <v>2.4410089503661414E-3</v>
      </c>
      <c r="AP118" s="11">
        <f t="shared" si="212"/>
        <v>-6.2194580186580861E-4</v>
      </c>
      <c r="AQ118" s="11">
        <f t="shared" si="213"/>
        <v>-1.8362100624313982E-4</v>
      </c>
      <c r="AR118" s="11">
        <f t="shared" si="214"/>
        <v>1.2818010413774061E-2</v>
      </c>
      <c r="AS118" s="11">
        <f t="shared" si="215"/>
        <v>3.5056967572304476E-3</v>
      </c>
      <c r="AT118" s="11">
        <f t="shared" si="216"/>
        <v>6.9166363305424028E-3</v>
      </c>
      <c r="AU118" s="11">
        <f t="shared" si="217"/>
        <v>-9.8051864275577882E-3</v>
      </c>
      <c r="AV118" s="11">
        <f t="shared" si="218"/>
        <v>1.8578352180936841E-2</v>
      </c>
      <c r="AW118" s="11">
        <f t="shared" si="219"/>
        <v>-7.4074074074074181E-3</v>
      </c>
      <c r="AX118" s="11">
        <f t="shared" si="220"/>
        <v>1.2084592145014117E-3</v>
      </c>
      <c r="AY118" s="11" t="str">
        <f t="shared" si="221"/>
        <v>/</v>
      </c>
      <c r="AZ118" s="11">
        <f t="shared" si="222"/>
        <v>6.3532401524768467E-4</v>
      </c>
      <c r="BA118" s="11">
        <f t="shared" si="223"/>
        <v>1.4450867052022698E-3</v>
      </c>
      <c r="BB118" s="11" t="str">
        <f t="shared" si="166"/>
        <v>/</v>
      </c>
      <c r="BC118" s="11">
        <f t="shared" si="166"/>
        <v>-1.1202389843165683E-3</v>
      </c>
      <c r="BD118" s="11">
        <f t="shared" ref="BD118" si="252">IF(AB118=AB117,"/",AB118/AB117-1)</f>
        <v>2.0880663274334132E-3</v>
      </c>
      <c r="BW118" s="2">
        <f t="shared" si="175"/>
        <v>43931</v>
      </c>
      <c r="BX118" s="29">
        <f t="shared" si="176"/>
        <v>1.0992999999999999</v>
      </c>
      <c r="BY118" s="29">
        <f t="shared" si="177"/>
        <v>1.5284442021083242</v>
      </c>
      <c r="BZ118" s="29">
        <f t="shared" si="178"/>
        <v>1.3418761132000794</v>
      </c>
      <c r="CA118" s="29">
        <f t="shared" si="179"/>
        <v>1.7065040650406507</v>
      </c>
      <c r="CB118" s="29">
        <f t="shared" si="180"/>
        <v>1.2879872712808276</v>
      </c>
      <c r="CC118" s="29">
        <f t="shared" si="181"/>
        <v>1.4914288620987843</v>
      </c>
      <c r="CD118" s="29">
        <f t="shared" si="182"/>
        <v>1.4762825904121111</v>
      </c>
      <c r="CE118" s="29">
        <f t="shared" si="183"/>
        <v>1.1796</v>
      </c>
      <c r="CF118" s="29">
        <f t="shared" si="184"/>
        <v>1.1498751040799333</v>
      </c>
      <c r="CG118" s="29">
        <f t="shared" si="185"/>
        <v>1.204</v>
      </c>
      <c r="CH118" s="29">
        <f t="shared" si="186"/>
        <v>1.2851071255100599</v>
      </c>
      <c r="CI118" s="29">
        <f t="shared" si="187"/>
        <v>1.232</v>
      </c>
      <c r="CJ118" s="29">
        <f t="shared" si="188"/>
        <v>1.1248</v>
      </c>
      <c r="CK118" s="29">
        <f t="shared" si="189"/>
        <v>1.089</v>
      </c>
      <c r="CL118" s="29">
        <f t="shared" si="190"/>
        <v>1.0625478336866001</v>
      </c>
      <c r="CM118" s="29">
        <f t="shared" si="191"/>
        <v>1.145</v>
      </c>
      <c r="CN118" s="29">
        <f t="shared" si="192"/>
        <v>1.383</v>
      </c>
      <c r="CO118" s="29">
        <f t="shared" si="193"/>
        <v>1.5229685484671098</v>
      </c>
      <c r="CP118" s="29">
        <f t="shared" si="194"/>
        <v>1.1278060996333064</v>
      </c>
      <c r="CQ118" s="29">
        <f t="shared" si="195"/>
        <v>1.0720000000000001</v>
      </c>
      <c r="CR118" s="29">
        <f t="shared" si="196"/>
        <v>1.657</v>
      </c>
      <c r="CS118" s="29">
        <f t="shared" si="197"/>
        <v>1</v>
      </c>
      <c r="CT118" s="29">
        <f t="shared" si="198"/>
        <v>1.5671641791044777</v>
      </c>
      <c r="CU118" s="29">
        <f t="shared" si="199"/>
        <v>1.3713720316622693</v>
      </c>
      <c r="CV118" s="29">
        <f t="shared" si="164"/>
        <v>1.0001</v>
      </c>
      <c r="CW118" s="29">
        <f t="shared" si="164"/>
        <v>1.07</v>
      </c>
      <c r="CX118" s="29">
        <f t="shared" ref="CX118" si="253">AB118/AB$2</f>
        <v>1.44470876578522</v>
      </c>
    </row>
    <row r="119" spans="1:102">
      <c r="A119" s="2">
        <v>43938</v>
      </c>
      <c r="B119" s="29">
        <v>1.1056999999999999</v>
      </c>
      <c r="C119" s="29">
        <v>1.6886000000000001</v>
      </c>
      <c r="D119" s="29">
        <v>1.3535999999999999</v>
      </c>
      <c r="E119" s="29">
        <v>2.0939999999999999</v>
      </c>
      <c r="F119" s="29">
        <v>1.6160000000000001</v>
      </c>
      <c r="G119" s="29">
        <v>2.9537</v>
      </c>
      <c r="H119" s="29">
        <v>1.7613000000000001</v>
      </c>
      <c r="I119" s="29">
        <v>1.1712</v>
      </c>
      <c r="J119" s="29">
        <v>1.377</v>
      </c>
      <c r="K119" s="29">
        <v>1.206</v>
      </c>
      <c r="L119" s="29">
        <v>1.2854642967804399</v>
      </c>
      <c r="M119" s="29">
        <v>1.228</v>
      </c>
      <c r="N119" s="29">
        <v>1.1227</v>
      </c>
      <c r="O119" s="29">
        <v>1.0891</v>
      </c>
      <c r="P119" s="29">
        <v>1.06451968301457</v>
      </c>
      <c r="Q119" s="29">
        <v>1.157</v>
      </c>
      <c r="R119" s="29">
        <v>1.3884000000000001</v>
      </c>
      <c r="S119" s="29">
        <v>1.5290999999999999</v>
      </c>
      <c r="T119" s="29">
        <v>1.286</v>
      </c>
      <c r="U119" s="29">
        <v>1.0720000000000001</v>
      </c>
      <c r="V119" s="29">
        <v>1.661</v>
      </c>
      <c r="W119" s="29">
        <v>1</v>
      </c>
      <c r="X119" s="29">
        <v>1.581</v>
      </c>
      <c r="Y119" s="29">
        <v>1.4593</v>
      </c>
      <c r="Z119" s="29">
        <v>1.0001</v>
      </c>
      <c r="AA119" s="29">
        <v>1.0789</v>
      </c>
      <c r="AB119" s="19">
        <v>1.4473871600394563</v>
      </c>
      <c r="AD119" s="11">
        <f t="shared" si="200"/>
        <v>5.8218866551440485E-3</v>
      </c>
      <c r="AE119" s="11">
        <f t="shared" si="201"/>
        <v>3.9835899875142466E-3</v>
      </c>
      <c r="AF119" s="11">
        <f t="shared" si="202"/>
        <v>-1.8435218641694728E-3</v>
      </c>
      <c r="AG119" s="11">
        <f t="shared" si="203"/>
        <v>-2.3820867079563657E-3</v>
      </c>
      <c r="AH119" s="11">
        <f t="shared" si="204"/>
        <v>-1.8529956763433386E-3</v>
      </c>
      <c r="AI119" s="11">
        <f t="shared" si="205"/>
        <v>7.4010914051843013E-3</v>
      </c>
      <c r="AJ119" s="11">
        <f t="shared" si="206"/>
        <v>3.4182191078448998E-3</v>
      </c>
      <c r="AK119" s="11">
        <f t="shared" si="207"/>
        <v>-7.1210579857579059E-3</v>
      </c>
      <c r="AL119" s="11">
        <f t="shared" si="208"/>
        <v>-2.8964518464880129E-3</v>
      </c>
      <c r="AM119" s="11">
        <f t="shared" si="209"/>
        <v>1.6611295681063787E-3</v>
      </c>
      <c r="AN119" s="11">
        <f t="shared" si="210"/>
        <v>2.7793112596596892E-4</v>
      </c>
      <c r="AO119" s="11">
        <f t="shared" si="211"/>
        <v>-3.2467532467532756E-3</v>
      </c>
      <c r="AP119" s="11">
        <f t="shared" si="212"/>
        <v>-1.8669985775249254E-3</v>
      </c>
      <c r="AQ119" s="11">
        <f t="shared" si="213"/>
        <v>9.1827364554708524E-5</v>
      </c>
      <c r="AR119" s="11">
        <f t="shared" si="214"/>
        <v>1.8557746441667522E-3</v>
      </c>
      <c r="AS119" s="11">
        <f t="shared" si="215"/>
        <v>1.0480349344978102E-2</v>
      </c>
      <c r="AT119" s="11">
        <f t="shared" si="216"/>
        <v>3.9045553145335976E-3</v>
      </c>
      <c r="AU119" s="11">
        <f t="shared" si="217"/>
        <v>-3.8436482084690526E-3</v>
      </c>
      <c r="AV119" s="11">
        <f t="shared" si="218"/>
        <v>1.9825535289452967E-2</v>
      </c>
      <c r="AW119" s="11" t="str">
        <f t="shared" si="219"/>
        <v>/</v>
      </c>
      <c r="AX119" s="11">
        <f t="shared" si="220"/>
        <v>2.4140012070006378E-3</v>
      </c>
      <c r="AY119" s="11" t="str">
        <f t="shared" si="221"/>
        <v>/</v>
      </c>
      <c r="AZ119" s="11">
        <f t="shared" si="222"/>
        <v>3.8095238095237072E-3</v>
      </c>
      <c r="BA119" s="11">
        <f t="shared" si="223"/>
        <v>2.7485741771455796E-3</v>
      </c>
      <c r="BB119" s="11" t="str">
        <f t="shared" si="166"/>
        <v>/</v>
      </c>
      <c r="BC119" s="11">
        <f t="shared" si="166"/>
        <v>8.3177570093457831E-3</v>
      </c>
      <c r="BD119" s="11">
        <f t="shared" ref="BD119:BD122" si="254">IF(AB119=AB118,"/",AB119/AB118-1)</f>
        <v>1.8539336907674731E-3</v>
      </c>
      <c r="BW119" s="2">
        <f t="shared" si="175"/>
        <v>43938</v>
      </c>
      <c r="BX119" s="29">
        <f t="shared" si="176"/>
        <v>1.1056999999999999</v>
      </c>
      <c r="BY119" s="29">
        <f t="shared" si="177"/>
        <v>1.534532897128317</v>
      </c>
      <c r="BZ119" s="29">
        <f t="shared" si="178"/>
        <v>1.3394023352463882</v>
      </c>
      <c r="CA119" s="29">
        <f t="shared" si="179"/>
        <v>1.7024390243902439</v>
      </c>
      <c r="CB119" s="29">
        <f t="shared" si="180"/>
        <v>1.2856006364359589</v>
      </c>
      <c r="CC119" s="29">
        <f t="shared" si="181"/>
        <v>1.5024670634315072</v>
      </c>
      <c r="CD119" s="29">
        <f t="shared" si="182"/>
        <v>1.4813288477712363</v>
      </c>
      <c r="CE119" s="29">
        <f t="shared" si="183"/>
        <v>1.1712</v>
      </c>
      <c r="CF119" s="29">
        <f t="shared" si="184"/>
        <v>1.1465445462114903</v>
      </c>
      <c r="CG119" s="29">
        <f t="shared" si="185"/>
        <v>1.206</v>
      </c>
      <c r="CH119" s="29">
        <f t="shared" si="186"/>
        <v>1.2854642967804399</v>
      </c>
      <c r="CI119" s="29">
        <f t="shared" si="187"/>
        <v>1.228</v>
      </c>
      <c r="CJ119" s="29">
        <f t="shared" si="188"/>
        <v>1.1227</v>
      </c>
      <c r="CK119" s="29">
        <f t="shared" si="189"/>
        <v>1.0891</v>
      </c>
      <c r="CL119" s="29">
        <f t="shared" si="190"/>
        <v>1.06451968301457</v>
      </c>
      <c r="CM119" s="29">
        <f t="shared" si="191"/>
        <v>1.157</v>
      </c>
      <c r="CN119" s="29">
        <f t="shared" si="192"/>
        <v>1.3884000000000001</v>
      </c>
      <c r="CO119" s="29">
        <f t="shared" si="193"/>
        <v>1.5171147931342395</v>
      </c>
      <c r="CP119" s="29">
        <f t="shared" si="194"/>
        <v>1.1501654592612467</v>
      </c>
      <c r="CQ119" s="29">
        <f t="shared" si="195"/>
        <v>1.0720000000000001</v>
      </c>
      <c r="CR119" s="29">
        <f t="shared" si="196"/>
        <v>1.661</v>
      </c>
      <c r="CS119" s="29">
        <f t="shared" si="197"/>
        <v>1</v>
      </c>
      <c r="CT119" s="29">
        <f t="shared" si="198"/>
        <v>1.5731343283582091</v>
      </c>
      <c r="CU119" s="29">
        <f t="shared" si="199"/>
        <v>1.3751413494157558</v>
      </c>
      <c r="CV119" s="29">
        <f t="shared" si="164"/>
        <v>1.0001</v>
      </c>
      <c r="CW119" s="29">
        <f t="shared" si="164"/>
        <v>1.0789</v>
      </c>
      <c r="CX119" s="29">
        <f t="shared" ref="CX119" si="255">AB119/AB$2</f>
        <v>1.4473871600394563</v>
      </c>
    </row>
    <row r="120" spans="1:102">
      <c r="A120" s="2">
        <v>43945</v>
      </c>
      <c r="B120" s="29">
        <v>1.1056999999999999</v>
      </c>
      <c r="C120" s="29">
        <v>1.7060999999999999</v>
      </c>
      <c r="D120" s="29">
        <v>1.3464</v>
      </c>
      <c r="E120" s="29">
        <v>2.0939999999999999</v>
      </c>
      <c r="F120" s="29">
        <v>1.615</v>
      </c>
      <c r="G120" s="29">
        <v>2.9617</v>
      </c>
      <c r="H120" s="29">
        <v>1.7681</v>
      </c>
      <c r="I120" s="29">
        <v>1.1772</v>
      </c>
      <c r="J120" s="29">
        <v>1.403</v>
      </c>
      <c r="K120" s="29">
        <v>1.1950000000000001</v>
      </c>
      <c r="L120" s="29">
        <v>1.2897906718399901</v>
      </c>
      <c r="M120" s="29">
        <v>1.236</v>
      </c>
      <c r="N120" s="29">
        <v>1.1274999999999999</v>
      </c>
      <c r="O120" s="29">
        <v>1.0935999999999999</v>
      </c>
      <c r="P120" s="29">
        <v>1.06857356635276</v>
      </c>
      <c r="Q120" s="29">
        <v>1.155</v>
      </c>
      <c r="R120" s="29">
        <v>1.3936999999999999</v>
      </c>
      <c r="S120" s="29">
        <v>1.5499000000000001</v>
      </c>
      <c r="T120" s="29">
        <v>1.29</v>
      </c>
      <c r="U120" s="29">
        <v>1.0780000000000001</v>
      </c>
      <c r="V120" s="29">
        <v>1.659</v>
      </c>
      <c r="W120" s="29">
        <v>1</v>
      </c>
      <c r="X120" s="29">
        <v>1.577</v>
      </c>
      <c r="Y120" s="29">
        <v>1.4595</v>
      </c>
      <c r="Z120" s="29">
        <v>1.0003</v>
      </c>
      <c r="AA120" s="29">
        <v>1.0858000000000001</v>
      </c>
      <c r="AB120" s="19">
        <v>1.4521274212166377</v>
      </c>
      <c r="AD120" s="11" t="str">
        <f t="shared" si="200"/>
        <v>/</v>
      </c>
      <c r="AE120" s="11">
        <f t="shared" si="201"/>
        <v>1.0363614828852175E-2</v>
      </c>
      <c r="AF120" s="11">
        <f t="shared" si="202"/>
        <v>-5.3191489361701372E-3</v>
      </c>
      <c r="AG120" s="11" t="str">
        <f t="shared" si="203"/>
        <v>/</v>
      </c>
      <c r="AH120" s="11">
        <f t="shared" si="204"/>
        <v>-6.1881188118817487E-4</v>
      </c>
      <c r="AI120" s="11">
        <f t="shared" si="205"/>
        <v>2.7084673460404662E-3</v>
      </c>
      <c r="AJ120" s="11">
        <f t="shared" si="206"/>
        <v>3.8607846477034524E-3</v>
      </c>
      <c r="AK120" s="11">
        <f t="shared" si="207"/>
        <v>5.1229508196721785E-3</v>
      </c>
      <c r="AL120" s="11">
        <f t="shared" si="208"/>
        <v>1.8881626724764011E-2</v>
      </c>
      <c r="AM120" s="11">
        <f t="shared" si="209"/>
        <v>-9.121061359867233E-3</v>
      </c>
      <c r="AN120" s="11">
        <f t="shared" si="210"/>
        <v>3.3656127753884935E-3</v>
      </c>
      <c r="AO120" s="11">
        <f t="shared" si="211"/>
        <v>6.514657980456029E-3</v>
      </c>
      <c r="AP120" s="11">
        <f t="shared" si="212"/>
        <v>4.275407499777284E-3</v>
      </c>
      <c r="AQ120" s="11">
        <f t="shared" si="213"/>
        <v>4.1318519878799087E-3</v>
      </c>
      <c r="AR120" s="11">
        <f t="shared" si="214"/>
        <v>3.8081807249537025E-3</v>
      </c>
      <c r="AS120" s="11">
        <f t="shared" si="215"/>
        <v>-1.7286084701815252E-3</v>
      </c>
      <c r="AT120" s="11">
        <f t="shared" si="216"/>
        <v>3.8173437049839887E-3</v>
      </c>
      <c r="AU120" s="11">
        <f t="shared" si="217"/>
        <v>1.360277287293199E-2</v>
      </c>
      <c r="AV120" s="11">
        <f t="shared" si="218"/>
        <v>3.1104199066873672E-3</v>
      </c>
      <c r="AW120" s="11">
        <f t="shared" si="219"/>
        <v>5.5970149253732338E-3</v>
      </c>
      <c r="AX120" s="11">
        <f t="shared" si="220"/>
        <v>-1.2040939193257438E-3</v>
      </c>
      <c r="AY120" s="11" t="str">
        <f t="shared" si="221"/>
        <v>/</v>
      </c>
      <c r="AZ120" s="11">
        <f t="shared" si="222"/>
        <v>-2.5300442757748565E-3</v>
      </c>
      <c r="BA120" s="11">
        <f t="shared" si="223"/>
        <v>1.3705201123825894E-4</v>
      </c>
      <c r="BB120" s="11">
        <f t="shared" si="166"/>
        <v>1.9998000199983323E-4</v>
      </c>
      <c r="BC120" s="11">
        <f t="shared" si="166"/>
        <v>6.395402724997723E-3</v>
      </c>
      <c r="BD120" s="11">
        <f t="shared" si="254"/>
        <v>3.2750471387712476E-3</v>
      </c>
      <c r="BW120" s="2">
        <f t="shared" si="175"/>
        <v>43945</v>
      </c>
      <c r="BX120" s="29">
        <f t="shared" si="176"/>
        <v>1.1056999999999999</v>
      </c>
      <c r="BY120" s="29">
        <f t="shared" si="177"/>
        <v>1.5504362050163576</v>
      </c>
      <c r="BZ120" s="29">
        <f t="shared" si="178"/>
        <v>1.3322778547397587</v>
      </c>
      <c r="CA120" s="29">
        <f t="shared" si="179"/>
        <v>1.7024390243902439</v>
      </c>
      <c r="CB120" s="29">
        <f t="shared" si="180"/>
        <v>1.2848050914876692</v>
      </c>
      <c r="CC120" s="29">
        <f t="shared" si="181"/>
        <v>1.5065364464113129</v>
      </c>
      <c r="CD120" s="29">
        <f t="shared" si="182"/>
        <v>1.4870479394449116</v>
      </c>
      <c r="CE120" s="29">
        <f t="shared" si="183"/>
        <v>1.1772</v>
      </c>
      <c r="CF120" s="29">
        <f t="shared" si="184"/>
        <v>1.1681931723563697</v>
      </c>
      <c r="CG120" s="29">
        <f t="shared" si="185"/>
        <v>1.1950000000000001</v>
      </c>
      <c r="CH120" s="29">
        <f t="shared" si="186"/>
        <v>1.2897906718399901</v>
      </c>
      <c r="CI120" s="29">
        <f t="shared" si="187"/>
        <v>1.236</v>
      </c>
      <c r="CJ120" s="29">
        <f t="shared" si="188"/>
        <v>1.1274999999999999</v>
      </c>
      <c r="CK120" s="29">
        <f t="shared" si="189"/>
        <v>1.0935999999999999</v>
      </c>
      <c r="CL120" s="29">
        <f t="shared" si="190"/>
        <v>1.06857356635276</v>
      </c>
      <c r="CM120" s="29">
        <f t="shared" si="191"/>
        <v>1.155</v>
      </c>
      <c r="CN120" s="29">
        <f t="shared" si="192"/>
        <v>1.3936999999999999</v>
      </c>
      <c r="CO120" s="29">
        <f t="shared" si="193"/>
        <v>1.5377517610874094</v>
      </c>
      <c r="CP120" s="29">
        <f t="shared" si="194"/>
        <v>1.1537429568017172</v>
      </c>
      <c r="CQ120" s="29">
        <f t="shared" si="195"/>
        <v>1.0780000000000001</v>
      </c>
      <c r="CR120" s="29">
        <f t="shared" si="196"/>
        <v>1.659</v>
      </c>
      <c r="CS120" s="29">
        <f t="shared" si="197"/>
        <v>1</v>
      </c>
      <c r="CT120" s="29">
        <f t="shared" si="198"/>
        <v>1.5691542288557214</v>
      </c>
      <c r="CU120" s="29">
        <f t="shared" si="199"/>
        <v>1.3753298153034301</v>
      </c>
      <c r="CV120" s="29">
        <f t="shared" si="164"/>
        <v>1.0003</v>
      </c>
      <c r="CW120" s="29">
        <f t="shared" si="164"/>
        <v>1.0858000000000001</v>
      </c>
      <c r="CX120" s="29">
        <f t="shared" ref="CX120" si="256">AB120/AB$2</f>
        <v>1.4521274212166377</v>
      </c>
    </row>
    <row r="121" spans="1:102">
      <c r="A121" s="2">
        <v>43951</v>
      </c>
      <c r="B121" s="29">
        <v>1.099</v>
      </c>
      <c r="C121" s="29">
        <v>1.6993</v>
      </c>
      <c r="D121" s="29">
        <v>1.3347</v>
      </c>
      <c r="E121" s="29">
        <v>2.0790000000000002</v>
      </c>
      <c r="F121" s="29">
        <v>1.613</v>
      </c>
      <c r="G121" s="29">
        <v>2.9087999999999998</v>
      </c>
      <c r="H121" s="29">
        <v>1.7732000000000001</v>
      </c>
      <c r="I121" s="29">
        <v>1.1632</v>
      </c>
      <c r="J121" s="29">
        <v>1.3919999999999999</v>
      </c>
      <c r="K121" s="29">
        <v>1.1890000000000001</v>
      </c>
      <c r="L121" s="29">
        <v>1.2921040630418099</v>
      </c>
      <c r="M121" s="29">
        <v>1.2250000000000001</v>
      </c>
      <c r="N121" s="29">
        <v>1.1269</v>
      </c>
      <c r="O121" s="29">
        <v>1.0746</v>
      </c>
      <c r="P121" s="29">
        <v>1.07334028721192</v>
      </c>
      <c r="Q121" s="29">
        <v>1.1599999999999999</v>
      </c>
      <c r="R121" s="29">
        <v>1.3884000000000001</v>
      </c>
      <c r="S121" s="29">
        <v>1.5257000000000001</v>
      </c>
      <c r="T121" s="29">
        <v>1.2929999999999999</v>
      </c>
      <c r="U121" s="29">
        <v>1.0840000000000001</v>
      </c>
      <c r="V121" s="29">
        <v>1.659</v>
      </c>
      <c r="W121" s="29">
        <v>1</v>
      </c>
      <c r="X121" s="29">
        <v>1.577</v>
      </c>
      <c r="Y121" s="29">
        <v>1.4592000000000001</v>
      </c>
      <c r="Z121" s="29">
        <v>0.99990000000000001</v>
      </c>
      <c r="AA121" s="29">
        <v>1.0858000000000001</v>
      </c>
      <c r="AB121" s="19">
        <v>1.4455706789698972</v>
      </c>
      <c r="AD121" s="11">
        <f t="shared" si="200"/>
        <v>-6.0595098127882441E-3</v>
      </c>
      <c r="AE121" s="11">
        <f t="shared" si="201"/>
        <v>-3.9856983764140486E-3</v>
      </c>
      <c r="AF121" s="11">
        <f t="shared" si="202"/>
        <v>-8.6898395721924926E-3</v>
      </c>
      <c r="AG121" s="11">
        <f t="shared" si="203"/>
        <v>-7.1633237822348317E-3</v>
      </c>
      <c r="AH121" s="11">
        <f t="shared" si="204"/>
        <v>-1.2383900928792935E-3</v>
      </c>
      <c r="AI121" s="11">
        <f t="shared" si="205"/>
        <v>-1.7861363406151964E-2</v>
      </c>
      <c r="AJ121" s="11">
        <f t="shared" si="206"/>
        <v>2.8844522368645098E-3</v>
      </c>
      <c r="AK121" s="11">
        <f t="shared" si="207"/>
        <v>-1.1892626571525677E-2</v>
      </c>
      <c r="AL121" s="11">
        <f t="shared" si="208"/>
        <v>-7.8403421240200721E-3</v>
      </c>
      <c r="AM121" s="11">
        <f t="shared" si="209"/>
        <v>-5.0209205020920189E-3</v>
      </c>
      <c r="AN121" s="11">
        <f t="shared" si="210"/>
        <v>1.7936175631658724E-3</v>
      </c>
      <c r="AO121" s="11">
        <f t="shared" si="211"/>
        <v>-8.8996763754044528E-3</v>
      </c>
      <c r="AP121" s="11">
        <f t="shared" si="212"/>
        <v>-5.3215077605317518E-4</v>
      </c>
      <c r="AQ121" s="11">
        <f t="shared" si="213"/>
        <v>-1.7373811265544936E-2</v>
      </c>
      <c r="AR121" s="11">
        <f t="shared" si="214"/>
        <v>4.46082610430798E-3</v>
      </c>
      <c r="AS121" s="11">
        <f t="shared" si="215"/>
        <v>4.3290043290042934E-3</v>
      </c>
      <c r="AT121" s="11">
        <f t="shared" si="216"/>
        <v>-3.8028270072467674E-3</v>
      </c>
      <c r="AU121" s="11">
        <f t="shared" si="217"/>
        <v>-1.5613910574875822E-2</v>
      </c>
      <c r="AV121" s="11">
        <f t="shared" si="218"/>
        <v>2.3255813953486637E-3</v>
      </c>
      <c r="AW121" s="11">
        <f t="shared" si="219"/>
        <v>5.5658627087198376E-3</v>
      </c>
      <c r="AX121" s="11" t="str">
        <f t="shared" si="220"/>
        <v>/</v>
      </c>
      <c r="AY121" s="11" t="str">
        <f t="shared" si="221"/>
        <v>/</v>
      </c>
      <c r="AZ121" s="11" t="str">
        <f t="shared" si="222"/>
        <v>/</v>
      </c>
      <c r="BA121" s="11">
        <f t="shared" si="223"/>
        <v>-2.0554984583753821E-4</v>
      </c>
      <c r="BB121" s="11">
        <f t="shared" si="166"/>
        <v>-3.998800359891197E-4</v>
      </c>
      <c r="BC121" s="11" t="str">
        <f t="shared" si="166"/>
        <v>/</v>
      </c>
      <c r="BD121" s="11">
        <f t="shared" si="254"/>
        <v>-4.5152664641833207E-3</v>
      </c>
      <c r="BW121" s="2">
        <f t="shared" si="175"/>
        <v>43951</v>
      </c>
      <c r="BX121" s="29">
        <f t="shared" si="176"/>
        <v>1.099</v>
      </c>
      <c r="BY121" s="29">
        <f t="shared" si="177"/>
        <v>1.5442566339512904</v>
      </c>
      <c r="BZ121" s="29">
        <f t="shared" si="178"/>
        <v>1.3207005739164854</v>
      </c>
      <c r="CA121" s="29">
        <f t="shared" si="179"/>
        <v>1.6902439024390246</v>
      </c>
      <c r="CB121" s="29">
        <f t="shared" si="180"/>
        <v>1.28321400159109</v>
      </c>
      <c r="CC121" s="29">
        <f t="shared" si="181"/>
        <v>1.4796276514573476</v>
      </c>
      <c r="CD121" s="29">
        <f t="shared" si="182"/>
        <v>1.4913372582001683</v>
      </c>
      <c r="CE121" s="29">
        <f t="shared" si="183"/>
        <v>1.1632</v>
      </c>
      <c r="CF121" s="29">
        <f t="shared" si="184"/>
        <v>1.1590341382181515</v>
      </c>
      <c r="CG121" s="29">
        <f t="shared" si="185"/>
        <v>1.1890000000000001</v>
      </c>
      <c r="CH121" s="29">
        <f t="shared" si="186"/>
        <v>1.2921040630418099</v>
      </c>
      <c r="CI121" s="29">
        <f t="shared" si="187"/>
        <v>1.2250000000000001</v>
      </c>
      <c r="CJ121" s="29">
        <f t="shared" si="188"/>
        <v>1.1269</v>
      </c>
      <c r="CK121" s="29">
        <f t="shared" si="189"/>
        <v>1.0746</v>
      </c>
      <c r="CL121" s="29">
        <f t="shared" si="190"/>
        <v>1.07334028721192</v>
      </c>
      <c r="CM121" s="29">
        <f t="shared" si="191"/>
        <v>1.1599999999999999</v>
      </c>
      <c r="CN121" s="29">
        <f t="shared" si="192"/>
        <v>1.3884000000000001</v>
      </c>
      <c r="CO121" s="29">
        <f t="shared" si="193"/>
        <v>1.513741442603433</v>
      </c>
      <c r="CP121" s="29">
        <f t="shared" si="194"/>
        <v>1.1564260799570698</v>
      </c>
      <c r="CQ121" s="29">
        <f t="shared" si="195"/>
        <v>1.0840000000000001</v>
      </c>
      <c r="CR121" s="29">
        <f t="shared" si="196"/>
        <v>1.659</v>
      </c>
      <c r="CS121" s="29">
        <f t="shared" si="197"/>
        <v>1</v>
      </c>
      <c r="CT121" s="29">
        <f t="shared" si="198"/>
        <v>1.5691542288557214</v>
      </c>
      <c r="CU121" s="29">
        <f t="shared" si="199"/>
        <v>1.3750471164719187</v>
      </c>
      <c r="CV121" s="29">
        <f t="shared" si="164"/>
        <v>0.99990000000000001</v>
      </c>
      <c r="CW121" s="29">
        <f t="shared" si="164"/>
        <v>1.0858000000000001</v>
      </c>
      <c r="CX121" s="29">
        <f t="shared" ref="CX121:CX122" si="257">AB121/AB$2</f>
        <v>1.4455706789698972</v>
      </c>
    </row>
    <row r="122" spans="1:102">
      <c r="A122" s="2">
        <v>43959</v>
      </c>
      <c r="B122" s="29">
        <v>1.1104000000000001</v>
      </c>
      <c r="C122" s="29">
        <v>1.7144999999999999</v>
      </c>
      <c r="D122" s="29">
        <v>1.335</v>
      </c>
      <c r="E122" s="29">
        <v>2.0859999999999999</v>
      </c>
      <c r="F122" s="29">
        <v>1.6279999999999999</v>
      </c>
      <c r="G122" s="29">
        <v>2.9342999999999999</v>
      </c>
      <c r="H122" s="29">
        <v>1.8037000000000001</v>
      </c>
      <c r="I122" s="29">
        <v>1.1754</v>
      </c>
      <c r="J122" s="29">
        <v>1.38</v>
      </c>
      <c r="K122" s="29">
        <v>1.208</v>
      </c>
      <c r="L122" s="29">
        <v>1.3010532030147299</v>
      </c>
      <c r="M122" s="29">
        <v>1.2270000000000001</v>
      </c>
      <c r="N122" s="29">
        <v>1.1294</v>
      </c>
      <c r="O122" s="29">
        <v>1.0752999999999999</v>
      </c>
      <c r="P122" s="29">
        <v>1.08790375821158</v>
      </c>
      <c r="Q122" s="29">
        <v>1.169</v>
      </c>
      <c r="R122" s="29">
        <v>1.3969</v>
      </c>
      <c r="S122" s="29">
        <v>1.5510999999999999</v>
      </c>
      <c r="T122" s="29">
        <v>1.302</v>
      </c>
      <c r="U122" s="29">
        <v>1.0840000000000001</v>
      </c>
      <c r="V122" s="29">
        <v>1.675</v>
      </c>
      <c r="W122" s="29">
        <v>1</v>
      </c>
      <c r="X122" s="29">
        <v>1.5860000000000001</v>
      </c>
      <c r="Y122" s="29">
        <v>1.4639</v>
      </c>
      <c r="Z122" s="29">
        <v>1.0047999999999999</v>
      </c>
      <c r="AA122" s="29">
        <v>1.0858000000000001</v>
      </c>
      <c r="AB122" s="19">
        <v>1.4554434433773331</v>
      </c>
      <c r="AD122" s="11">
        <f t="shared" si="200"/>
        <v>1.0373066424021804E-2</v>
      </c>
      <c r="AE122" s="11">
        <f t="shared" si="201"/>
        <v>8.9448596480903309E-3</v>
      </c>
      <c r="AF122" s="11">
        <f t="shared" si="202"/>
        <v>2.2476961114858973E-4</v>
      </c>
      <c r="AG122" s="11">
        <f t="shared" si="203"/>
        <v>3.3670033670032407E-3</v>
      </c>
      <c r="AH122" s="11">
        <f t="shared" si="204"/>
        <v>9.2994420334779893E-3</v>
      </c>
      <c r="AI122" s="11">
        <f t="shared" si="205"/>
        <v>8.766501650165015E-3</v>
      </c>
      <c r="AJ122" s="11">
        <f t="shared" si="206"/>
        <v>1.7200541394089663E-2</v>
      </c>
      <c r="AK122" s="11">
        <f t="shared" si="207"/>
        <v>1.0488308115543354E-2</v>
      </c>
      <c r="AL122" s="11">
        <f t="shared" si="208"/>
        <v>-8.6206896551723755E-3</v>
      </c>
      <c r="AM122" s="11">
        <f t="shared" si="209"/>
        <v>1.5979814970563444E-2</v>
      </c>
      <c r="AN122" s="11">
        <f t="shared" si="210"/>
        <v>6.9260210759281016E-3</v>
      </c>
      <c r="AO122" s="11">
        <f t="shared" si="211"/>
        <v>1.6326530612245094E-3</v>
      </c>
      <c r="AP122" s="11">
        <f t="shared" si="212"/>
        <v>2.2184754636613846E-3</v>
      </c>
      <c r="AQ122" s="11">
        <f t="shared" si="213"/>
        <v>6.5140517401807152E-4</v>
      </c>
      <c r="AR122" s="11">
        <f t="shared" si="214"/>
        <v>1.3568363335629385E-2</v>
      </c>
      <c r="AS122" s="11">
        <f t="shared" si="215"/>
        <v>7.7586206896553822E-3</v>
      </c>
      <c r="AT122" s="11">
        <f t="shared" si="216"/>
        <v>6.1221549985595036E-3</v>
      </c>
      <c r="AU122" s="11">
        <f t="shared" si="217"/>
        <v>1.6648095955954512E-2</v>
      </c>
      <c r="AV122" s="11">
        <f t="shared" si="218"/>
        <v>6.9605568445476607E-3</v>
      </c>
      <c r="AW122" s="11" t="str">
        <f t="shared" si="219"/>
        <v>/</v>
      </c>
      <c r="AX122" s="11">
        <f t="shared" si="220"/>
        <v>9.6443640747438941E-3</v>
      </c>
      <c r="AY122" s="11" t="str">
        <f t="shared" si="221"/>
        <v>/</v>
      </c>
      <c r="AZ122" s="11">
        <f t="shared" si="222"/>
        <v>5.7070386810400553E-3</v>
      </c>
      <c r="BA122" s="11">
        <f t="shared" si="223"/>
        <v>3.2209429824561209E-3</v>
      </c>
      <c r="BB122" s="11">
        <f t="shared" si="166"/>
        <v>4.9004900490048353E-3</v>
      </c>
      <c r="BC122" s="11" t="str">
        <f t="shared" si="166"/>
        <v>/</v>
      </c>
      <c r="BD122" s="11">
        <f t="shared" si="254"/>
        <v>6.8296656476674045E-3</v>
      </c>
      <c r="BW122" s="2">
        <f t="shared" si="175"/>
        <v>43959</v>
      </c>
      <c r="BX122" s="29">
        <f t="shared" si="176"/>
        <v>1.1104000000000001</v>
      </c>
      <c r="BY122" s="29">
        <f t="shared" si="177"/>
        <v>1.558069792802617</v>
      </c>
      <c r="BZ122" s="29">
        <f t="shared" si="178"/>
        <v>1.3209974272709282</v>
      </c>
      <c r="CA122" s="29">
        <f t="shared" si="179"/>
        <v>1.6959349593495934</v>
      </c>
      <c r="CB122" s="29">
        <f t="shared" si="180"/>
        <v>1.2951471758154336</v>
      </c>
      <c r="CC122" s="29">
        <f t="shared" si="181"/>
        <v>1.4925988097054783</v>
      </c>
      <c r="CD122" s="29">
        <f t="shared" si="182"/>
        <v>1.5169890664423886</v>
      </c>
      <c r="CE122" s="29">
        <f t="shared" si="183"/>
        <v>1.1754</v>
      </c>
      <c r="CF122" s="29">
        <f t="shared" si="184"/>
        <v>1.1490424646128226</v>
      </c>
      <c r="CG122" s="29">
        <f t="shared" si="185"/>
        <v>1.208</v>
      </c>
      <c r="CH122" s="29">
        <f t="shared" si="186"/>
        <v>1.3010532030147299</v>
      </c>
      <c r="CI122" s="29">
        <f t="shared" si="187"/>
        <v>1.2270000000000001</v>
      </c>
      <c r="CJ122" s="29">
        <f t="shared" si="188"/>
        <v>1.1294</v>
      </c>
      <c r="CK122" s="29">
        <f t="shared" si="189"/>
        <v>1.0752999999999999</v>
      </c>
      <c r="CL122" s="29">
        <f t="shared" si="190"/>
        <v>1.08790375821158</v>
      </c>
      <c r="CM122" s="29">
        <f t="shared" si="191"/>
        <v>1.169</v>
      </c>
      <c r="CN122" s="29">
        <f t="shared" si="192"/>
        <v>1.3969</v>
      </c>
      <c r="CO122" s="29">
        <f t="shared" si="193"/>
        <v>1.5389423553924</v>
      </c>
      <c r="CP122" s="29">
        <f t="shared" si="194"/>
        <v>1.1644754494231284</v>
      </c>
      <c r="CQ122" s="29">
        <f t="shared" si="195"/>
        <v>1.0840000000000001</v>
      </c>
      <c r="CR122" s="29">
        <f t="shared" si="196"/>
        <v>1.675</v>
      </c>
      <c r="CS122" s="29">
        <f t="shared" si="197"/>
        <v>1</v>
      </c>
      <c r="CT122" s="29">
        <f t="shared" si="198"/>
        <v>1.5781094527363186</v>
      </c>
      <c r="CU122" s="29">
        <f t="shared" si="199"/>
        <v>1.3794760648322655</v>
      </c>
      <c r="CV122" s="29">
        <f t="shared" si="164"/>
        <v>1.0047999999999999</v>
      </c>
      <c r="CW122" s="29">
        <f t="shared" si="164"/>
        <v>1.0858000000000001</v>
      </c>
      <c r="CX122" s="29">
        <f t="shared" si="257"/>
        <v>1.4554434433773331</v>
      </c>
    </row>
    <row r="123" spans="1:102">
      <c r="A123" s="2">
        <v>43966</v>
      </c>
      <c r="B123" s="29">
        <v>1.1157999999999999</v>
      </c>
      <c r="C123" s="29">
        <v>1.7239</v>
      </c>
      <c r="D123" s="29">
        <v>1.3332999999999999</v>
      </c>
      <c r="E123" s="29">
        <v>2.0880000000000001</v>
      </c>
      <c r="F123" s="29">
        <v>1.6259999999999999</v>
      </c>
      <c r="G123" s="29">
        <v>2.9499</v>
      </c>
      <c r="H123" s="29">
        <v>1.8063</v>
      </c>
      <c r="I123" s="29">
        <v>1.1791</v>
      </c>
      <c r="J123" s="29">
        <v>1.369</v>
      </c>
      <c r="K123" s="29">
        <v>1.2110000000000001</v>
      </c>
      <c r="L123" s="29">
        <v>1.3039126686517699</v>
      </c>
      <c r="M123" s="29">
        <v>1.23</v>
      </c>
      <c r="N123" s="29">
        <v>1.1292</v>
      </c>
      <c r="O123" s="29">
        <v>1.0785</v>
      </c>
      <c r="P123" s="29">
        <v>1.08192494861328</v>
      </c>
      <c r="Q123" s="29">
        <v>1.1679999999999999</v>
      </c>
      <c r="R123" s="29">
        <v>1.3979999999999999</v>
      </c>
      <c r="S123" s="29">
        <v>1.5548999999999999</v>
      </c>
      <c r="T123" s="29">
        <v>1.3089999999999999</v>
      </c>
      <c r="U123" s="29">
        <v>1.0860000000000001</v>
      </c>
      <c r="V123" s="29">
        <v>1.6839999999999999</v>
      </c>
      <c r="W123" s="29">
        <v>1</v>
      </c>
      <c r="X123" s="29">
        <v>1.593</v>
      </c>
      <c r="Y123" s="29">
        <v>1.4650000000000001</v>
      </c>
      <c r="Z123" s="29">
        <v>1.0027999999999999</v>
      </c>
      <c r="AA123" s="29">
        <v>1.0858000000000001</v>
      </c>
      <c r="AB123" s="19">
        <v>1.4576777497574522</v>
      </c>
      <c r="AD123" s="11">
        <f t="shared" si="200"/>
        <v>4.8631123919307129E-3</v>
      </c>
      <c r="AE123" s="11">
        <f t="shared" si="201"/>
        <v>5.4826480023331126E-3</v>
      </c>
      <c r="AF123" s="11">
        <f t="shared" si="202"/>
        <v>-1.2734082397003466E-3</v>
      </c>
      <c r="AG123" s="11">
        <f t="shared" si="203"/>
        <v>9.5877277085332224E-4</v>
      </c>
      <c r="AH123" s="11">
        <f t="shared" si="204"/>
        <v>-1.2285012285012664E-3</v>
      </c>
      <c r="AI123" s="11">
        <f t="shared" si="205"/>
        <v>5.316429812902479E-3</v>
      </c>
      <c r="AJ123" s="11">
        <f t="shared" si="206"/>
        <v>1.4414813993457454E-3</v>
      </c>
      <c r="AK123" s="11">
        <f t="shared" si="207"/>
        <v>3.147864556746649E-3</v>
      </c>
      <c r="AL123" s="11">
        <f t="shared" si="208"/>
        <v>-7.9710144927535032E-3</v>
      </c>
      <c r="AM123" s="11">
        <f t="shared" si="209"/>
        <v>2.483443708609423E-3</v>
      </c>
      <c r="AN123" s="11">
        <f t="shared" si="210"/>
        <v>2.1978083835574314E-3</v>
      </c>
      <c r="AO123" s="11">
        <f t="shared" si="211"/>
        <v>2.4449877750609694E-3</v>
      </c>
      <c r="AP123" s="11">
        <f t="shared" si="212"/>
        <v>-1.7708517797054846E-4</v>
      </c>
      <c r="AQ123" s="11">
        <f t="shared" si="213"/>
        <v>2.9759136985028078E-3</v>
      </c>
      <c r="AR123" s="11">
        <f t="shared" si="214"/>
        <v>-5.4957155476038633E-3</v>
      </c>
      <c r="AS123" s="11">
        <f t="shared" si="215"/>
        <v>-8.554319931566301E-4</v>
      </c>
      <c r="AT123" s="11">
        <f t="shared" si="216"/>
        <v>7.8745794258705537E-4</v>
      </c>
      <c r="AU123" s="11">
        <f t="shared" si="217"/>
        <v>2.449874282766995E-3</v>
      </c>
      <c r="AV123" s="11">
        <f t="shared" si="218"/>
        <v>5.3763440860215006E-3</v>
      </c>
      <c r="AW123" s="11">
        <f t="shared" si="219"/>
        <v>1.8450184501845879E-3</v>
      </c>
      <c r="AX123" s="11">
        <f t="shared" si="220"/>
        <v>5.3731343283580646E-3</v>
      </c>
      <c r="AY123" s="11" t="str">
        <f t="shared" si="221"/>
        <v>/</v>
      </c>
      <c r="AZ123" s="11">
        <f t="shared" si="222"/>
        <v>4.4136191677175418E-3</v>
      </c>
      <c r="BA123" s="11">
        <f t="shared" si="223"/>
        <v>7.5141744654705356E-4</v>
      </c>
      <c r="BB123" s="11">
        <f t="shared" si="166"/>
        <v>-1.9904458598726249E-3</v>
      </c>
      <c r="BC123" s="11" t="str">
        <f t="shared" si="166"/>
        <v>/</v>
      </c>
      <c r="BD123" s="11">
        <f t="shared" ref="BD123" si="258">IF(AB123=AB122,"/",AB123/AB122-1)</f>
        <v>1.5351378923624814E-3</v>
      </c>
      <c r="BW123" s="2">
        <f t="shared" si="175"/>
        <v>43966</v>
      </c>
      <c r="BX123" s="29">
        <f t="shared" si="176"/>
        <v>1.1157999999999999</v>
      </c>
      <c r="BY123" s="29">
        <f t="shared" si="177"/>
        <v>1.5666121410396219</v>
      </c>
      <c r="BZ123" s="29">
        <f t="shared" si="178"/>
        <v>1.3193152582624184</v>
      </c>
      <c r="CA123" s="29">
        <f t="shared" si="179"/>
        <v>1.6975609756097563</v>
      </c>
      <c r="CB123" s="29">
        <f t="shared" si="180"/>
        <v>1.2935560859188544</v>
      </c>
      <c r="CC123" s="29">
        <f t="shared" si="181"/>
        <v>1.5005341065160995</v>
      </c>
      <c r="CD123" s="29">
        <f t="shared" si="182"/>
        <v>1.5191757779646762</v>
      </c>
      <c r="CE123" s="29">
        <f t="shared" si="183"/>
        <v>1.1791</v>
      </c>
      <c r="CF123" s="29">
        <f t="shared" si="184"/>
        <v>1.1398834304746044</v>
      </c>
      <c r="CG123" s="29">
        <f t="shared" si="185"/>
        <v>1.2110000000000001</v>
      </c>
      <c r="CH123" s="29">
        <f t="shared" si="186"/>
        <v>1.3039126686517699</v>
      </c>
      <c r="CI123" s="29">
        <f t="shared" si="187"/>
        <v>1.23</v>
      </c>
      <c r="CJ123" s="29">
        <f t="shared" si="188"/>
        <v>1.1292</v>
      </c>
      <c r="CK123" s="29">
        <f t="shared" si="189"/>
        <v>1.0785</v>
      </c>
      <c r="CL123" s="29">
        <f t="shared" si="190"/>
        <v>1.08192494861328</v>
      </c>
      <c r="CM123" s="29">
        <f t="shared" si="191"/>
        <v>1.1679999999999999</v>
      </c>
      <c r="CN123" s="29">
        <f t="shared" si="192"/>
        <v>1.3979999999999999</v>
      </c>
      <c r="CO123" s="29">
        <f t="shared" si="193"/>
        <v>1.5427125706915368</v>
      </c>
      <c r="CP123" s="29">
        <f t="shared" si="194"/>
        <v>1.1707360701189515</v>
      </c>
      <c r="CQ123" s="29">
        <f t="shared" si="195"/>
        <v>1.0860000000000001</v>
      </c>
      <c r="CR123" s="29">
        <f t="shared" si="196"/>
        <v>1.6839999999999999</v>
      </c>
      <c r="CS123" s="29">
        <f t="shared" si="197"/>
        <v>1</v>
      </c>
      <c r="CT123" s="29">
        <f t="shared" si="198"/>
        <v>1.5850746268656717</v>
      </c>
      <c r="CU123" s="29">
        <f t="shared" si="199"/>
        <v>1.3805126272144743</v>
      </c>
      <c r="CV123" s="29">
        <f t="shared" si="164"/>
        <v>1.0027999999999999</v>
      </c>
      <c r="CW123" s="29">
        <f t="shared" si="164"/>
        <v>1.0858000000000001</v>
      </c>
      <c r="CX123" s="29">
        <f t="shared" ref="CX123" si="259">AB123/AB$2</f>
        <v>1.4576777497574522</v>
      </c>
    </row>
    <row r="124" spans="1:102">
      <c r="A124" s="2">
        <v>43973</v>
      </c>
      <c r="B124" s="29">
        <v>1.1086</v>
      </c>
      <c r="C124" s="29">
        <v>1.7124999999999999</v>
      </c>
      <c r="D124" s="29">
        <v>1.3313999999999999</v>
      </c>
      <c r="E124" s="29">
        <v>2.089</v>
      </c>
      <c r="F124" s="29">
        <v>1.607</v>
      </c>
      <c r="G124" s="29">
        <v>2.9137</v>
      </c>
      <c r="H124" s="29">
        <v>1.7874000000000001</v>
      </c>
      <c r="I124" s="29">
        <v>1.1845000000000001</v>
      </c>
      <c r="J124" s="29">
        <v>1.3680000000000001</v>
      </c>
      <c r="K124" s="29">
        <v>1.1970000000000001</v>
      </c>
      <c r="L124" s="29">
        <v>1.2976844540363499</v>
      </c>
      <c r="M124" s="29">
        <v>1.226</v>
      </c>
      <c r="N124" s="29">
        <v>1.1345000000000001</v>
      </c>
      <c r="O124" s="29">
        <v>1.0727</v>
      </c>
      <c r="P124" s="29">
        <v>1.0871138216556699</v>
      </c>
      <c r="Q124" s="29">
        <v>1.163</v>
      </c>
      <c r="R124" s="29">
        <v>1.3969</v>
      </c>
      <c r="S124" s="29">
        <v>1.5467</v>
      </c>
      <c r="T124" s="29">
        <v>1.3</v>
      </c>
      <c r="U124" s="29">
        <v>1.0840000000000001</v>
      </c>
      <c r="V124" s="29">
        <v>1.6970000000000001</v>
      </c>
      <c r="W124" s="29">
        <v>1</v>
      </c>
      <c r="X124" s="29">
        <v>1.603</v>
      </c>
      <c r="Y124" s="29">
        <v>1.4618</v>
      </c>
      <c r="Z124" s="29">
        <v>0.99819999999999998</v>
      </c>
      <c r="AA124" s="29">
        <v>1.0941000000000001</v>
      </c>
      <c r="AB124" s="19">
        <v>1.4535898330452608</v>
      </c>
      <c r="AD124" s="11">
        <f t="shared" si="200"/>
        <v>-6.45276931349692E-3</v>
      </c>
      <c r="AE124" s="11">
        <f t="shared" si="201"/>
        <v>-6.6129125819363033E-3</v>
      </c>
      <c r="AF124" s="11">
        <f t="shared" si="202"/>
        <v>-1.4250356258906915E-3</v>
      </c>
      <c r="AG124" s="11">
        <f t="shared" si="203"/>
        <v>4.7892720306497161E-4</v>
      </c>
      <c r="AH124" s="11">
        <f t="shared" si="204"/>
        <v>-1.1685116851168464E-2</v>
      </c>
      <c r="AI124" s="11">
        <f t="shared" si="205"/>
        <v>-1.2271602427200934E-2</v>
      </c>
      <c r="AJ124" s="11">
        <f t="shared" si="206"/>
        <v>-1.0463378176382654E-2</v>
      </c>
      <c r="AK124" s="11">
        <f t="shared" si="207"/>
        <v>4.5797642269527206E-3</v>
      </c>
      <c r="AL124" s="11">
        <f t="shared" si="208"/>
        <v>-7.3046018991962391E-4</v>
      </c>
      <c r="AM124" s="11">
        <f t="shared" si="209"/>
        <v>-1.1560693641618491E-2</v>
      </c>
      <c r="AN124" s="11">
        <f t="shared" si="210"/>
        <v>-4.7765580971460553E-3</v>
      </c>
      <c r="AO124" s="11">
        <f t="shared" si="211"/>
        <v>-3.2520325203252431E-3</v>
      </c>
      <c r="AP124" s="11">
        <f t="shared" si="212"/>
        <v>4.6935883811549672E-3</v>
      </c>
      <c r="AQ124" s="11">
        <f t="shared" si="213"/>
        <v>-5.3778395920259792E-3</v>
      </c>
      <c r="AR124" s="11">
        <f t="shared" si="214"/>
        <v>4.7959639428230005E-3</v>
      </c>
      <c r="AS124" s="11">
        <f t="shared" si="215"/>
        <v>-4.2808219178080975E-3</v>
      </c>
      <c r="AT124" s="11">
        <f t="shared" si="216"/>
        <v>-7.8683834048631773E-4</v>
      </c>
      <c r="AU124" s="11">
        <f t="shared" si="217"/>
        <v>-5.2736510386519608E-3</v>
      </c>
      <c r="AV124" s="11">
        <f t="shared" si="218"/>
        <v>-6.8754774637126426E-3</v>
      </c>
      <c r="AW124" s="11">
        <f t="shared" si="219"/>
        <v>-1.8416206261510082E-3</v>
      </c>
      <c r="AX124" s="11">
        <f t="shared" si="220"/>
        <v>7.7197149643706275E-3</v>
      </c>
      <c r="AY124" s="11" t="str">
        <f t="shared" si="221"/>
        <v>/</v>
      </c>
      <c r="AZ124" s="11">
        <f t="shared" si="222"/>
        <v>6.2774639045826142E-3</v>
      </c>
      <c r="BA124" s="11">
        <f t="shared" si="223"/>
        <v>-2.1843003412970186E-3</v>
      </c>
      <c r="BB124" s="11">
        <f t="shared" si="166"/>
        <v>-4.5871559633027248E-3</v>
      </c>
      <c r="BC124" s="11">
        <f t="shared" si="166"/>
        <v>7.6441333578927129E-3</v>
      </c>
      <c r="BD124" s="11">
        <f t="shared" ref="BD124" si="260">IF(AB124=AB123,"/",AB124/AB123-1)</f>
        <v>-2.8044035884280394E-3</v>
      </c>
      <c r="BW124" s="2">
        <f t="shared" si="175"/>
        <v>43973</v>
      </c>
      <c r="BX124" s="29">
        <f t="shared" si="176"/>
        <v>1.1086</v>
      </c>
      <c r="BY124" s="29">
        <f t="shared" si="177"/>
        <v>1.5562522719011267</v>
      </c>
      <c r="BZ124" s="29">
        <f t="shared" si="178"/>
        <v>1.3174351870176133</v>
      </c>
      <c r="CA124" s="29">
        <f t="shared" si="179"/>
        <v>1.6983739837398375</v>
      </c>
      <c r="CB124" s="29">
        <f t="shared" si="180"/>
        <v>1.2784407319013524</v>
      </c>
      <c r="CC124" s="29">
        <f t="shared" si="181"/>
        <v>1.4821201485324789</v>
      </c>
      <c r="CD124" s="29">
        <f t="shared" si="182"/>
        <v>1.5032800672834314</v>
      </c>
      <c r="CE124" s="29">
        <f t="shared" si="183"/>
        <v>1.1845000000000001</v>
      </c>
      <c r="CF124" s="29">
        <f t="shared" si="184"/>
        <v>1.1390507910074938</v>
      </c>
      <c r="CG124" s="29">
        <f t="shared" si="185"/>
        <v>1.1970000000000001</v>
      </c>
      <c r="CH124" s="29">
        <f t="shared" si="186"/>
        <v>1.2976844540363499</v>
      </c>
      <c r="CI124" s="29">
        <f t="shared" si="187"/>
        <v>1.226</v>
      </c>
      <c r="CJ124" s="29">
        <f t="shared" si="188"/>
        <v>1.1345000000000001</v>
      </c>
      <c r="CK124" s="29">
        <f t="shared" si="189"/>
        <v>1.0727</v>
      </c>
      <c r="CL124" s="29">
        <f t="shared" si="190"/>
        <v>1.0871138216556699</v>
      </c>
      <c r="CM124" s="29">
        <f t="shared" si="191"/>
        <v>1.163</v>
      </c>
      <c r="CN124" s="29">
        <f t="shared" si="192"/>
        <v>1.3969</v>
      </c>
      <c r="CO124" s="29">
        <f t="shared" si="193"/>
        <v>1.5345768429407678</v>
      </c>
      <c r="CP124" s="29">
        <f t="shared" si="194"/>
        <v>1.1626867006528931</v>
      </c>
      <c r="CQ124" s="29">
        <f t="shared" si="195"/>
        <v>1.0840000000000001</v>
      </c>
      <c r="CR124" s="29">
        <f t="shared" si="196"/>
        <v>1.6970000000000001</v>
      </c>
      <c r="CS124" s="29">
        <f t="shared" si="197"/>
        <v>1</v>
      </c>
      <c r="CT124" s="29">
        <f t="shared" si="198"/>
        <v>1.5950248756218908</v>
      </c>
      <c r="CU124" s="29">
        <f t="shared" si="199"/>
        <v>1.3774971730116849</v>
      </c>
      <c r="CV124" s="29">
        <f t="shared" si="164"/>
        <v>0.99819999999999998</v>
      </c>
      <c r="CW124" s="29">
        <f t="shared" si="164"/>
        <v>1.0941000000000001</v>
      </c>
      <c r="CX124" s="29">
        <f t="shared" ref="CX124" si="261">AB124/AB$2</f>
        <v>1.4535898330452608</v>
      </c>
    </row>
    <row r="125" spans="1:102">
      <c r="A125" s="2">
        <v>43980</v>
      </c>
      <c r="B125" s="29">
        <v>1.1298999999999999</v>
      </c>
      <c r="C125" s="29">
        <v>1.7372000000000001</v>
      </c>
      <c r="D125" s="29">
        <v>1.3479000000000001</v>
      </c>
      <c r="E125" s="29">
        <v>2.093</v>
      </c>
      <c r="F125" s="29">
        <v>1.6259999999999999</v>
      </c>
      <c r="G125" s="29">
        <v>2.9550000000000001</v>
      </c>
      <c r="H125" s="29">
        <v>1.8079000000000001</v>
      </c>
      <c r="I125" s="29">
        <v>1.2074</v>
      </c>
      <c r="J125" s="29">
        <v>1.3759999999999999</v>
      </c>
      <c r="K125" s="29">
        <v>1.22</v>
      </c>
      <c r="L125" s="29">
        <v>1.31004084331719</v>
      </c>
      <c r="M125" s="29">
        <v>1.242</v>
      </c>
      <c r="N125" s="29">
        <v>1.1489</v>
      </c>
      <c r="O125" s="29">
        <v>1.0843</v>
      </c>
      <c r="P125" s="29">
        <v>1.1058873605525701</v>
      </c>
      <c r="Q125" s="29">
        <v>1.1739999999999999</v>
      </c>
      <c r="R125" s="29">
        <v>1.4225000000000001</v>
      </c>
      <c r="S125" s="29">
        <v>1.6002000000000001</v>
      </c>
      <c r="T125" s="29">
        <v>1.3009999999999999</v>
      </c>
      <c r="U125" s="29">
        <v>1.0880000000000001</v>
      </c>
      <c r="V125" s="29">
        <v>1.6990000000000001</v>
      </c>
      <c r="W125" s="29">
        <v>1</v>
      </c>
      <c r="X125" s="29">
        <v>1.6020000000000001</v>
      </c>
      <c r="Y125" s="29">
        <v>1.4748000000000001</v>
      </c>
      <c r="Z125" s="29">
        <v>1.0112000000000001</v>
      </c>
      <c r="AA125" s="29">
        <v>1.1076999999999999</v>
      </c>
      <c r="AB125" s="19">
        <v>1.4699086115985367</v>
      </c>
      <c r="AD125" s="11">
        <f t="shared" si="200"/>
        <v>1.921342233447576E-2</v>
      </c>
      <c r="AE125" s="11">
        <f t="shared" si="201"/>
        <v>1.4423357664233638E-2</v>
      </c>
      <c r="AF125" s="11">
        <f t="shared" si="202"/>
        <v>1.2392969806219067E-2</v>
      </c>
      <c r="AG125" s="11">
        <f t="shared" si="203"/>
        <v>1.9147917663953073E-3</v>
      </c>
      <c r="AH125" s="11">
        <f t="shared" si="204"/>
        <v>1.1823273179838223E-2</v>
      </c>
      <c r="AI125" s="11">
        <f t="shared" si="205"/>
        <v>1.4174417407420092E-2</v>
      </c>
      <c r="AJ125" s="11">
        <f t="shared" si="206"/>
        <v>1.1469173100592922E-2</v>
      </c>
      <c r="AK125" s="11">
        <f t="shared" si="207"/>
        <v>1.9333051920641608E-2</v>
      </c>
      <c r="AL125" s="11">
        <f t="shared" si="208"/>
        <v>5.8479532163742132E-3</v>
      </c>
      <c r="AM125" s="11">
        <f t="shared" si="209"/>
        <v>1.9214703425229684E-2</v>
      </c>
      <c r="AN125" s="11">
        <f t="shared" si="210"/>
        <v>9.5218750925207818E-3</v>
      </c>
      <c r="AO125" s="11">
        <f t="shared" si="211"/>
        <v>1.3050570962479524E-2</v>
      </c>
      <c r="AP125" s="11">
        <f t="shared" si="212"/>
        <v>1.2692816218598413E-2</v>
      </c>
      <c r="AQ125" s="11">
        <f t="shared" si="213"/>
        <v>1.0813834250023246E-2</v>
      </c>
      <c r="AR125" s="11">
        <f t="shared" si="214"/>
        <v>1.7269156663198393E-2</v>
      </c>
      <c r="AS125" s="11">
        <f t="shared" si="215"/>
        <v>9.4582975064487762E-3</v>
      </c>
      <c r="AT125" s="11">
        <f t="shared" si="216"/>
        <v>1.8326293936573812E-2</v>
      </c>
      <c r="AU125" s="11">
        <f t="shared" si="217"/>
        <v>3.4589771772160161E-2</v>
      </c>
      <c r="AV125" s="11">
        <f t="shared" si="218"/>
        <v>7.6923076923063327E-4</v>
      </c>
      <c r="AW125" s="11">
        <f t="shared" si="219"/>
        <v>3.6900369003689537E-3</v>
      </c>
      <c r="AX125" s="11">
        <f t="shared" si="220"/>
        <v>1.1785503830288313E-3</v>
      </c>
      <c r="AY125" s="11" t="str">
        <f t="shared" si="221"/>
        <v>/</v>
      </c>
      <c r="AZ125" s="11">
        <f t="shared" si="222"/>
        <v>-6.2383031815338441E-4</v>
      </c>
      <c r="BA125" s="11">
        <f t="shared" si="223"/>
        <v>8.893145437132377E-3</v>
      </c>
      <c r="BB125" s="11">
        <f t="shared" si="166"/>
        <v>1.302344219595275E-2</v>
      </c>
      <c r="BC125" s="11">
        <f t="shared" si="166"/>
        <v>1.2430308015720426E-2</v>
      </c>
      <c r="BD125" s="11">
        <f t="shared" ref="BD125" si="262">IF(AB125=AB124,"/",AB125/AB124-1)</f>
        <v>1.1226535974792951E-2</v>
      </c>
      <c r="BW125" s="2">
        <f t="shared" si="175"/>
        <v>43980</v>
      </c>
      <c r="BX125" s="29">
        <f t="shared" si="176"/>
        <v>1.1298999999999999</v>
      </c>
      <c r="BY125" s="29">
        <f t="shared" si="177"/>
        <v>1.578698655034533</v>
      </c>
      <c r="BZ125" s="29">
        <f t="shared" si="178"/>
        <v>1.3337621215119733</v>
      </c>
      <c r="CA125" s="29">
        <f t="shared" si="179"/>
        <v>1.7016260162601626</v>
      </c>
      <c r="CB125" s="29">
        <f t="shared" si="180"/>
        <v>1.2935560859188544</v>
      </c>
      <c r="CC125" s="29">
        <f t="shared" si="181"/>
        <v>1.5031283381657257</v>
      </c>
      <c r="CD125" s="29">
        <f t="shared" si="182"/>
        <v>1.5205214465937762</v>
      </c>
      <c r="CE125" s="29">
        <f t="shared" si="183"/>
        <v>1.2074</v>
      </c>
      <c r="CF125" s="29">
        <f t="shared" si="184"/>
        <v>1.1457119067443795</v>
      </c>
      <c r="CG125" s="29">
        <f t="shared" si="185"/>
        <v>1.22</v>
      </c>
      <c r="CH125" s="29">
        <f t="shared" si="186"/>
        <v>1.31004084331719</v>
      </c>
      <c r="CI125" s="29">
        <f t="shared" si="187"/>
        <v>1.242</v>
      </c>
      <c r="CJ125" s="29">
        <f t="shared" si="188"/>
        <v>1.1489</v>
      </c>
      <c r="CK125" s="29">
        <f t="shared" si="189"/>
        <v>1.0843</v>
      </c>
      <c r="CL125" s="29">
        <f t="shared" si="190"/>
        <v>1.1058873605525701</v>
      </c>
      <c r="CM125" s="29">
        <f t="shared" si="191"/>
        <v>1.1739999999999999</v>
      </c>
      <c r="CN125" s="29">
        <f t="shared" si="192"/>
        <v>1.4225000000000001</v>
      </c>
      <c r="CO125" s="29">
        <f t="shared" si="193"/>
        <v>1.5876575057049311</v>
      </c>
      <c r="CP125" s="29">
        <f t="shared" si="194"/>
        <v>1.1635810750380107</v>
      </c>
      <c r="CQ125" s="29">
        <f t="shared" si="195"/>
        <v>1.0880000000000001</v>
      </c>
      <c r="CR125" s="29">
        <f t="shared" si="196"/>
        <v>1.6990000000000001</v>
      </c>
      <c r="CS125" s="29">
        <f t="shared" si="197"/>
        <v>1</v>
      </c>
      <c r="CT125" s="29">
        <f t="shared" si="198"/>
        <v>1.5940298507462689</v>
      </c>
      <c r="CU125" s="29">
        <f t="shared" si="199"/>
        <v>1.3897474557105165</v>
      </c>
      <c r="CV125" s="29">
        <f t="shared" si="164"/>
        <v>1.0112000000000001</v>
      </c>
      <c r="CW125" s="29">
        <f t="shared" si="164"/>
        <v>1.1076999999999999</v>
      </c>
      <c r="CX125" s="29">
        <f t="shared" ref="CX125" si="263">AB125/AB$2</f>
        <v>1.4699086115985367</v>
      </c>
    </row>
    <row r="126" spans="1:102">
      <c r="A126" s="2">
        <v>43987</v>
      </c>
      <c r="B126" s="29">
        <v>1.1431</v>
      </c>
      <c r="C126" s="29">
        <v>1.7499</v>
      </c>
      <c r="D126" s="29">
        <v>1.3481000000000001</v>
      </c>
      <c r="E126" s="29">
        <v>2.0960000000000001</v>
      </c>
      <c r="F126" s="29">
        <v>1.64</v>
      </c>
      <c r="G126" s="29">
        <v>2.9973999999999998</v>
      </c>
      <c r="H126" s="29">
        <v>1.8210999999999999</v>
      </c>
      <c r="I126" s="29">
        <v>1.2121999999999999</v>
      </c>
      <c r="J126" s="29">
        <v>1.365</v>
      </c>
      <c r="K126" s="29">
        <v>1.2210000000000001</v>
      </c>
      <c r="L126" s="29">
        <v>1.3157104986202099</v>
      </c>
      <c r="M126" s="29">
        <v>1.244</v>
      </c>
      <c r="N126" s="29">
        <v>1.153</v>
      </c>
      <c r="O126" s="29">
        <v>1.0826</v>
      </c>
      <c r="P126" s="29">
        <v>1.117</v>
      </c>
      <c r="Q126" s="29">
        <v>1.1870000000000001</v>
      </c>
      <c r="R126" s="29">
        <v>1.4236</v>
      </c>
      <c r="S126" s="29">
        <v>1.5976999999999999</v>
      </c>
      <c r="T126" s="29">
        <v>1.3120000000000001</v>
      </c>
      <c r="U126" s="29">
        <v>1.085</v>
      </c>
      <c r="V126" s="29">
        <v>1.7070000000000001</v>
      </c>
      <c r="W126" s="29">
        <v>1</v>
      </c>
      <c r="X126" s="29">
        <v>1.605</v>
      </c>
      <c r="Y126" s="29">
        <v>1.4602999999999999</v>
      </c>
      <c r="Z126" s="29">
        <v>1.0111000000000001</v>
      </c>
      <c r="AA126" s="29">
        <v>1.1146</v>
      </c>
      <c r="AB126" s="19">
        <v>1.4747075359194119</v>
      </c>
      <c r="AD126" s="11">
        <f t="shared" si="200"/>
        <v>1.1682449774316428E-2</v>
      </c>
      <c r="AE126" s="11">
        <f t="shared" si="201"/>
        <v>7.3106147824084644E-3</v>
      </c>
      <c r="AF126" s="11">
        <f t="shared" si="202"/>
        <v>1.4837895986352656E-4</v>
      </c>
      <c r="AG126" s="11">
        <f t="shared" si="203"/>
        <v>1.4333492594362784E-3</v>
      </c>
      <c r="AH126" s="11">
        <f t="shared" si="204"/>
        <v>8.610086100861114E-3</v>
      </c>
      <c r="AI126" s="11">
        <f t="shared" si="205"/>
        <v>1.4348561759729206E-2</v>
      </c>
      <c r="AJ126" s="11">
        <f t="shared" si="206"/>
        <v>7.3012887880965494E-3</v>
      </c>
      <c r="AK126" s="11">
        <f t="shared" si="207"/>
        <v>3.9754845121748872E-3</v>
      </c>
      <c r="AL126" s="11">
        <f t="shared" si="208"/>
        <v>-7.9941860465115866E-3</v>
      </c>
      <c r="AM126" s="11">
        <f t="shared" si="209"/>
        <v>8.1967213114753079E-4</v>
      </c>
      <c r="AN126" s="11">
        <f t="shared" si="210"/>
        <v>4.3278462133009565E-3</v>
      </c>
      <c r="AO126" s="11">
        <f t="shared" si="211"/>
        <v>1.6103059581320522E-3</v>
      </c>
      <c r="AP126" s="11">
        <f t="shared" si="212"/>
        <v>3.5686308643050335E-3</v>
      </c>
      <c r="AQ126" s="11">
        <f t="shared" si="213"/>
        <v>-1.5678317808724973E-3</v>
      </c>
      <c r="AR126" s="11">
        <f t="shared" si="214"/>
        <v>1.0048617828381179E-2</v>
      </c>
      <c r="AS126" s="11">
        <f t="shared" si="215"/>
        <v>1.1073253833049579E-2</v>
      </c>
      <c r="AT126" s="11">
        <f t="shared" si="216"/>
        <v>7.7328646748675567E-4</v>
      </c>
      <c r="AU126" s="11">
        <f t="shared" si="217"/>
        <v>-1.5623047119111E-3</v>
      </c>
      <c r="AV126" s="11">
        <f t="shared" si="218"/>
        <v>8.4550345887779432E-3</v>
      </c>
      <c r="AW126" s="11">
        <f t="shared" si="219"/>
        <v>-2.7573529411766273E-3</v>
      </c>
      <c r="AX126" s="11">
        <f t="shared" si="220"/>
        <v>4.7086521483226118E-3</v>
      </c>
      <c r="AY126" s="11" t="str">
        <f t="shared" si="221"/>
        <v>/</v>
      </c>
      <c r="AZ126" s="11">
        <f t="shared" si="222"/>
        <v>1.8726591760298561E-3</v>
      </c>
      <c r="BA126" s="11">
        <f t="shared" si="223"/>
        <v>-9.8318416056415447E-3</v>
      </c>
      <c r="BB126" s="11">
        <f t="shared" si="166"/>
        <v>-9.88924050633333E-5</v>
      </c>
      <c r="BC126" s="11">
        <f t="shared" si="166"/>
        <v>6.2291234088653891E-3</v>
      </c>
      <c r="BD126" s="11">
        <f t="shared" ref="BD126" si="264">IF(AB126=AB125,"/",AB126/AB125-1)</f>
        <v>3.2647773358212007E-3</v>
      </c>
      <c r="BW126" s="2">
        <f t="shared" si="175"/>
        <v>43987</v>
      </c>
      <c r="BX126" s="29">
        <f t="shared" si="176"/>
        <v>1.1431</v>
      </c>
      <c r="BY126" s="29">
        <f t="shared" si="177"/>
        <v>1.5902399127589966</v>
      </c>
      <c r="BZ126" s="29">
        <f t="shared" si="178"/>
        <v>1.3339600237482685</v>
      </c>
      <c r="CA126" s="29">
        <f t="shared" si="179"/>
        <v>1.7040650406504065</v>
      </c>
      <c r="CB126" s="29">
        <f t="shared" si="180"/>
        <v>1.3046937151949085</v>
      </c>
      <c r="CC126" s="29">
        <f t="shared" si="181"/>
        <v>1.5246960679586956</v>
      </c>
      <c r="CD126" s="29">
        <f t="shared" si="182"/>
        <v>1.5316232127838518</v>
      </c>
      <c r="CE126" s="29">
        <f t="shared" si="183"/>
        <v>1.2121999999999999</v>
      </c>
      <c r="CF126" s="29">
        <f t="shared" si="184"/>
        <v>1.1365528726061616</v>
      </c>
      <c r="CG126" s="29">
        <f t="shared" si="185"/>
        <v>1.2210000000000001</v>
      </c>
      <c r="CH126" s="29">
        <f t="shared" si="186"/>
        <v>1.3157104986202099</v>
      </c>
      <c r="CI126" s="29">
        <f t="shared" si="187"/>
        <v>1.244</v>
      </c>
      <c r="CJ126" s="29">
        <f t="shared" si="188"/>
        <v>1.153</v>
      </c>
      <c r="CK126" s="29">
        <f t="shared" si="189"/>
        <v>1.0826</v>
      </c>
      <c r="CL126" s="29">
        <f t="shared" si="190"/>
        <v>1.117</v>
      </c>
      <c r="CM126" s="29">
        <f t="shared" si="191"/>
        <v>1.1870000000000001</v>
      </c>
      <c r="CN126" s="29">
        <f t="shared" si="192"/>
        <v>1.4236</v>
      </c>
      <c r="CO126" s="29">
        <f t="shared" si="193"/>
        <v>1.5851771009028672</v>
      </c>
      <c r="CP126" s="29">
        <f t="shared" si="194"/>
        <v>1.1734191932743046</v>
      </c>
      <c r="CQ126" s="29">
        <f t="shared" si="195"/>
        <v>1.085</v>
      </c>
      <c r="CR126" s="29">
        <f t="shared" si="196"/>
        <v>1.7070000000000001</v>
      </c>
      <c r="CS126" s="29">
        <f t="shared" si="197"/>
        <v>1</v>
      </c>
      <c r="CT126" s="29">
        <f t="shared" si="198"/>
        <v>1.5970149253731345</v>
      </c>
      <c r="CU126" s="29">
        <f t="shared" si="199"/>
        <v>1.3760836788541275</v>
      </c>
      <c r="CV126" s="29">
        <f t="shared" si="164"/>
        <v>1.0111000000000001</v>
      </c>
      <c r="CW126" s="29">
        <f t="shared" si="164"/>
        <v>1.1146</v>
      </c>
      <c r="CX126" s="29">
        <f t="shared" ref="CX126" si="265">AB126/AB$2</f>
        <v>1.4747075359194119</v>
      </c>
    </row>
    <row r="127" spans="1:102">
      <c r="A127" s="2">
        <v>43994</v>
      </c>
      <c r="B127" s="29">
        <v>1.1492</v>
      </c>
      <c r="C127" s="29">
        <v>1.7598</v>
      </c>
      <c r="D127" s="29">
        <v>1.3459000000000001</v>
      </c>
      <c r="E127" s="29">
        <v>2.1280000000000001</v>
      </c>
      <c r="F127" s="29">
        <v>1.65</v>
      </c>
      <c r="G127" s="29">
        <v>3.032</v>
      </c>
      <c r="H127" s="29">
        <v>1.8299000000000001</v>
      </c>
      <c r="I127" s="29">
        <v>1.2181999999999999</v>
      </c>
      <c r="J127" s="29">
        <v>1.3420000000000001</v>
      </c>
      <c r="K127" s="29">
        <v>1.2250000000000001</v>
      </c>
      <c r="L127" s="29">
        <v>1.3213939612151999</v>
      </c>
      <c r="M127" s="29">
        <v>1.2470000000000001</v>
      </c>
      <c r="N127" s="29">
        <v>1.1571</v>
      </c>
      <c r="O127" s="29">
        <v>1.0799000000000001</v>
      </c>
      <c r="P127" s="29">
        <v>1.115</v>
      </c>
      <c r="Q127" s="29">
        <v>1.202</v>
      </c>
      <c r="R127" s="29">
        <v>1.431</v>
      </c>
      <c r="S127" s="29">
        <v>1.6164000000000001</v>
      </c>
      <c r="T127" s="29">
        <v>1.319</v>
      </c>
      <c r="U127" s="29">
        <v>1.0820000000000001</v>
      </c>
      <c r="V127" s="29">
        <v>1.712</v>
      </c>
      <c r="W127" s="29">
        <v>1</v>
      </c>
      <c r="X127" s="29">
        <v>1.61</v>
      </c>
      <c r="Y127" s="29">
        <v>1.4613</v>
      </c>
      <c r="Z127" s="29">
        <v>1.0117</v>
      </c>
      <c r="AA127" s="29">
        <v>1.1233</v>
      </c>
      <c r="AB127" s="19">
        <v>1.4798272082666868</v>
      </c>
      <c r="AD127" s="11">
        <f t="shared" si="200"/>
        <v>5.336366022220318E-3</v>
      </c>
      <c r="AE127" s="11">
        <f t="shared" si="201"/>
        <v>5.6574661409223292E-3</v>
      </c>
      <c r="AF127" s="11">
        <f t="shared" si="202"/>
        <v>-1.6319264149543544E-3</v>
      </c>
      <c r="AG127" s="11">
        <f t="shared" si="203"/>
        <v>1.5267175572519109E-2</v>
      </c>
      <c r="AH127" s="11">
        <f t="shared" si="204"/>
        <v>6.0975609756097615E-3</v>
      </c>
      <c r="AI127" s="11">
        <f t="shared" si="205"/>
        <v>1.1543337559217992E-2</v>
      </c>
      <c r="AJ127" s="11">
        <f t="shared" si="206"/>
        <v>4.8322442479820094E-3</v>
      </c>
      <c r="AK127" s="11">
        <f t="shared" si="207"/>
        <v>4.9496782709124165E-3</v>
      </c>
      <c r="AL127" s="11">
        <f t="shared" si="208"/>
        <v>-1.684981684981679E-2</v>
      </c>
      <c r="AM127" s="11">
        <f t="shared" si="209"/>
        <v>3.2760032760033031E-3</v>
      </c>
      <c r="AN127" s="11">
        <f t="shared" si="210"/>
        <v>4.319690844566626E-3</v>
      </c>
      <c r="AO127" s="11">
        <f t="shared" si="211"/>
        <v>2.411575562700996E-3</v>
      </c>
      <c r="AP127" s="11">
        <f t="shared" si="212"/>
        <v>3.555941023417164E-3</v>
      </c>
      <c r="AQ127" s="11">
        <f t="shared" si="213"/>
        <v>-2.4939959357102026E-3</v>
      </c>
      <c r="AR127" s="11">
        <f t="shared" si="214"/>
        <v>-1.7905102954342E-3</v>
      </c>
      <c r="AS127" s="11">
        <f t="shared" si="215"/>
        <v>1.2636899747261898E-2</v>
      </c>
      <c r="AT127" s="11">
        <f t="shared" si="216"/>
        <v>5.1980893509413484E-3</v>
      </c>
      <c r="AU127" s="11">
        <f t="shared" si="217"/>
        <v>1.1704324967140467E-2</v>
      </c>
      <c r="AV127" s="11">
        <f t="shared" si="218"/>
        <v>5.335365853658347E-3</v>
      </c>
      <c r="AW127" s="11">
        <f t="shared" si="219"/>
        <v>-2.7649769585252892E-3</v>
      </c>
      <c r="AX127" s="11">
        <f t="shared" si="220"/>
        <v>2.9291154071469094E-3</v>
      </c>
      <c r="AY127" s="11" t="str">
        <f t="shared" si="221"/>
        <v>/</v>
      </c>
      <c r="AZ127" s="11">
        <f t="shared" si="222"/>
        <v>3.1152647975078995E-3</v>
      </c>
      <c r="BA127" s="11">
        <f t="shared" si="223"/>
        <v>6.8479079641181606E-4</v>
      </c>
      <c r="BB127" s="11">
        <f t="shared" si="166"/>
        <v>5.9341311442984157E-4</v>
      </c>
      <c r="BC127" s="11">
        <f t="shared" si="166"/>
        <v>7.8054907590165978E-3</v>
      </c>
      <c r="BD127" s="11">
        <f t="shared" ref="BD127" si="266">IF(AB127=AB126,"/",AB127/AB126-1)</f>
        <v>3.471652665070879E-3</v>
      </c>
      <c r="BW127" s="2">
        <f t="shared" si="175"/>
        <v>43994</v>
      </c>
      <c r="BX127" s="29">
        <f t="shared" si="176"/>
        <v>1.1492</v>
      </c>
      <c r="BY127" s="29">
        <f t="shared" si="177"/>
        <v>1.5992366412213741</v>
      </c>
      <c r="BZ127" s="29">
        <f t="shared" si="178"/>
        <v>1.3317830991490205</v>
      </c>
      <c r="CA127" s="29">
        <f t="shared" si="179"/>
        <v>1.7300813008130083</v>
      </c>
      <c r="CB127" s="29">
        <f t="shared" si="180"/>
        <v>1.3126491646778042</v>
      </c>
      <c r="CC127" s="29">
        <f t="shared" si="181"/>
        <v>1.5422961493463554</v>
      </c>
      <c r="CD127" s="29">
        <f t="shared" si="182"/>
        <v>1.5390243902439025</v>
      </c>
      <c r="CE127" s="29">
        <f t="shared" si="183"/>
        <v>1.2181999999999999</v>
      </c>
      <c r="CF127" s="29">
        <f t="shared" si="184"/>
        <v>1.1174021648626145</v>
      </c>
      <c r="CG127" s="29">
        <f t="shared" si="185"/>
        <v>1.2250000000000001</v>
      </c>
      <c r="CH127" s="29">
        <f t="shared" si="186"/>
        <v>1.3213939612151999</v>
      </c>
      <c r="CI127" s="29">
        <f t="shared" si="187"/>
        <v>1.2470000000000001</v>
      </c>
      <c r="CJ127" s="29">
        <f t="shared" si="188"/>
        <v>1.1571</v>
      </c>
      <c r="CK127" s="29">
        <f t="shared" si="189"/>
        <v>1.0799000000000001</v>
      </c>
      <c r="CL127" s="29">
        <f t="shared" si="190"/>
        <v>1.115</v>
      </c>
      <c r="CM127" s="29">
        <f t="shared" si="191"/>
        <v>1.202</v>
      </c>
      <c r="CN127" s="29">
        <f t="shared" si="192"/>
        <v>1.431</v>
      </c>
      <c r="CO127" s="29">
        <f t="shared" si="193"/>
        <v>1.6037305288223038</v>
      </c>
      <c r="CP127" s="29">
        <f t="shared" si="194"/>
        <v>1.1796798139701277</v>
      </c>
      <c r="CQ127" s="29">
        <f t="shared" si="195"/>
        <v>1.0820000000000001</v>
      </c>
      <c r="CR127" s="29">
        <f t="shared" si="196"/>
        <v>1.712</v>
      </c>
      <c r="CS127" s="29">
        <f t="shared" si="197"/>
        <v>1</v>
      </c>
      <c r="CT127" s="29">
        <f t="shared" si="198"/>
        <v>1.601990049751244</v>
      </c>
      <c r="CU127" s="29">
        <f t="shared" si="199"/>
        <v>1.3770260082924992</v>
      </c>
      <c r="CV127" s="29">
        <f t="shared" si="164"/>
        <v>1.0117</v>
      </c>
      <c r="CW127" s="29">
        <f t="shared" si="164"/>
        <v>1.1233</v>
      </c>
      <c r="CX127" s="29">
        <f t="shared" ref="CX127" si="267">AB127/AB$2</f>
        <v>1.4798272082666868</v>
      </c>
    </row>
    <row r="128" spans="1:102">
      <c r="A128" s="2">
        <v>44001</v>
      </c>
      <c r="B128" s="29">
        <v>1.1492</v>
      </c>
      <c r="C128" s="29">
        <v>1.7623</v>
      </c>
      <c r="D128" s="29">
        <v>1.3439000000000001</v>
      </c>
      <c r="E128" s="29">
        <v>2.153</v>
      </c>
      <c r="F128" s="29">
        <v>1.655</v>
      </c>
      <c r="G128" s="29">
        <v>3.0303</v>
      </c>
      <c r="H128" s="29">
        <v>1.8352999999999999</v>
      </c>
      <c r="I128" s="29">
        <v>1.2168000000000001</v>
      </c>
      <c r="J128" s="29">
        <v>1.3109999999999999</v>
      </c>
      <c r="K128" s="29">
        <v>1.228</v>
      </c>
      <c r="L128" s="29">
        <v>1.3271689156885</v>
      </c>
      <c r="M128" s="29">
        <v>1.25</v>
      </c>
      <c r="N128" s="29">
        <v>1.1589</v>
      </c>
      <c r="O128" s="29">
        <v>1.0859000000000001</v>
      </c>
      <c r="P128" s="29">
        <v>1.1160000000000001</v>
      </c>
      <c r="Q128" s="29">
        <v>1.2</v>
      </c>
      <c r="R128" s="29">
        <v>1.4278</v>
      </c>
      <c r="S128" s="29">
        <v>1.615</v>
      </c>
      <c r="T128" s="29">
        <v>1.3080000000000001</v>
      </c>
      <c r="U128" s="29">
        <v>1.073</v>
      </c>
      <c r="V128" s="29">
        <v>1.714</v>
      </c>
      <c r="W128" s="29">
        <v>1</v>
      </c>
      <c r="X128" s="29">
        <v>1.621</v>
      </c>
      <c r="Y128" s="29">
        <v>1.4528000000000001</v>
      </c>
      <c r="Z128" s="29">
        <v>1.0085</v>
      </c>
      <c r="AA128" s="29">
        <v>1.1233</v>
      </c>
      <c r="AB128" s="19">
        <v>1.479238358560822</v>
      </c>
      <c r="AD128" s="11" t="str">
        <f t="shared" si="200"/>
        <v>/</v>
      </c>
      <c r="AE128" s="11">
        <f t="shared" si="201"/>
        <v>1.4206159790886019E-3</v>
      </c>
      <c r="AF128" s="11">
        <f t="shared" si="202"/>
        <v>-1.485994501820298E-3</v>
      </c>
      <c r="AG128" s="11">
        <f t="shared" si="203"/>
        <v>1.1748120300751896E-2</v>
      </c>
      <c r="AH128" s="11">
        <f t="shared" si="204"/>
        <v>3.0303030303031608E-3</v>
      </c>
      <c r="AI128" s="11">
        <f t="shared" si="205"/>
        <v>-5.6068601583114663E-4</v>
      </c>
      <c r="AJ128" s="11">
        <f t="shared" si="206"/>
        <v>2.9509809279195665E-3</v>
      </c>
      <c r="AK128" s="11">
        <f t="shared" si="207"/>
        <v>-1.1492365785583658E-3</v>
      </c>
      <c r="AL128" s="11">
        <f t="shared" si="208"/>
        <v>-2.3099850968703484E-2</v>
      </c>
      <c r="AM128" s="11">
        <f t="shared" si="209"/>
        <v>2.448979591836542E-3</v>
      </c>
      <c r="AN128" s="11">
        <f t="shared" si="210"/>
        <v>4.3703502837180164E-3</v>
      </c>
      <c r="AO128" s="11">
        <f t="shared" si="211"/>
        <v>2.4057738572573761E-3</v>
      </c>
      <c r="AP128" s="11">
        <f t="shared" si="212"/>
        <v>1.5556131708582832E-3</v>
      </c>
      <c r="AQ128" s="11">
        <f t="shared" si="213"/>
        <v>5.5560700064820612E-3</v>
      </c>
      <c r="AR128" s="11">
        <f t="shared" si="214"/>
        <v>8.9686098654717661E-4</v>
      </c>
      <c r="AS128" s="11">
        <f t="shared" si="215"/>
        <v>-1.6638935108153063E-3</v>
      </c>
      <c r="AT128" s="11">
        <f t="shared" si="216"/>
        <v>-2.2361984626135811E-3</v>
      </c>
      <c r="AU128" s="11">
        <f t="shared" si="217"/>
        <v>-8.6612224696858142E-4</v>
      </c>
      <c r="AV128" s="11">
        <f t="shared" si="218"/>
        <v>-8.3396512509475995E-3</v>
      </c>
      <c r="AW128" s="11">
        <f t="shared" si="219"/>
        <v>-8.3179297597043567E-3</v>
      </c>
      <c r="AX128" s="11">
        <f t="shared" si="220"/>
        <v>1.1682242990653791E-3</v>
      </c>
      <c r="AY128" s="11" t="str">
        <f t="shared" si="221"/>
        <v>/</v>
      </c>
      <c r="AZ128" s="11">
        <f t="shared" si="222"/>
        <v>6.8322981366459867E-3</v>
      </c>
      <c r="BA128" s="11">
        <f t="shared" si="223"/>
        <v>-5.816738520495468E-3</v>
      </c>
      <c r="BB128" s="11">
        <f t="shared" si="166"/>
        <v>-3.1629929821094249E-3</v>
      </c>
      <c r="BC128" s="11" t="str">
        <f t="shared" si="166"/>
        <v>/</v>
      </c>
      <c r="BD128" s="11">
        <f t="shared" ref="BD128:BD129" si="268">IF(AB128=AB127,"/",AB128/AB127-1)</f>
        <v>-3.9791788026022346E-4</v>
      </c>
      <c r="BW128" s="2">
        <f t="shared" si="175"/>
        <v>44001</v>
      </c>
      <c r="BX128" s="29">
        <f t="shared" si="176"/>
        <v>1.1492</v>
      </c>
      <c r="BY128" s="29">
        <f t="shared" si="177"/>
        <v>1.6015085423482369</v>
      </c>
      <c r="BZ128" s="29">
        <f t="shared" si="178"/>
        <v>1.3298040767860679</v>
      </c>
      <c r="CA128" s="29">
        <f t="shared" si="179"/>
        <v>1.7504065040650407</v>
      </c>
      <c r="CB128" s="29">
        <f t="shared" si="180"/>
        <v>1.3166268894192523</v>
      </c>
      <c r="CC128" s="29">
        <f t="shared" si="181"/>
        <v>1.5414314054631466</v>
      </c>
      <c r="CD128" s="29">
        <f t="shared" si="182"/>
        <v>1.543566021867115</v>
      </c>
      <c r="CE128" s="29">
        <f t="shared" si="183"/>
        <v>1.2168000000000001</v>
      </c>
      <c r="CF128" s="29">
        <f t="shared" si="184"/>
        <v>1.0915903413821815</v>
      </c>
      <c r="CG128" s="29">
        <f t="shared" si="185"/>
        <v>1.228</v>
      </c>
      <c r="CH128" s="29">
        <f t="shared" si="186"/>
        <v>1.3271689156885</v>
      </c>
      <c r="CI128" s="29">
        <f t="shared" si="187"/>
        <v>1.25</v>
      </c>
      <c r="CJ128" s="29">
        <f t="shared" si="188"/>
        <v>1.1589</v>
      </c>
      <c r="CK128" s="29">
        <f t="shared" si="189"/>
        <v>1.0859000000000001</v>
      </c>
      <c r="CL128" s="29">
        <f t="shared" si="190"/>
        <v>1.1160000000000001</v>
      </c>
      <c r="CM128" s="29">
        <f t="shared" si="191"/>
        <v>1.2</v>
      </c>
      <c r="CN128" s="29">
        <f t="shared" si="192"/>
        <v>1.4278</v>
      </c>
      <c r="CO128" s="29">
        <f t="shared" si="193"/>
        <v>1.6023415021331482</v>
      </c>
      <c r="CP128" s="29">
        <f t="shared" si="194"/>
        <v>1.1698416957338342</v>
      </c>
      <c r="CQ128" s="29">
        <f t="shared" si="195"/>
        <v>1.073</v>
      </c>
      <c r="CR128" s="29">
        <f t="shared" si="196"/>
        <v>1.714</v>
      </c>
      <c r="CS128" s="29">
        <f t="shared" si="197"/>
        <v>1</v>
      </c>
      <c r="CT128" s="29">
        <f t="shared" si="198"/>
        <v>1.6129353233830848</v>
      </c>
      <c r="CU128" s="29">
        <f t="shared" si="199"/>
        <v>1.3690162080663402</v>
      </c>
      <c r="CV128" s="29">
        <f t="shared" si="164"/>
        <v>1.0085</v>
      </c>
      <c r="CW128" s="29">
        <f t="shared" si="164"/>
        <v>1.1233</v>
      </c>
      <c r="CX128" s="29">
        <f t="shared" ref="CX128:CX130" si="269">AB128/AB$2</f>
        <v>1.479238358560822</v>
      </c>
    </row>
    <row r="129" spans="1:102">
      <c r="A129" s="2">
        <v>44006</v>
      </c>
      <c r="B129" s="29">
        <v>1.1596</v>
      </c>
      <c r="C129" s="29">
        <v>1.7781</v>
      </c>
      <c r="D129" s="29">
        <v>1.3501000000000001</v>
      </c>
      <c r="E129" s="29">
        <v>2.169</v>
      </c>
      <c r="F129" s="29">
        <v>1.665</v>
      </c>
      <c r="G129" s="29">
        <v>3.0487000000000002</v>
      </c>
      <c r="H129" s="29">
        <v>1.8615999999999999</v>
      </c>
      <c r="I129" s="29">
        <v>1.224</v>
      </c>
      <c r="J129" s="29">
        <v>1.3160000000000001</v>
      </c>
      <c r="K129" s="29">
        <v>1.24</v>
      </c>
      <c r="L129" s="29">
        <v>1.3290270038504</v>
      </c>
      <c r="M129" s="29">
        <v>1.2569999999999999</v>
      </c>
      <c r="N129" s="29">
        <v>1.1617999999999999</v>
      </c>
      <c r="O129" s="29">
        <v>1.0895999999999999</v>
      </c>
      <c r="P129" s="29">
        <v>1.111</v>
      </c>
      <c r="Q129" s="29">
        <v>1.21</v>
      </c>
      <c r="R129" s="29">
        <v>1.4332</v>
      </c>
      <c r="S129" s="29">
        <v>1.6233</v>
      </c>
      <c r="T129" s="29">
        <v>1.319</v>
      </c>
      <c r="U129" s="29">
        <v>1.0760000000000001</v>
      </c>
      <c r="V129" s="29">
        <v>1.712</v>
      </c>
      <c r="W129" s="29">
        <v>1</v>
      </c>
      <c r="X129" s="29">
        <v>1.621</v>
      </c>
      <c r="Y129" s="29">
        <v>1.4575</v>
      </c>
      <c r="Z129" s="29">
        <v>1.0134000000000001</v>
      </c>
      <c r="AA129" s="29">
        <v>1.139</v>
      </c>
      <c r="AB129" s="19">
        <v>1.4863242653849114</v>
      </c>
      <c r="AD129" s="11">
        <f t="shared" si="200"/>
        <v>9.0497737556560764E-3</v>
      </c>
      <c r="AE129" s="11">
        <f t="shared" si="201"/>
        <v>8.9655563751915857E-3</v>
      </c>
      <c r="AF129" s="11">
        <f t="shared" si="202"/>
        <v>4.6134384998883782E-3</v>
      </c>
      <c r="AG129" s="11">
        <f t="shared" si="203"/>
        <v>7.4314909428703224E-3</v>
      </c>
      <c r="AH129" s="11">
        <f t="shared" si="204"/>
        <v>6.0422960725075026E-3</v>
      </c>
      <c r="AI129" s="11">
        <f t="shared" si="205"/>
        <v>6.0720060720060864E-3</v>
      </c>
      <c r="AJ129" s="11">
        <f t="shared" si="206"/>
        <v>1.4330082275377354E-2</v>
      </c>
      <c r="AK129" s="11">
        <f t="shared" si="207"/>
        <v>5.9171597633134176E-3</v>
      </c>
      <c r="AL129" s="11">
        <f t="shared" si="208"/>
        <v>3.8138825324181003E-3</v>
      </c>
      <c r="AM129" s="11">
        <f t="shared" si="209"/>
        <v>9.7719869706840434E-3</v>
      </c>
      <c r="AN129" s="11">
        <f t="shared" si="210"/>
        <v>1.4000389399837498E-3</v>
      </c>
      <c r="AO129" s="11">
        <f t="shared" si="211"/>
        <v>5.5999999999998273E-3</v>
      </c>
      <c r="AP129" s="11">
        <f t="shared" si="212"/>
        <v>2.5023729398567784E-3</v>
      </c>
      <c r="AQ129" s="11">
        <f t="shared" si="213"/>
        <v>3.4073119071735825E-3</v>
      </c>
      <c r="AR129" s="11">
        <f t="shared" si="214"/>
        <v>-4.4802867383513245E-3</v>
      </c>
      <c r="AS129" s="11">
        <f t="shared" si="215"/>
        <v>8.3333333333333037E-3</v>
      </c>
      <c r="AT129" s="11">
        <f t="shared" si="216"/>
        <v>3.7820423028436245E-3</v>
      </c>
      <c r="AU129" s="11">
        <f t="shared" si="217"/>
        <v>5.1393188854489402E-3</v>
      </c>
      <c r="AV129" s="11">
        <f t="shared" si="218"/>
        <v>8.4097859327216806E-3</v>
      </c>
      <c r="AW129" s="11">
        <f t="shared" si="219"/>
        <v>2.7958993476235872E-3</v>
      </c>
      <c r="AX129" s="11">
        <f t="shared" si="220"/>
        <v>-1.166861143523934E-3</v>
      </c>
      <c r="AY129" s="11" t="str">
        <f t="shared" si="221"/>
        <v>/</v>
      </c>
      <c r="AZ129" s="11" t="str">
        <f t="shared" si="222"/>
        <v>/</v>
      </c>
      <c r="BA129" s="11">
        <f t="shared" si="223"/>
        <v>3.2351321585901704E-3</v>
      </c>
      <c r="BB129" s="11">
        <f t="shared" si="166"/>
        <v>4.8587010411502707E-3</v>
      </c>
      <c r="BC129" s="11">
        <f t="shared" si="166"/>
        <v>1.3976675865752686E-2</v>
      </c>
      <c r="BD129" s="11">
        <f t="shared" si="268"/>
        <v>4.7902400469004291E-3</v>
      </c>
      <c r="BW129" s="2">
        <f t="shared" si="175"/>
        <v>44006</v>
      </c>
      <c r="BX129" s="29">
        <f t="shared" si="176"/>
        <v>1.1596</v>
      </c>
      <c r="BY129" s="29">
        <f t="shared" si="177"/>
        <v>1.6158669574700109</v>
      </c>
      <c r="BZ129" s="29">
        <f t="shared" si="178"/>
        <v>1.3359390461112213</v>
      </c>
      <c r="CA129" s="29">
        <f t="shared" si="179"/>
        <v>1.7634146341463415</v>
      </c>
      <c r="CB129" s="29">
        <f t="shared" si="180"/>
        <v>1.324582338902148</v>
      </c>
      <c r="CC129" s="29">
        <f t="shared" si="181"/>
        <v>1.5507909863166998</v>
      </c>
      <c r="CD129" s="29">
        <f t="shared" si="182"/>
        <v>1.5656854499579478</v>
      </c>
      <c r="CE129" s="29">
        <f t="shared" si="183"/>
        <v>1.224</v>
      </c>
      <c r="CF129" s="29">
        <f t="shared" si="184"/>
        <v>1.0957535387177353</v>
      </c>
      <c r="CG129" s="29">
        <f t="shared" si="185"/>
        <v>1.24</v>
      </c>
      <c r="CH129" s="29">
        <f t="shared" si="186"/>
        <v>1.3290270038504</v>
      </c>
      <c r="CI129" s="29">
        <f t="shared" si="187"/>
        <v>1.2569999999999999</v>
      </c>
      <c r="CJ129" s="29">
        <f t="shared" si="188"/>
        <v>1.1617999999999999</v>
      </c>
      <c r="CK129" s="29">
        <f t="shared" si="189"/>
        <v>1.0895999999999999</v>
      </c>
      <c r="CL129" s="29">
        <f t="shared" si="190"/>
        <v>1.111</v>
      </c>
      <c r="CM129" s="29">
        <f t="shared" si="191"/>
        <v>1.21</v>
      </c>
      <c r="CN129" s="29">
        <f t="shared" si="192"/>
        <v>1.4332</v>
      </c>
      <c r="CO129" s="29">
        <f t="shared" si="193"/>
        <v>1.6105764460759995</v>
      </c>
      <c r="CP129" s="29">
        <f t="shared" si="194"/>
        <v>1.1796798139701277</v>
      </c>
      <c r="CQ129" s="29">
        <f t="shared" si="195"/>
        <v>1.0760000000000001</v>
      </c>
      <c r="CR129" s="29">
        <f t="shared" si="196"/>
        <v>1.712</v>
      </c>
      <c r="CS129" s="29">
        <f t="shared" si="197"/>
        <v>1</v>
      </c>
      <c r="CT129" s="29">
        <f t="shared" si="198"/>
        <v>1.6129353233830848</v>
      </c>
      <c r="CU129" s="29">
        <f t="shared" si="199"/>
        <v>1.373445156426687</v>
      </c>
      <c r="CV129" s="29">
        <f t="shared" si="164"/>
        <v>1.0134000000000001</v>
      </c>
      <c r="CW129" s="29">
        <f t="shared" si="164"/>
        <v>1.139</v>
      </c>
      <c r="CX129" s="29">
        <f t="shared" si="269"/>
        <v>1.4863242653849114</v>
      </c>
    </row>
    <row r="130" spans="1:102">
      <c r="A130" s="2">
        <v>44015</v>
      </c>
      <c r="B130" s="29">
        <v>1.1596</v>
      </c>
      <c r="C130" s="29">
        <v>1.7568999999999999</v>
      </c>
      <c r="D130" s="29">
        <v>1.3382000000000001</v>
      </c>
      <c r="E130" s="29">
        <v>2.1829999999999998</v>
      </c>
      <c r="F130" s="29">
        <v>1.6459999999999999</v>
      </c>
      <c r="G130" s="29">
        <v>3.0571999999999999</v>
      </c>
      <c r="H130" s="29">
        <v>1.8535999999999999</v>
      </c>
      <c r="I130" s="29">
        <v>1.2150000000000001</v>
      </c>
      <c r="J130" s="29">
        <v>1.306</v>
      </c>
      <c r="K130" s="29">
        <v>1.218</v>
      </c>
      <c r="L130" s="29">
        <v>1.3348230905992899</v>
      </c>
      <c r="M130" s="29">
        <v>1.2569999999999999</v>
      </c>
      <c r="N130" s="29">
        <v>1.1595</v>
      </c>
      <c r="O130" s="29">
        <v>1.0948</v>
      </c>
      <c r="P130" s="29">
        <v>1.1100000000000001</v>
      </c>
      <c r="Q130" s="29">
        <v>1.2210000000000001</v>
      </c>
      <c r="R130" s="29">
        <v>1.4139999999999999</v>
      </c>
      <c r="S130" s="29">
        <v>1.6055999999999999</v>
      </c>
      <c r="T130" s="29">
        <v>1.3220000000000001</v>
      </c>
      <c r="U130" s="29">
        <v>1.0720000000000001</v>
      </c>
      <c r="V130" s="29">
        <v>1.7170000000000001</v>
      </c>
      <c r="W130" s="29">
        <v>1</v>
      </c>
      <c r="X130" s="29">
        <v>1.643</v>
      </c>
      <c r="Y130" s="29">
        <v>1.4655</v>
      </c>
      <c r="Z130" s="29">
        <v>1.0139</v>
      </c>
      <c r="AA130" s="29">
        <v>1.139</v>
      </c>
      <c r="AB130" s="19">
        <v>1.4832020690380543</v>
      </c>
      <c r="AD130" s="11" t="str">
        <f t="shared" si="200"/>
        <v>/</v>
      </c>
      <c r="AE130" s="11">
        <f t="shared" si="201"/>
        <v>-1.1922838985434003E-2</v>
      </c>
      <c r="AF130" s="11">
        <f t="shared" si="202"/>
        <v>-8.8141619139323613E-3</v>
      </c>
      <c r="AG130" s="11">
        <f t="shared" si="203"/>
        <v>6.4545873674504151E-3</v>
      </c>
      <c r="AH130" s="11">
        <f t="shared" si="204"/>
        <v>-1.1411411411411443E-2</v>
      </c>
      <c r="AI130" s="11">
        <f t="shared" si="205"/>
        <v>2.7880736051431043E-3</v>
      </c>
      <c r="AJ130" s="11">
        <f t="shared" si="206"/>
        <v>-4.2973785990545466E-3</v>
      </c>
      <c r="AK130" s="11">
        <f t="shared" si="207"/>
        <v>-7.3529411764704511E-3</v>
      </c>
      <c r="AL130" s="11">
        <f t="shared" si="208"/>
        <v>-7.5987841945288626E-3</v>
      </c>
      <c r="AM130" s="11">
        <f t="shared" si="209"/>
        <v>-1.774193548387093E-2</v>
      </c>
      <c r="AN130" s="11">
        <f t="shared" si="210"/>
        <v>4.3611504748193308E-3</v>
      </c>
      <c r="AO130" s="11" t="str">
        <f t="shared" si="211"/>
        <v>/</v>
      </c>
      <c r="AP130" s="11">
        <f t="shared" si="212"/>
        <v>-1.9796866930624768E-3</v>
      </c>
      <c r="AQ130" s="11">
        <f t="shared" si="213"/>
        <v>4.7723935389134553E-3</v>
      </c>
      <c r="AR130" s="11">
        <f t="shared" si="214"/>
        <v>-9.0009000900082015E-4</v>
      </c>
      <c r="AS130" s="11">
        <f t="shared" si="215"/>
        <v>9.0909090909092605E-3</v>
      </c>
      <c r="AT130" s="11">
        <f t="shared" si="216"/>
        <v>-1.3396595032096115E-2</v>
      </c>
      <c r="AU130" s="11">
        <f t="shared" si="217"/>
        <v>-1.0903714655331798E-2</v>
      </c>
      <c r="AV130" s="11">
        <f t="shared" si="218"/>
        <v>2.2744503411675776E-3</v>
      </c>
      <c r="AW130" s="11">
        <f t="shared" si="219"/>
        <v>-3.7174721189591198E-3</v>
      </c>
      <c r="AX130" s="11">
        <f t="shared" si="220"/>
        <v>2.9205607476636697E-3</v>
      </c>
      <c r="AY130" s="11" t="str">
        <f t="shared" si="221"/>
        <v>/</v>
      </c>
      <c r="AZ130" s="11">
        <f t="shared" si="222"/>
        <v>1.3571869216532972E-2</v>
      </c>
      <c r="BA130" s="11">
        <f t="shared" si="223"/>
        <v>5.4888507718695578E-3</v>
      </c>
      <c r="BB130" s="11">
        <f t="shared" ref="BB130:BC145" si="270">IF(Z130=Z129,"/",Z130/Z129-1)</f>
        <v>4.9338859285574799E-4</v>
      </c>
      <c r="BC130" s="11" t="str">
        <f t="shared" si="270"/>
        <v>/</v>
      </c>
      <c r="BD130" s="11">
        <f t="shared" ref="BD130:BD140" si="271">IF(AB130=AB129,"/",AB130/AB129-1)</f>
        <v>-2.1006158747253201E-3</v>
      </c>
      <c r="BW130" s="2">
        <f t="shared" ref="BW130:BW161" si="272">A130</f>
        <v>44015</v>
      </c>
      <c r="BX130" s="29">
        <f t="shared" ref="BX130:BX161" si="273">B130/B$2</f>
        <v>1.1596</v>
      </c>
      <c r="BY130" s="29">
        <f t="shared" ref="BY130:BY161" si="274">C130/C$2</f>
        <v>1.5966012359142128</v>
      </c>
      <c r="BZ130" s="29">
        <f t="shared" ref="BZ130:BZ161" si="275">D130/D$2</f>
        <v>1.3241638630516526</v>
      </c>
      <c r="CA130" s="29">
        <f t="shared" ref="CA130:CA161" si="276">E130/E$2</f>
        <v>1.7747967479674795</v>
      </c>
      <c r="CB130" s="29">
        <f t="shared" ref="CB130:CB161" si="277">F130/F$2</f>
        <v>1.3094669848846461</v>
      </c>
      <c r="CC130" s="29">
        <f t="shared" ref="CC130:CC161" si="278">G130/G$2</f>
        <v>1.5551147057327432</v>
      </c>
      <c r="CD130" s="29">
        <f t="shared" ref="CD130:CD161" si="279">H130/H$2</f>
        <v>1.5589571068124473</v>
      </c>
      <c r="CE130" s="29">
        <f t="shared" ref="CE130:CE161" si="280">I130/I$2</f>
        <v>1.2150000000000001</v>
      </c>
      <c r="CF130" s="29">
        <f t="shared" ref="CF130:CF161" si="281">J130/J$2</f>
        <v>1.0874271440466279</v>
      </c>
      <c r="CG130" s="29">
        <f t="shared" ref="CG130:CG161" si="282">K130/K$2</f>
        <v>1.218</v>
      </c>
      <c r="CH130" s="29">
        <f t="shared" ref="CH130:CH161" si="283">L130/L$2</f>
        <v>1.3348230905992899</v>
      </c>
      <c r="CI130" s="29">
        <f t="shared" ref="CI130:CI161" si="284">M130/M$2</f>
        <v>1.2569999999999999</v>
      </c>
      <c r="CJ130" s="29">
        <f t="shared" ref="CJ130:CJ161" si="285">N130/N$2</f>
        <v>1.1595</v>
      </c>
      <c r="CK130" s="29">
        <f t="shared" ref="CK130:CK161" si="286">O130/O$2</f>
        <v>1.0948</v>
      </c>
      <c r="CL130" s="29">
        <f t="shared" ref="CL130:CL161" si="287">P130/P$2</f>
        <v>1.1100000000000001</v>
      </c>
      <c r="CM130" s="29">
        <f t="shared" ref="CM130:CM161" si="288">Q130/Q$2</f>
        <v>1.2210000000000001</v>
      </c>
      <c r="CN130" s="29">
        <f t="shared" ref="CN130:CN161" si="289">R130/R$2</f>
        <v>1.4139999999999999</v>
      </c>
      <c r="CO130" s="29">
        <f t="shared" ref="CO130:CO161" si="290">S130/S$2</f>
        <v>1.5930151800773886</v>
      </c>
      <c r="CP130" s="29">
        <f t="shared" ref="CP130:CP161" si="291">T130/T$2</f>
        <v>1.1823629371254807</v>
      </c>
      <c r="CQ130" s="29">
        <f t="shared" ref="CQ130:CQ154" si="292">U130/U$2</f>
        <v>1.0720000000000001</v>
      </c>
      <c r="CR130" s="29">
        <f t="shared" ref="CR130:CR154" si="293">V130/V$2</f>
        <v>1.7170000000000001</v>
      </c>
      <c r="CS130" s="29">
        <f t="shared" ref="CS130:CS154" si="294">W130/W$2</f>
        <v>1</v>
      </c>
      <c r="CT130" s="29">
        <f t="shared" ref="CT130:CT154" si="295">X130/X$2</f>
        <v>1.6348258706467664</v>
      </c>
      <c r="CU130" s="29">
        <f t="shared" ref="CU130:CU154" si="296">Y130/Y$2</f>
        <v>1.3809837919336601</v>
      </c>
      <c r="CV130" s="29">
        <f t="shared" si="164"/>
        <v>1.0139</v>
      </c>
      <c r="CW130" s="29">
        <f t="shared" si="164"/>
        <v>1.139</v>
      </c>
      <c r="CX130" s="29">
        <f t="shared" si="269"/>
        <v>1.4832020690380543</v>
      </c>
    </row>
    <row r="131" spans="1:102">
      <c r="A131" s="2">
        <v>44022</v>
      </c>
      <c r="B131" s="29">
        <v>1.1559999999999999</v>
      </c>
      <c r="C131" s="29">
        <v>1.7605</v>
      </c>
      <c r="D131" s="29">
        <v>1.3158000000000001</v>
      </c>
      <c r="E131" s="29">
        <v>2.2250000000000001</v>
      </c>
      <c r="F131" s="29">
        <v>1.6439999999999999</v>
      </c>
      <c r="G131" s="29">
        <v>3.1</v>
      </c>
      <c r="H131" s="29">
        <v>1.8532999999999999</v>
      </c>
      <c r="I131" s="29">
        <v>1.2061999999999999</v>
      </c>
      <c r="J131" s="29">
        <v>1.294</v>
      </c>
      <c r="K131" s="29">
        <v>1.2190000000000001</v>
      </c>
      <c r="L131" s="29">
        <v>1.3526975784390201</v>
      </c>
      <c r="M131" s="29">
        <v>1.2669999999999999</v>
      </c>
      <c r="N131" s="29">
        <v>1.1607000000000001</v>
      </c>
      <c r="O131" s="29">
        <v>1.0941000000000001</v>
      </c>
      <c r="P131" s="29">
        <v>1.1829626307894201</v>
      </c>
      <c r="Q131" s="29">
        <v>1.2470000000000001</v>
      </c>
      <c r="R131" s="29">
        <v>1.3988</v>
      </c>
      <c r="S131" s="29">
        <v>1.6127</v>
      </c>
      <c r="T131" s="29">
        <v>1.335</v>
      </c>
      <c r="U131" s="29">
        <v>1.0509999999999999</v>
      </c>
      <c r="V131" s="29">
        <v>1.742</v>
      </c>
      <c r="W131" s="29">
        <v>1</v>
      </c>
      <c r="X131" s="29">
        <v>1.712</v>
      </c>
      <c r="Y131" s="29">
        <v>1.4609000000000001</v>
      </c>
      <c r="Z131" s="29">
        <v>1.0165</v>
      </c>
      <c r="AA131" s="29">
        <v>1.1373</v>
      </c>
      <c r="AB131" s="19">
        <v>1.4921358955114972</v>
      </c>
      <c r="AD131" s="11">
        <f t="shared" ref="AD131:AD162" si="297">IF(B131=B130,"/",B131/B130-1)</f>
        <v>-3.1045187995860646E-3</v>
      </c>
      <c r="AE131" s="11">
        <f t="shared" ref="AE131:AE162" si="298">IF(C131=C130,"/",C131/C130-1)</f>
        <v>2.0490636917298577E-3</v>
      </c>
      <c r="AF131" s="11">
        <f t="shared" ref="AF131:AF162" si="299">IF(D131=D130,"/",D131/D130-1)</f>
        <v>-1.6738903004035244E-2</v>
      </c>
      <c r="AG131" s="11">
        <f t="shared" ref="AG131:AG162" si="300">IF(E131=E130,"/",E131/E130-1)</f>
        <v>1.9239578561612625E-2</v>
      </c>
      <c r="AH131" s="11">
        <f t="shared" ref="AH131:AH162" si="301">IF(F131=F130,"/",F131/F130-1)</f>
        <v>-1.2150668286755595E-3</v>
      </c>
      <c r="AI131" s="11">
        <f t="shared" ref="AI131:AI162" si="302">IF(G131=G130,"/",G131/G130-1)</f>
        <v>1.3999738322648225E-2</v>
      </c>
      <c r="AJ131" s="11">
        <f t="shared" ref="AJ131:AJ162" si="303">IF(H131=H130,"/",H131/H130-1)</f>
        <v>-1.618472162279172E-4</v>
      </c>
      <c r="AK131" s="11">
        <f t="shared" ref="AK131:AK162" si="304">IF(I131=I130,"/",I131/I130-1)</f>
        <v>-7.2427983539096186E-3</v>
      </c>
      <c r="AL131" s="11">
        <f t="shared" ref="AL131:AL162" si="305">IF(J131=J130,"/",J131/J130-1)</f>
        <v>-9.1883614088821286E-3</v>
      </c>
      <c r="AM131" s="11">
        <f t="shared" ref="AM131:AM162" si="306">IF(K131=K130,"/",K131/K130-1)</f>
        <v>8.2101806239753827E-4</v>
      </c>
      <c r="AN131" s="11">
        <f t="shared" ref="AN131:AN167" si="307">IF(L131=L130,"/",L131/L130-1)</f>
        <v>1.3390903982418489E-2</v>
      </c>
      <c r="AO131" s="11">
        <f t="shared" ref="AO131:AO167" si="308">IF(M131=M130,"/",M131/M130-1)</f>
        <v>7.9554494828957267E-3</v>
      </c>
      <c r="AP131" s="11">
        <f t="shared" ref="AP131:AP167" si="309">IF(N131=N130,"/",N131/N130-1)</f>
        <v>1.0349288486417585E-3</v>
      </c>
      <c r="AQ131" s="11">
        <f t="shared" ref="AQ131:AQ167" si="310">IF(O131=O130,"/",O131/O130-1)</f>
        <v>-6.3938618925829527E-4</v>
      </c>
      <c r="AR131" s="11">
        <f t="shared" ref="AR131:AR167" si="311">IF(P131=P130,"/",P131/P130-1)</f>
        <v>6.573209981028838E-2</v>
      </c>
      <c r="AS131" s="11">
        <f t="shared" ref="AS131:AS167" si="312">IF(Q131=Q130,"/",Q131/Q130-1)</f>
        <v>2.1294021294021359E-2</v>
      </c>
      <c r="AT131" s="11">
        <f t="shared" ref="AT131:AT167" si="313">IF(R131=R130,"/",R131/R130-1)</f>
        <v>-1.0749646393210632E-2</v>
      </c>
      <c r="AU131" s="11">
        <f t="shared" ref="AU131:AU167" si="314">IF(S131=S130,"/",S131/S130-1)</f>
        <v>4.422022919780888E-3</v>
      </c>
      <c r="AV131" s="11">
        <f t="shared" ref="AV131:AV167" si="315">IF(T131=T130,"/",T131/T130-1)</f>
        <v>9.8335854765505548E-3</v>
      </c>
      <c r="AW131" s="11">
        <f t="shared" ref="AW131:AW154" si="316">IF(U131=U130,"/",U131/U130-1)</f>
        <v>-1.9589552238806096E-2</v>
      </c>
      <c r="AX131" s="11">
        <f t="shared" ref="AX131:AX154" si="317">IF(V131=V130,"/",V131/V130-1)</f>
        <v>1.4560279557367384E-2</v>
      </c>
      <c r="AY131" s="11" t="str">
        <f t="shared" ref="AY131:AY154" si="318">IF(W131=W130,"/",W131/W130-1)</f>
        <v>/</v>
      </c>
      <c r="AZ131" s="11">
        <f t="shared" ref="AZ131:AZ154" si="319">IF(X131=X130,"/",X131/X130-1)</f>
        <v>4.1996348143639617E-2</v>
      </c>
      <c r="BA131" s="11">
        <f t="shared" ref="BA131:BA154" si="320">IF(Y131=Y130,"/",Y131/Y130-1)</f>
        <v>-3.1388604571818135E-3</v>
      </c>
      <c r="BB131" s="11">
        <f t="shared" si="270"/>
        <v>2.5643554591181505E-3</v>
      </c>
      <c r="BC131" s="11">
        <f t="shared" si="270"/>
        <v>-1.4925373134329067E-3</v>
      </c>
      <c r="BD131" s="11">
        <f t="shared" si="271"/>
        <v>6.02333738600902E-3</v>
      </c>
      <c r="BW131" s="2">
        <f t="shared" si="272"/>
        <v>44022</v>
      </c>
      <c r="BX131" s="29">
        <f t="shared" si="273"/>
        <v>1.1559999999999999</v>
      </c>
      <c r="BY131" s="29">
        <f t="shared" si="274"/>
        <v>1.5998727735368956</v>
      </c>
      <c r="BZ131" s="29">
        <f t="shared" si="275"/>
        <v>1.3019988125865825</v>
      </c>
      <c r="CA131" s="29">
        <f t="shared" si="276"/>
        <v>1.8089430894308944</v>
      </c>
      <c r="CB131" s="29">
        <f t="shared" si="277"/>
        <v>1.3078758949880669</v>
      </c>
      <c r="CC131" s="29">
        <f t="shared" si="278"/>
        <v>1.5768859046747037</v>
      </c>
      <c r="CD131" s="29">
        <f t="shared" si="279"/>
        <v>1.5587047939444911</v>
      </c>
      <c r="CE131" s="29">
        <f t="shared" si="280"/>
        <v>1.2061999999999999</v>
      </c>
      <c r="CF131" s="29">
        <f t="shared" si="281"/>
        <v>1.0774354704412989</v>
      </c>
      <c r="CG131" s="29">
        <f t="shared" si="282"/>
        <v>1.2190000000000001</v>
      </c>
      <c r="CH131" s="29">
        <f t="shared" si="283"/>
        <v>1.3526975784390201</v>
      </c>
      <c r="CI131" s="29">
        <f t="shared" si="284"/>
        <v>1.2669999999999999</v>
      </c>
      <c r="CJ131" s="29">
        <f t="shared" si="285"/>
        <v>1.1607000000000001</v>
      </c>
      <c r="CK131" s="29">
        <f t="shared" si="286"/>
        <v>1.0941000000000001</v>
      </c>
      <c r="CL131" s="29">
        <f t="shared" si="287"/>
        <v>1.1829626307894201</v>
      </c>
      <c r="CM131" s="29">
        <f t="shared" si="288"/>
        <v>1.2470000000000001</v>
      </c>
      <c r="CN131" s="29">
        <f t="shared" si="289"/>
        <v>1.3988</v>
      </c>
      <c r="CO131" s="29">
        <f t="shared" si="290"/>
        <v>1.6000595297152496</v>
      </c>
      <c r="CP131" s="29">
        <f t="shared" si="291"/>
        <v>1.1939898041320096</v>
      </c>
      <c r="CQ131" s="29">
        <f t="shared" si="292"/>
        <v>1.0509999999999999</v>
      </c>
      <c r="CR131" s="29">
        <f t="shared" si="293"/>
        <v>1.742</v>
      </c>
      <c r="CS131" s="29">
        <f t="shared" si="294"/>
        <v>1</v>
      </c>
      <c r="CT131" s="29">
        <f t="shared" si="295"/>
        <v>1.7034825870646768</v>
      </c>
      <c r="CU131" s="29">
        <f t="shared" si="296"/>
        <v>1.3766490765171506</v>
      </c>
      <c r="CV131" s="29">
        <f t="shared" ref="CV131:CW146" si="321">Z131/Z$2</f>
        <v>1.0165</v>
      </c>
      <c r="CW131" s="29">
        <f t="shared" si="321"/>
        <v>1.1373</v>
      </c>
      <c r="CX131" s="29">
        <f t="shared" ref="CX131" si="322">AB131/AB$2</f>
        <v>1.4921358955114972</v>
      </c>
    </row>
    <row r="132" spans="1:102">
      <c r="A132" s="2">
        <v>44029</v>
      </c>
      <c r="B132" s="29">
        <v>1.1586000000000001</v>
      </c>
      <c r="C132" s="29">
        <v>1.7596000000000001</v>
      </c>
      <c r="D132" s="29">
        <v>1.3387</v>
      </c>
      <c r="E132" s="29">
        <v>2.2200000000000002</v>
      </c>
      <c r="F132" s="29">
        <v>1.6759999999999999</v>
      </c>
      <c r="G132" s="29">
        <v>3.1000999999999999</v>
      </c>
      <c r="H132" s="29">
        <v>1.8654999999999999</v>
      </c>
      <c r="I132" s="29">
        <v>1.2097</v>
      </c>
      <c r="J132" s="29">
        <v>1.3169999999999999</v>
      </c>
      <c r="K132" s="29">
        <v>1.2110000000000001</v>
      </c>
      <c r="L132" s="29">
        <v>1.3376350934882</v>
      </c>
      <c r="M132" s="29">
        <v>1.2789999999999999</v>
      </c>
      <c r="N132" s="29">
        <v>1.1847000000000001</v>
      </c>
      <c r="O132" s="29">
        <v>1.0943000000000001</v>
      </c>
      <c r="P132" s="29">
        <v>1.11390329012961</v>
      </c>
      <c r="Q132" s="29">
        <v>1.252</v>
      </c>
      <c r="R132" s="29">
        <v>1.4160999999999999</v>
      </c>
      <c r="S132" s="29">
        <v>1.6084000000000001</v>
      </c>
      <c r="T132" s="29">
        <v>1.3340000000000001</v>
      </c>
      <c r="U132" s="29">
        <v>1.0660000000000001</v>
      </c>
      <c r="V132" s="29">
        <v>1.758</v>
      </c>
      <c r="W132" s="29">
        <v>1</v>
      </c>
      <c r="X132" s="29">
        <v>1.758</v>
      </c>
      <c r="Y132" s="29">
        <v>1.4891000000000001</v>
      </c>
      <c r="Z132" s="29">
        <v>1.0291999999999999</v>
      </c>
      <c r="AA132" s="29">
        <v>1.1674</v>
      </c>
      <c r="AB132" s="19">
        <v>1.4982036035511455</v>
      </c>
      <c r="AD132" s="11">
        <f t="shared" si="297"/>
        <v>2.2491349480970868E-3</v>
      </c>
      <c r="AE132" s="11">
        <f t="shared" si="298"/>
        <v>-5.1121840386247897E-4</v>
      </c>
      <c r="AF132" s="11">
        <f t="shared" si="299"/>
        <v>1.7403860769113821E-2</v>
      </c>
      <c r="AG132" s="11">
        <f t="shared" si="300"/>
        <v>-2.2471910112359383E-3</v>
      </c>
      <c r="AH132" s="11">
        <f t="shared" si="301"/>
        <v>1.9464720194647178E-2</v>
      </c>
      <c r="AI132" s="11">
        <f t="shared" si="302"/>
        <v>3.2258064516010876E-5</v>
      </c>
      <c r="AJ132" s="11">
        <f t="shared" si="303"/>
        <v>6.5828522095721098E-3</v>
      </c>
      <c r="AK132" s="11">
        <f t="shared" si="304"/>
        <v>2.9016746808159244E-3</v>
      </c>
      <c r="AL132" s="11">
        <f t="shared" si="305"/>
        <v>1.7774343122102021E-2</v>
      </c>
      <c r="AM132" s="11">
        <f t="shared" si="306"/>
        <v>-6.5627563576702297E-3</v>
      </c>
      <c r="AN132" s="11">
        <f t="shared" si="307"/>
        <v>-1.1135145941638891E-2</v>
      </c>
      <c r="AO132" s="11">
        <f t="shared" si="308"/>
        <v>9.471191791633693E-3</v>
      </c>
      <c r="AP132" s="11">
        <f t="shared" si="309"/>
        <v>2.0677177565262328E-2</v>
      </c>
      <c r="AQ132" s="11">
        <f t="shared" si="310"/>
        <v>1.8279864728998341E-4</v>
      </c>
      <c r="AR132" s="11">
        <f t="shared" si="311"/>
        <v>-5.8378294345380222E-2</v>
      </c>
      <c r="AS132" s="11">
        <f t="shared" si="312"/>
        <v>4.0096230954289602E-3</v>
      </c>
      <c r="AT132" s="11">
        <f t="shared" si="313"/>
        <v>1.2367743780383078E-2</v>
      </c>
      <c r="AU132" s="11">
        <f t="shared" si="314"/>
        <v>-2.6663359583307678E-3</v>
      </c>
      <c r="AV132" s="11">
        <f t="shared" si="315"/>
        <v>-7.4906367041194244E-4</v>
      </c>
      <c r="AW132" s="11">
        <f t="shared" si="316"/>
        <v>1.4272121788772685E-2</v>
      </c>
      <c r="AX132" s="11">
        <f t="shared" si="317"/>
        <v>9.1848450057405717E-3</v>
      </c>
      <c r="AY132" s="11" t="str">
        <f t="shared" si="318"/>
        <v>/</v>
      </c>
      <c r="AZ132" s="11">
        <f t="shared" si="319"/>
        <v>2.6869158878504606E-2</v>
      </c>
      <c r="BA132" s="11">
        <f t="shared" si="320"/>
        <v>1.9303169279211385E-2</v>
      </c>
      <c r="BB132" s="11">
        <f t="shared" si="270"/>
        <v>1.2493851451057525E-2</v>
      </c>
      <c r="BC132" s="11">
        <f t="shared" si="270"/>
        <v>2.6466191857908994E-2</v>
      </c>
      <c r="BD132" s="11">
        <f t="shared" si="271"/>
        <v>4.0664580604894418E-3</v>
      </c>
      <c r="BW132" s="2">
        <f t="shared" si="272"/>
        <v>44029</v>
      </c>
      <c r="BX132" s="29">
        <f t="shared" si="273"/>
        <v>1.1586000000000001</v>
      </c>
      <c r="BY132" s="29">
        <f t="shared" si="274"/>
        <v>1.5990548891312251</v>
      </c>
      <c r="BZ132" s="29">
        <f t="shared" si="275"/>
        <v>1.3246586186423908</v>
      </c>
      <c r="CA132" s="29">
        <f t="shared" si="276"/>
        <v>1.8048780487804881</v>
      </c>
      <c r="CB132" s="29">
        <f t="shared" si="277"/>
        <v>1.3333333333333335</v>
      </c>
      <c r="CC132" s="29">
        <f t="shared" si="278"/>
        <v>1.5769367719619511</v>
      </c>
      <c r="CD132" s="29">
        <f t="shared" si="279"/>
        <v>1.5689655172413792</v>
      </c>
      <c r="CE132" s="29">
        <f t="shared" si="280"/>
        <v>1.2097</v>
      </c>
      <c r="CF132" s="29">
        <f t="shared" si="281"/>
        <v>1.0965861781848458</v>
      </c>
      <c r="CG132" s="29">
        <f t="shared" si="282"/>
        <v>1.2110000000000001</v>
      </c>
      <c r="CH132" s="29">
        <f t="shared" si="283"/>
        <v>1.3376350934882</v>
      </c>
      <c r="CI132" s="29">
        <f t="shared" si="284"/>
        <v>1.2789999999999999</v>
      </c>
      <c r="CJ132" s="29">
        <f t="shared" si="285"/>
        <v>1.1847000000000001</v>
      </c>
      <c r="CK132" s="29">
        <f t="shared" si="286"/>
        <v>1.0943000000000001</v>
      </c>
      <c r="CL132" s="29">
        <f t="shared" si="287"/>
        <v>1.11390329012961</v>
      </c>
      <c r="CM132" s="29">
        <f t="shared" si="288"/>
        <v>1.252</v>
      </c>
      <c r="CN132" s="29">
        <f t="shared" si="289"/>
        <v>1.4160999999999999</v>
      </c>
      <c r="CO132" s="29">
        <f t="shared" si="290"/>
        <v>1.5957932334556999</v>
      </c>
      <c r="CP132" s="29">
        <f t="shared" si="291"/>
        <v>1.1930954297468921</v>
      </c>
      <c r="CQ132" s="29">
        <f t="shared" si="292"/>
        <v>1.0660000000000001</v>
      </c>
      <c r="CR132" s="29">
        <f t="shared" si="293"/>
        <v>1.758</v>
      </c>
      <c r="CS132" s="29">
        <f t="shared" si="294"/>
        <v>1</v>
      </c>
      <c r="CT132" s="29">
        <f t="shared" si="295"/>
        <v>1.7492537313432839</v>
      </c>
      <c r="CU132" s="29">
        <f t="shared" si="296"/>
        <v>1.4032227666792312</v>
      </c>
      <c r="CV132" s="29">
        <f t="shared" si="321"/>
        <v>1.0291999999999999</v>
      </c>
      <c r="CW132" s="29">
        <f t="shared" si="321"/>
        <v>1.1674</v>
      </c>
      <c r="CX132" s="29">
        <f t="shared" ref="CX132" si="323">AB132/AB$2</f>
        <v>1.4982036035511455</v>
      </c>
    </row>
    <row r="133" spans="1:102">
      <c r="A133" s="2">
        <v>44036</v>
      </c>
      <c r="B133" s="29">
        <v>1.1672</v>
      </c>
      <c r="C133" s="29">
        <v>1.7725</v>
      </c>
      <c r="D133" s="29">
        <v>1.3484</v>
      </c>
      <c r="E133" s="29">
        <v>2.2599999999999998</v>
      </c>
      <c r="F133" s="29">
        <v>1.6870000000000001</v>
      </c>
      <c r="G133" s="29">
        <v>3.1227999999999998</v>
      </c>
      <c r="H133" s="29">
        <v>1.8893</v>
      </c>
      <c r="I133" s="29">
        <v>1.2217</v>
      </c>
      <c r="J133" s="29">
        <v>1.3340000000000001</v>
      </c>
      <c r="K133" s="29">
        <v>1.2150000000000001</v>
      </c>
      <c r="L133" s="29">
        <v>1.34582513679229</v>
      </c>
      <c r="M133" s="29">
        <v>1.2889999999999999</v>
      </c>
      <c r="N133" s="29">
        <v>1.1975</v>
      </c>
      <c r="O133" s="29">
        <v>1.1088</v>
      </c>
      <c r="P133" s="29">
        <v>1.1296809571286099</v>
      </c>
      <c r="Q133" s="29">
        <v>1.2609999999999999</v>
      </c>
      <c r="R133" s="29">
        <v>1.4237</v>
      </c>
      <c r="S133" s="29">
        <v>1.6393</v>
      </c>
      <c r="T133" s="29">
        <v>1.3260000000000001</v>
      </c>
      <c r="U133" s="29">
        <v>1.071</v>
      </c>
      <c r="V133" s="29">
        <v>1.7769999999999999</v>
      </c>
      <c r="W133" s="29">
        <v>1</v>
      </c>
      <c r="X133" s="29">
        <v>1.7549999999999999</v>
      </c>
      <c r="Y133" s="29">
        <v>1.5219</v>
      </c>
      <c r="Z133" s="29">
        <v>1.0456000000000001</v>
      </c>
      <c r="AA133" s="29">
        <v>1.1879999999999999</v>
      </c>
      <c r="AB133" s="19">
        <v>1.5116575611423408</v>
      </c>
      <c r="AD133" s="11">
        <f t="shared" si="297"/>
        <v>7.4227515967546509E-3</v>
      </c>
      <c r="AE133" s="11">
        <f t="shared" si="298"/>
        <v>7.331211639008739E-3</v>
      </c>
      <c r="AF133" s="11">
        <f t="shared" si="299"/>
        <v>7.2458355120639251E-3</v>
      </c>
      <c r="AG133" s="11">
        <f t="shared" si="300"/>
        <v>1.8018018018017834E-2</v>
      </c>
      <c r="AH133" s="11">
        <f t="shared" si="301"/>
        <v>6.5632458233890745E-3</v>
      </c>
      <c r="AI133" s="11">
        <f t="shared" si="302"/>
        <v>7.3223444405019489E-3</v>
      </c>
      <c r="AJ133" s="11">
        <f t="shared" si="303"/>
        <v>1.275797373358345E-2</v>
      </c>
      <c r="AK133" s="11">
        <f t="shared" si="304"/>
        <v>9.9198148301231637E-3</v>
      </c>
      <c r="AL133" s="11">
        <f t="shared" si="305"/>
        <v>1.290812452543677E-2</v>
      </c>
      <c r="AM133" s="11">
        <f t="shared" si="306"/>
        <v>3.303055326176807E-3</v>
      </c>
      <c r="AN133" s="11">
        <f t="shared" si="307"/>
        <v>6.122778434836551E-3</v>
      </c>
      <c r="AO133" s="11">
        <f t="shared" si="308"/>
        <v>7.8186082877247376E-3</v>
      </c>
      <c r="AP133" s="11">
        <f t="shared" si="309"/>
        <v>1.0804423060690294E-2</v>
      </c>
      <c r="AQ133" s="11">
        <f t="shared" si="310"/>
        <v>1.3250479758749822E-2</v>
      </c>
      <c r="AR133" s="11">
        <f t="shared" si="311"/>
        <v>1.4164305949005751E-2</v>
      </c>
      <c r="AS133" s="11">
        <f t="shared" si="312"/>
        <v>7.1884984025558651E-3</v>
      </c>
      <c r="AT133" s="11">
        <f t="shared" si="313"/>
        <v>5.3668526234023073E-3</v>
      </c>
      <c r="AU133" s="11">
        <f t="shared" si="314"/>
        <v>1.9211638895797023E-2</v>
      </c>
      <c r="AV133" s="11">
        <f t="shared" si="315"/>
        <v>-5.9970014992504206E-3</v>
      </c>
      <c r="AW133" s="11">
        <f t="shared" si="316"/>
        <v>4.6904315196996116E-3</v>
      </c>
      <c r="AX133" s="11">
        <f t="shared" si="317"/>
        <v>1.0807736063708662E-2</v>
      </c>
      <c r="AY133" s="11" t="str">
        <f t="shared" si="318"/>
        <v>/</v>
      </c>
      <c r="AZ133" s="11">
        <f t="shared" si="319"/>
        <v>-1.7064846416382506E-3</v>
      </c>
      <c r="BA133" s="11">
        <f t="shared" si="320"/>
        <v>2.2026727553555725E-2</v>
      </c>
      <c r="BB133" s="11">
        <f t="shared" si="270"/>
        <v>1.5934706568208501E-2</v>
      </c>
      <c r="BC133" s="11">
        <f t="shared" si="270"/>
        <v>1.7646051053623379E-2</v>
      </c>
      <c r="BD133" s="11">
        <f t="shared" si="271"/>
        <v>8.980059558864939E-3</v>
      </c>
      <c r="BW133" s="2">
        <f t="shared" si="272"/>
        <v>44036</v>
      </c>
      <c r="BX133" s="29">
        <f t="shared" si="273"/>
        <v>1.1672</v>
      </c>
      <c r="BY133" s="29">
        <f t="shared" si="274"/>
        <v>1.6107778989458377</v>
      </c>
      <c r="BZ133" s="29">
        <f t="shared" si="275"/>
        <v>1.3342568771027115</v>
      </c>
      <c r="CA133" s="29">
        <f t="shared" si="276"/>
        <v>1.8373983739837396</v>
      </c>
      <c r="CB133" s="29">
        <f t="shared" si="277"/>
        <v>1.3420843277645189</v>
      </c>
      <c r="CC133" s="29">
        <f t="shared" si="278"/>
        <v>1.5884836461671499</v>
      </c>
      <c r="CD133" s="29">
        <f t="shared" si="279"/>
        <v>1.5889823380992429</v>
      </c>
      <c r="CE133" s="29">
        <f t="shared" si="280"/>
        <v>1.2217</v>
      </c>
      <c r="CF133" s="29">
        <f t="shared" si="281"/>
        <v>1.1107410491257286</v>
      </c>
      <c r="CG133" s="29">
        <f t="shared" si="282"/>
        <v>1.2150000000000001</v>
      </c>
      <c r="CH133" s="29">
        <f t="shared" si="283"/>
        <v>1.34582513679229</v>
      </c>
      <c r="CI133" s="29">
        <f t="shared" si="284"/>
        <v>1.2889999999999999</v>
      </c>
      <c r="CJ133" s="29">
        <f t="shared" si="285"/>
        <v>1.1975</v>
      </c>
      <c r="CK133" s="29">
        <f t="shared" si="286"/>
        <v>1.1088</v>
      </c>
      <c r="CL133" s="29">
        <f t="shared" si="287"/>
        <v>1.1296809571286099</v>
      </c>
      <c r="CM133" s="29">
        <f t="shared" si="288"/>
        <v>1.2609999999999999</v>
      </c>
      <c r="CN133" s="29">
        <f t="shared" si="289"/>
        <v>1.4237</v>
      </c>
      <c r="CO133" s="29">
        <f t="shared" si="290"/>
        <v>1.6264510368092071</v>
      </c>
      <c r="CP133" s="29">
        <f t="shared" si="291"/>
        <v>1.1859404346659512</v>
      </c>
      <c r="CQ133" s="29">
        <f t="shared" si="292"/>
        <v>1.071</v>
      </c>
      <c r="CR133" s="29">
        <f t="shared" si="293"/>
        <v>1.7769999999999999</v>
      </c>
      <c r="CS133" s="29">
        <f t="shared" si="294"/>
        <v>1</v>
      </c>
      <c r="CT133" s="29">
        <f t="shared" si="295"/>
        <v>1.7462686567164181</v>
      </c>
      <c r="CU133" s="29">
        <f t="shared" si="296"/>
        <v>1.4341311722578214</v>
      </c>
      <c r="CV133" s="29">
        <f t="shared" si="321"/>
        <v>1.0456000000000001</v>
      </c>
      <c r="CW133" s="29">
        <f t="shared" si="321"/>
        <v>1.1879999999999999</v>
      </c>
      <c r="CX133" s="29">
        <f t="shared" ref="CX133" si="324">AB133/AB$2</f>
        <v>1.5116575611423408</v>
      </c>
    </row>
    <row r="134" spans="1:102">
      <c r="A134" s="2">
        <v>44043</v>
      </c>
      <c r="B134" s="29">
        <v>1.1742999999999999</v>
      </c>
      <c r="C134" s="29">
        <v>1.7964</v>
      </c>
      <c r="D134" s="29">
        <v>1.3641000000000001</v>
      </c>
      <c r="E134" s="29">
        <v>2.3170000000000002</v>
      </c>
      <c r="F134" s="29">
        <v>1.7130000000000001</v>
      </c>
      <c r="G134" s="29">
        <v>3.1722999999999999</v>
      </c>
      <c r="H134" s="29">
        <v>1.9255</v>
      </c>
      <c r="I134" s="29">
        <v>1.2373000000000001</v>
      </c>
      <c r="J134" s="29">
        <v>1.3280000000000001</v>
      </c>
      <c r="K134" s="29">
        <v>1.2090000000000001</v>
      </c>
      <c r="L134" s="29">
        <v>1.3654583341969599</v>
      </c>
      <c r="M134" s="29">
        <v>1.3049999999999999</v>
      </c>
      <c r="N134" s="29">
        <v>1.2091000000000001</v>
      </c>
      <c r="O134" s="29">
        <v>1.1209</v>
      </c>
      <c r="P134" s="29">
        <v>1.137</v>
      </c>
      <c r="Q134" s="29">
        <v>1.2729999999999999</v>
      </c>
      <c r="R134" s="29">
        <v>1.4404999999999999</v>
      </c>
      <c r="S134" s="29">
        <v>1.6636</v>
      </c>
      <c r="T134" s="29">
        <v>1.333</v>
      </c>
      <c r="U134" s="29">
        <v>1.0880000000000001</v>
      </c>
      <c r="V134" s="29">
        <v>1.7849999999999999</v>
      </c>
      <c r="W134" s="29">
        <v>1</v>
      </c>
      <c r="X134" s="29">
        <v>1.7729999999999999</v>
      </c>
      <c r="Y134" s="29">
        <v>1.548</v>
      </c>
      <c r="Z134" s="29">
        <v>1.0626</v>
      </c>
      <c r="AA134" s="29">
        <v>1.2091000000000001</v>
      </c>
      <c r="AB134" s="19">
        <v>1.5283165146486029</v>
      </c>
      <c r="AD134" s="11">
        <f t="shared" si="297"/>
        <v>6.082933516106781E-3</v>
      </c>
      <c r="AE134" s="11">
        <f t="shared" si="298"/>
        <v>1.3483779971791288E-2</v>
      </c>
      <c r="AF134" s="11">
        <f t="shared" si="299"/>
        <v>1.1643429249480919E-2</v>
      </c>
      <c r="AG134" s="11">
        <f t="shared" si="300"/>
        <v>2.5221238938053281E-2</v>
      </c>
      <c r="AH134" s="11">
        <f t="shared" si="301"/>
        <v>1.541197391819793E-2</v>
      </c>
      <c r="AI134" s="11">
        <f t="shared" si="302"/>
        <v>1.5851159216088151E-2</v>
      </c>
      <c r="AJ134" s="11">
        <f t="shared" si="303"/>
        <v>1.91605356481237E-2</v>
      </c>
      <c r="AK134" s="11">
        <f t="shared" si="304"/>
        <v>1.2769092248506198E-2</v>
      </c>
      <c r="AL134" s="11">
        <f t="shared" si="305"/>
        <v>-4.4977511244377322E-3</v>
      </c>
      <c r="AM134" s="11">
        <f t="shared" si="306"/>
        <v>-4.9382716049383157E-3</v>
      </c>
      <c r="AN134" s="11">
        <f t="shared" si="307"/>
        <v>1.4588223141280166E-2</v>
      </c>
      <c r="AO134" s="11">
        <f t="shared" si="308"/>
        <v>1.2412723041117069E-2</v>
      </c>
      <c r="AP134" s="11">
        <f t="shared" si="309"/>
        <v>9.6868475991649383E-3</v>
      </c>
      <c r="AQ134" s="11">
        <f t="shared" si="310"/>
        <v>1.0912698412698374E-2</v>
      </c>
      <c r="AR134" s="11">
        <f t="shared" si="311"/>
        <v>6.4788583229671293E-3</v>
      </c>
      <c r="AS134" s="11">
        <f t="shared" si="312"/>
        <v>9.5162569389373175E-3</v>
      </c>
      <c r="AT134" s="11">
        <f t="shared" si="313"/>
        <v>1.1800238814356989E-2</v>
      </c>
      <c r="AU134" s="11">
        <f t="shared" si="314"/>
        <v>1.4823400231806172E-2</v>
      </c>
      <c r="AV134" s="11">
        <f t="shared" si="315"/>
        <v>5.2790346907993779E-3</v>
      </c>
      <c r="AW134" s="11">
        <f t="shared" si="316"/>
        <v>1.5873015873016039E-2</v>
      </c>
      <c r="AX134" s="11">
        <f t="shared" si="317"/>
        <v>4.5019696117050145E-3</v>
      </c>
      <c r="AY134" s="11" t="str">
        <f t="shared" si="318"/>
        <v>/</v>
      </c>
      <c r="AZ134" s="11">
        <f t="shared" si="319"/>
        <v>1.025641025641022E-2</v>
      </c>
      <c r="BA134" s="11">
        <f t="shared" si="320"/>
        <v>1.7149615612063851E-2</v>
      </c>
      <c r="BB134" s="11">
        <f t="shared" si="270"/>
        <v>1.6258607498087052E-2</v>
      </c>
      <c r="BC134" s="11">
        <f t="shared" si="270"/>
        <v>1.7760942760942866E-2</v>
      </c>
      <c r="BD134" s="11">
        <f t="shared" si="271"/>
        <v>1.1020322283621597E-2</v>
      </c>
      <c r="BW134" s="2">
        <f t="shared" si="272"/>
        <v>44043</v>
      </c>
      <c r="BX134" s="29">
        <f t="shared" si="273"/>
        <v>1.1742999999999999</v>
      </c>
      <c r="BY134" s="29">
        <f t="shared" si="274"/>
        <v>1.6324972737186476</v>
      </c>
      <c r="BZ134" s="29">
        <f t="shared" si="275"/>
        <v>1.34979220265189</v>
      </c>
      <c r="CA134" s="29">
        <f t="shared" si="276"/>
        <v>1.8837398373983743</v>
      </c>
      <c r="CB134" s="29">
        <f t="shared" si="277"/>
        <v>1.3627684964200479</v>
      </c>
      <c r="CC134" s="29">
        <f t="shared" si="278"/>
        <v>1.6136629533546976</v>
      </c>
      <c r="CD134" s="29">
        <f t="shared" si="279"/>
        <v>1.6194280908326324</v>
      </c>
      <c r="CE134" s="29">
        <f t="shared" si="280"/>
        <v>1.2373000000000001</v>
      </c>
      <c r="CF134" s="29">
        <f t="shared" si="281"/>
        <v>1.1057452123230642</v>
      </c>
      <c r="CG134" s="29">
        <f t="shared" si="282"/>
        <v>1.2090000000000001</v>
      </c>
      <c r="CH134" s="29">
        <f t="shared" si="283"/>
        <v>1.3654583341969599</v>
      </c>
      <c r="CI134" s="29">
        <f t="shared" si="284"/>
        <v>1.3049999999999999</v>
      </c>
      <c r="CJ134" s="29">
        <f t="shared" si="285"/>
        <v>1.2091000000000001</v>
      </c>
      <c r="CK134" s="29">
        <f t="shared" si="286"/>
        <v>1.1209</v>
      </c>
      <c r="CL134" s="29">
        <f t="shared" si="287"/>
        <v>1.137</v>
      </c>
      <c r="CM134" s="29">
        <f t="shared" si="288"/>
        <v>1.2729999999999999</v>
      </c>
      <c r="CN134" s="29">
        <f t="shared" si="289"/>
        <v>1.4404999999999999</v>
      </c>
      <c r="CO134" s="29">
        <f t="shared" si="290"/>
        <v>1.6505605714852662</v>
      </c>
      <c r="CP134" s="29">
        <f t="shared" si="291"/>
        <v>1.1922010553617743</v>
      </c>
      <c r="CQ134" s="29">
        <f t="shared" si="292"/>
        <v>1.0880000000000001</v>
      </c>
      <c r="CR134" s="29">
        <f t="shared" si="293"/>
        <v>1.7849999999999999</v>
      </c>
      <c r="CS134" s="29">
        <f t="shared" si="294"/>
        <v>1</v>
      </c>
      <c r="CT134" s="29">
        <f t="shared" si="295"/>
        <v>1.7641791044776121</v>
      </c>
      <c r="CU134" s="29">
        <f t="shared" si="296"/>
        <v>1.4587259705993216</v>
      </c>
      <c r="CV134" s="29">
        <f t="shared" si="321"/>
        <v>1.0626</v>
      </c>
      <c r="CW134" s="29">
        <f t="shared" si="321"/>
        <v>1.2091000000000001</v>
      </c>
      <c r="CX134" s="29">
        <f t="shared" ref="CX134" si="325">AB134/AB$2</f>
        <v>1.5283165146486029</v>
      </c>
    </row>
    <row r="135" spans="1:102">
      <c r="A135" s="2">
        <v>44050</v>
      </c>
      <c r="B135" s="29">
        <v>1.1819</v>
      </c>
      <c r="C135" s="29">
        <v>1.8</v>
      </c>
      <c r="D135" s="29">
        <v>1.3677999999999999</v>
      </c>
      <c r="E135" s="29">
        <v>2.343</v>
      </c>
      <c r="F135" s="29">
        <v>1.724</v>
      </c>
      <c r="G135" s="29">
        <v>3.2031000000000001</v>
      </c>
      <c r="H135" s="29">
        <v>1.9225000000000001</v>
      </c>
      <c r="I135" s="29">
        <v>1.2463</v>
      </c>
      <c r="J135" s="29">
        <v>1.3240000000000001</v>
      </c>
      <c r="K135" s="29">
        <v>1.202</v>
      </c>
      <c r="L135" s="29">
        <v>1.37255762808918</v>
      </c>
      <c r="M135" s="29">
        <v>1.3089999999999999</v>
      </c>
      <c r="N135" s="29">
        <v>1.2170000000000001</v>
      </c>
      <c r="O135" s="29">
        <v>1.1198999999999999</v>
      </c>
      <c r="P135" s="29">
        <v>1.14373642368448</v>
      </c>
      <c r="Q135" s="29">
        <v>1.278</v>
      </c>
      <c r="R135" s="29">
        <v>1.4410000000000001</v>
      </c>
      <c r="S135" s="29">
        <v>1.6748000000000001</v>
      </c>
      <c r="T135" s="29">
        <v>1.3420000000000001</v>
      </c>
      <c r="U135" s="29">
        <v>1.0880000000000001</v>
      </c>
      <c r="V135" s="29">
        <v>1.8009999999999999</v>
      </c>
      <c r="W135" s="29">
        <v>1</v>
      </c>
      <c r="X135" s="29">
        <v>1.8049999999999999</v>
      </c>
      <c r="Y135" s="29">
        <v>1.5648</v>
      </c>
      <c r="Z135" s="29">
        <v>1.0718000000000001</v>
      </c>
      <c r="AA135" s="29">
        <v>1.2290000000000001</v>
      </c>
      <c r="AB135" s="19">
        <v>1.5359305008165194</v>
      </c>
      <c r="AD135" s="11">
        <f t="shared" si="297"/>
        <v>6.4719407306481624E-3</v>
      </c>
      <c r="AE135" s="11">
        <f t="shared" si="298"/>
        <v>2.0040080160321772E-3</v>
      </c>
      <c r="AF135" s="11">
        <f t="shared" si="299"/>
        <v>2.7124111135545803E-3</v>
      </c>
      <c r="AG135" s="11">
        <f t="shared" si="300"/>
        <v>1.1221406991799743E-2</v>
      </c>
      <c r="AH135" s="11">
        <f t="shared" si="301"/>
        <v>6.4214827787507645E-3</v>
      </c>
      <c r="AI135" s="11">
        <f t="shared" si="302"/>
        <v>9.7090439113578508E-3</v>
      </c>
      <c r="AJ135" s="11">
        <f t="shared" si="303"/>
        <v>-1.5580368735392813E-3</v>
      </c>
      <c r="AK135" s="11">
        <f t="shared" si="304"/>
        <v>7.273902852986236E-3</v>
      </c>
      <c r="AL135" s="11">
        <f t="shared" si="305"/>
        <v>-3.0120481927711218E-3</v>
      </c>
      <c r="AM135" s="11">
        <f t="shared" si="306"/>
        <v>-5.789909015715522E-3</v>
      </c>
      <c r="AN135" s="11">
        <f t="shared" si="307"/>
        <v>5.1992021392548438E-3</v>
      </c>
      <c r="AO135" s="11">
        <f t="shared" si="308"/>
        <v>3.0651340996168397E-3</v>
      </c>
      <c r="AP135" s="11">
        <f t="shared" si="309"/>
        <v>6.5337854602596224E-3</v>
      </c>
      <c r="AQ135" s="11">
        <f t="shared" si="310"/>
        <v>-8.921402444465043E-4</v>
      </c>
      <c r="AR135" s="11">
        <f t="shared" si="311"/>
        <v>5.9247349907476377E-3</v>
      </c>
      <c r="AS135" s="11">
        <f t="shared" si="312"/>
        <v>3.9277297721918014E-3</v>
      </c>
      <c r="AT135" s="11">
        <f t="shared" si="313"/>
        <v>3.4710170079854663E-4</v>
      </c>
      <c r="AU135" s="11">
        <f t="shared" si="314"/>
        <v>6.7323875931715182E-3</v>
      </c>
      <c r="AV135" s="11">
        <f t="shared" si="315"/>
        <v>6.7516879219806647E-3</v>
      </c>
      <c r="AW135" s="11" t="str">
        <f t="shared" si="316"/>
        <v>/</v>
      </c>
      <c r="AX135" s="11">
        <f t="shared" si="317"/>
        <v>8.9635854341736376E-3</v>
      </c>
      <c r="AY135" s="11" t="str">
        <f t="shared" si="318"/>
        <v>/</v>
      </c>
      <c r="AZ135" s="11">
        <f t="shared" si="319"/>
        <v>1.8048505358150058E-2</v>
      </c>
      <c r="BA135" s="11">
        <f t="shared" si="320"/>
        <v>1.0852713178294504E-2</v>
      </c>
      <c r="BB135" s="11">
        <f t="shared" si="270"/>
        <v>8.6580086580088089E-3</v>
      </c>
      <c r="BC135" s="11">
        <f t="shared" si="270"/>
        <v>1.6458522868249226E-2</v>
      </c>
      <c r="BD135" s="11">
        <f t="shared" si="271"/>
        <v>4.9819432656377227E-3</v>
      </c>
      <c r="BW135" s="2">
        <f t="shared" si="272"/>
        <v>44050</v>
      </c>
      <c r="BX135" s="29">
        <f t="shared" si="273"/>
        <v>1.1819</v>
      </c>
      <c r="BY135" s="29">
        <f t="shared" si="274"/>
        <v>1.6357688113413305</v>
      </c>
      <c r="BZ135" s="29">
        <f t="shared" si="275"/>
        <v>1.3534533940233524</v>
      </c>
      <c r="CA135" s="29">
        <f t="shared" si="276"/>
        <v>1.9048780487804877</v>
      </c>
      <c r="CB135" s="29">
        <f t="shared" si="277"/>
        <v>1.3715194908512331</v>
      </c>
      <c r="CC135" s="29">
        <f t="shared" si="278"/>
        <v>1.6293300778269495</v>
      </c>
      <c r="CD135" s="29">
        <f t="shared" si="279"/>
        <v>1.6169049621530698</v>
      </c>
      <c r="CE135" s="29">
        <f t="shared" si="280"/>
        <v>1.2463</v>
      </c>
      <c r="CF135" s="29">
        <f t="shared" si="281"/>
        <v>1.1024146544546212</v>
      </c>
      <c r="CG135" s="29">
        <f t="shared" si="282"/>
        <v>1.202</v>
      </c>
      <c r="CH135" s="29">
        <f t="shared" si="283"/>
        <v>1.37255762808918</v>
      </c>
      <c r="CI135" s="29">
        <f t="shared" si="284"/>
        <v>1.3089999999999999</v>
      </c>
      <c r="CJ135" s="29">
        <f t="shared" si="285"/>
        <v>1.2170000000000001</v>
      </c>
      <c r="CK135" s="29">
        <f t="shared" si="286"/>
        <v>1.1198999999999999</v>
      </c>
      <c r="CL135" s="29">
        <f t="shared" si="287"/>
        <v>1.14373642368448</v>
      </c>
      <c r="CM135" s="29">
        <f t="shared" si="288"/>
        <v>1.278</v>
      </c>
      <c r="CN135" s="29">
        <f t="shared" si="289"/>
        <v>1.4410000000000001</v>
      </c>
      <c r="CO135" s="29">
        <f t="shared" si="290"/>
        <v>1.6616727849985118</v>
      </c>
      <c r="CP135" s="29">
        <f t="shared" si="291"/>
        <v>1.200250424827833</v>
      </c>
      <c r="CQ135" s="29">
        <f t="shared" si="292"/>
        <v>1.0880000000000001</v>
      </c>
      <c r="CR135" s="29">
        <f t="shared" si="293"/>
        <v>1.8009999999999999</v>
      </c>
      <c r="CS135" s="29">
        <f t="shared" si="294"/>
        <v>1</v>
      </c>
      <c r="CT135" s="29">
        <f t="shared" si="295"/>
        <v>1.7960199004975126</v>
      </c>
      <c r="CU135" s="29">
        <f t="shared" si="296"/>
        <v>1.4745571051639654</v>
      </c>
      <c r="CV135" s="29">
        <f t="shared" ref="CV135" si="326">Z135/Z$2</f>
        <v>1.0718000000000001</v>
      </c>
      <c r="CW135" s="29">
        <f t="shared" si="321"/>
        <v>1.2290000000000001</v>
      </c>
      <c r="CX135" s="29">
        <f t="shared" ref="CX135" si="327">AB135/AB$2</f>
        <v>1.5359305008165194</v>
      </c>
    </row>
    <row r="136" spans="1:102">
      <c r="A136" s="2">
        <v>44057</v>
      </c>
      <c r="B136" s="29">
        <v>1.1798</v>
      </c>
      <c r="C136" s="29">
        <v>1.7905</v>
      </c>
      <c r="D136" s="29">
        <v>1.3625</v>
      </c>
      <c r="E136" s="29">
        <v>2.3410000000000002</v>
      </c>
      <c r="F136" s="29">
        <v>1.7310000000000001</v>
      </c>
      <c r="G136" s="29">
        <v>3.1619000000000002</v>
      </c>
      <c r="H136" s="29">
        <v>1.9136</v>
      </c>
      <c r="I136" s="29">
        <v>1.2327999999999999</v>
      </c>
      <c r="J136" s="29">
        <v>1.3420000000000001</v>
      </c>
      <c r="K136" s="29">
        <v>1.2270000000000001</v>
      </c>
      <c r="L136" s="29">
        <v>1.37705257942935</v>
      </c>
      <c r="M136" s="29">
        <v>1.306</v>
      </c>
      <c r="N136" s="29">
        <v>1.2154</v>
      </c>
      <c r="O136" s="29">
        <v>1.1148</v>
      </c>
      <c r="P136" s="29">
        <v>1.13599202392822</v>
      </c>
      <c r="Q136" s="29">
        <v>1.27</v>
      </c>
      <c r="R136" s="29">
        <v>1.4367000000000001</v>
      </c>
      <c r="S136" s="29">
        <v>1.6635</v>
      </c>
      <c r="T136" s="29">
        <v>1.3280000000000001</v>
      </c>
      <c r="U136" s="29">
        <v>1.0920000000000001</v>
      </c>
      <c r="V136" s="29">
        <v>1.806</v>
      </c>
      <c r="W136" s="29">
        <v>1</v>
      </c>
      <c r="X136" s="29">
        <v>1.8140000000000001</v>
      </c>
      <c r="Y136" s="29">
        <v>1.5694999999999999</v>
      </c>
      <c r="Z136" s="29">
        <v>1.0693999999999999</v>
      </c>
      <c r="AA136" s="29">
        <v>1.2246999999999999</v>
      </c>
      <c r="AB136" s="19">
        <v>1.5341686922064541</v>
      </c>
      <c r="AD136" s="11">
        <f t="shared" si="297"/>
        <v>-1.7768000676876561E-3</v>
      </c>
      <c r="AE136" s="11">
        <f t="shared" si="298"/>
        <v>-5.2777777777778256E-3</v>
      </c>
      <c r="AF136" s="11">
        <f t="shared" si="299"/>
        <v>-3.874835502266305E-3</v>
      </c>
      <c r="AG136" s="11">
        <f t="shared" si="300"/>
        <v>-8.5360648740917533E-4</v>
      </c>
      <c r="AH136" s="11">
        <f t="shared" si="301"/>
        <v>4.0603248259860614E-3</v>
      </c>
      <c r="AI136" s="11">
        <f t="shared" si="302"/>
        <v>-1.2862539414941754E-2</v>
      </c>
      <c r="AJ136" s="11">
        <f t="shared" si="303"/>
        <v>-4.6293888166450969E-3</v>
      </c>
      <c r="AK136" s="11">
        <f t="shared" si="304"/>
        <v>-1.0832062906202422E-2</v>
      </c>
      <c r="AL136" s="11">
        <f t="shared" si="305"/>
        <v>1.3595166163141936E-2</v>
      </c>
      <c r="AM136" s="11">
        <f t="shared" si="306"/>
        <v>2.0798668885191551E-2</v>
      </c>
      <c r="AN136" s="11">
        <f t="shared" si="307"/>
        <v>3.2748725796145628E-3</v>
      </c>
      <c r="AO136" s="11">
        <f t="shared" si="308"/>
        <v>-2.2918258212375475E-3</v>
      </c>
      <c r="AP136" s="11">
        <f t="shared" si="309"/>
        <v>-1.31470829909619E-3</v>
      </c>
      <c r="AQ136" s="11">
        <f t="shared" si="310"/>
        <v>-4.5539780337529034E-3</v>
      </c>
      <c r="AR136" s="11">
        <f t="shared" si="311"/>
        <v>-6.7711402696365441E-3</v>
      </c>
      <c r="AS136" s="11">
        <f t="shared" si="312"/>
        <v>-6.2597809076682109E-3</v>
      </c>
      <c r="AT136" s="11">
        <f t="shared" si="313"/>
        <v>-2.9840388619014613E-3</v>
      </c>
      <c r="AU136" s="11">
        <f t="shared" si="314"/>
        <v>-6.7470742775257442E-3</v>
      </c>
      <c r="AV136" s="11">
        <f t="shared" si="315"/>
        <v>-1.0432190760059634E-2</v>
      </c>
      <c r="AW136" s="11">
        <f t="shared" si="316"/>
        <v>3.6764705882352811E-3</v>
      </c>
      <c r="AX136" s="11">
        <f t="shared" si="317"/>
        <v>2.7762354247640175E-3</v>
      </c>
      <c r="AY136" s="11" t="str">
        <f t="shared" si="318"/>
        <v>/</v>
      </c>
      <c r="AZ136" s="11">
        <f t="shared" si="319"/>
        <v>4.9861495844876202E-3</v>
      </c>
      <c r="BA136" s="11">
        <f t="shared" si="320"/>
        <v>3.0035787321063268E-3</v>
      </c>
      <c r="BB136" s="11">
        <f t="shared" si="270"/>
        <v>-2.2392237357717892E-3</v>
      </c>
      <c r="BC136" s="11">
        <f t="shared" si="270"/>
        <v>-3.4987794955250173E-3</v>
      </c>
      <c r="BD136" s="11">
        <f t="shared" si="271"/>
        <v>-1.1470627148355561E-3</v>
      </c>
      <c r="BW136" s="2">
        <f t="shared" si="272"/>
        <v>44057</v>
      </c>
      <c r="BX136" s="29">
        <f t="shared" si="273"/>
        <v>1.1798</v>
      </c>
      <c r="BY136" s="29">
        <f t="shared" si="274"/>
        <v>1.627135587059251</v>
      </c>
      <c r="BZ136" s="29">
        <f t="shared" si="275"/>
        <v>1.348208984761528</v>
      </c>
      <c r="CA136" s="29">
        <f t="shared" si="276"/>
        <v>1.9032520325203255</v>
      </c>
      <c r="CB136" s="29">
        <f t="shared" si="277"/>
        <v>1.3770883054892604</v>
      </c>
      <c r="CC136" s="29">
        <f t="shared" si="278"/>
        <v>1.6083727554809504</v>
      </c>
      <c r="CD136" s="29">
        <f t="shared" si="279"/>
        <v>1.6094196804037004</v>
      </c>
      <c r="CE136" s="29">
        <f t="shared" si="280"/>
        <v>1.2327999999999999</v>
      </c>
      <c r="CF136" s="29">
        <f t="shared" si="281"/>
        <v>1.1174021648626145</v>
      </c>
      <c r="CG136" s="29">
        <f t="shared" si="282"/>
        <v>1.2270000000000001</v>
      </c>
      <c r="CH136" s="29">
        <f t="shared" si="283"/>
        <v>1.37705257942935</v>
      </c>
      <c r="CI136" s="29">
        <f t="shared" si="284"/>
        <v>1.306</v>
      </c>
      <c r="CJ136" s="29">
        <f t="shared" si="285"/>
        <v>1.2154</v>
      </c>
      <c r="CK136" s="29">
        <f t="shared" si="286"/>
        <v>1.1148</v>
      </c>
      <c r="CL136" s="29">
        <f t="shared" si="287"/>
        <v>1.13599202392822</v>
      </c>
      <c r="CM136" s="29">
        <f t="shared" si="288"/>
        <v>1.27</v>
      </c>
      <c r="CN136" s="29">
        <f t="shared" si="289"/>
        <v>1.4367000000000001</v>
      </c>
      <c r="CO136" s="29">
        <f t="shared" si="290"/>
        <v>1.6504613552931837</v>
      </c>
      <c r="CP136" s="29">
        <f t="shared" si="291"/>
        <v>1.1877291834361863</v>
      </c>
      <c r="CQ136" s="29">
        <f t="shared" si="292"/>
        <v>1.0920000000000001</v>
      </c>
      <c r="CR136" s="29">
        <f t="shared" si="293"/>
        <v>1.806</v>
      </c>
      <c r="CS136" s="29">
        <f t="shared" si="294"/>
        <v>1</v>
      </c>
      <c r="CT136" s="29">
        <f t="shared" si="295"/>
        <v>1.8049751243781098</v>
      </c>
      <c r="CU136" s="29">
        <f t="shared" si="296"/>
        <v>1.478986053524312</v>
      </c>
      <c r="CV136" s="29">
        <f t="shared" ref="CV136" si="328">Z136/Z$2</f>
        <v>1.0693999999999999</v>
      </c>
      <c r="CW136" s="29">
        <f t="shared" si="321"/>
        <v>1.2246999999999999</v>
      </c>
      <c r="CX136" s="29">
        <f t="shared" ref="CX136" si="329">AB136/AB$2</f>
        <v>1.5341686922064541</v>
      </c>
    </row>
    <row r="137" spans="1:102">
      <c r="A137" s="2">
        <v>44064</v>
      </c>
      <c r="B137" s="29">
        <v>1.1798</v>
      </c>
      <c r="C137" s="29">
        <v>1.8013999999999999</v>
      </c>
      <c r="D137" s="29">
        <v>1.3671</v>
      </c>
      <c r="E137" s="29">
        <v>2.347</v>
      </c>
      <c r="F137" s="29">
        <v>1.746</v>
      </c>
      <c r="G137" s="29">
        <v>3.1888999999999998</v>
      </c>
      <c r="H137" s="29">
        <v>1.9319999999999999</v>
      </c>
      <c r="I137" s="29">
        <v>1.2415</v>
      </c>
      <c r="J137" s="29">
        <v>1.347</v>
      </c>
      <c r="K137" s="29">
        <v>1.2430000000000001</v>
      </c>
      <c r="L137" s="29">
        <v>1.38586319208474</v>
      </c>
      <c r="M137" s="29">
        <v>1.3129999999999999</v>
      </c>
      <c r="N137" s="29">
        <v>1.2239</v>
      </c>
      <c r="O137" s="29">
        <v>1.1197999999999999</v>
      </c>
      <c r="P137" s="29">
        <v>1.1423030907278164</v>
      </c>
      <c r="Q137" s="29">
        <v>1.276</v>
      </c>
      <c r="R137" s="29">
        <v>1.4399</v>
      </c>
      <c r="S137" s="29">
        <v>1.6825000000000001</v>
      </c>
      <c r="T137" s="29">
        <v>1.3420000000000001</v>
      </c>
      <c r="U137" s="29">
        <v>1.089</v>
      </c>
      <c r="V137" s="29">
        <v>1.8089999999999999</v>
      </c>
      <c r="W137" s="29">
        <v>1</v>
      </c>
      <c r="X137" s="29">
        <v>1.819</v>
      </c>
      <c r="Y137" s="29">
        <v>1.5857000000000001</v>
      </c>
      <c r="Z137" s="29">
        <v>1.0781000000000001</v>
      </c>
      <c r="AA137" s="29">
        <v>1.2246999999999999</v>
      </c>
      <c r="AB137" s="19">
        <v>1.5435407955600118</v>
      </c>
      <c r="AD137" s="11" t="str">
        <f t="shared" si="297"/>
        <v>/</v>
      </c>
      <c r="AE137" s="11">
        <f t="shared" si="298"/>
        <v>6.0876850041886588E-3</v>
      </c>
      <c r="AF137" s="11">
        <f t="shared" si="299"/>
        <v>3.3761467889907859E-3</v>
      </c>
      <c r="AG137" s="11">
        <f t="shared" si="300"/>
        <v>2.5630072618538779E-3</v>
      </c>
      <c r="AH137" s="11">
        <f t="shared" si="301"/>
        <v>8.6655112651645716E-3</v>
      </c>
      <c r="AI137" s="11">
        <f t="shared" si="302"/>
        <v>8.5391694867009704E-3</v>
      </c>
      <c r="AJ137" s="11">
        <f t="shared" si="303"/>
        <v>9.6153846153845812E-3</v>
      </c>
      <c r="AK137" s="11">
        <f t="shared" si="304"/>
        <v>7.0571057754706956E-3</v>
      </c>
      <c r="AL137" s="11">
        <f t="shared" si="305"/>
        <v>3.7257824143068774E-3</v>
      </c>
      <c r="AM137" s="11">
        <f t="shared" si="306"/>
        <v>1.3039934800326058E-2</v>
      </c>
      <c r="AN137" s="11">
        <f t="shared" si="307"/>
        <v>6.3981672065427375E-3</v>
      </c>
      <c r="AO137" s="11">
        <f t="shared" si="308"/>
        <v>5.3598774885144085E-3</v>
      </c>
      <c r="AP137" s="11">
        <f t="shared" si="309"/>
        <v>6.9935823597169211E-3</v>
      </c>
      <c r="AQ137" s="11">
        <f t="shared" si="310"/>
        <v>4.4851094366702426E-3</v>
      </c>
      <c r="AR137" s="11">
        <f t="shared" si="311"/>
        <v>5.555555555551317E-3</v>
      </c>
      <c r="AS137" s="11">
        <f t="shared" si="312"/>
        <v>4.7244094488188004E-3</v>
      </c>
      <c r="AT137" s="11">
        <f t="shared" si="313"/>
        <v>2.2273265121457442E-3</v>
      </c>
      <c r="AU137" s="11">
        <f t="shared" si="314"/>
        <v>1.142170123234143E-2</v>
      </c>
      <c r="AV137" s="11">
        <f t="shared" si="315"/>
        <v>1.0542168674698704E-2</v>
      </c>
      <c r="AW137" s="11">
        <f t="shared" si="316"/>
        <v>-2.7472527472528485E-3</v>
      </c>
      <c r="AX137" s="11">
        <f t="shared" si="317"/>
        <v>1.6611295681061566E-3</v>
      </c>
      <c r="AY137" s="11" t="str">
        <f t="shared" si="318"/>
        <v>/</v>
      </c>
      <c r="AZ137" s="11">
        <f t="shared" si="319"/>
        <v>2.7563395810363822E-3</v>
      </c>
      <c r="BA137" s="11">
        <f t="shared" si="320"/>
        <v>1.0321758521822266E-2</v>
      </c>
      <c r="BB137" s="11">
        <f t="shared" si="270"/>
        <v>8.1354030297364766E-3</v>
      </c>
      <c r="BC137" s="11" t="str">
        <f t="shared" si="270"/>
        <v>/</v>
      </c>
      <c r="BD137" s="11">
        <f t="shared" si="271"/>
        <v>6.1089131861233881E-3</v>
      </c>
      <c r="BW137" s="2">
        <f t="shared" si="272"/>
        <v>44064</v>
      </c>
      <c r="BX137" s="29">
        <f t="shared" si="273"/>
        <v>1.1798</v>
      </c>
      <c r="BY137" s="29">
        <f t="shared" si="274"/>
        <v>1.6370410759723735</v>
      </c>
      <c r="BZ137" s="29">
        <f t="shared" si="275"/>
        <v>1.352760736196319</v>
      </c>
      <c r="CA137" s="29">
        <f t="shared" si="276"/>
        <v>1.9081300813008131</v>
      </c>
      <c r="CB137" s="29">
        <f t="shared" si="277"/>
        <v>1.389021479713604</v>
      </c>
      <c r="CC137" s="29">
        <f t="shared" si="278"/>
        <v>1.6221069230377942</v>
      </c>
      <c r="CD137" s="29">
        <f t="shared" si="279"/>
        <v>1.6248948696383514</v>
      </c>
      <c r="CE137" s="29">
        <f t="shared" si="280"/>
        <v>1.2415</v>
      </c>
      <c r="CF137" s="29">
        <f t="shared" si="281"/>
        <v>1.121565362198168</v>
      </c>
      <c r="CG137" s="29">
        <f t="shared" si="282"/>
        <v>1.2430000000000001</v>
      </c>
      <c r="CH137" s="29">
        <f t="shared" si="283"/>
        <v>1.38586319208474</v>
      </c>
      <c r="CI137" s="29">
        <f t="shared" si="284"/>
        <v>1.3129999999999999</v>
      </c>
      <c r="CJ137" s="29">
        <f t="shared" si="285"/>
        <v>1.2239</v>
      </c>
      <c r="CK137" s="29">
        <f t="shared" si="286"/>
        <v>1.1197999999999999</v>
      </c>
      <c r="CL137" s="29">
        <f t="shared" si="287"/>
        <v>1.1423030907278164</v>
      </c>
      <c r="CM137" s="29">
        <f t="shared" si="288"/>
        <v>1.276</v>
      </c>
      <c r="CN137" s="29">
        <f t="shared" si="289"/>
        <v>1.4399</v>
      </c>
      <c r="CO137" s="29">
        <f t="shared" si="290"/>
        <v>1.6693124317888681</v>
      </c>
      <c r="CP137" s="29">
        <f t="shared" si="291"/>
        <v>1.200250424827833</v>
      </c>
      <c r="CQ137" s="29">
        <f t="shared" si="292"/>
        <v>1.089</v>
      </c>
      <c r="CR137" s="29">
        <f t="shared" si="293"/>
        <v>1.8089999999999999</v>
      </c>
      <c r="CS137" s="29">
        <f t="shared" si="294"/>
        <v>1</v>
      </c>
      <c r="CT137" s="29">
        <f t="shared" si="295"/>
        <v>1.8099502487562191</v>
      </c>
      <c r="CU137" s="29">
        <f t="shared" si="296"/>
        <v>1.4942517904259331</v>
      </c>
      <c r="CV137" s="29">
        <f t="shared" ref="CV137" si="330">Z137/Z$2</f>
        <v>1.0781000000000001</v>
      </c>
      <c r="CW137" s="29">
        <f t="shared" si="321"/>
        <v>1.2246999999999999</v>
      </c>
      <c r="CX137" s="29">
        <f t="shared" ref="CX137" si="331">AB137/AB$2</f>
        <v>1.5435407955600118</v>
      </c>
    </row>
    <row r="138" spans="1:102">
      <c r="A138" s="2">
        <v>44071</v>
      </c>
      <c r="B138" s="29">
        <v>1.1798</v>
      </c>
      <c r="C138" s="29">
        <v>1.8109</v>
      </c>
      <c r="D138" s="29">
        <v>1.3716999999999999</v>
      </c>
      <c r="E138" s="29">
        <v>2.323</v>
      </c>
      <c r="F138" s="29">
        <v>1.768</v>
      </c>
      <c r="G138" s="29">
        <v>3.1802000000000001</v>
      </c>
      <c r="H138" s="29">
        <v>1.9833000000000001</v>
      </c>
      <c r="I138" s="29">
        <v>1.2434000000000001</v>
      </c>
      <c r="J138" s="29">
        <v>1.33</v>
      </c>
      <c r="K138" s="29">
        <v>1.272</v>
      </c>
      <c r="L138" s="29">
        <v>1.3957675917737</v>
      </c>
      <c r="M138" s="29">
        <v>1.3069999999999999</v>
      </c>
      <c r="N138" s="29">
        <v>1.2255</v>
      </c>
      <c r="O138" s="29">
        <v>1.1166</v>
      </c>
      <c r="P138" s="29">
        <v>1.1412512462612165</v>
      </c>
      <c r="Q138" s="29">
        <v>1.284</v>
      </c>
      <c r="R138" s="29">
        <v>1.4438</v>
      </c>
      <c r="S138" s="29">
        <v>1.6677</v>
      </c>
      <c r="T138" s="29">
        <v>1.3560000000000001</v>
      </c>
      <c r="U138" s="29">
        <v>1.085</v>
      </c>
      <c r="V138" s="29">
        <v>1.8120000000000001</v>
      </c>
      <c r="W138" s="29">
        <v>1</v>
      </c>
      <c r="X138" s="29">
        <v>1.821</v>
      </c>
      <c r="Y138" s="29">
        <v>1.6188</v>
      </c>
      <c r="Z138" s="29">
        <v>1.0825</v>
      </c>
      <c r="AA138" s="29">
        <v>1.2246999999999999</v>
      </c>
      <c r="AB138" s="19">
        <v>1.549032963865282</v>
      </c>
      <c r="AD138" s="11" t="str">
        <f t="shared" si="297"/>
        <v>/</v>
      </c>
      <c r="AE138" s="11">
        <f t="shared" si="298"/>
        <v>5.2736760297547036E-3</v>
      </c>
      <c r="AF138" s="11">
        <f t="shared" si="299"/>
        <v>3.3647867749249105E-3</v>
      </c>
      <c r="AG138" s="11">
        <f t="shared" si="300"/>
        <v>-1.0225820195994939E-2</v>
      </c>
      <c r="AH138" s="11">
        <f t="shared" si="301"/>
        <v>1.2600229095074411E-2</v>
      </c>
      <c r="AI138" s="11">
        <f t="shared" si="302"/>
        <v>-2.7282134905451949E-3</v>
      </c>
      <c r="AJ138" s="11">
        <f t="shared" si="303"/>
        <v>2.6552795031056009E-2</v>
      </c>
      <c r="AK138" s="11">
        <f t="shared" si="304"/>
        <v>1.5304067660089071E-3</v>
      </c>
      <c r="AL138" s="11">
        <f t="shared" si="305"/>
        <v>-1.2620638455827726E-2</v>
      </c>
      <c r="AM138" s="11">
        <f t="shared" si="306"/>
        <v>2.3330651649235756E-2</v>
      </c>
      <c r="AN138" s="11">
        <f t="shared" si="307"/>
        <v>7.1467369546491799E-3</v>
      </c>
      <c r="AO138" s="11">
        <f t="shared" si="308"/>
        <v>-4.5696877380045908E-3</v>
      </c>
      <c r="AP138" s="11">
        <f t="shared" si="309"/>
        <v>1.3072963477409605E-3</v>
      </c>
      <c r="AQ138" s="11">
        <f t="shared" si="310"/>
        <v>-2.8576531523485382E-3</v>
      </c>
      <c r="AR138" s="11">
        <f t="shared" si="311"/>
        <v>-9.2081031307522654E-4</v>
      </c>
      <c r="AS138" s="11">
        <f t="shared" si="312"/>
        <v>6.2695924764890609E-3</v>
      </c>
      <c r="AT138" s="11">
        <f t="shared" si="313"/>
        <v>2.7085214250990308E-3</v>
      </c>
      <c r="AU138" s="11">
        <f t="shared" si="314"/>
        <v>-8.7964338781575391E-3</v>
      </c>
      <c r="AV138" s="11">
        <f t="shared" si="315"/>
        <v>1.0432190760059523E-2</v>
      </c>
      <c r="AW138" s="11">
        <f t="shared" si="316"/>
        <v>-3.6730945821854544E-3</v>
      </c>
      <c r="AX138" s="11">
        <f t="shared" si="317"/>
        <v>1.6583747927032544E-3</v>
      </c>
      <c r="AY138" s="11" t="str">
        <f t="shared" si="318"/>
        <v>/</v>
      </c>
      <c r="AZ138" s="11">
        <f t="shared" si="319"/>
        <v>1.0995052226498991E-3</v>
      </c>
      <c r="BA138" s="11">
        <f t="shared" si="320"/>
        <v>2.0874061928485732E-2</v>
      </c>
      <c r="BB138" s="11">
        <f t="shared" si="270"/>
        <v>4.0812540580650314E-3</v>
      </c>
      <c r="BC138" s="11" t="str">
        <f t="shared" si="270"/>
        <v>/</v>
      </c>
      <c r="BD138" s="11">
        <f t="shared" si="271"/>
        <v>3.5581620654721036E-3</v>
      </c>
      <c r="BW138" s="2">
        <f t="shared" si="272"/>
        <v>44071</v>
      </c>
      <c r="BX138" s="29">
        <f t="shared" si="273"/>
        <v>1.1798</v>
      </c>
      <c r="BY138" s="29">
        <f t="shared" si="274"/>
        <v>1.6456743002544527</v>
      </c>
      <c r="BZ138" s="29">
        <f t="shared" si="275"/>
        <v>1.3573124876311102</v>
      </c>
      <c r="CA138" s="29">
        <f t="shared" si="276"/>
        <v>1.8886178861788618</v>
      </c>
      <c r="CB138" s="29">
        <f t="shared" si="277"/>
        <v>1.4065234685759747</v>
      </c>
      <c r="CC138" s="29">
        <f t="shared" si="278"/>
        <v>1.6176814690472558</v>
      </c>
      <c r="CD138" s="29">
        <f t="shared" si="279"/>
        <v>1.6680403700588731</v>
      </c>
      <c r="CE138" s="29">
        <f t="shared" si="280"/>
        <v>1.2434000000000001</v>
      </c>
      <c r="CF138" s="29">
        <f t="shared" si="281"/>
        <v>1.1074104912572855</v>
      </c>
      <c r="CG138" s="29">
        <f t="shared" si="282"/>
        <v>1.272</v>
      </c>
      <c r="CH138" s="29">
        <f t="shared" si="283"/>
        <v>1.3957675917737</v>
      </c>
      <c r="CI138" s="29">
        <f t="shared" si="284"/>
        <v>1.3069999999999999</v>
      </c>
      <c r="CJ138" s="29">
        <f t="shared" si="285"/>
        <v>1.2255</v>
      </c>
      <c r="CK138" s="29">
        <f t="shared" si="286"/>
        <v>1.1166</v>
      </c>
      <c r="CL138" s="29">
        <f t="shared" si="287"/>
        <v>1.1412512462612165</v>
      </c>
      <c r="CM138" s="29">
        <f t="shared" si="288"/>
        <v>1.284</v>
      </c>
      <c r="CN138" s="29">
        <f t="shared" si="289"/>
        <v>1.4438</v>
      </c>
      <c r="CO138" s="29">
        <f t="shared" si="290"/>
        <v>1.6546284353606509</v>
      </c>
      <c r="CP138" s="29">
        <f t="shared" si="291"/>
        <v>1.2127716662194794</v>
      </c>
      <c r="CQ138" s="29">
        <f t="shared" si="292"/>
        <v>1.085</v>
      </c>
      <c r="CR138" s="29">
        <f t="shared" si="293"/>
        <v>1.8120000000000001</v>
      </c>
      <c r="CS138" s="29">
        <f t="shared" si="294"/>
        <v>1</v>
      </c>
      <c r="CT138" s="29">
        <f t="shared" si="295"/>
        <v>1.8119402985074629</v>
      </c>
      <c r="CU138" s="29">
        <f t="shared" si="296"/>
        <v>1.5254428948360348</v>
      </c>
      <c r="CV138" s="29">
        <f t="shared" ref="CV138" si="332">Z138/Z$2</f>
        <v>1.0825</v>
      </c>
      <c r="CW138" s="29">
        <f t="shared" si="321"/>
        <v>1.2246999999999999</v>
      </c>
      <c r="CX138" s="29">
        <f t="shared" ref="CX138" si="333">AB138/AB$2</f>
        <v>1.549032963865282</v>
      </c>
    </row>
    <row r="139" spans="1:102">
      <c r="A139" s="2">
        <v>44078</v>
      </c>
      <c r="B139" s="29">
        <v>1.1798</v>
      </c>
      <c r="C139" s="29">
        <v>1.8165</v>
      </c>
      <c r="D139" s="29">
        <v>1.3798999999999999</v>
      </c>
      <c r="E139" s="29">
        <v>2.3330000000000002</v>
      </c>
      <c r="F139" s="29">
        <v>1.768</v>
      </c>
      <c r="G139" s="29">
        <v>3.1688000000000001</v>
      </c>
      <c r="H139" s="29">
        <v>1.9837</v>
      </c>
      <c r="I139" s="29">
        <v>1.2441</v>
      </c>
      <c r="J139" s="29">
        <v>1.345</v>
      </c>
      <c r="K139" s="29">
        <v>1.284</v>
      </c>
      <c r="L139" s="29">
        <v>1.3939446087724601</v>
      </c>
      <c r="M139" s="29">
        <v>1.3169999999999999</v>
      </c>
      <c r="N139" s="29">
        <v>1.2309000000000001</v>
      </c>
      <c r="O139" s="29">
        <v>1.1288</v>
      </c>
      <c r="P139" s="29">
        <v>1.1564490314057827</v>
      </c>
      <c r="Q139" s="29">
        <v>1.2909999999999999</v>
      </c>
      <c r="R139" s="29">
        <v>1.4459</v>
      </c>
      <c r="S139" s="29">
        <v>1.6711</v>
      </c>
      <c r="T139" s="29">
        <v>1.3580000000000001</v>
      </c>
      <c r="U139" s="29">
        <v>1.085</v>
      </c>
      <c r="V139" s="29">
        <v>1.8140000000000001</v>
      </c>
      <c r="W139" s="29">
        <v>1</v>
      </c>
      <c r="X139" s="29">
        <v>1.8220000000000001</v>
      </c>
      <c r="Y139" s="29">
        <v>1.6306</v>
      </c>
      <c r="Z139" s="29">
        <v>1.0891999999999999</v>
      </c>
      <c r="AA139" s="29">
        <v>1.2246999999999999</v>
      </c>
      <c r="AB139" s="19">
        <v>1.5552164996854649</v>
      </c>
      <c r="AD139" s="11" t="str">
        <f t="shared" si="297"/>
        <v>/</v>
      </c>
      <c r="AE139" s="11">
        <f t="shared" si="298"/>
        <v>3.0923850019328736E-3</v>
      </c>
      <c r="AF139" s="11">
        <f t="shared" si="299"/>
        <v>5.977983524094288E-3</v>
      </c>
      <c r="AG139" s="11">
        <f t="shared" si="300"/>
        <v>4.3047783039174004E-3</v>
      </c>
      <c r="AH139" s="11" t="str">
        <f t="shared" si="301"/>
        <v>/</v>
      </c>
      <c r="AI139" s="11">
        <f t="shared" si="302"/>
        <v>-3.5846802087918794E-3</v>
      </c>
      <c r="AJ139" s="11">
        <f t="shared" si="303"/>
        <v>2.0168406191700683E-4</v>
      </c>
      <c r="AK139" s="11">
        <f t="shared" si="304"/>
        <v>5.6297249477244016E-4</v>
      </c>
      <c r="AL139" s="11">
        <f t="shared" si="305"/>
        <v>1.1278195488721776E-2</v>
      </c>
      <c r="AM139" s="11">
        <f t="shared" si="306"/>
        <v>9.4339622641510523E-3</v>
      </c>
      <c r="AN139" s="11">
        <f t="shared" si="307"/>
        <v>-1.3060791868102495E-3</v>
      </c>
      <c r="AO139" s="11">
        <f t="shared" si="308"/>
        <v>7.6511094108646649E-3</v>
      </c>
      <c r="AP139" s="11">
        <f t="shared" si="309"/>
        <v>4.4063647490819591E-3</v>
      </c>
      <c r="AQ139" s="11">
        <f t="shared" si="310"/>
        <v>1.092602543435417E-2</v>
      </c>
      <c r="AR139" s="11">
        <f t="shared" si="311"/>
        <v>1.3316774193548264E-2</v>
      </c>
      <c r="AS139" s="11">
        <f t="shared" si="312"/>
        <v>5.4517133956386576E-3</v>
      </c>
      <c r="AT139" s="11">
        <f t="shared" si="313"/>
        <v>1.4544950824213476E-3</v>
      </c>
      <c r="AU139" s="11">
        <f t="shared" si="314"/>
        <v>2.0387359836901986E-3</v>
      </c>
      <c r="AV139" s="11">
        <f t="shared" si="315"/>
        <v>1.4749262536872809E-3</v>
      </c>
      <c r="AW139" s="11" t="str">
        <f t="shared" si="316"/>
        <v>/</v>
      </c>
      <c r="AX139" s="11">
        <f t="shared" si="317"/>
        <v>1.1037527593817931E-3</v>
      </c>
      <c r="AY139" s="11" t="str">
        <f t="shared" si="318"/>
        <v>/</v>
      </c>
      <c r="AZ139" s="11">
        <f t="shared" si="319"/>
        <v>5.4914881933010307E-4</v>
      </c>
      <c r="BA139" s="11">
        <f t="shared" si="320"/>
        <v>7.2893501359032609E-3</v>
      </c>
      <c r="BB139" s="11">
        <f t="shared" si="270"/>
        <v>6.1893764434179932E-3</v>
      </c>
      <c r="BC139" s="11" t="str">
        <f t="shared" si="270"/>
        <v>/</v>
      </c>
      <c r="BD139" s="11">
        <f t="shared" si="271"/>
        <v>3.9918684524009596E-3</v>
      </c>
      <c r="BW139" s="2">
        <f t="shared" si="272"/>
        <v>44078</v>
      </c>
      <c r="BX139" s="29">
        <f t="shared" si="273"/>
        <v>1.1798</v>
      </c>
      <c r="BY139" s="29">
        <f t="shared" si="274"/>
        <v>1.6507633587786259</v>
      </c>
      <c r="BZ139" s="29">
        <f t="shared" si="275"/>
        <v>1.3654264793192163</v>
      </c>
      <c r="CA139" s="29">
        <f t="shared" si="276"/>
        <v>1.896747967479675</v>
      </c>
      <c r="CB139" s="29">
        <f t="shared" si="277"/>
        <v>1.4065234685759747</v>
      </c>
      <c r="CC139" s="29">
        <f t="shared" si="278"/>
        <v>1.6118825983010328</v>
      </c>
      <c r="CD139" s="29">
        <f t="shared" si="279"/>
        <v>1.6683767872161479</v>
      </c>
      <c r="CE139" s="29">
        <f t="shared" si="280"/>
        <v>1.2441</v>
      </c>
      <c r="CF139" s="29">
        <f t="shared" si="281"/>
        <v>1.1199000832639465</v>
      </c>
      <c r="CG139" s="29">
        <f t="shared" si="282"/>
        <v>1.284</v>
      </c>
      <c r="CH139" s="29">
        <f t="shared" si="283"/>
        <v>1.3939446087724601</v>
      </c>
      <c r="CI139" s="29">
        <f t="shared" si="284"/>
        <v>1.3169999999999999</v>
      </c>
      <c r="CJ139" s="29">
        <f t="shared" si="285"/>
        <v>1.2309000000000001</v>
      </c>
      <c r="CK139" s="29">
        <f t="shared" si="286"/>
        <v>1.1288</v>
      </c>
      <c r="CL139" s="29">
        <f t="shared" si="287"/>
        <v>1.1564490314057827</v>
      </c>
      <c r="CM139" s="29">
        <f t="shared" si="288"/>
        <v>1.2909999999999999</v>
      </c>
      <c r="CN139" s="29">
        <f t="shared" si="289"/>
        <v>1.4459</v>
      </c>
      <c r="CO139" s="29">
        <f t="shared" si="290"/>
        <v>1.6580017858914575</v>
      </c>
      <c r="CP139" s="29">
        <f t="shared" si="291"/>
        <v>1.2145604149897147</v>
      </c>
      <c r="CQ139" s="29">
        <f t="shared" si="292"/>
        <v>1.085</v>
      </c>
      <c r="CR139" s="29">
        <f t="shared" si="293"/>
        <v>1.8140000000000001</v>
      </c>
      <c r="CS139" s="29">
        <f t="shared" si="294"/>
        <v>1</v>
      </c>
      <c r="CT139" s="29">
        <f t="shared" si="295"/>
        <v>1.8129353233830849</v>
      </c>
      <c r="CU139" s="29">
        <f t="shared" si="296"/>
        <v>1.5365623822088204</v>
      </c>
      <c r="CV139" s="29">
        <f t="shared" ref="CV139" si="334">Z139/Z$2</f>
        <v>1.0891999999999999</v>
      </c>
      <c r="CW139" s="29">
        <f t="shared" si="321"/>
        <v>1.2246999999999999</v>
      </c>
      <c r="CX139" s="29">
        <f t="shared" ref="CX139" si="335">AB139/AB$2</f>
        <v>1.5552164996854649</v>
      </c>
    </row>
    <row r="140" spans="1:102">
      <c r="A140" s="2">
        <v>44085</v>
      </c>
      <c r="B140" s="29">
        <v>1.1798</v>
      </c>
      <c r="C140" s="29">
        <v>1.7886</v>
      </c>
      <c r="D140" s="29">
        <v>1.3519000000000001</v>
      </c>
      <c r="E140" s="29">
        <v>2.3210000000000002</v>
      </c>
      <c r="F140" s="29">
        <v>1.7545569999999999</v>
      </c>
      <c r="G140" s="29">
        <v>3.0838999999999999</v>
      </c>
      <c r="H140" s="29">
        <v>1.958</v>
      </c>
      <c r="I140" s="29">
        <v>1.2302999999999999</v>
      </c>
      <c r="J140" s="29">
        <v>1.347</v>
      </c>
      <c r="K140" s="29">
        <v>1.296</v>
      </c>
      <c r="L140" s="29">
        <v>1.3678999999999999</v>
      </c>
      <c r="M140" s="29">
        <v>1.292</v>
      </c>
      <c r="N140" s="29">
        <v>1.2193606731039657</v>
      </c>
      <c r="O140" s="29">
        <v>1.1181000000000001</v>
      </c>
      <c r="P140" s="29">
        <v>1.1634</v>
      </c>
      <c r="Q140" s="29">
        <v>1.262</v>
      </c>
      <c r="R140" s="29">
        <v>1.4351</v>
      </c>
      <c r="S140" s="29">
        <v>1.6414</v>
      </c>
      <c r="T140" s="29">
        <v>1.3759999999999999</v>
      </c>
      <c r="U140" s="29">
        <v>1.077</v>
      </c>
      <c r="V140" s="29">
        <v>1.8149999999999999</v>
      </c>
      <c r="W140" s="29">
        <v>1</v>
      </c>
      <c r="X140" s="29">
        <v>1.825</v>
      </c>
      <c r="Y140" s="29">
        <v>1.6223000000000001</v>
      </c>
      <c r="Z140" s="29">
        <v>1.0911</v>
      </c>
      <c r="AA140" s="29">
        <v>1.2246999999999999</v>
      </c>
      <c r="AB140" s="19">
        <v>1.5429176548255639</v>
      </c>
      <c r="AD140" s="11" t="str">
        <f t="shared" si="297"/>
        <v>/</v>
      </c>
      <c r="AE140" s="11">
        <f t="shared" si="298"/>
        <v>-1.5359207266721686E-2</v>
      </c>
      <c r="AF140" s="11">
        <f t="shared" si="299"/>
        <v>-2.0291325458366427E-2</v>
      </c>
      <c r="AG140" s="11">
        <f t="shared" si="300"/>
        <v>-5.1435919417059939E-3</v>
      </c>
      <c r="AH140" s="11">
        <f t="shared" si="301"/>
        <v>-7.6035067873303497E-3</v>
      </c>
      <c r="AI140" s="11">
        <f t="shared" si="302"/>
        <v>-2.6792476647311325E-2</v>
      </c>
      <c r="AJ140" s="11">
        <f t="shared" si="303"/>
        <v>-1.2955588042546817E-2</v>
      </c>
      <c r="AK140" s="11">
        <f t="shared" si="304"/>
        <v>-1.1092355919942176E-2</v>
      </c>
      <c r="AL140" s="11">
        <f t="shared" si="305"/>
        <v>1.4869888475836923E-3</v>
      </c>
      <c r="AM140" s="11">
        <f t="shared" si="306"/>
        <v>9.3457943925234765E-3</v>
      </c>
      <c r="AN140" s="11">
        <f t="shared" si="307"/>
        <v>-1.8684105959845598E-2</v>
      </c>
      <c r="AO140" s="11">
        <f t="shared" si="308"/>
        <v>-1.8982536066818434E-2</v>
      </c>
      <c r="AP140" s="11">
        <f t="shared" si="309"/>
        <v>-9.3747070404048838E-3</v>
      </c>
      <c r="AQ140" s="11">
        <f t="shared" si="310"/>
        <v>-9.4790928419560272E-3</v>
      </c>
      <c r="AR140" s="11">
        <f t="shared" si="311"/>
        <v>6.0106138752762384E-3</v>
      </c>
      <c r="AS140" s="11">
        <f t="shared" si="312"/>
        <v>-2.2463206816421333E-2</v>
      </c>
      <c r="AT140" s="11">
        <f t="shared" si="313"/>
        <v>-7.4693962238051581E-3</v>
      </c>
      <c r="AU140" s="11">
        <f t="shared" si="314"/>
        <v>-1.7772724552689856E-2</v>
      </c>
      <c r="AV140" s="11">
        <f t="shared" si="315"/>
        <v>1.3254786450662692E-2</v>
      </c>
      <c r="AW140" s="11">
        <f t="shared" si="316"/>
        <v>-7.3732718894009563E-3</v>
      </c>
      <c r="AX140" s="11">
        <f t="shared" si="317"/>
        <v>5.5126791620718762E-4</v>
      </c>
      <c r="AY140" s="11" t="str">
        <f t="shared" si="318"/>
        <v>/</v>
      </c>
      <c r="AZ140" s="11">
        <f t="shared" si="319"/>
        <v>1.6465422612512715E-3</v>
      </c>
      <c r="BA140" s="11">
        <f t="shared" si="320"/>
        <v>-5.0901508647123173E-3</v>
      </c>
      <c r="BB140" s="11">
        <f t="shared" si="270"/>
        <v>1.7443995593096062E-3</v>
      </c>
      <c r="BC140" s="11" t="str">
        <f t="shared" si="270"/>
        <v>/</v>
      </c>
      <c r="BD140" s="11">
        <f t="shared" si="271"/>
        <v>-7.9081239572680317E-3</v>
      </c>
      <c r="BW140" s="2">
        <f t="shared" si="272"/>
        <v>44085</v>
      </c>
      <c r="BX140" s="29">
        <f t="shared" si="273"/>
        <v>1.1798</v>
      </c>
      <c r="BY140" s="29">
        <f t="shared" si="274"/>
        <v>1.6254089422028353</v>
      </c>
      <c r="BZ140" s="29">
        <f t="shared" si="275"/>
        <v>1.3377201662378786</v>
      </c>
      <c r="CA140" s="29">
        <f t="shared" si="276"/>
        <v>1.8869918699186994</v>
      </c>
      <c r="CB140" s="29">
        <f t="shared" si="277"/>
        <v>1.3958289578361178</v>
      </c>
      <c r="CC140" s="29">
        <f t="shared" si="278"/>
        <v>1.5686962714278447</v>
      </c>
      <c r="CD140" s="29">
        <f t="shared" si="279"/>
        <v>1.6467619848612278</v>
      </c>
      <c r="CE140" s="29">
        <f t="shared" si="280"/>
        <v>1.2302999999999999</v>
      </c>
      <c r="CF140" s="29">
        <f t="shared" si="281"/>
        <v>1.121565362198168</v>
      </c>
      <c r="CG140" s="29">
        <f t="shared" si="282"/>
        <v>1.296</v>
      </c>
      <c r="CH140" s="29">
        <f t="shared" si="283"/>
        <v>1.3678999999999999</v>
      </c>
      <c r="CI140" s="29">
        <f t="shared" si="284"/>
        <v>1.292</v>
      </c>
      <c r="CJ140" s="29">
        <f t="shared" si="285"/>
        <v>1.2193606731039657</v>
      </c>
      <c r="CK140" s="29">
        <f t="shared" si="286"/>
        <v>1.1181000000000001</v>
      </c>
      <c r="CL140" s="29">
        <f t="shared" si="287"/>
        <v>1.1634</v>
      </c>
      <c r="CM140" s="29">
        <f t="shared" si="288"/>
        <v>1.262</v>
      </c>
      <c r="CN140" s="29">
        <f t="shared" si="289"/>
        <v>1.4351</v>
      </c>
      <c r="CO140" s="29">
        <f t="shared" si="290"/>
        <v>1.6285345768429407</v>
      </c>
      <c r="CP140" s="29">
        <f t="shared" si="291"/>
        <v>1.2306591539218315</v>
      </c>
      <c r="CQ140" s="29">
        <f t="shared" si="292"/>
        <v>1.077</v>
      </c>
      <c r="CR140" s="29">
        <f t="shared" si="293"/>
        <v>1.8149999999999999</v>
      </c>
      <c r="CS140" s="29">
        <f t="shared" si="294"/>
        <v>1</v>
      </c>
      <c r="CT140" s="29">
        <f t="shared" si="295"/>
        <v>1.8159203980099503</v>
      </c>
      <c r="CU140" s="29">
        <f t="shared" si="296"/>
        <v>1.5287410478703356</v>
      </c>
      <c r="CV140" s="29">
        <f t="shared" ref="CV140" si="336">Z140/Z$2</f>
        <v>1.0911</v>
      </c>
      <c r="CW140" s="29">
        <f t="shared" si="321"/>
        <v>1.2246999999999999</v>
      </c>
      <c r="CX140" s="29">
        <f t="shared" ref="CX140" si="337">AB140/AB$2</f>
        <v>1.5429176548255639</v>
      </c>
    </row>
    <row r="141" spans="1:102">
      <c r="A141" s="2">
        <v>44092</v>
      </c>
      <c r="B141" s="29">
        <v>1.1798</v>
      </c>
      <c r="C141" s="29">
        <v>1.7939000000000001</v>
      </c>
      <c r="D141" s="29">
        <v>1.3495999999999999</v>
      </c>
      <c r="E141" s="29">
        <v>2.3279999999999998</v>
      </c>
      <c r="F141" s="29">
        <v>1.768</v>
      </c>
      <c r="G141" s="29">
        <v>3.117</v>
      </c>
      <c r="H141" s="29">
        <v>1.9571000000000001</v>
      </c>
      <c r="I141" s="29">
        <v>1.2321</v>
      </c>
      <c r="J141" s="29">
        <v>1.333</v>
      </c>
      <c r="K141" s="29">
        <v>1.292</v>
      </c>
      <c r="L141" s="29">
        <v>1.36953487189836</v>
      </c>
      <c r="M141" s="29">
        <v>1.2869999999999999</v>
      </c>
      <c r="N141" s="29">
        <v>1.2210915721383706</v>
      </c>
      <c r="O141" s="29">
        <v>1.1198999999999999</v>
      </c>
      <c r="P141" s="29">
        <v>1.1749000000000001</v>
      </c>
      <c r="Q141" s="29">
        <v>1.266</v>
      </c>
      <c r="R141" s="29">
        <v>1.4297</v>
      </c>
      <c r="S141" s="29">
        <v>1.6352</v>
      </c>
      <c r="T141" s="29">
        <v>1.375</v>
      </c>
      <c r="U141" s="29">
        <v>1.0780000000000001</v>
      </c>
      <c r="V141" s="29">
        <v>1.8169999999999999</v>
      </c>
      <c r="W141" s="29">
        <v>1</v>
      </c>
      <c r="X141" s="29">
        <v>1.83</v>
      </c>
      <c r="Y141" s="29">
        <v>1.6288</v>
      </c>
      <c r="Z141" s="29">
        <v>1.0860000000000001</v>
      </c>
      <c r="AA141" s="29">
        <v>1.2246999999999999</v>
      </c>
      <c r="AB141" s="19">
        <v>1.5442218288381699</v>
      </c>
      <c r="AD141" s="11" t="str">
        <f t="shared" si="297"/>
        <v>/</v>
      </c>
      <c r="AE141" s="11">
        <f t="shared" si="298"/>
        <v>2.9632114502964324E-3</v>
      </c>
      <c r="AF141" s="11">
        <f t="shared" si="299"/>
        <v>-1.7013092684371456E-3</v>
      </c>
      <c r="AG141" s="11">
        <f t="shared" si="300"/>
        <v>3.0159414045669575E-3</v>
      </c>
      <c r="AH141" s="11">
        <f t="shared" si="301"/>
        <v>7.6617630547197724E-3</v>
      </c>
      <c r="AI141" s="11">
        <f t="shared" si="302"/>
        <v>1.0733162553909104E-2</v>
      </c>
      <c r="AJ141" s="11">
        <f t="shared" si="303"/>
        <v>-4.5965270684367177E-4</v>
      </c>
      <c r="AK141" s="11">
        <f t="shared" si="304"/>
        <v>1.4630577907828179E-3</v>
      </c>
      <c r="AL141" s="11">
        <f t="shared" si="305"/>
        <v>-1.0393466963622866E-2</v>
      </c>
      <c r="AM141" s="11">
        <f t="shared" si="306"/>
        <v>-3.0864197530864335E-3</v>
      </c>
      <c r="AN141" s="11">
        <f t="shared" si="307"/>
        <v>1.1951691632137162E-3</v>
      </c>
      <c r="AO141" s="11">
        <f t="shared" si="308"/>
        <v>-3.8699690402477227E-3</v>
      </c>
      <c r="AP141" s="11">
        <f t="shared" si="309"/>
        <v>1.419513580013021E-3</v>
      </c>
      <c r="AQ141" s="11">
        <f t="shared" si="310"/>
        <v>1.6098738932115442E-3</v>
      </c>
      <c r="AR141" s="11">
        <f t="shared" si="311"/>
        <v>9.8848203541344049E-3</v>
      </c>
      <c r="AS141" s="11">
        <f t="shared" si="312"/>
        <v>3.1695721077653616E-3</v>
      </c>
      <c r="AT141" s="11">
        <f t="shared" si="313"/>
        <v>-3.7628039857849904E-3</v>
      </c>
      <c r="AU141" s="11">
        <f t="shared" si="314"/>
        <v>-3.7772633118069443E-3</v>
      </c>
      <c r="AV141" s="11">
        <f t="shared" si="315"/>
        <v>-7.2674418604645741E-4</v>
      </c>
      <c r="AW141" s="11">
        <f t="shared" si="316"/>
        <v>9.2850510677822129E-4</v>
      </c>
      <c r="AX141" s="11">
        <f t="shared" si="317"/>
        <v>1.1019283746556141E-3</v>
      </c>
      <c r="AY141" s="11" t="str">
        <f t="shared" si="318"/>
        <v>/</v>
      </c>
      <c r="AZ141" s="11">
        <f t="shared" si="319"/>
        <v>2.73972602739736E-3</v>
      </c>
      <c r="BA141" s="11">
        <f t="shared" si="320"/>
        <v>4.0066572150649904E-3</v>
      </c>
      <c r="BB141" s="11">
        <f t="shared" ref="BB141:BB145" si="338">IF(Z141=Z140,"/",Z141/Z140-1)</f>
        <v>-4.6741820181467331E-3</v>
      </c>
      <c r="BC141" s="11" t="str">
        <f t="shared" si="270"/>
        <v>/</v>
      </c>
      <c r="BD141" s="11">
        <f t="shared" ref="BD141:BD145" si="339">IF(AB141=AB140,"/",AB141/AB140-1)</f>
        <v>8.4526481923852259E-4</v>
      </c>
      <c r="BW141" s="2">
        <f t="shared" si="272"/>
        <v>44092</v>
      </c>
      <c r="BX141" s="29">
        <f t="shared" si="273"/>
        <v>1.1798</v>
      </c>
      <c r="BY141" s="29">
        <f t="shared" si="274"/>
        <v>1.6302253725917848</v>
      </c>
      <c r="BZ141" s="29">
        <f t="shared" si="275"/>
        <v>1.3354442905204829</v>
      </c>
      <c r="CA141" s="29">
        <f t="shared" si="276"/>
        <v>1.8926829268292682</v>
      </c>
      <c r="CB141" s="29">
        <f t="shared" si="277"/>
        <v>1.4065234685759747</v>
      </c>
      <c r="CC141" s="29">
        <f t="shared" si="278"/>
        <v>1.5855333435067909</v>
      </c>
      <c r="CD141" s="29">
        <f t="shared" si="279"/>
        <v>1.646005046257359</v>
      </c>
      <c r="CE141" s="29">
        <f t="shared" si="280"/>
        <v>1.2321</v>
      </c>
      <c r="CF141" s="29">
        <f t="shared" si="281"/>
        <v>1.1099084096586178</v>
      </c>
      <c r="CG141" s="29">
        <f t="shared" si="282"/>
        <v>1.292</v>
      </c>
      <c r="CH141" s="29">
        <f t="shared" si="283"/>
        <v>1.36953487189836</v>
      </c>
      <c r="CI141" s="29">
        <f t="shared" si="284"/>
        <v>1.2869999999999999</v>
      </c>
      <c r="CJ141" s="29">
        <f t="shared" si="285"/>
        <v>1.2210915721383706</v>
      </c>
      <c r="CK141" s="29">
        <f t="shared" si="286"/>
        <v>1.1198999999999999</v>
      </c>
      <c r="CL141" s="29">
        <f t="shared" si="287"/>
        <v>1.1749000000000001</v>
      </c>
      <c r="CM141" s="29">
        <f t="shared" si="288"/>
        <v>1.266</v>
      </c>
      <c r="CN141" s="29">
        <f t="shared" si="289"/>
        <v>1.4297</v>
      </c>
      <c r="CO141" s="29">
        <f t="shared" si="290"/>
        <v>1.6223831729338227</v>
      </c>
      <c r="CP141" s="29">
        <f t="shared" si="291"/>
        <v>1.2297647795367139</v>
      </c>
      <c r="CQ141" s="29">
        <f t="shared" si="292"/>
        <v>1.0780000000000001</v>
      </c>
      <c r="CR141" s="29">
        <f t="shared" si="293"/>
        <v>1.8169999999999999</v>
      </c>
      <c r="CS141" s="29">
        <f t="shared" si="294"/>
        <v>1</v>
      </c>
      <c r="CT141" s="29">
        <f t="shared" si="295"/>
        <v>1.8208955223880601</v>
      </c>
      <c r="CU141" s="29">
        <f t="shared" si="296"/>
        <v>1.5348661892197513</v>
      </c>
      <c r="CV141" s="29">
        <f t="shared" ref="CV141" si="340">Z141/Z$2</f>
        <v>1.0860000000000001</v>
      </c>
      <c r="CW141" s="29">
        <f t="shared" si="321"/>
        <v>1.2246999999999999</v>
      </c>
      <c r="CX141" s="29">
        <f t="shared" ref="CX141" si="341">AB141/AB$2</f>
        <v>1.5442218288381699</v>
      </c>
    </row>
    <row r="142" spans="1:102">
      <c r="A142" s="2">
        <v>44099</v>
      </c>
      <c r="B142" s="29">
        <v>1.1798</v>
      </c>
      <c r="C142" s="29">
        <v>1.7847999999999999</v>
      </c>
      <c r="D142" s="29">
        <v>1.3464</v>
      </c>
      <c r="E142" s="29">
        <v>2.3069999999999999</v>
      </c>
      <c r="F142" s="29">
        <v>1.7729999999999999</v>
      </c>
      <c r="G142" s="29">
        <v>3.1265999999999998</v>
      </c>
      <c r="H142" s="29">
        <v>1.9666999999999999</v>
      </c>
      <c r="I142" s="29">
        <v>1.2223999999999999</v>
      </c>
      <c r="J142" s="29">
        <v>1.325</v>
      </c>
      <c r="K142" s="29">
        <v>1.2909999999999999</v>
      </c>
      <c r="L142" s="29">
        <v>1.3593733170039799</v>
      </c>
      <c r="M142" s="29">
        <v>1.28</v>
      </c>
      <c r="N142" s="29">
        <v>1.2137064029249085</v>
      </c>
      <c r="O142" s="29">
        <v>1.1198999999999999</v>
      </c>
      <c r="P142" s="29">
        <v>1.1664000000000001</v>
      </c>
      <c r="Q142" s="29">
        <v>1.262</v>
      </c>
      <c r="R142" s="29">
        <v>1.4351</v>
      </c>
      <c r="S142" s="29">
        <v>1.6279999999999999</v>
      </c>
      <c r="T142" s="29">
        <v>1.3759999999999999</v>
      </c>
      <c r="U142" s="29">
        <v>1.0760000000000001</v>
      </c>
      <c r="V142" s="29">
        <v>1.8169999999999999</v>
      </c>
      <c r="W142" s="29">
        <v>1</v>
      </c>
      <c r="X142" s="29">
        <v>1.8240000000000001</v>
      </c>
      <c r="Y142" s="29">
        <v>1.63</v>
      </c>
      <c r="Z142" s="29">
        <v>1.081</v>
      </c>
      <c r="AA142" s="29">
        <v>1.2246999999999999</v>
      </c>
      <c r="AB142" s="19">
        <v>1.5399200250043799</v>
      </c>
      <c r="AD142" s="11" t="str">
        <f t="shared" si="297"/>
        <v>/</v>
      </c>
      <c r="AE142" s="11">
        <f t="shared" si="298"/>
        <v>-5.0727465299069685E-3</v>
      </c>
      <c r="AF142" s="11">
        <f t="shared" si="299"/>
        <v>-2.3710729104918782E-3</v>
      </c>
      <c r="AG142" s="11">
        <f t="shared" si="300"/>
        <v>-9.0206185567009989E-3</v>
      </c>
      <c r="AH142" s="11">
        <f t="shared" si="301"/>
        <v>2.8280542986425239E-3</v>
      </c>
      <c r="AI142" s="11">
        <f t="shared" si="302"/>
        <v>3.0798845043309431E-3</v>
      </c>
      <c r="AJ142" s="11">
        <f t="shared" si="303"/>
        <v>4.9052169025598502E-3</v>
      </c>
      <c r="AK142" s="11">
        <f t="shared" si="304"/>
        <v>-7.8727376024673168E-3</v>
      </c>
      <c r="AL142" s="11">
        <f t="shared" si="305"/>
        <v>-6.0015003750937268E-3</v>
      </c>
      <c r="AM142" s="11">
        <f t="shared" si="306"/>
        <v>-7.7399380804965556E-4</v>
      </c>
      <c r="AN142" s="11">
        <f t="shared" si="307"/>
        <v>-7.4197124168841055E-3</v>
      </c>
      <c r="AO142" s="11">
        <f t="shared" si="308"/>
        <v>-5.4390054390053288E-3</v>
      </c>
      <c r="AP142" s="11">
        <f t="shared" si="309"/>
        <v>-6.0480060480060382E-3</v>
      </c>
      <c r="AQ142" s="11" t="str">
        <f t="shared" si="310"/>
        <v>/</v>
      </c>
      <c r="AR142" s="11">
        <f t="shared" si="311"/>
        <v>-7.2346582687887739E-3</v>
      </c>
      <c r="AS142" s="11">
        <f t="shared" si="312"/>
        <v>-3.1595576619273258E-3</v>
      </c>
      <c r="AT142" s="11">
        <f t="shared" si="313"/>
        <v>3.7770161572359129E-3</v>
      </c>
      <c r="AU142" s="11">
        <f t="shared" si="314"/>
        <v>-4.4031311154599795E-3</v>
      </c>
      <c r="AV142" s="11">
        <f t="shared" si="315"/>
        <v>7.2727272727268755E-4</v>
      </c>
      <c r="AW142" s="11">
        <f t="shared" si="316"/>
        <v>-1.8552875695733162E-3</v>
      </c>
      <c r="AX142" s="11" t="str">
        <f t="shared" si="317"/>
        <v>/</v>
      </c>
      <c r="AY142" s="11" t="str">
        <f t="shared" si="318"/>
        <v>/</v>
      </c>
      <c r="AZ142" s="11">
        <f t="shared" si="319"/>
        <v>-3.2786885245901232E-3</v>
      </c>
      <c r="BA142" s="11">
        <f t="shared" si="320"/>
        <v>7.3673870333990088E-4</v>
      </c>
      <c r="BB142" s="11">
        <f t="shared" si="338"/>
        <v>-4.604051565377687E-3</v>
      </c>
      <c r="BC142" s="11" t="str">
        <f t="shared" si="270"/>
        <v>/</v>
      </c>
      <c r="BD142" s="11">
        <f t="shared" si="339"/>
        <v>-2.7857421475686595E-3</v>
      </c>
      <c r="BW142" s="2">
        <f t="shared" si="272"/>
        <v>44099</v>
      </c>
      <c r="BX142" s="29">
        <f t="shared" si="273"/>
        <v>1.1798</v>
      </c>
      <c r="BY142" s="29">
        <f t="shared" si="274"/>
        <v>1.6219556524900036</v>
      </c>
      <c r="BZ142" s="29">
        <f t="shared" si="275"/>
        <v>1.3322778547397587</v>
      </c>
      <c r="CA142" s="29">
        <f t="shared" si="276"/>
        <v>1.8756097560975609</v>
      </c>
      <c r="CB142" s="29">
        <f t="shared" si="277"/>
        <v>1.4105011933174225</v>
      </c>
      <c r="CC142" s="29">
        <f t="shared" si="278"/>
        <v>1.5904166030825575</v>
      </c>
      <c r="CD142" s="29">
        <f t="shared" si="279"/>
        <v>1.6540790580319595</v>
      </c>
      <c r="CE142" s="29">
        <f t="shared" si="280"/>
        <v>1.2223999999999999</v>
      </c>
      <c r="CF142" s="29">
        <f t="shared" si="281"/>
        <v>1.1032472939217317</v>
      </c>
      <c r="CG142" s="29">
        <f t="shared" si="282"/>
        <v>1.2909999999999999</v>
      </c>
      <c r="CH142" s="29">
        <f t="shared" si="283"/>
        <v>1.3593733170039799</v>
      </c>
      <c r="CI142" s="29">
        <f t="shared" si="284"/>
        <v>1.28</v>
      </c>
      <c r="CJ142" s="29">
        <f t="shared" si="285"/>
        <v>1.2137064029249085</v>
      </c>
      <c r="CK142" s="29">
        <f t="shared" si="286"/>
        <v>1.1198999999999999</v>
      </c>
      <c r="CL142" s="29">
        <f t="shared" si="287"/>
        <v>1.1664000000000001</v>
      </c>
      <c r="CM142" s="29">
        <f t="shared" si="288"/>
        <v>1.262</v>
      </c>
      <c r="CN142" s="29">
        <f t="shared" si="289"/>
        <v>1.4351</v>
      </c>
      <c r="CO142" s="29">
        <f t="shared" si="290"/>
        <v>1.6152396071038793</v>
      </c>
      <c r="CP142" s="29">
        <f t="shared" si="291"/>
        <v>1.2306591539218315</v>
      </c>
      <c r="CQ142" s="29">
        <f t="shared" si="292"/>
        <v>1.0760000000000001</v>
      </c>
      <c r="CR142" s="29">
        <f t="shared" si="293"/>
        <v>1.8169999999999999</v>
      </c>
      <c r="CS142" s="29">
        <f t="shared" si="294"/>
        <v>1</v>
      </c>
      <c r="CT142" s="29">
        <f t="shared" si="295"/>
        <v>1.8149253731343287</v>
      </c>
      <c r="CU142" s="29">
        <f t="shared" si="296"/>
        <v>1.5359969845457973</v>
      </c>
      <c r="CV142" s="29">
        <f t="shared" ref="CV142:CV143" si="342">Z142/Z$2</f>
        <v>1.081</v>
      </c>
      <c r="CW142" s="29">
        <f t="shared" si="321"/>
        <v>1.2246999999999999</v>
      </c>
      <c r="CX142" s="29">
        <f t="shared" ref="CX142:CX143" si="343">AB142/AB$2</f>
        <v>1.5399200250043799</v>
      </c>
    </row>
    <row r="143" spans="1:102">
      <c r="A143" s="2">
        <v>44113</v>
      </c>
      <c r="B143" s="29">
        <v>1.1910000000000001</v>
      </c>
      <c r="C143" s="29">
        <v>1.7914000000000001</v>
      </c>
      <c r="D143" s="29">
        <v>1.3482000000000001</v>
      </c>
      <c r="E143" s="29">
        <v>2.3159999999999998</v>
      </c>
      <c r="F143" s="29">
        <v>1.76</v>
      </c>
      <c r="G143" s="29">
        <v>3.1869999999999998</v>
      </c>
      <c r="H143" s="29">
        <v>2.0036999999999998</v>
      </c>
      <c r="I143" s="29">
        <v>1.2338</v>
      </c>
      <c r="J143" s="29">
        <v>1.319</v>
      </c>
      <c r="K143" s="29">
        <v>1.2909999999999999</v>
      </c>
      <c r="L143" s="29">
        <v>1.3691322851468699</v>
      </c>
      <c r="M143" s="29">
        <v>1.28</v>
      </c>
      <c r="N143" s="29">
        <v>1.2220147182900531</v>
      </c>
      <c r="O143" s="29">
        <v>1.1247</v>
      </c>
      <c r="P143" s="29">
        <v>1.1778</v>
      </c>
      <c r="Q143" s="29">
        <v>1.276</v>
      </c>
      <c r="R143" s="29">
        <v>1.4523999999999999</v>
      </c>
      <c r="S143" s="29">
        <v>1.6509</v>
      </c>
      <c r="T143" s="29">
        <v>1.41</v>
      </c>
      <c r="U143" s="29">
        <v>1.079</v>
      </c>
      <c r="V143" s="29">
        <v>1.8140000000000001</v>
      </c>
      <c r="W143" s="29">
        <v>1</v>
      </c>
      <c r="X143" s="29">
        <v>1.8260000000000001</v>
      </c>
      <c r="Y143" s="29">
        <v>1.6378999999999999</v>
      </c>
      <c r="Z143" s="29">
        <v>1.0828</v>
      </c>
      <c r="AA143" s="29">
        <v>1.244</v>
      </c>
      <c r="AB143" s="19">
        <v>1.549722858682794</v>
      </c>
      <c r="AD143" s="11">
        <f t="shared" si="297"/>
        <v>9.4931344295643427E-3</v>
      </c>
      <c r="AE143" s="11">
        <f t="shared" si="298"/>
        <v>3.6978933213807075E-3</v>
      </c>
      <c r="AF143" s="11">
        <f t="shared" si="299"/>
        <v>1.3368983957220415E-3</v>
      </c>
      <c r="AG143" s="11">
        <f t="shared" si="300"/>
        <v>3.9011703511053764E-3</v>
      </c>
      <c r="AH143" s="11">
        <f t="shared" si="301"/>
        <v>-7.3322053017483846E-3</v>
      </c>
      <c r="AI143" s="11">
        <f t="shared" si="302"/>
        <v>1.9318109128126482E-2</v>
      </c>
      <c r="AJ143" s="11">
        <f t="shared" si="303"/>
        <v>1.8813240453551705E-2</v>
      </c>
      <c r="AK143" s="11">
        <f t="shared" si="304"/>
        <v>9.3259162303664933E-3</v>
      </c>
      <c r="AL143" s="11">
        <f t="shared" si="305"/>
        <v>-4.5283018867924296E-3</v>
      </c>
      <c r="AM143" s="11" t="str">
        <f t="shared" si="306"/>
        <v>/</v>
      </c>
      <c r="AN143" s="11">
        <f t="shared" si="307"/>
        <v>7.179019935743991E-3</v>
      </c>
      <c r="AO143" s="11" t="str">
        <f t="shared" si="308"/>
        <v>/</v>
      </c>
      <c r="AP143" s="11">
        <f t="shared" si="309"/>
        <v>6.8454078722188783E-3</v>
      </c>
      <c r="AQ143" s="11">
        <f t="shared" si="310"/>
        <v>4.2860969729441312E-3</v>
      </c>
      <c r="AR143" s="11">
        <f t="shared" si="311"/>
        <v>9.7736625514401876E-3</v>
      </c>
      <c r="AS143" s="11">
        <f t="shared" si="312"/>
        <v>1.1093502377178988E-2</v>
      </c>
      <c r="AT143" s="11">
        <f t="shared" si="313"/>
        <v>1.2054909065570163E-2</v>
      </c>
      <c r="AU143" s="11">
        <f t="shared" si="314"/>
        <v>1.406633906633914E-2</v>
      </c>
      <c r="AV143" s="11">
        <f t="shared" si="315"/>
        <v>2.4709302325581328E-2</v>
      </c>
      <c r="AW143" s="11">
        <f t="shared" si="316"/>
        <v>2.7881040892192566E-3</v>
      </c>
      <c r="AX143" s="11">
        <f t="shared" si="317"/>
        <v>-1.651073197578401E-3</v>
      </c>
      <c r="AY143" s="11" t="str">
        <f t="shared" si="318"/>
        <v>/</v>
      </c>
      <c r="AZ143" s="11">
        <f t="shared" si="319"/>
        <v>1.0964912280702066E-3</v>
      </c>
      <c r="BA143" s="11">
        <f t="shared" si="320"/>
        <v>4.8466257668711155E-3</v>
      </c>
      <c r="BB143" s="11">
        <f t="shared" si="338"/>
        <v>1.6651248843664312E-3</v>
      </c>
      <c r="BC143" s="11">
        <f t="shared" si="270"/>
        <v>1.575896137829691E-2</v>
      </c>
      <c r="BD143" s="11">
        <f t="shared" si="339"/>
        <v>6.36580700246836E-3</v>
      </c>
      <c r="BW143" s="2">
        <f t="shared" si="272"/>
        <v>44113</v>
      </c>
      <c r="BX143" s="29">
        <f t="shared" si="273"/>
        <v>1.1910000000000001</v>
      </c>
      <c r="BY143" s="29">
        <f t="shared" si="274"/>
        <v>1.627953471464922</v>
      </c>
      <c r="BZ143" s="29">
        <f t="shared" si="275"/>
        <v>1.3340589748664162</v>
      </c>
      <c r="CA143" s="29">
        <f t="shared" si="276"/>
        <v>1.8829268292682926</v>
      </c>
      <c r="CB143" s="29">
        <f t="shared" si="277"/>
        <v>1.4001591089896581</v>
      </c>
      <c r="CC143" s="29">
        <f t="shared" si="278"/>
        <v>1.6211404445800905</v>
      </c>
      <c r="CD143" s="29">
        <f t="shared" si="279"/>
        <v>1.6851976450798989</v>
      </c>
      <c r="CE143" s="29">
        <f t="shared" si="280"/>
        <v>1.2338</v>
      </c>
      <c r="CF143" s="29">
        <f t="shared" si="281"/>
        <v>1.0982514571190674</v>
      </c>
      <c r="CG143" s="29">
        <f t="shared" si="282"/>
        <v>1.2909999999999999</v>
      </c>
      <c r="CH143" s="29">
        <f t="shared" si="283"/>
        <v>1.3691322851468699</v>
      </c>
      <c r="CI143" s="29">
        <f t="shared" si="284"/>
        <v>1.28</v>
      </c>
      <c r="CJ143" s="29">
        <f t="shared" si="285"/>
        <v>1.2220147182900531</v>
      </c>
      <c r="CK143" s="29">
        <f t="shared" si="286"/>
        <v>1.1247</v>
      </c>
      <c r="CL143" s="29">
        <f t="shared" si="287"/>
        <v>1.1778</v>
      </c>
      <c r="CM143" s="29">
        <f t="shared" si="288"/>
        <v>1.276</v>
      </c>
      <c r="CN143" s="29">
        <f t="shared" si="289"/>
        <v>1.4523999999999999</v>
      </c>
      <c r="CO143" s="29">
        <f t="shared" si="290"/>
        <v>1.6379601150907828</v>
      </c>
      <c r="CP143" s="29">
        <f t="shared" si="291"/>
        <v>1.2610678830158302</v>
      </c>
      <c r="CQ143" s="29">
        <f t="shared" si="292"/>
        <v>1.079</v>
      </c>
      <c r="CR143" s="29">
        <f t="shared" si="293"/>
        <v>1.8140000000000001</v>
      </c>
      <c r="CS143" s="29">
        <f t="shared" si="294"/>
        <v>1</v>
      </c>
      <c r="CT143" s="29">
        <f t="shared" si="295"/>
        <v>1.8169154228855724</v>
      </c>
      <c r="CU143" s="29">
        <f t="shared" si="296"/>
        <v>1.5434413871089334</v>
      </c>
      <c r="CV143" s="29">
        <f t="shared" si="342"/>
        <v>1.0828</v>
      </c>
      <c r="CW143" s="29">
        <f t="shared" si="321"/>
        <v>1.244</v>
      </c>
      <c r="CX143" s="29">
        <f t="shared" si="343"/>
        <v>1.549722858682794</v>
      </c>
    </row>
    <row r="144" spans="1:102">
      <c r="A144" s="2">
        <v>44120</v>
      </c>
      <c r="B144" s="29">
        <v>1.1975</v>
      </c>
      <c r="C144" s="29">
        <v>1.8146</v>
      </c>
      <c r="D144" s="29">
        <v>1.3465</v>
      </c>
      <c r="E144" s="29">
        <v>2.3650000000000002</v>
      </c>
      <c r="F144" s="29">
        <v>1.762</v>
      </c>
      <c r="G144" s="29">
        <v>3.2795999999999998</v>
      </c>
      <c r="H144" s="29">
        <v>2.0137</v>
      </c>
      <c r="I144" s="29">
        <v>1.2511000000000001</v>
      </c>
      <c r="J144" s="29">
        <v>1.31</v>
      </c>
      <c r="K144" s="29">
        <v>1.2869999999999999</v>
      </c>
      <c r="L144" s="29">
        <v>1.3816651511398701</v>
      </c>
      <c r="M144" s="29">
        <v>1.282</v>
      </c>
      <c r="N144" s="29">
        <v>1.2267458423174273</v>
      </c>
      <c r="O144" s="29">
        <v>1.1344000000000001</v>
      </c>
      <c r="P144" s="29">
        <v>1.1875</v>
      </c>
      <c r="Q144" s="29">
        <v>1.284</v>
      </c>
      <c r="R144" s="29">
        <v>1.4611000000000001</v>
      </c>
      <c r="S144" s="29">
        <v>1.6695</v>
      </c>
      <c r="T144" s="29">
        <v>1.4179999999999999</v>
      </c>
      <c r="U144" s="29">
        <v>1.079</v>
      </c>
      <c r="V144" s="29">
        <v>1.82</v>
      </c>
      <c r="W144" s="29">
        <v>1.0009999999999999</v>
      </c>
      <c r="X144" s="29">
        <v>1.8260000000000001</v>
      </c>
      <c r="Y144" s="29">
        <v>1.6638999999999999</v>
      </c>
      <c r="Z144" s="29">
        <v>1.0876999999999999</v>
      </c>
      <c r="AA144" s="29">
        <v>1.2513000000000001</v>
      </c>
      <c r="AB144" s="19">
        <v>1.5598234774469248</v>
      </c>
      <c r="AD144" s="11">
        <f t="shared" si="297"/>
        <v>5.4575986565910117E-3</v>
      </c>
      <c r="AE144" s="11">
        <f t="shared" si="298"/>
        <v>1.2950764764988243E-2</v>
      </c>
      <c r="AF144" s="11">
        <f t="shared" si="299"/>
        <v>-1.2609405132769647E-3</v>
      </c>
      <c r="AG144" s="11">
        <f t="shared" si="300"/>
        <v>2.1157167530224674E-2</v>
      </c>
      <c r="AH144" s="11">
        <f t="shared" si="301"/>
        <v>1.1363636363637131E-3</v>
      </c>
      <c r="AI144" s="11">
        <f t="shared" si="302"/>
        <v>2.9055538123627267E-2</v>
      </c>
      <c r="AJ144" s="11">
        <f t="shared" si="303"/>
        <v>4.9907670809004046E-3</v>
      </c>
      <c r="AK144" s="11">
        <f t="shared" si="304"/>
        <v>1.402172151077985E-2</v>
      </c>
      <c r="AL144" s="11">
        <f t="shared" si="305"/>
        <v>-6.8233510235026218E-3</v>
      </c>
      <c r="AM144" s="11">
        <f t="shared" si="306"/>
        <v>-3.0983733539891034E-3</v>
      </c>
      <c r="AN144" s="11">
        <f t="shared" si="307"/>
        <v>9.1538751433763998E-3</v>
      </c>
      <c r="AO144" s="11">
        <f t="shared" si="308"/>
        <v>1.5624999999999112E-3</v>
      </c>
      <c r="AP144" s="11">
        <f t="shared" si="309"/>
        <v>3.8715769593957727E-3</v>
      </c>
      <c r="AQ144" s="11">
        <f t="shared" si="310"/>
        <v>8.6245220947809287E-3</v>
      </c>
      <c r="AR144" s="11">
        <f t="shared" si="311"/>
        <v>8.2356936661571734E-3</v>
      </c>
      <c r="AS144" s="11">
        <f t="shared" si="312"/>
        <v>6.2695924764890609E-3</v>
      </c>
      <c r="AT144" s="11">
        <f t="shared" si="313"/>
        <v>5.9900853759295991E-3</v>
      </c>
      <c r="AU144" s="11">
        <f t="shared" si="314"/>
        <v>1.1266581864437519E-2</v>
      </c>
      <c r="AV144" s="11">
        <f t="shared" si="315"/>
        <v>5.6737588652482351E-3</v>
      </c>
      <c r="AW144" s="11" t="str">
        <f t="shared" si="316"/>
        <v>/</v>
      </c>
      <c r="AX144" s="11">
        <f t="shared" si="317"/>
        <v>3.3076074972435698E-3</v>
      </c>
      <c r="AY144" s="11">
        <f t="shared" si="318"/>
        <v>9.9999999999988987E-4</v>
      </c>
      <c r="AZ144" s="11" t="str">
        <f t="shared" si="319"/>
        <v>/</v>
      </c>
      <c r="BA144" s="11">
        <f t="shared" si="320"/>
        <v>1.5873984980768086E-2</v>
      </c>
      <c r="BB144" s="11">
        <f t="shared" si="338"/>
        <v>4.5253047654227885E-3</v>
      </c>
      <c r="BC144" s="11">
        <f t="shared" si="270"/>
        <v>5.8681672025724385E-3</v>
      </c>
      <c r="BD144" s="11">
        <f t="shared" si="339"/>
        <v>6.5176936040782785E-3</v>
      </c>
      <c r="BW144" s="2">
        <f t="shared" si="272"/>
        <v>44120</v>
      </c>
      <c r="BX144" s="29">
        <f t="shared" si="273"/>
        <v>1.1975</v>
      </c>
      <c r="BY144" s="29">
        <f t="shared" si="274"/>
        <v>1.64903671392221</v>
      </c>
      <c r="BZ144" s="29">
        <f t="shared" si="275"/>
        <v>1.3323768058579064</v>
      </c>
      <c r="CA144" s="29">
        <f t="shared" si="276"/>
        <v>1.9227642276422767</v>
      </c>
      <c r="CB144" s="29">
        <f t="shared" si="277"/>
        <v>1.4017501988862373</v>
      </c>
      <c r="CC144" s="29">
        <f t="shared" si="278"/>
        <v>1.6682435525713413</v>
      </c>
      <c r="CD144" s="29">
        <f t="shared" si="279"/>
        <v>1.6936080740117745</v>
      </c>
      <c r="CE144" s="29">
        <f t="shared" si="280"/>
        <v>1.2511000000000001</v>
      </c>
      <c r="CF144" s="29">
        <f t="shared" si="281"/>
        <v>1.0907577019150707</v>
      </c>
      <c r="CG144" s="29">
        <f t="shared" si="282"/>
        <v>1.2869999999999999</v>
      </c>
      <c r="CH144" s="29">
        <f t="shared" si="283"/>
        <v>1.3816651511398701</v>
      </c>
      <c r="CI144" s="29">
        <f t="shared" si="284"/>
        <v>1.282</v>
      </c>
      <c r="CJ144" s="29">
        <f t="shared" si="285"/>
        <v>1.2267458423174273</v>
      </c>
      <c r="CK144" s="29">
        <f t="shared" si="286"/>
        <v>1.1344000000000001</v>
      </c>
      <c r="CL144" s="29">
        <f t="shared" si="287"/>
        <v>1.1875</v>
      </c>
      <c r="CM144" s="29">
        <f t="shared" si="288"/>
        <v>1.284</v>
      </c>
      <c r="CN144" s="29">
        <f t="shared" si="289"/>
        <v>1.4611000000000001</v>
      </c>
      <c r="CO144" s="29">
        <f t="shared" si="290"/>
        <v>1.6564143268181366</v>
      </c>
      <c r="CP144" s="29">
        <f t="shared" si="291"/>
        <v>1.268222878096771</v>
      </c>
      <c r="CQ144" s="29">
        <f t="shared" si="292"/>
        <v>1.079</v>
      </c>
      <c r="CR144" s="29">
        <f t="shared" si="293"/>
        <v>1.82</v>
      </c>
      <c r="CS144" s="29">
        <f t="shared" si="294"/>
        <v>1.0009999999999999</v>
      </c>
      <c r="CT144" s="29">
        <f t="shared" si="295"/>
        <v>1.8169154228855724</v>
      </c>
      <c r="CU144" s="29">
        <f t="shared" si="296"/>
        <v>1.5679419525065963</v>
      </c>
      <c r="CV144" s="29">
        <f t="shared" ref="CV144" si="344">Z144/Z$2</f>
        <v>1.0876999999999999</v>
      </c>
      <c r="CW144" s="29">
        <f t="shared" si="321"/>
        <v>1.2513000000000001</v>
      </c>
      <c r="CX144" s="29">
        <f t="shared" ref="CX144" si="345">AB144/AB$2</f>
        <v>1.5598234774469248</v>
      </c>
    </row>
    <row r="145" spans="1:102">
      <c r="A145" s="2">
        <v>44127</v>
      </c>
      <c r="B145" s="29">
        <v>1.1922999999999999</v>
      </c>
      <c r="C145" s="29">
        <v>1.796</v>
      </c>
      <c r="D145" s="29">
        <v>1.3442000000000001</v>
      </c>
      <c r="E145" s="29">
        <v>2.4060000000000001</v>
      </c>
      <c r="F145" s="29">
        <v>1.746</v>
      </c>
      <c r="G145" s="29">
        <v>3.2473999999999998</v>
      </c>
      <c r="H145" s="29">
        <v>1.9779</v>
      </c>
      <c r="I145" s="29">
        <v>1.2447999999999999</v>
      </c>
      <c r="J145" s="29">
        <v>1.3109999999999999</v>
      </c>
      <c r="K145" s="29">
        <v>1.274</v>
      </c>
      <c r="L145" s="29">
        <v>1.37347984739231</v>
      </c>
      <c r="M145" s="29">
        <v>1.282</v>
      </c>
      <c r="N145" s="29">
        <v>1.2213223586762914</v>
      </c>
      <c r="O145" s="29">
        <v>1.1211</v>
      </c>
      <c r="P145" s="29">
        <v>1.1938</v>
      </c>
      <c r="Q145" s="29">
        <v>1.274</v>
      </c>
      <c r="R145" s="29">
        <v>1.4395</v>
      </c>
      <c r="S145" s="29">
        <v>1.6572</v>
      </c>
      <c r="T145" s="29">
        <v>1.4179999999999999</v>
      </c>
      <c r="U145" s="29">
        <v>1.0649999999999999</v>
      </c>
      <c r="V145" s="29">
        <v>1.821</v>
      </c>
      <c r="W145" s="29">
        <v>0.98</v>
      </c>
      <c r="X145" s="29">
        <v>1.829</v>
      </c>
      <c r="Y145" s="29">
        <v>1.6621999999999999</v>
      </c>
      <c r="Z145" s="29">
        <v>1.0876999999999999</v>
      </c>
      <c r="AA145" s="29">
        <v>1.2427999999999999</v>
      </c>
      <c r="AB145" s="19">
        <v>1.5514068362973439</v>
      </c>
      <c r="AD145" s="11">
        <f t="shared" si="297"/>
        <v>-4.3423799582463785E-3</v>
      </c>
      <c r="AE145" s="11">
        <f t="shared" si="298"/>
        <v>-1.025019287997353E-2</v>
      </c>
      <c r="AF145" s="11">
        <f t="shared" si="299"/>
        <v>-1.7081321945785488E-3</v>
      </c>
      <c r="AG145" s="11">
        <f t="shared" si="300"/>
        <v>1.7336152219873169E-2</v>
      </c>
      <c r="AH145" s="11">
        <f t="shared" si="301"/>
        <v>-9.0805902383654935E-3</v>
      </c>
      <c r="AI145" s="11">
        <f t="shared" si="302"/>
        <v>-9.8182705207952026E-3</v>
      </c>
      <c r="AJ145" s="11">
        <f t="shared" si="303"/>
        <v>-1.7778219198490319E-2</v>
      </c>
      <c r="AK145" s="11">
        <f t="shared" si="304"/>
        <v>-5.0355686995445792E-3</v>
      </c>
      <c r="AL145" s="11">
        <f t="shared" si="305"/>
        <v>7.6335877862576673E-4</v>
      </c>
      <c r="AM145" s="11">
        <f t="shared" si="306"/>
        <v>-1.0101010101010055E-2</v>
      </c>
      <c r="AN145" s="11">
        <f t="shared" si="307"/>
        <v>-5.9242311646980905E-3</v>
      </c>
      <c r="AO145" s="11" t="str">
        <f t="shared" si="308"/>
        <v>/</v>
      </c>
      <c r="AP145" s="11">
        <f t="shared" si="309"/>
        <v>-4.4210328285201328E-3</v>
      </c>
      <c r="AQ145" s="11">
        <f t="shared" si="310"/>
        <v>-1.1724259520451419E-2</v>
      </c>
      <c r="AR145" s="11">
        <f t="shared" si="311"/>
        <v>5.3052631578947018E-3</v>
      </c>
      <c r="AS145" s="11">
        <f t="shared" si="312"/>
        <v>-7.7881619937695268E-3</v>
      </c>
      <c r="AT145" s="11">
        <f t="shared" si="313"/>
        <v>-1.4783382383136034E-2</v>
      </c>
      <c r="AU145" s="11">
        <f t="shared" si="314"/>
        <v>-7.3674752920035447E-3</v>
      </c>
      <c r="AV145" s="11" t="str">
        <f t="shared" si="315"/>
        <v>/</v>
      </c>
      <c r="AW145" s="11">
        <f t="shared" si="316"/>
        <v>-1.2974976830398499E-2</v>
      </c>
      <c r="AX145" s="11">
        <f t="shared" si="317"/>
        <v>5.494505494505475E-4</v>
      </c>
      <c r="AY145" s="11">
        <f t="shared" si="318"/>
        <v>-2.0979020979020935E-2</v>
      </c>
      <c r="AZ145" s="11">
        <f t="shared" si="319"/>
        <v>1.6429353778750766E-3</v>
      </c>
      <c r="BA145" s="11">
        <f t="shared" si="320"/>
        <v>-1.0216960153855981E-3</v>
      </c>
      <c r="BB145" s="11" t="str">
        <f t="shared" si="338"/>
        <v>/</v>
      </c>
      <c r="BC145" s="11">
        <f t="shared" si="270"/>
        <v>-6.7929353472390153E-3</v>
      </c>
      <c r="BD145" s="11">
        <f t="shared" si="339"/>
        <v>-5.3958933631111927E-3</v>
      </c>
      <c r="BW145" s="2">
        <f t="shared" si="272"/>
        <v>44127</v>
      </c>
      <c r="BX145" s="29">
        <f t="shared" si="273"/>
        <v>1.1922999999999999</v>
      </c>
      <c r="BY145" s="29">
        <f t="shared" si="274"/>
        <v>1.6321337695383498</v>
      </c>
      <c r="BZ145" s="29">
        <f t="shared" si="275"/>
        <v>1.3301009301405107</v>
      </c>
      <c r="CA145" s="29">
        <f t="shared" si="276"/>
        <v>1.9560975609756099</v>
      </c>
      <c r="CB145" s="29">
        <f t="shared" si="277"/>
        <v>1.389021479713604</v>
      </c>
      <c r="CC145" s="29">
        <f t="shared" si="278"/>
        <v>1.6518642860776234</v>
      </c>
      <c r="CD145" s="29">
        <f t="shared" si="279"/>
        <v>1.6634987384356601</v>
      </c>
      <c r="CE145" s="29">
        <f t="shared" si="280"/>
        <v>1.2447999999999999</v>
      </c>
      <c r="CF145" s="29">
        <f t="shared" si="281"/>
        <v>1.0915903413821815</v>
      </c>
      <c r="CG145" s="29">
        <f t="shared" si="282"/>
        <v>1.274</v>
      </c>
      <c r="CH145" s="29">
        <f t="shared" si="283"/>
        <v>1.37347984739231</v>
      </c>
      <c r="CI145" s="29">
        <f t="shared" si="284"/>
        <v>1.282</v>
      </c>
      <c r="CJ145" s="29">
        <f t="shared" si="285"/>
        <v>1.2213223586762914</v>
      </c>
      <c r="CK145" s="29">
        <f t="shared" si="286"/>
        <v>1.1211</v>
      </c>
      <c r="CL145" s="29">
        <f t="shared" si="287"/>
        <v>1.1938</v>
      </c>
      <c r="CM145" s="29">
        <f t="shared" si="288"/>
        <v>1.274</v>
      </c>
      <c r="CN145" s="29">
        <f t="shared" si="289"/>
        <v>1.4395</v>
      </c>
      <c r="CO145" s="29">
        <f t="shared" si="290"/>
        <v>1.6442107351919832</v>
      </c>
      <c r="CP145" s="29">
        <f t="shared" si="291"/>
        <v>1.268222878096771</v>
      </c>
      <c r="CQ145" s="29">
        <f t="shared" si="292"/>
        <v>1.0649999999999999</v>
      </c>
      <c r="CR145" s="29">
        <f t="shared" si="293"/>
        <v>1.821</v>
      </c>
      <c r="CS145" s="29">
        <f t="shared" si="294"/>
        <v>0.98</v>
      </c>
      <c r="CT145" s="29">
        <f t="shared" si="295"/>
        <v>1.819900497512438</v>
      </c>
      <c r="CU145" s="29">
        <f t="shared" si="296"/>
        <v>1.5663399924613646</v>
      </c>
      <c r="CV145" s="29">
        <f t="shared" ref="CV145" si="346">Z145/Z$2</f>
        <v>1.0876999999999999</v>
      </c>
      <c r="CW145" s="29">
        <f t="shared" si="321"/>
        <v>1.2427999999999999</v>
      </c>
      <c r="CX145" s="29">
        <f t="shared" ref="CX145" si="347">AB145/AB$2</f>
        <v>1.5514068362973439</v>
      </c>
    </row>
    <row r="146" spans="1:102">
      <c r="A146" s="2">
        <v>44134</v>
      </c>
      <c r="B146" s="29">
        <v>1.1989000000000001</v>
      </c>
      <c r="C146" s="29">
        <v>1.8065</v>
      </c>
      <c r="D146" s="29">
        <v>1.3498000000000001</v>
      </c>
      <c r="E146" s="29">
        <v>2.4350000000000001</v>
      </c>
      <c r="F146" s="29">
        <v>1.764</v>
      </c>
      <c r="G146" s="29">
        <v>3.3405</v>
      </c>
      <c r="H146" s="29">
        <v>2.0131000000000001</v>
      </c>
      <c r="I146" s="29">
        <v>1.2526999999999999</v>
      </c>
      <c r="J146" s="29">
        <v>1.2989999999999999</v>
      </c>
      <c r="K146" s="29">
        <v>1.266</v>
      </c>
      <c r="L146" s="29">
        <v>1.3629266326382401</v>
      </c>
      <c r="M146" s="29">
        <v>1.2869999999999999</v>
      </c>
      <c r="N146" s="29">
        <v>1.2273228086622294</v>
      </c>
      <c r="O146" s="29">
        <v>1.1360608520817985</v>
      </c>
      <c r="P146" s="29">
        <v>1.1884999999999999</v>
      </c>
      <c r="Q146" s="29">
        <v>1.2809999999999999</v>
      </c>
      <c r="R146" s="29">
        <v>1.4676</v>
      </c>
      <c r="S146" s="29">
        <v>1.6733</v>
      </c>
      <c r="T146" s="29">
        <v>1.421</v>
      </c>
      <c r="U146" s="29">
        <v>1.08</v>
      </c>
      <c r="V146" s="29">
        <v>1.82</v>
      </c>
      <c r="W146" s="29">
        <v>0.98199999999999998</v>
      </c>
      <c r="X146" s="29">
        <v>1.8460000000000001</v>
      </c>
      <c r="Y146" s="29">
        <v>1.6648000000000001</v>
      </c>
      <c r="Z146" s="29">
        <v>1.0953999999999999</v>
      </c>
      <c r="AA146" s="29">
        <v>1.2549999999999999</v>
      </c>
      <c r="AB146" s="19">
        <v>1.5610680583419696</v>
      </c>
      <c r="AD146" s="11">
        <f t="shared" si="297"/>
        <v>5.5355195839974503E-3</v>
      </c>
      <c r="AE146" s="11">
        <f t="shared" si="298"/>
        <v>5.8463251670377581E-3</v>
      </c>
      <c r="AF146" s="11">
        <f t="shared" si="299"/>
        <v>4.1660467192381478E-3</v>
      </c>
      <c r="AG146" s="11">
        <f t="shared" si="300"/>
        <v>1.2053200332502012E-2</v>
      </c>
      <c r="AH146" s="11">
        <f t="shared" si="301"/>
        <v>1.0309278350515427E-2</v>
      </c>
      <c r="AI146" s="11">
        <f t="shared" si="302"/>
        <v>2.8669089117447921E-2</v>
      </c>
      <c r="AJ146" s="11">
        <f t="shared" si="303"/>
        <v>1.7796653015824893E-2</v>
      </c>
      <c r="AK146" s="11">
        <f t="shared" si="304"/>
        <v>6.3464010282776595E-3</v>
      </c>
      <c r="AL146" s="11">
        <f t="shared" si="305"/>
        <v>-9.1533180778031742E-3</v>
      </c>
      <c r="AM146" s="11">
        <f t="shared" si="306"/>
        <v>-6.2794348508634634E-3</v>
      </c>
      <c r="AN146" s="11">
        <f t="shared" si="307"/>
        <v>-7.6835599547429023E-3</v>
      </c>
      <c r="AO146" s="11">
        <f t="shared" si="308"/>
        <v>3.900156006240163E-3</v>
      </c>
      <c r="AP146" s="11">
        <f t="shared" si="309"/>
        <v>4.9130763416478374E-3</v>
      </c>
      <c r="AQ146" s="11">
        <f t="shared" si="310"/>
        <v>1.3344797147264664E-2</v>
      </c>
      <c r="AR146" s="11">
        <f t="shared" si="311"/>
        <v>-4.4396046238901476E-3</v>
      </c>
      <c r="AS146" s="11">
        <f t="shared" si="312"/>
        <v>5.494505494505475E-3</v>
      </c>
      <c r="AT146" s="11">
        <f t="shared" si="313"/>
        <v>1.9520666898228622E-2</v>
      </c>
      <c r="AU146" s="11">
        <f t="shared" si="314"/>
        <v>9.7151822350953765E-3</v>
      </c>
      <c r="AV146" s="11">
        <f t="shared" si="315"/>
        <v>2.1156558533146352E-3</v>
      </c>
      <c r="AW146" s="11">
        <f t="shared" si="316"/>
        <v>1.4084507042253724E-2</v>
      </c>
      <c r="AX146" s="11">
        <f t="shared" si="317"/>
        <v>-5.4914881932999204E-4</v>
      </c>
      <c r="AY146" s="11">
        <f t="shared" si="318"/>
        <v>2.0408163265306367E-3</v>
      </c>
      <c r="AZ146" s="11">
        <f t="shared" si="319"/>
        <v>9.2946965554949745E-3</v>
      </c>
      <c r="BA146" s="11">
        <f t="shared" si="320"/>
        <v>1.564192034652967E-3</v>
      </c>
      <c r="BB146" s="11">
        <f t="shared" ref="BB146:BB148" si="348">IF(Z146=Z145,"/",Z146/Z145-1)</f>
        <v>7.07915785602653E-3</v>
      </c>
      <c r="BC146" s="11">
        <f t="shared" ref="BC146:BC148" si="349">IF(AA146=AA145,"/",AA146/AA145-1)</f>
        <v>9.8165432893466686E-3</v>
      </c>
      <c r="BD146" s="11">
        <f t="shared" ref="BD146:BD148" si="350">IF(AB146=AB145,"/",AB146/AB145-1)</f>
        <v>6.2273942711787988E-3</v>
      </c>
      <c r="BW146" s="2">
        <f t="shared" si="272"/>
        <v>44134</v>
      </c>
      <c r="BX146" s="29">
        <f t="shared" si="273"/>
        <v>1.1989000000000001</v>
      </c>
      <c r="BY146" s="29">
        <f t="shared" si="274"/>
        <v>1.641675754271174</v>
      </c>
      <c r="BZ146" s="29">
        <f t="shared" si="275"/>
        <v>1.3356421927567783</v>
      </c>
      <c r="CA146" s="29">
        <f t="shared" si="276"/>
        <v>1.9796747967479675</v>
      </c>
      <c r="CB146" s="29">
        <f t="shared" si="277"/>
        <v>1.4033412887828163</v>
      </c>
      <c r="CC146" s="29">
        <f t="shared" si="278"/>
        <v>1.6992217305051123</v>
      </c>
      <c r="CD146" s="29">
        <f t="shared" si="279"/>
        <v>1.693103448275862</v>
      </c>
      <c r="CE146" s="29">
        <f t="shared" si="280"/>
        <v>1.2526999999999999</v>
      </c>
      <c r="CF146" s="29">
        <f t="shared" si="281"/>
        <v>1.0815986677768525</v>
      </c>
      <c r="CG146" s="29">
        <f t="shared" si="282"/>
        <v>1.266</v>
      </c>
      <c r="CH146" s="29">
        <f t="shared" si="283"/>
        <v>1.3629266326382401</v>
      </c>
      <c r="CI146" s="29">
        <f t="shared" si="284"/>
        <v>1.2869999999999999</v>
      </c>
      <c r="CJ146" s="29">
        <f t="shared" si="285"/>
        <v>1.2273228086622294</v>
      </c>
      <c r="CK146" s="29">
        <f t="shared" si="286"/>
        <v>1.1360608520817985</v>
      </c>
      <c r="CL146" s="29">
        <f t="shared" si="287"/>
        <v>1.1884999999999999</v>
      </c>
      <c r="CM146" s="29">
        <f t="shared" si="288"/>
        <v>1.2809999999999999</v>
      </c>
      <c r="CN146" s="29">
        <f t="shared" si="289"/>
        <v>1.4676</v>
      </c>
      <c r="CO146" s="29">
        <f t="shared" si="290"/>
        <v>1.6601845421172736</v>
      </c>
      <c r="CP146" s="29">
        <f t="shared" si="291"/>
        <v>1.2709060012521241</v>
      </c>
      <c r="CQ146" s="29">
        <f t="shared" si="292"/>
        <v>1.08</v>
      </c>
      <c r="CR146" s="29">
        <f t="shared" si="293"/>
        <v>1.82</v>
      </c>
      <c r="CS146" s="29">
        <f t="shared" si="294"/>
        <v>0.98199999999999998</v>
      </c>
      <c r="CT146" s="29">
        <f t="shared" si="295"/>
        <v>1.8368159203980103</v>
      </c>
      <c r="CU146" s="29">
        <f t="shared" si="296"/>
        <v>1.5687900490011311</v>
      </c>
      <c r="CV146" s="29">
        <f t="shared" ref="CV146" si="351">Z146/Z$2</f>
        <v>1.0953999999999999</v>
      </c>
      <c r="CW146" s="29">
        <f t="shared" si="321"/>
        <v>1.2549999999999999</v>
      </c>
      <c r="CX146" s="29">
        <f t="shared" ref="CX146" si="352">AB146/AB$2</f>
        <v>1.5610680583419696</v>
      </c>
    </row>
    <row r="147" spans="1:102">
      <c r="A147" s="2">
        <v>44141</v>
      </c>
      <c r="B147" s="29">
        <v>1.2057</v>
      </c>
      <c r="C147" s="29">
        <v>1.8161</v>
      </c>
      <c r="D147" s="29">
        <v>1.3516999999999999</v>
      </c>
      <c r="E147" s="29">
        <v>2.3940000000000001</v>
      </c>
      <c r="F147" s="29">
        <v>1.7709999999999999</v>
      </c>
      <c r="G147" s="29">
        <v>3.3588</v>
      </c>
      <c r="H147" s="29">
        <v>2.0154000000000001</v>
      </c>
      <c r="I147" s="29">
        <v>1.2579</v>
      </c>
      <c r="J147" s="29">
        <v>1.2909999999999999</v>
      </c>
      <c r="K147" s="29">
        <v>1.2709999999999999</v>
      </c>
      <c r="L147" s="29">
        <v>1.3746176437029101</v>
      </c>
      <c r="M147" s="29">
        <v>1.2949999999999999</v>
      </c>
      <c r="N147" s="29">
        <v>1.2326308990344053</v>
      </c>
      <c r="O147" s="29">
        <v>1.1445000000000001</v>
      </c>
      <c r="P147" s="29">
        <v>1.2012</v>
      </c>
      <c r="Q147" s="29">
        <v>1.288</v>
      </c>
      <c r="R147" s="29">
        <v>1.4719</v>
      </c>
      <c r="S147" s="29">
        <v>1.6926000000000001</v>
      </c>
      <c r="T147" s="29">
        <v>1.4350000000000001</v>
      </c>
      <c r="U147" s="29">
        <v>1.097</v>
      </c>
      <c r="V147" s="29">
        <v>1.825</v>
      </c>
      <c r="W147" s="29">
        <v>0.97599999999999998</v>
      </c>
      <c r="X147" s="29">
        <v>1.857</v>
      </c>
      <c r="Y147" s="29">
        <v>1.6454</v>
      </c>
      <c r="Z147" s="29">
        <v>1.1041000000000001</v>
      </c>
      <c r="AA147" s="29">
        <v>1.2679</v>
      </c>
      <c r="AB147" s="19">
        <v>1.5666708287284874</v>
      </c>
      <c r="AD147" s="11">
        <f t="shared" si="297"/>
        <v>5.6718658770538166E-3</v>
      </c>
      <c r="AE147" s="11">
        <f t="shared" si="298"/>
        <v>5.314143371159652E-3</v>
      </c>
      <c r="AF147" s="11">
        <f t="shared" si="299"/>
        <v>1.4076159431024582E-3</v>
      </c>
      <c r="AG147" s="11">
        <f t="shared" si="300"/>
        <v>-1.6837782340862417E-2</v>
      </c>
      <c r="AH147" s="11">
        <f t="shared" si="301"/>
        <v>3.9682539682539542E-3</v>
      </c>
      <c r="AI147" s="11">
        <f t="shared" si="302"/>
        <v>5.4782218230804425E-3</v>
      </c>
      <c r="AJ147" s="11">
        <f t="shared" si="303"/>
        <v>1.142516516814851E-3</v>
      </c>
      <c r="AK147" s="11">
        <f t="shared" si="304"/>
        <v>4.1510337670631614E-3</v>
      </c>
      <c r="AL147" s="11">
        <f t="shared" si="305"/>
        <v>-6.1585835257891297E-3</v>
      </c>
      <c r="AM147" s="11">
        <f t="shared" si="306"/>
        <v>3.949447077409074E-3</v>
      </c>
      <c r="AN147" s="11">
        <f t="shared" si="307"/>
        <v>8.5778726343026523E-3</v>
      </c>
      <c r="AO147" s="11">
        <f t="shared" si="308"/>
        <v>6.2160062160061536E-3</v>
      </c>
      <c r="AP147" s="11">
        <f t="shared" si="309"/>
        <v>4.3249341857840573E-3</v>
      </c>
      <c r="AQ147" s="11">
        <f t="shared" si="310"/>
        <v>7.4284294742990031E-3</v>
      </c>
      <c r="AR147" s="11">
        <f t="shared" si="311"/>
        <v>1.0685738325620697E-2</v>
      </c>
      <c r="AS147" s="11">
        <f t="shared" si="312"/>
        <v>5.464480874316946E-3</v>
      </c>
      <c r="AT147" s="11">
        <f t="shared" si="313"/>
        <v>2.9299536658489167E-3</v>
      </c>
      <c r="AU147" s="11">
        <f t="shared" si="314"/>
        <v>1.1534094304667564E-2</v>
      </c>
      <c r="AV147" s="11">
        <f t="shared" si="315"/>
        <v>9.8522167487684609E-3</v>
      </c>
      <c r="AW147" s="11">
        <f t="shared" si="316"/>
        <v>1.5740740740740611E-2</v>
      </c>
      <c r="AX147" s="11">
        <f t="shared" si="317"/>
        <v>2.7472527472527375E-3</v>
      </c>
      <c r="AY147" s="11">
        <f t="shared" si="318"/>
        <v>-6.109979633401208E-3</v>
      </c>
      <c r="AZ147" s="11">
        <f t="shared" si="319"/>
        <v>5.9588299024917468E-3</v>
      </c>
      <c r="BA147" s="11">
        <f t="shared" si="320"/>
        <v>-1.1653051417587768E-2</v>
      </c>
      <c r="BB147" s="11">
        <f t="shared" si="348"/>
        <v>7.9423041811212958E-3</v>
      </c>
      <c r="BC147" s="11">
        <f t="shared" si="349"/>
        <v>1.0278884462151527E-2</v>
      </c>
      <c r="BD147" s="11">
        <f t="shared" si="350"/>
        <v>3.589062217100647E-3</v>
      </c>
      <c r="BW147" s="2">
        <f t="shared" si="272"/>
        <v>44141</v>
      </c>
      <c r="BX147" s="29">
        <f t="shared" si="273"/>
        <v>1.2057</v>
      </c>
      <c r="BY147" s="29">
        <f t="shared" si="274"/>
        <v>1.6503998545983278</v>
      </c>
      <c r="BZ147" s="29">
        <f t="shared" si="275"/>
        <v>1.3375222640015831</v>
      </c>
      <c r="CA147" s="29">
        <f t="shared" si="276"/>
        <v>1.9463414634146343</v>
      </c>
      <c r="CB147" s="29">
        <f t="shared" si="277"/>
        <v>1.4089101034208433</v>
      </c>
      <c r="CC147" s="29">
        <f t="shared" si="278"/>
        <v>1.7085304440714177</v>
      </c>
      <c r="CD147" s="29">
        <f t="shared" si="279"/>
        <v>1.6950378469301934</v>
      </c>
      <c r="CE147" s="29">
        <f t="shared" si="280"/>
        <v>1.2579</v>
      </c>
      <c r="CF147" s="29">
        <f t="shared" si="281"/>
        <v>1.0749375520399667</v>
      </c>
      <c r="CG147" s="29">
        <f t="shared" si="282"/>
        <v>1.2709999999999999</v>
      </c>
      <c r="CH147" s="29">
        <f t="shared" si="283"/>
        <v>1.3746176437029101</v>
      </c>
      <c r="CI147" s="29">
        <f t="shared" si="284"/>
        <v>1.2949999999999999</v>
      </c>
      <c r="CJ147" s="29">
        <f t="shared" si="285"/>
        <v>1.2326308990344053</v>
      </c>
      <c r="CK147" s="29">
        <f t="shared" si="286"/>
        <v>1.1445000000000001</v>
      </c>
      <c r="CL147" s="29">
        <f t="shared" si="287"/>
        <v>1.2012</v>
      </c>
      <c r="CM147" s="29">
        <f t="shared" si="288"/>
        <v>1.288</v>
      </c>
      <c r="CN147" s="29">
        <f t="shared" si="289"/>
        <v>1.4719</v>
      </c>
      <c r="CO147" s="29">
        <f t="shared" si="290"/>
        <v>1.6793332671892054</v>
      </c>
      <c r="CP147" s="29">
        <f t="shared" si="291"/>
        <v>1.2834272426437707</v>
      </c>
      <c r="CQ147" s="29">
        <f t="shared" si="292"/>
        <v>1.097</v>
      </c>
      <c r="CR147" s="29">
        <f t="shared" si="293"/>
        <v>1.825</v>
      </c>
      <c r="CS147" s="29">
        <f t="shared" si="294"/>
        <v>0.97599999999999998</v>
      </c>
      <c r="CT147" s="29">
        <f t="shared" si="295"/>
        <v>1.8477611940298508</v>
      </c>
      <c r="CU147" s="29">
        <f t="shared" si="296"/>
        <v>1.5505088578967208</v>
      </c>
      <c r="CV147" s="29">
        <f t="shared" ref="CV147:CW147" si="353">Z147/Z$2</f>
        <v>1.1041000000000001</v>
      </c>
      <c r="CW147" s="29">
        <f t="shared" si="353"/>
        <v>1.2679</v>
      </c>
      <c r="CX147" s="29">
        <f t="shared" ref="CX147" si="354">AB147/AB$2</f>
        <v>1.5666708287284874</v>
      </c>
    </row>
    <row r="148" spans="1:102">
      <c r="A148" s="2">
        <v>44148</v>
      </c>
      <c r="B148" s="29">
        <v>1.2051000000000001</v>
      </c>
      <c r="C148" s="29">
        <v>1.81</v>
      </c>
      <c r="D148" s="29">
        <v>1.3528</v>
      </c>
      <c r="E148" s="29">
        <v>2.3860000000000001</v>
      </c>
      <c r="F148" s="29">
        <v>1.7629999999999999</v>
      </c>
      <c r="G148" s="29">
        <v>3.3378000000000001</v>
      </c>
      <c r="H148" s="29">
        <v>2.0139</v>
      </c>
      <c r="I148" s="29">
        <v>1.2557</v>
      </c>
      <c r="J148" s="29">
        <v>1.2969999999999999</v>
      </c>
      <c r="K148" s="29">
        <v>1.2589999999999999</v>
      </c>
      <c r="L148" s="29">
        <v>1.3759993666587</v>
      </c>
      <c r="M148" s="29">
        <v>1.2929999999999999</v>
      </c>
      <c r="N148" s="29">
        <v>1.2393237086341053</v>
      </c>
      <c r="O148" s="29">
        <v>1.1429</v>
      </c>
      <c r="P148" s="29">
        <v>1.1842999999999999</v>
      </c>
      <c r="Q148" s="29">
        <v>1.284</v>
      </c>
      <c r="R148" s="29">
        <v>1.46</v>
      </c>
      <c r="S148" s="29">
        <v>1.7011000000000001</v>
      </c>
      <c r="T148" s="29">
        <v>1.4379999999999999</v>
      </c>
      <c r="U148" s="29">
        <v>1.0980000000000001</v>
      </c>
      <c r="V148" s="29">
        <v>1.8280000000000001</v>
      </c>
      <c r="W148" s="29">
        <v>0.96399999999999997</v>
      </c>
      <c r="X148" s="29">
        <v>1.8520000000000001</v>
      </c>
      <c r="Y148" s="29">
        <v>1.647</v>
      </c>
      <c r="Z148" s="29">
        <v>1.1069</v>
      </c>
      <c r="AA148" s="29">
        <v>1.2732000000000001</v>
      </c>
      <c r="AB148" s="19">
        <v>1.5640292272581129</v>
      </c>
      <c r="AD148" s="11">
        <f t="shared" si="297"/>
        <v>-4.9763622791731965E-4</v>
      </c>
      <c r="AE148" s="11">
        <f t="shared" si="298"/>
        <v>-3.3588458785309694E-3</v>
      </c>
      <c r="AF148" s="11">
        <f t="shared" si="299"/>
        <v>8.1379004216919348E-4</v>
      </c>
      <c r="AG148" s="11">
        <f t="shared" si="300"/>
        <v>-3.3416875522138678E-3</v>
      </c>
      <c r="AH148" s="11">
        <f t="shared" si="301"/>
        <v>-4.5172219085262144E-3</v>
      </c>
      <c r="AI148" s="11">
        <f t="shared" si="302"/>
        <v>-6.2522329403358334E-3</v>
      </c>
      <c r="AJ148" s="11">
        <f t="shared" si="303"/>
        <v>-7.4426912771663467E-4</v>
      </c>
      <c r="AK148" s="11">
        <f t="shared" si="304"/>
        <v>-1.7489466571269929E-3</v>
      </c>
      <c r="AL148" s="11">
        <f t="shared" si="305"/>
        <v>4.6475600309836551E-3</v>
      </c>
      <c r="AM148" s="11">
        <f t="shared" si="306"/>
        <v>-9.4413847364279713E-3</v>
      </c>
      <c r="AN148" s="11">
        <f t="shared" si="307"/>
        <v>1.0051689370638162E-3</v>
      </c>
      <c r="AO148" s="11">
        <f t="shared" si="308"/>
        <v>-1.5444015444014969E-3</v>
      </c>
      <c r="AP148" s="11">
        <f t="shared" si="309"/>
        <v>5.4296948137053658E-3</v>
      </c>
      <c r="AQ148" s="11">
        <f t="shared" si="310"/>
        <v>-1.3979903888161616E-3</v>
      </c>
      <c r="AR148" s="11">
        <f t="shared" si="311"/>
        <v>-1.4069264069264231E-2</v>
      </c>
      <c r="AS148" s="11">
        <f t="shared" si="312"/>
        <v>-3.1055900621117516E-3</v>
      </c>
      <c r="AT148" s="11">
        <f t="shared" si="313"/>
        <v>-8.0847883687750199E-3</v>
      </c>
      <c r="AU148" s="11">
        <f t="shared" si="314"/>
        <v>5.0218598605695774E-3</v>
      </c>
      <c r="AV148" s="11">
        <f t="shared" si="315"/>
        <v>2.0905923344947119E-3</v>
      </c>
      <c r="AW148" s="11">
        <f t="shared" si="316"/>
        <v>9.1157702825905851E-4</v>
      </c>
      <c r="AX148" s="11">
        <f t="shared" si="317"/>
        <v>1.6438356164383272E-3</v>
      </c>
      <c r="AY148" s="11">
        <f t="shared" si="318"/>
        <v>-1.2295081967213073E-2</v>
      </c>
      <c r="AZ148" s="11">
        <f t="shared" si="319"/>
        <v>-2.69251480883137E-3</v>
      </c>
      <c r="BA148" s="11">
        <f t="shared" si="320"/>
        <v>9.7240792512454099E-4</v>
      </c>
      <c r="BB148" s="11">
        <f t="shared" si="348"/>
        <v>2.5360021737159677E-3</v>
      </c>
      <c r="BC148" s="11">
        <f t="shared" si="349"/>
        <v>4.1801403896206679E-3</v>
      </c>
      <c r="BD148" s="11">
        <f t="shared" si="350"/>
        <v>-1.6861241186947318E-3</v>
      </c>
      <c r="BW148" s="2">
        <f t="shared" si="272"/>
        <v>44148</v>
      </c>
      <c r="BX148" s="29">
        <f t="shared" si="273"/>
        <v>1.2051000000000001</v>
      </c>
      <c r="BY148" s="29">
        <f t="shared" si="274"/>
        <v>1.6448564158487822</v>
      </c>
      <c r="BZ148" s="29">
        <f t="shared" si="275"/>
        <v>1.3386107263012073</v>
      </c>
      <c r="CA148" s="29">
        <f t="shared" si="276"/>
        <v>1.9398373983739838</v>
      </c>
      <c r="CB148" s="29">
        <f t="shared" si="277"/>
        <v>1.4025457438345268</v>
      </c>
      <c r="CC148" s="29">
        <f t="shared" si="278"/>
        <v>1.6978483137494278</v>
      </c>
      <c r="CD148" s="29">
        <f t="shared" si="279"/>
        <v>1.6937762825904121</v>
      </c>
      <c r="CE148" s="29">
        <f t="shared" si="280"/>
        <v>1.2557</v>
      </c>
      <c r="CF148" s="29">
        <f t="shared" si="281"/>
        <v>1.079933388842631</v>
      </c>
      <c r="CG148" s="29">
        <f t="shared" si="282"/>
        <v>1.2589999999999999</v>
      </c>
      <c r="CH148" s="29">
        <f t="shared" si="283"/>
        <v>1.3759993666587</v>
      </c>
      <c r="CI148" s="29">
        <f t="shared" si="284"/>
        <v>1.2929999999999999</v>
      </c>
      <c r="CJ148" s="29">
        <f t="shared" si="285"/>
        <v>1.2393237086341053</v>
      </c>
      <c r="CK148" s="29">
        <f t="shared" si="286"/>
        <v>1.1429</v>
      </c>
      <c r="CL148" s="29">
        <f t="shared" si="287"/>
        <v>1.1842999999999999</v>
      </c>
      <c r="CM148" s="29">
        <f t="shared" si="288"/>
        <v>1.284</v>
      </c>
      <c r="CN148" s="29">
        <f t="shared" si="289"/>
        <v>1.46</v>
      </c>
      <c r="CO148" s="29">
        <f t="shared" si="290"/>
        <v>1.687766643516222</v>
      </c>
      <c r="CP148" s="29">
        <f t="shared" si="291"/>
        <v>1.2861103657991233</v>
      </c>
      <c r="CQ148" s="29">
        <f t="shared" si="292"/>
        <v>1.0980000000000001</v>
      </c>
      <c r="CR148" s="29">
        <f t="shared" si="293"/>
        <v>1.8280000000000001</v>
      </c>
      <c r="CS148" s="29">
        <f t="shared" si="294"/>
        <v>0.96399999999999997</v>
      </c>
      <c r="CT148" s="29">
        <f t="shared" si="295"/>
        <v>1.8427860696517415</v>
      </c>
      <c r="CU148" s="29">
        <f t="shared" si="296"/>
        <v>1.5520165849981156</v>
      </c>
      <c r="CV148" s="29">
        <f t="shared" ref="CV148" si="355">Z148/Z$2</f>
        <v>1.1069</v>
      </c>
      <c r="CW148" s="29">
        <f t="shared" ref="CW148" si="356">AA148/AA$2</f>
        <v>1.2732000000000001</v>
      </c>
      <c r="CX148" s="29">
        <f t="shared" ref="CX148" si="357">AB148/AB$2</f>
        <v>1.5640292272581129</v>
      </c>
    </row>
    <row r="149" spans="1:102">
      <c r="A149" s="2">
        <v>44155</v>
      </c>
      <c r="B149" s="29">
        <v>1.2004999999999999</v>
      </c>
      <c r="C149" s="29">
        <v>1.7842</v>
      </c>
      <c r="D149" s="29">
        <v>1.3548</v>
      </c>
      <c r="E149" s="29">
        <v>2.3730000000000002</v>
      </c>
      <c r="F149" s="29">
        <v>1.764</v>
      </c>
      <c r="G149" s="29">
        <v>3.3288000000000002</v>
      </c>
      <c r="H149" s="29">
        <v>1.9943</v>
      </c>
      <c r="I149" s="29">
        <v>1.2459</v>
      </c>
      <c r="J149" s="29">
        <v>1.2829999999999999</v>
      </c>
      <c r="K149" s="29">
        <v>1.2430000000000001</v>
      </c>
      <c r="L149" s="29">
        <v>1.3704638254236501</v>
      </c>
      <c r="M149" s="29">
        <v>1.286</v>
      </c>
      <c r="N149" s="29">
        <v>1.2315923596137621</v>
      </c>
      <c r="O149" s="29">
        <v>1.1329</v>
      </c>
      <c r="P149" s="29">
        <v>1.1854</v>
      </c>
      <c r="Q149" s="29">
        <v>1.282</v>
      </c>
      <c r="R149" s="29">
        <v>1.4438</v>
      </c>
      <c r="S149" s="29">
        <v>1.6931</v>
      </c>
      <c r="T149" s="29">
        <v>1.444</v>
      </c>
      <c r="U149" s="29">
        <v>1.0940000000000001</v>
      </c>
      <c r="V149" s="29">
        <v>1.831</v>
      </c>
      <c r="W149" s="29">
        <v>0.97</v>
      </c>
      <c r="X149" s="29">
        <v>1.8480000000000001</v>
      </c>
      <c r="Y149" s="29">
        <v>1.6377999999999999</v>
      </c>
      <c r="Z149" s="29">
        <v>1.0972999999999999</v>
      </c>
      <c r="AA149" s="29">
        <v>1.2638</v>
      </c>
      <c r="AB149" s="19">
        <v>1.556722260578288</v>
      </c>
      <c r="AD149" s="11">
        <f t="shared" si="297"/>
        <v>-3.8171106132272037E-3</v>
      </c>
      <c r="AE149" s="11">
        <f t="shared" si="298"/>
        <v>-1.4254143646408868E-2</v>
      </c>
      <c r="AF149" s="11">
        <f t="shared" si="299"/>
        <v>1.4784151389710676E-3</v>
      </c>
      <c r="AG149" s="11">
        <f t="shared" si="300"/>
        <v>-5.4484492875104262E-3</v>
      </c>
      <c r="AH149" s="11">
        <f t="shared" si="301"/>
        <v>5.6721497447531632E-4</v>
      </c>
      <c r="AI149" s="11">
        <f t="shared" si="302"/>
        <v>-2.6963868416322034E-3</v>
      </c>
      <c r="AJ149" s="11">
        <f t="shared" si="303"/>
        <v>-9.7323600973235891E-3</v>
      </c>
      <c r="AK149" s="11">
        <f t="shared" si="304"/>
        <v>-7.8044118818189068E-3</v>
      </c>
      <c r="AL149" s="11">
        <f t="shared" si="305"/>
        <v>-1.0794140323824197E-2</v>
      </c>
      <c r="AM149" s="11">
        <f t="shared" si="306"/>
        <v>-1.270849880857805E-2</v>
      </c>
      <c r="AN149" s="11">
        <f t="shared" si="307"/>
        <v>-4.0229242608532667E-3</v>
      </c>
      <c r="AO149" s="11">
        <f t="shared" si="308"/>
        <v>-5.4137664346479708E-3</v>
      </c>
      <c r="AP149" s="11">
        <f t="shared" si="309"/>
        <v>-6.23836126629429E-3</v>
      </c>
      <c r="AQ149" s="11">
        <f t="shared" si="310"/>
        <v>-8.7496718873042445E-3</v>
      </c>
      <c r="AR149" s="11">
        <f t="shared" si="311"/>
        <v>9.2881871147532102E-4</v>
      </c>
      <c r="AS149" s="11">
        <f t="shared" si="312"/>
        <v>-1.5576323987539498E-3</v>
      </c>
      <c r="AT149" s="11">
        <f t="shared" si="313"/>
        <v>-1.1095890410958931E-2</v>
      </c>
      <c r="AU149" s="11">
        <f t="shared" si="314"/>
        <v>-4.7028393392510859E-3</v>
      </c>
      <c r="AV149" s="11">
        <f t="shared" si="315"/>
        <v>4.1724617524339092E-3</v>
      </c>
      <c r="AW149" s="11">
        <f t="shared" si="316"/>
        <v>-3.6429872495445936E-3</v>
      </c>
      <c r="AX149" s="11">
        <f t="shared" si="317"/>
        <v>1.6411378555798439E-3</v>
      </c>
      <c r="AY149" s="11">
        <f t="shared" si="318"/>
        <v>6.2240663900414717E-3</v>
      </c>
      <c r="AZ149" s="11">
        <f t="shared" si="319"/>
        <v>-2.1598272138229069E-3</v>
      </c>
      <c r="BA149" s="11">
        <f t="shared" si="320"/>
        <v>-5.5859137826351768E-3</v>
      </c>
      <c r="BB149" s="11">
        <f t="shared" ref="BB149:BB151" si="358">IF(Z149=Z148,"/",Z149/Z148-1)</f>
        <v>-8.6728701779745787E-3</v>
      </c>
      <c r="BC149" s="11">
        <f t="shared" ref="BC149:BC151" si="359">IF(AA149=AA148,"/",AA149/AA148-1)</f>
        <v>-7.3829720389569919E-3</v>
      </c>
      <c r="BD149" s="11">
        <f t="shared" ref="BD149:BD151" si="360">IF(AB149=AB148,"/",AB149/AB148-1)</f>
        <v>-4.6718862745517287E-3</v>
      </c>
      <c r="BW149" s="2">
        <f t="shared" si="272"/>
        <v>44155</v>
      </c>
      <c r="BX149" s="29">
        <f t="shared" si="273"/>
        <v>1.2004999999999999</v>
      </c>
      <c r="BY149" s="29">
        <f t="shared" si="274"/>
        <v>1.6214103962195565</v>
      </c>
      <c r="BZ149" s="29">
        <f t="shared" si="275"/>
        <v>1.34058974866416</v>
      </c>
      <c r="CA149" s="29">
        <f t="shared" si="276"/>
        <v>1.929268292682927</v>
      </c>
      <c r="CB149" s="29">
        <f t="shared" si="277"/>
        <v>1.4033412887828163</v>
      </c>
      <c r="CC149" s="29">
        <f t="shared" si="278"/>
        <v>1.6932702578971464</v>
      </c>
      <c r="CD149" s="29">
        <f t="shared" si="279"/>
        <v>1.677291841883936</v>
      </c>
      <c r="CE149" s="29">
        <f t="shared" si="280"/>
        <v>1.2459</v>
      </c>
      <c r="CF149" s="29">
        <f t="shared" si="281"/>
        <v>1.0682764363030806</v>
      </c>
      <c r="CG149" s="29">
        <f t="shared" si="282"/>
        <v>1.2430000000000001</v>
      </c>
      <c r="CH149" s="29">
        <f t="shared" si="283"/>
        <v>1.3704638254236501</v>
      </c>
      <c r="CI149" s="29">
        <f t="shared" si="284"/>
        <v>1.286</v>
      </c>
      <c r="CJ149" s="29">
        <f t="shared" si="285"/>
        <v>1.2315923596137621</v>
      </c>
      <c r="CK149" s="29">
        <f t="shared" si="286"/>
        <v>1.1329</v>
      </c>
      <c r="CL149" s="29">
        <f t="shared" si="287"/>
        <v>1.1854</v>
      </c>
      <c r="CM149" s="29">
        <f t="shared" si="288"/>
        <v>1.282</v>
      </c>
      <c r="CN149" s="29">
        <f t="shared" si="289"/>
        <v>1.4438</v>
      </c>
      <c r="CO149" s="29">
        <f t="shared" si="290"/>
        <v>1.679829348149618</v>
      </c>
      <c r="CP149" s="29">
        <f t="shared" si="291"/>
        <v>1.2914766121098291</v>
      </c>
      <c r="CQ149" s="29">
        <f t="shared" si="292"/>
        <v>1.0940000000000001</v>
      </c>
      <c r="CR149" s="29">
        <f t="shared" si="293"/>
        <v>1.831</v>
      </c>
      <c r="CS149" s="29">
        <f t="shared" si="294"/>
        <v>0.97</v>
      </c>
      <c r="CT149" s="29">
        <f t="shared" si="295"/>
        <v>1.8388059701492541</v>
      </c>
      <c r="CU149" s="29">
        <f t="shared" si="296"/>
        <v>1.5433471541650963</v>
      </c>
      <c r="CV149" s="29">
        <f t="shared" ref="CV149" si="361">Z149/Z$2</f>
        <v>1.0972999999999999</v>
      </c>
      <c r="CW149" s="29">
        <f t="shared" ref="CW149" si="362">AA149/AA$2</f>
        <v>1.2638</v>
      </c>
      <c r="CX149" s="29">
        <f t="shared" ref="CX149" si="363">AB149/AB$2</f>
        <v>1.556722260578288</v>
      </c>
    </row>
    <row r="150" spans="1:102">
      <c r="A150" s="2">
        <v>44162</v>
      </c>
      <c r="B150" s="29">
        <v>1.1943999999999999</v>
      </c>
      <c r="C150" s="29">
        <v>1.7569999999999999</v>
      </c>
      <c r="D150" s="29">
        <v>1.3571</v>
      </c>
      <c r="E150" s="29">
        <v>2.3940000000000001</v>
      </c>
      <c r="F150" s="29">
        <v>1.752</v>
      </c>
      <c r="G150" s="29">
        <v>3.2928000000000002</v>
      </c>
      <c r="H150" s="29">
        <v>1.9670000000000001</v>
      </c>
      <c r="I150" s="29">
        <v>1.2286999999999999</v>
      </c>
      <c r="J150" s="29">
        <v>1.258</v>
      </c>
      <c r="K150" s="29">
        <v>1.2170000000000001</v>
      </c>
      <c r="L150" s="29">
        <v>1.3641000000000001</v>
      </c>
      <c r="M150" s="29">
        <v>1.276</v>
      </c>
      <c r="N150" s="29">
        <v>1.222130111559014</v>
      </c>
      <c r="O150" s="29">
        <v>1.1257999999999999</v>
      </c>
      <c r="P150" s="29">
        <v>1.1969000000000001</v>
      </c>
      <c r="Q150" s="29">
        <v>1.268</v>
      </c>
      <c r="R150" s="29">
        <v>1.4286000000000001</v>
      </c>
      <c r="S150" s="29">
        <v>1.6923999999999999</v>
      </c>
      <c r="T150" s="29">
        <v>1.45</v>
      </c>
      <c r="U150" s="29">
        <v>1.0860000000000001</v>
      </c>
      <c r="V150" s="29">
        <v>1.833</v>
      </c>
      <c r="W150" s="29">
        <v>0.96499999999999997</v>
      </c>
      <c r="X150" s="29">
        <v>1.85</v>
      </c>
      <c r="Y150" s="29">
        <v>1.6237999999999999</v>
      </c>
      <c r="Z150" s="29">
        <v>1.0938000000000001</v>
      </c>
      <c r="AA150" s="29">
        <v>1.2584</v>
      </c>
      <c r="AB150" s="19">
        <v>1.5473836395000073</v>
      </c>
      <c r="AD150" s="11">
        <f t="shared" si="297"/>
        <v>-5.0812161599333994E-3</v>
      </c>
      <c r="AE150" s="11">
        <f t="shared" si="298"/>
        <v>-1.5244927698688571E-2</v>
      </c>
      <c r="AF150" s="11">
        <f t="shared" si="299"/>
        <v>1.6976675524063012E-3</v>
      </c>
      <c r="AG150" s="11">
        <f t="shared" si="300"/>
        <v>8.8495575221239076E-3</v>
      </c>
      <c r="AH150" s="11">
        <f t="shared" si="301"/>
        <v>-6.8027210884353817E-3</v>
      </c>
      <c r="AI150" s="11">
        <f t="shared" si="302"/>
        <v>-1.0814708002883977E-2</v>
      </c>
      <c r="AJ150" s="11">
        <f t="shared" si="303"/>
        <v>-1.3689013689013652E-2</v>
      </c>
      <c r="AK150" s="11">
        <f t="shared" si="304"/>
        <v>-1.3805281322738616E-2</v>
      </c>
      <c r="AL150" s="11">
        <f t="shared" si="305"/>
        <v>-1.9485580670303926E-2</v>
      </c>
      <c r="AM150" s="11">
        <f t="shared" si="306"/>
        <v>-2.0917135961383782E-2</v>
      </c>
      <c r="AN150" s="11">
        <f t="shared" si="307"/>
        <v>-4.6435559301849505E-3</v>
      </c>
      <c r="AO150" s="11">
        <f t="shared" si="308"/>
        <v>-7.7760497667185291E-3</v>
      </c>
      <c r="AP150" s="11">
        <f t="shared" si="309"/>
        <v>-7.6829382554107761E-3</v>
      </c>
      <c r="AQ150" s="11">
        <f t="shared" si="310"/>
        <v>-6.2671021272840965E-3</v>
      </c>
      <c r="AR150" s="11">
        <f t="shared" si="311"/>
        <v>9.7013666272989241E-3</v>
      </c>
      <c r="AS150" s="11">
        <f t="shared" si="312"/>
        <v>-1.0920436817472678E-2</v>
      </c>
      <c r="AT150" s="11">
        <f t="shared" si="313"/>
        <v>-1.0527773929907114E-2</v>
      </c>
      <c r="AU150" s="11">
        <f t="shared" si="314"/>
        <v>-4.1344279723587452E-4</v>
      </c>
      <c r="AV150" s="11">
        <f t="shared" si="315"/>
        <v>4.1551246537396835E-3</v>
      </c>
      <c r="AW150" s="11">
        <f t="shared" si="316"/>
        <v>-7.3126142595978383E-3</v>
      </c>
      <c r="AX150" s="11">
        <f t="shared" si="317"/>
        <v>1.0922992900055384E-3</v>
      </c>
      <c r="AY150" s="11">
        <f t="shared" si="318"/>
        <v>-5.1546391752577136E-3</v>
      </c>
      <c r="AZ150" s="11">
        <f t="shared" si="319"/>
        <v>1.0822510822510178E-3</v>
      </c>
      <c r="BA150" s="11">
        <f t="shared" si="320"/>
        <v>-8.5480522652338076E-3</v>
      </c>
      <c r="BB150" s="11">
        <f t="shared" si="358"/>
        <v>-3.1896473161394656E-3</v>
      </c>
      <c r="BC150" s="11">
        <f t="shared" si="359"/>
        <v>-4.2728279791106605E-3</v>
      </c>
      <c r="BD150" s="11">
        <f t="shared" si="360"/>
        <v>-5.9988999417349698E-3</v>
      </c>
      <c r="BW150" s="2">
        <f t="shared" si="272"/>
        <v>44162</v>
      </c>
      <c r="BX150" s="29">
        <f t="shared" si="273"/>
        <v>1.1943999999999999</v>
      </c>
      <c r="BY150" s="29">
        <f t="shared" si="274"/>
        <v>1.5966921119592874</v>
      </c>
      <c r="BZ150" s="29">
        <f t="shared" si="275"/>
        <v>1.3428656243815555</v>
      </c>
      <c r="CA150" s="29">
        <f t="shared" si="276"/>
        <v>1.9463414634146343</v>
      </c>
      <c r="CB150" s="29">
        <f t="shared" si="277"/>
        <v>1.3937947494033414</v>
      </c>
      <c r="CC150" s="29">
        <f t="shared" si="278"/>
        <v>1.6749580344880208</v>
      </c>
      <c r="CD150" s="29">
        <f t="shared" si="279"/>
        <v>1.6543313708999159</v>
      </c>
      <c r="CE150" s="29">
        <f t="shared" si="280"/>
        <v>1.2286999999999999</v>
      </c>
      <c r="CF150" s="29">
        <f t="shared" si="281"/>
        <v>1.0474604496253122</v>
      </c>
      <c r="CG150" s="29">
        <f t="shared" si="282"/>
        <v>1.2170000000000001</v>
      </c>
      <c r="CH150" s="29">
        <f t="shared" si="283"/>
        <v>1.3641000000000001</v>
      </c>
      <c r="CI150" s="29">
        <f t="shared" si="284"/>
        <v>1.276</v>
      </c>
      <c r="CJ150" s="29">
        <f t="shared" si="285"/>
        <v>1.222130111559014</v>
      </c>
      <c r="CK150" s="29">
        <f t="shared" si="286"/>
        <v>1.1257999999999999</v>
      </c>
      <c r="CL150" s="29">
        <f t="shared" si="287"/>
        <v>1.1969000000000001</v>
      </c>
      <c r="CM150" s="29">
        <f t="shared" si="288"/>
        <v>1.268</v>
      </c>
      <c r="CN150" s="29">
        <f t="shared" si="289"/>
        <v>1.4286000000000001</v>
      </c>
      <c r="CO150" s="29">
        <f t="shared" si="290"/>
        <v>1.6791348348050401</v>
      </c>
      <c r="CP150" s="29">
        <f t="shared" si="291"/>
        <v>1.2968428584205347</v>
      </c>
      <c r="CQ150" s="29">
        <f t="shared" si="292"/>
        <v>1.0860000000000001</v>
      </c>
      <c r="CR150" s="29">
        <f t="shared" si="293"/>
        <v>1.833</v>
      </c>
      <c r="CS150" s="29">
        <f t="shared" si="294"/>
        <v>0.96499999999999997</v>
      </c>
      <c r="CT150" s="29">
        <f t="shared" si="295"/>
        <v>1.8407960199004978</v>
      </c>
      <c r="CU150" s="29">
        <f t="shared" si="296"/>
        <v>1.530154542027893</v>
      </c>
      <c r="CV150" s="29">
        <f t="shared" ref="CV150" si="364">Z150/Z$2</f>
        <v>1.0938000000000001</v>
      </c>
      <c r="CW150" s="29">
        <f t="shared" ref="CW150" si="365">AA150/AA$2</f>
        <v>1.2584</v>
      </c>
      <c r="CX150" s="29">
        <f t="shared" ref="CX150" si="366">AB150/AB$2</f>
        <v>1.5473836395000073</v>
      </c>
    </row>
    <row r="151" spans="1:102">
      <c r="A151" s="2">
        <v>44169</v>
      </c>
      <c r="B151" s="29">
        <v>1.1941999999999999</v>
      </c>
      <c r="C151" s="29">
        <v>1.7523</v>
      </c>
      <c r="D151" s="29">
        <v>1.3583000000000001</v>
      </c>
      <c r="E151" s="29">
        <v>2.3969999999999998</v>
      </c>
      <c r="F151" s="29">
        <v>1.7569999999999999</v>
      </c>
      <c r="G151" s="29">
        <v>3.2965</v>
      </c>
      <c r="H151" s="29">
        <v>2.0125000000000002</v>
      </c>
      <c r="I151" s="29">
        <v>1.2410000000000001</v>
      </c>
      <c r="J151" s="29">
        <v>1.2729999999999999</v>
      </c>
      <c r="K151" s="29">
        <v>1.2350000000000001</v>
      </c>
      <c r="L151" s="29">
        <v>1.36794029422979</v>
      </c>
      <c r="M151" s="29">
        <v>1.2729999999999999</v>
      </c>
      <c r="N151" s="29">
        <v>1.2288229211587141</v>
      </c>
      <c r="O151" s="29">
        <v>1.1294999999999999</v>
      </c>
      <c r="P151" s="29">
        <v>1.1969000000000001</v>
      </c>
      <c r="Q151" s="29">
        <v>1.2629999999999999</v>
      </c>
      <c r="R151" s="29">
        <v>1.4297</v>
      </c>
      <c r="S151" s="29">
        <v>1.6969000000000001</v>
      </c>
      <c r="T151" s="29">
        <v>1.4530000000000001</v>
      </c>
      <c r="U151" s="29">
        <v>1.0900000000000001</v>
      </c>
      <c r="V151" s="29">
        <v>1.851</v>
      </c>
      <c r="W151" s="29">
        <v>0.94899999999999995</v>
      </c>
      <c r="X151" s="29">
        <v>1.849</v>
      </c>
      <c r="Y151" s="29">
        <v>1.623</v>
      </c>
      <c r="Z151" s="29">
        <v>1.0892999999999999</v>
      </c>
      <c r="AA151" s="29">
        <v>1.2617</v>
      </c>
      <c r="AB151" s="19">
        <v>1.5516116219572065</v>
      </c>
      <c r="AD151" s="11">
        <f t="shared" si="297"/>
        <v>-1.6744809109170422E-4</v>
      </c>
      <c r="AE151" s="11">
        <f t="shared" si="298"/>
        <v>-2.6750142287990109E-3</v>
      </c>
      <c r="AF151" s="11">
        <f t="shared" si="299"/>
        <v>8.8423844963525511E-4</v>
      </c>
      <c r="AG151" s="11">
        <f t="shared" si="300"/>
        <v>1.2531328320801727E-3</v>
      </c>
      <c r="AH151" s="11">
        <f t="shared" si="301"/>
        <v>2.8538812785388057E-3</v>
      </c>
      <c r="AI151" s="11">
        <f t="shared" si="302"/>
        <v>1.123663751214643E-3</v>
      </c>
      <c r="AJ151" s="11">
        <f t="shared" si="303"/>
        <v>2.313167259786475E-2</v>
      </c>
      <c r="AK151" s="11">
        <f t="shared" si="304"/>
        <v>1.0010580288109638E-2</v>
      </c>
      <c r="AL151" s="11">
        <f t="shared" si="305"/>
        <v>1.1923688394276599E-2</v>
      </c>
      <c r="AM151" s="11">
        <f t="shared" si="306"/>
        <v>1.4790468364831666E-2</v>
      </c>
      <c r="AN151" s="11">
        <f t="shared" si="307"/>
        <v>2.8152585805951702E-3</v>
      </c>
      <c r="AO151" s="11">
        <f t="shared" si="308"/>
        <v>-2.3510971786834256E-3</v>
      </c>
      <c r="AP151" s="11">
        <f t="shared" si="309"/>
        <v>5.4763478425079448E-3</v>
      </c>
      <c r="AQ151" s="11">
        <f t="shared" si="310"/>
        <v>3.2865517853970516E-3</v>
      </c>
      <c r="AR151" s="11" t="str">
        <f t="shared" si="311"/>
        <v>/</v>
      </c>
      <c r="AS151" s="11">
        <f t="shared" si="312"/>
        <v>-3.9432176656152285E-3</v>
      </c>
      <c r="AT151" s="11">
        <f t="shared" si="313"/>
        <v>7.6998460030797133E-4</v>
      </c>
      <c r="AU151" s="11">
        <f t="shared" si="314"/>
        <v>2.6589458756796081E-3</v>
      </c>
      <c r="AV151" s="11">
        <f t="shared" si="315"/>
        <v>2.0689655172414501E-3</v>
      </c>
      <c r="AW151" s="11">
        <f t="shared" si="316"/>
        <v>3.6832412523020164E-3</v>
      </c>
      <c r="AX151" s="11">
        <f t="shared" si="317"/>
        <v>9.8199672667758087E-3</v>
      </c>
      <c r="AY151" s="11">
        <f t="shared" si="318"/>
        <v>-1.6580310880829008E-2</v>
      </c>
      <c r="AZ151" s="11">
        <f t="shared" si="319"/>
        <v>-5.4054054054064604E-4</v>
      </c>
      <c r="BA151" s="11">
        <f t="shared" si="320"/>
        <v>-4.9267151126985986E-4</v>
      </c>
      <c r="BB151" s="11">
        <f t="shared" si="358"/>
        <v>-4.1140976412508135E-3</v>
      </c>
      <c r="BC151" s="11">
        <f t="shared" si="359"/>
        <v>2.622377622377714E-3</v>
      </c>
      <c r="BD151" s="11">
        <f t="shared" si="360"/>
        <v>2.7323427424663649E-3</v>
      </c>
      <c r="BW151" s="2">
        <f t="shared" si="272"/>
        <v>44169</v>
      </c>
      <c r="BX151" s="29">
        <f t="shared" si="273"/>
        <v>1.1941999999999999</v>
      </c>
      <c r="BY151" s="29">
        <f t="shared" si="274"/>
        <v>1.592420937840785</v>
      </c>
      <c r="BZ151" s="29">
        <f t="shared" si="275"/>
        <v>1.3440530377993272</v>
      </c>
      <c r="CA151" s="29">
        <f t="shared" si="276"/>
        <v>1.948780487804878</v>
      </c>
      <c r="CB151" s="29">
        <f t="shared" si="277"/>
        <v>1.3977724741447892</v>
      </c>
      <c r="CC151" s="29">
        <f t="shared" si="278"/>
        <v>1.676840124116181</v>
      </c>
      <c r="CD151" s="29">
        <f t="shared" si="279"/>
        <v>1.6925988225399495</v>
      </c>
      <c r="CE151" s="29">
        <f t="shared" si="280"/>
        <v>1.2410000000000001</v>
      </c>
      <c r="CF151" s="29">
        <f t="shared" si="281"/>
        <v>1.0599500416319731</v>
      </c>
      <c r="CG151" s="29">
        <f t="shared" si="282"/>
        <v>1.2350000000000001</v>
      </c>
      <c r="CH151" s="29">
        <f t="shared" si="283"/>
        <v>1.36794029422979</v>
      </c>
      <c r="CI151" s="29">
        <f t="shared" si="284"/>
        <v>1.2729999999999999</v>
      </c>
      <c r="CJ151" s="29">
        <f t="shared" si="285"/>
        <v>1.2288229211587141</v>
      </c>
      <c r="CK151" s="29">
        <f t="shared" si="286"/>
        <v>1.1294999999999999</v>
      </c>
      <c r="CL151" s="29">
        <f t="shared" si="287"/>
        <v>1.1969000000000001</v>
      </c>
      <c r="CM151" s="29">
        <f t="shared" si="288"/>
        <v>1.2629999999999999</v>
      </c>
      <c r="CN151" s="29">
        <f t="shared" si="289"/>
        <v>1.4297</v>
      </c>
      <c r="CO151" s="29">
        <f t="shared" si="290"/>
        <v>1.6835995634487548</v>
      </c>
      <c r="CP151" s="29">
        <f t="shared" si="291"/>
        <v>1.2995259815758877</v>
      </c>
      <c r="CQ151" s="29">
        <f t="shared" si="292"/>
        <v>1.0900000000000001</v>
      </c>
      <c r="CR151" s="29">
        <f t="shared" si="293"/>
        <v>1.851</v>
      </c>
      <c r="CS151" s="29">
        <f t="shared" si="294"/>
        <v>0.94899999999999995</v>
      </c>
      <c r="CT151" s="29">
        <f t="shared" si="295"/>
        <v>1.8398009950248757</v>
      </c>
      <c r="CU151" s="29">
        <f t="shared" si="296"/>
        <v>1.5294006784771956</v>
      </c>
      <c r="CV151" s="29">
        <f t="shared" ref="CV151" si="367">Z151/Z$2</f>
        <v>1.0892999999999999</v>
      </c>
      <c r="CW151" s="29">
        <f t="shared" ref="CW151" si="368">AA151/AA$2</f>
        <v>1.2617</v>
      </c>
      <c r="CX151" s="29">
        <f t="shared" ref="CX151" si="369">AB151/AB$2</f>
        <v>1.5516116219572065</v>
      </c>
    </row>
    <row r="152" spans="1:102">
      <c r="A152" s="2">
        <v>44176</v>
      </c>
      <c r="B152" s="29">
        <v>1.1976</v>
      </c>
      <c r="C152" s="29">
        <v>1.7569999999999999</v>
      </c>
      <c r="D152" s="29">
        <v>1.36</v>
      </c>
      <c r="E152" s="29">
        <v>2.4209999999999998</v>
      </c>
      <c r="F152" s="29">
        <v>1.7509999999999999</v>
      </c>
      <c r="G152" s="29">
        <v>3.3485999999999998</v>
      </c>
      <c r="H152" s="29">
        <v>2.0331000000000001</v>
      </c>
      <c r="I152" s="29">
        <v>1.2503</v>
      </c>
      <c r="J152" s="29">
        <v>1.3049999999999999</v>
      </c>
      <c r="K152" s="29">
        <v>1.2609999999999999</v>
      </c>
      <c r="L152" s="29">
        <v>1.35549828466064</v>
      </c>
      <c r="M152" s="29">
        <v>1.2649999999999999</v>
      </c>
      <c r="N152" s="29">
        <v>1.2273228086622296</v>
      </c>
      <c r="O152" s="29">
        <v>1.1335999999999999</v>
      </c>
      <c r="P152" s="29">
        <v>1.1991000000000001</v>
      </c>
      <c r="Q152" s="29">
        <v>1.2809999999999999</v>
      </c>
      <c r="R152" s="29">
        <v>1.4459</v>
      </c>
      <c r="S152" s="29">
        <v>1.6995</v>
      </c>
      <c r="T152" s="29">
        <v>1.464</v>
      </c>
      <c r="U152" s="29">
        <v>1.1020000000000001</v>
      </c>
      <c r="V152" s="29">
        <v>1.843</v>
      </c>
      <c r="W152" s="29">
        <v>0.95699999999999996</v>
      </c>
      <c r="X152" s="29">
        <v>1.849</v>
      </c>
      <c r="Y152" s="29">
        <v>1.6316999999999999</v>
      </c>
      <c r="Z152" s="29">
        <v>1.0939000000000001</v>
      </c>
      <c r="AA152" s="29">
        <v>1.2656000000000001</v>
      </c>
      <c r="AB152" s="19">
        <v>1.5602318813271931</v>
      </c>
      <c r="AD152" s="11">
        <f t="shared" si="297"/>
        <v>2.8470942890639339E-3</v>
      </c>
      <c r="AE152" s="11">
        <f t="shared" si="298"/>
        <v>2.6821891228669958E-3</v>
      </c>
      <c r="AF152" s="11">
        <f t="shared" si="299"/>
        <v>1.2515644555695093E-3</v>
      </c>
      <c r="AG152" s="11">
        <f t="shared" si="300"/>
        <v>1.0012515644555631E-2</v>
      </c>
      <c r="AH152" s="11">
        <f t="shared" si="301"/>
        <v>-3.4149117814455954E-3</v>
      </c>
      <c r="AI152" s="11">
        <f t="shared" si="302"/>
        <v>1.5804641286212506E-2</v>
      </c>
      <c r="AJ152" s="11">
        <f t="shared" si="303"/>
        <v>1.0236024844720415E-2</v>
      </c>
      <c r="AK152" s="11">
        <f t="shared" si="304"/>
        <v>7.4939564867042563E-3</v>
      </c>
      <c r="AL152" s="11">
        <f t="shared" si="305"/>
        <v>2.5137470542026641E-2</v>
      </c>
      <c r="AM152" s="11">
        <f t="shared" si="306"/>
        <v>2.1052631578947212E-2</v>
      </c>
      <c r="AN152" s="11">
        <f t="shared" si="307"/>
        <v>-9.095433201019465E-3</v>
      </c>
      <c r="AO152" s="11">
        <f t="shared" si="308"/>
        <v>-6.2843676355066602E-3</v>
      </c>
      <c r="AP152" s="11">
        <f t="shared" si="309"/>
        <v>-1.2207719034650344E-3</v>
      </c>
      <c r="AQ152" s="11">
        <f t="shared" si="310"/>
        <v>3.6299247454625316E-3</v>
      </c>
      <c r="AR152" s="11">
        <f t="shared" si="311"/>
        <v>1.838081711087014E-3</v>
      </c>
      <c r="AS152" s="11">
        <f t="shared" si="312"/>
        <v>1.4251781472684133E-2</v>
      </c>
      <c r="AT152" s="11">
        <f t="shared" si="313"/>
        <v>1.1331048471707295E-2</v>
      </c>
      <c r="AU152" s="11">
        <f t="shared" si="314"/>
        <v>1.5322057870232886E-3</v>
      </c>
      <c r="AV152" s="11">
        <f t="shared" si="315"/>
        <v>7.5705437026840627E-3</v>
      </c>
      <c r="AW152" s="11">
        <f t="shared" si="316"/>
        <v>1.1009174311926717E-2</v>
      </c>
      <c r="AX152" s="11">
        <f t="shared" si="317"/>
        <v>-4.32198811453266E-3</v>
      </c>
      <c r="AY152" s="11">
        <f t="shared" si="318"/>
        <v>8.4299262381453133E-3</v>
      </c>
      <c r="AZ152" s="11" t="str">
        <f t="shared" si="319"/>
        <v>/</v>
      </c>
      <c r="BA152" s="11">
        <f t="shared" si="320"/>
        <v>5.36044362292043E-3</v>
      </c>
      <c r="BB152" s="11">
        <f t="shared" ref="BB152:BB153" si="370">IF(Z152=Z151,"/",Z152/Z151-1)</f>
        <v>4.2228954374370353E-3</v>
      </c>
      <c r="BC152" s="11">
        <f t="shared" ref="BC152:BC153" si="371">IF(AA152=AA151,"/",AA152/AA151-1)</f>
        <v>3.0910676071966847E-3</v>
      </c>
      <c r="BD152" s="11">
        <f t="shared" ref="BD152:BD153" si="372">IF(AB152=AB151,"/",AB152/AB151-1)</f>
        <v>5.5556811047297039E-3</v>
      </c>
      <c r="BW152" s="2">
        <f t="shared" si="272"/>
        <v>44176</v>
      </c>
      <c r="BX152" s="29">
        <f t="shared" si="273"/>
        <v>1.1976</v>
      </c>
      <c r="BY152" s="29">
        <f t="shared" si="274"/>
        <v>1.5966921119592874</v>
      </c>
      <c r="BZ152" s="29">
        <f t="shared" si="275"/>
        <v>1.3457352068078372</v>
      </c>
      <c r="CA152" s="29">
        <f t="shared" si="276"/>
        <v>1.9682926829268292</v>
      </c>
      <c r="CB152" s="29">
        <f t="shared" si="277"/>
        <v>1.3929992044550517</v>
      </c>
      <c r="CC152" s="29">
        <f t="shared" si="278"/>
        <v>1.7033419807721653</v>
      </c>
      <c r="CD152" s="29">
        <f t="shared" si="279"/>
        <v>1.7099243061396132</v>
      </c>
      <c r="CE152" s="29">
        <f t="shared" si="280"/>
        <v>1.2503</v>
      </c>
      <c r="CF152" s="29">
        <f t="shared" si="281"/>
        <v>1.0865945045795169</v>
      </c>
      <c r="CG152" s="29">
        <f t="shared" si="282"/>
        <v>1.2609999999999999</v>
      </c>
      <c r="CH152" s="29">
        <f t="shared" si="283"/>
        <v>1.35549828466064</v>
      </c>
      <c r="CI152" s="29">
        <f t="shared" si="284"/>
        <v>1.2649999999999999</v>
      </c>
      <c r="CJ152" s="29">
        <f t="shared" si="285"/>
        <v>1.2273228086622296</v>
      </c>
      <c r="CK152" s="29">
        <f t="shared" si="286"/>
        <v>1.1335999999999999</v>
      </c>
      <c r="CL152" s="29">
        <f t="shared" si="287"/>
        <v>1.1991000000000001</v>
      </c>
      <c r="CM152" s="29">
        <f t="shared" si="288"/>
        <v>1.2809999999999999</v>
      </c>
      <c r="CN152" s="29">
        <f t="shared" si="289"/>
        <v>1.4459</v>
      </c>
      <c r="CO152" s="29">
        <f t="shared" si="290"/>
        <v>1.686179184442901</v>
      </c>
      <c r="CP152" s="29">
        <f t="shared" si="291"/>
        <v>1.3093640998121812</v>
      </c>
      <c r="CQ152" s="29">
        <f t="shared" si="292"/>
        <v>1.1020000000000001</v>
      </c>
      <c r="CR152" s="29">
        <f t="shared" si="293"/>
        <v>1.843</v>
      </c>
      <c r="CS152" s="29">
        <f t="shared" si="294"/>
        <v>0.95699999999999996</v>
      </c>
      <c r="CT152" s="29">
        <f t="shared" si="295"/>
        <v>1.8398009950248757</v>
      </c>
      <c r="CU152" s="29">
        <f t="shared" si="296"/>
        <v>1.537598944591029</v>
      </c>
      <c r="CV152" s="29">
        <f t="shared" ref="CV152" si="373">Z152/Z$2</f>
        <v>1.0939000000000001</v>
      </c>
      <c r="CW152" s="29">
        <f t="shared" ref="CW152" si="374">AA152/AA$2</f>
        <v>1.2656000000000001</v>
      </c>
      <c r="CX152" s="29">
        <f t="shared" ref="CX152" si="375">AB152/AB$2</f>
        <v>1.5602318813271931</v>
      </c>
    </row>
    <row r="153" spans="1:102">
      <c r="A153" s="2">
        <v>44183</v>
      </c>
      <c r="B153" s="29">
        <v>1.1995</v>
      </c>
      <c r="C153" s="29">
        <v>1.7597</v>
      </c>
      <c r="D153" s="29">
        <v>1.3620000000000001</v>
      </c>
      <c r="E153" s="29">
        <v>2.448</v>
      </c>
      <c r="F153" s="29">
        <v>1.7529999999999999</v>
      </c>
      <c r="G153" s="29">
        <v>3.4108000000000001</v>
      </c>
      <c r="H153" s="29">
        <v>2.0516999999999999</v>
      </c>
      <c r="I153" s="29">
        <v>1.2515000000000001</v>
      </c>
      <c r="J153" s="29">
        <v>1.302</v>
      </c>
      <c r="K153" s="29">
        <v>1.286</v>
      </c>
      <c r="L153" s="29">
        <v>1.3504005388757601</v>
      </c>
      <c r="M153" s="29">
        <v>1.2490000000000001</v>
      </c>
      <c r="N153" s="29">
        <v>1.2265150557795073</v>
      </c>
      <c r="O153" s="29">
        <v>1.1367</v>
      </c>
      <c r="P153" s="29">
        <v>1.1863999999999999</v>
      </c>
      <c r="Q153" s="29">
        <v>1.288</v>
      </c>
      <c r="R153" s="29">
        <v>1.4502999999999999</v>
      </c>
      <c r="S153" s="29">
        <v>1.706</v>
      </c>
      <c r="T153" s="29">
        <v>1.4710000000000001</v>
      </c>
      <c r="U153" s="29">
        <v>1.097</v>
      </c>
      <c r="V153" s="29">
        <v>1.849</v>
      </c>
      <c r="W153" s="29">
        <v>0.97899999999999998</v>
      </c>
      <c r="X153" s="29">
        <v>1.8480000000000001</v>
      </c>
      <c r="Y153" s="29">
        <v>1.6304000000000001</v>
      </c>
      <c r="Z153" s="29">
        <v>1.0984</v>
      </c>
      <c r="AA153" s="29">
        <v>1.2712000000000001</v>
      </c>
      <c r="AB153" s="19">
        <v>1.5652843967288304</v>
      </c>
      <c r="AD153" s="11">
        <f t="shared" si="297"/>
        <v>1.5865063460254181E-3</v>
      </c>
      <c r="AE153" s="11">
        <f t="shared" si="298"/>
        <v>1.5367103016505901E-3</v>
      </c>
      <c r="AF153" s="11">
        <f t="shared" si="299"/>
        <v>1.4705882352941124E-3</v>
      </c>
      <c r="AG153" s="11">
        <f t="shared" si="300"/>
        <v>1.115241635687747E-2</v>
      </c>
      <c r="AH153" s="11">
        <f t="shared" si="301"/>
        <v>1.1422044545974508E-3</v>
      </c>
      <c r="AI153" s="11">
        <f t="shared" si="302"/>
        <v>1.8574926835095429E-2</v>
      </c>
      <c r="AJ153" s="11">
        <f t="shared" si="303"/>
        <v>9.148590821897562E-3</v>
      </c>
      <c r="AK153" s="11">
        <f t="shared" si="304"/>
        <v>9.5976965528277169E-4</v>
      </c>
      <c r="AL153" s="11">
        <f t="shared" si="305"/>
        <v>-2.2988505747125743E-3</v>
      </c>
      <c r="AM153" s="11">
        <f t="shared" si="306"/>
        <v>1.9825535289452967E-2</v>
      </c>
      <c r="AN153" s="11">
        <f t="shared" si="307"/>
        <v>-3.7607910261252542E-3</v>
      </c>
      <c r="AO153" s="11">
        <f t="shared" si="308"/>
        <v>-1.2648221343873334E-2</v>
      </c>
      <c r="AP153" s="11">
        <f t="shared" si="309"/>
        <v>-6.5814215870629855E-4</v>
      </c>
      <c r="AQ153" s="11">
        <f t="shared" si="310"/>
        <v>2.7346506704306606E-3</v>
      </c>
      <c r="AR153" s="11">
        <f t="shared" si="311"/>
        <v>-1.059127679092664E-2</v>
      </c>
      <c r="AS153" s="11">
        <f t="shared" si="312"/>
        <v>5.464480874316946E-3</v>
      </c>
      <c r="AT153" s="11">
        <f t="shared" si="313"/>
        <v>3.0430873504392331E-3</v>
      </c>
      <c r="AU153" s="11">
        <f t="shared" si="314"/>
        <v>3.8246543100912689E-3</v>
      </c>
      <c r="AV153" s="11">
        <f t="shared" si="315"/>
        <v>4.781420765027411E-3</v>
      </c>
      <c r="AW153" s="11">
        <f t="shared" si="316"/>
        <v>-4.5372050816697707E-3</v>
      </c>
      <c r="AX153" s="11">
        <f t="shared" si="317"/>
        <v>3.2555615843732344E-3</v>
      </c>
      <c r="AY153" s="11">
        <f t="shared" si="318"/>
        <v>2.2988505747126409E-2</v>
      </c>
      <c r="AZ153" s="11">
        <f t="shared" si="319"/>
        <v>-5.4083288263917506E-4</v>
      </c>
      <c r="BA153" s="11">
        <f t="shared" si="320"/>
        <v>-7.9671508242928901E-4</v>
      </c>
      <c r="BB153" s="11">
        <f t="shared" si="370"/>
        <v>4.1137215467592636E-3</v>
      </c>
      <c r="BC153" s="11">
        <f t="shared" si="371"/>
        <v>4.4247787610620648E-3</v>
      </c>
      <c r="BD153" s="11">
        <f t="shared" si="372"/>
        <v>3.2383105755660058E-3</v>
      </c>
      <c r="BW153" s="2">
        <f t="shared" si="272"/>
        <v>44183</v>
      </c>
      <c r="BX153" s="29">
        <f t="shared" si="273"/>
        <v>1.1995</v>
      </c>
      <c r="BY153" s="29">
        <f t="shared" si="274"/>
        <v>1.5991457651762995</v>
      </c>
      <c r="BZ153" s="29">
        <f t="shared" si="275"/>
        <v>1.3477142291707898</v>
      </c>
      <c r="CA153" s="29">
        <f t="shared" si="276"/>
        <v>1.9902439024390244</v>
      </c>
      <c r="CB153" s="29">
        <f t="shared" si="277"/>
        <v>1.3945902943516308</v>
      </c>
      <c r="CC153" s="29">
        <f t="shared" si="278"/>
        <v>1.7349814334401548</v>
      </c>
      <c r="CD153" s="29">
        <f t="shared" si="279"/>
        <v>1.7255677039529014</v>
      </c>
      <c r="CE153" s="29">
        <f t="shared" si="280"/>
        <v>1.2515000000000001</v>
      </c>
      <c r="CF153" s="29">
        <f t="shared" si="281"/>
        <v>1.0840965861781848</v>
      </c>
      <c r="CG153" s="29">
        <f t="shared" si="282"/>
        <v>1.286</v>
      </c>
      <c r="CH153" s="29">
        <f t="shared" si="283"/>
        <v>1.3504005388757601</v>
      </c>
      <c r="CI153" s="29">
        <f t="shared" si="284"/>
        <v>1.2490000000000001</v>
      </c>
      <c r="CJ153" s="29">
        <f t="shared" si="285"/>
        <v>1.2265150557795073</v>
      </c>
      <c r="CK153" s="29">
        <f t="shared" si="286"/>
        <v>1.1367</v>
      </c>
      <c r="CL153" s="29">
        <f t="shared" si="287"/>
        <v>1.1863999999999999</v>
      </c>
      <c r="CM153" s="29">
        <f t="shared" si="288"/>
        <v>1.288</v>
      </c>
      <c r="CN153" s="29">
        <f t="shared" si="289"/>
        <v>1.4502999999999999</v>
      </c>
      <c r="CO153" s="29">
        <f t="shared" si="290"/>
        <v>1.6926282369282666</v>
      </c>
      <c r="CP153" s="29">
        <f t="shared" si="291"/>
        <v>1.3156247205080047</v>
      </c>
      <c r="CQ153" s="29">
        <f t="shared" si="292"/>
        <v>1.097</v>
      </c>
      <c r="CR153" s="29">
        <f t="shared" si="293"/>
        <v>1.849</v>
      </c>
      <c r="CS153" s="29">
        <f t="shared" si="294"/>
        <v>0.97899999999999998</v>
      </c>
      <c r="CT153" s="29">
        <f t="shared" si="295"/>
        <v>1.8388059701492541</v>
      </c>
      <c r="CU153" s="29">
        <f t="shared" si="296"/>
        <v>1.5363739163211461</v>
      </c>
      <c r="CV153" s="29">
        <f t="shared" ref="CV153" si="376">Z153/Z$2</f>
        <v>1.0984</v>
      </c>
      <c r="CW153" s="29">
        <f t="shared" ref="CW153" si="377">AA153/AA$2</f>
        <v>1.2712000000000001</v>
      </c>
      <c r="CX153" s="29">
        <f t="shared" ref="CX153" si="378">AB153/AB$2</f>
        <v>1.5652843967288304</v>
      </c>
    </row>
    <row r="154" spans="1:102">
      <c r="A154" s="2">
        <v>44190</v>
      </c>
      <c r="B154" s="29">
        <v>1.2109000000000001</v>
      </c>
      <c r="C154" s="29">
        <v>1.7561</v>
      </c>
      <c r="D154" s="29">
        <v>1.3632</v>
      </c>
      <c r="E154" s="29">
        <v>2.4940000000000002</v>
      </c>
      <c r="F154" s="29">
        <v>1.746</v>
      </c>
      <c r="G154" s="29">
        <v>3.4578000000000002</v>
      </c>
      <c r="H154" s="29">
        <v>2.0558999999999998</v>
      </c>
      <c r="I154" s="29">
        <v>1.2497</v>
      </c>
      <c r="J154" s="29">
        <v>1.292</v>
      </c>
      <c r="K154" s="29">
        <v>1.2949999999999999</v>
      </c>
      <c r="L154" s="29">
        <v>1.33326411348428</v>
      </c>
      <c r="M154" s="29">
        <v>1.2370000000000001</v>
      </c>
      <c r="N154" s="29">
        <v>1.2250149432830231</v>
      </c>
      <c r="O154" s="29">
        <v>1.1415</v>
      </c>
      <c r="P154" s="29">
        <v>1.1854</v>
      </c>
      <c r="Q154" s="29">
        <v>1.302</v>
      </c>
      <c r="R154" s="29">
        <v>1.4383999999999999</v>
      </c>
      <c r="S154" s="29">
        <v>1.7156</v>
      </c>
      <c r="T154" s="29">
        <v>1.472</v>
      </c>
      <c r="U154" s="29">
        <v>1.1020000000000001</v>
      </c>
      <c r="V154" s="29">
        <v>1.8560000000000001</v>
      </c>
      <c r="W154" s="29">
        <v>1.008</v>
      </c>
      <c r="X154" s="29">
        <v>1.8480000000000001</v>
      </c>
      <c r="Y154" s="29">
        <v>1.6287</v>
      </c>
      <c r="Z154" s="29">
        <v>1.1027</v>
      </c>
      <c r="AA154" s="29">
        <v>1.2844</v>
      </c>
      <c r="AB154" s="19">
        <v>1.5699137730887303</v>
      </c>
      <c r="AD154" s="11">
        <f t="shared" si="297"/>
        <v>9.5039599833264266E-3</v>
      </c>
      <c r="AE154" s="11">
        <f t="shared" si="298"/>
        <v>-2.0458032619197208E-3</v>
      </c>
      <c r="AF154" s="11">
        <f t="shared" si="299"/>
        <v>8.8105726872234058E-4</v>
      </c>
      <c r="AG154" s="11">
        <f t="shared" si="300"/>
        <v>1.879084967320277E-2</v>
      </c>
      <c r="AH154" s="11">
        <f t="shared" si="301"/>
        <v>-3.993154592127679E-3</v>
      </c>
      <c r="AI154" s="11">
        <f t="shared" si="302"/>
        <v>1.377975841444834E-2</v>
      </c>
      <c r="AJ154" s="11">
        <f t="shared" si="303"/>
        <v>2.0470829068577334E-3</v>
      </c>
      <c r="AK154" s="11">
        <f t="shared" si="304"/>
        <v>-1.4382740711146313E-3</v>
      </c>
      <c r="AL154" s="11">
        <f t="shared" si="305"/>
        <v>-7.6804915514593342E-3</v>
      </c>
      <c r="AM154" s="11">
        <f t="shared" si="306"/>
        <v>6.9984447900466318E-3</v>
      </c>
      <c r="AN154" s="11">
        <f t="shared" si="307"/>
        <v>-1.2689883407293823E-2</v>
      </c>
      <c r="AO154" s="11">
        <f t="shared" si="308"/>
        <v>-9.607686148919159E-3</v>
      </c>
      <c r="AP154" s="11">
        <f t="shared" si="309"/>
        <v>-1.2230689622727553E-3</v>
      </c>
      <c r="AQ154" s="11">
        <f t="shared" si="310"/>
        <v>4.2227500659803852E-3</v>
      </c>
      <c r="AR154" s="11">
        <f t="shared" si="311"/>
        <v>-8.4288604180704496E-4</v>
      </c>
      <c r="AS154" s="11">
        <f t="shared" si="312"/>
        <v>1.0869565217391353E-2</v>
      </c>
      <c r="AT154" s="11">
        <f t="shared" si="313"/>
        <v>-8.2051989243604462E-3</v>
      </c>
      <c r="AU154" s="11">
        <f t="shared" si="314"/>
        <v>5.6271981242672631E-3</v>
      </c>
      <c r="AV154" s="11">
        <f t="shared" si="315"/>
        <v>6.7980965329694776E-4</v>
      </c>
      <c r="AW154" s="11">
        <f t="shared" si="316"/>
        <v>4.5578851412946264E-3</v>
      </c>
      <c r="AX154" s="11">
        <f t="shared" si="317"/>
        <v>3.7858301784750026E-3</v>
      </c>
      <c r="AY154" s="11">
        <f t="shared" si="318"/>
        <v>2.962206332992845E-2</v>
      </c>
      <c r="AZ154" s="11" t="str">
        <f t="shared" si="319"/>
        <v>/</v>
      </c>
      <c r="BA154" s="11">
        <f t="shared" si="320"/>
        <v>-1.0426889106968096E-3</v>
      </c>
      <c r="BB154" s="11">
        <f t="shared" ref="BB154" si="379">IF(Z154=Z153,"/",Z154/Z153-1)</f>
        <v>3.9147851420247015E-3</v>
      </c>
      <c r="BC154" s="11">
        <f t="shared" ref="BC154" si="380">IF(AA154=AA153,"/",AA154/AA153-1)</f>
        <v>1.0383889238514632E-2</v>
      </c>
      <c r="BD154" s="11">
        <f t="shared" ref="BD154" si="381">IF(AB154=AB153,"/",AB154/AB153-1)</f>
        <v>2.9575305098386018E-3</v>
      </c>
      <c r="BW154" s="2">
        <f t="shared" si="272"/>
        <v>44190</v>
      </c>
      <c r="BX154" s="29">
        <f t="shared" si="273"/>
        <v>1.2109000000000001</v>
      </c>
      <c r="BY154" s="29">
        <f t="shared" si="274"/>
        <v>1.5958742275536169</v>
      </c>
      <c r="BZ154" s="29">
        <f t="shared" si="275"/>
        <v>1.3489016425885614</v>
      </c>
      <c r="CA154" s="29">
        <f t="shared" si="276"/>
        <v>2.0276422764227644</v>
      </c>
      <c r="CB154" s="29">
        <f t="shared" si="277"/>
        <v>1.389021479713604</v>
      </c>
      <c r="CC154" s="29">
        <f t="shared" si="278"/>
        <v>1.7588890584465131</v>
      </c>
      <c r="CD154" s="29">
        <f t="shared" si="279"/>
        <v>1.7291000841042892</v>
      </c>
      <c r="CE154" s="29">
        <f t="shared" si="280"/>
        <v>1.2497</v>
      </c>
      <c r="CF154" s="29">
        <f t="shared" si="281"/>
        <v>1.0757701915070774</v>
      </c>
      <c r="CG154" s="29">
        <f t="shared" si="282"/>
        <v>1.2949999999999999</v>
      </c>
      <c r="CH154" s="29">
        <f t="shared" si="283"/>
        <v>1.33326411348428</v>
      </c>
      <c r="CI154" s="29">
        <f t="shared" si="284"/>
        <v>1.2370000000000001</v>
      </c>
      <c r="CJ154" s="29">
        <f t="shared" si="285"/>
        <v>1.2250149432830231</v>
      </c>
      <c r="CK154" s="29">
        <f t="shared" si="286"/>
        <v>1.1415</v>
      </c>
      <c r="CL154" s="29">
        <f t="shared" si="287"/>
        <v>1.1854</v>
      </c>
      <c r="CM154" s="29">
        <f t="shared" si="288"/>
        <v>1.302</v>
      </c>
      <c r="CN154" s="29">
        <f t="shared" si="289"/>
        <v>1.4383999999999999</v>
      </c>
      <c r="CO154" s="29">
        <f t="shared" si="290"/>
        <v>1.7021529913681912</v>
      </c>
      <c r="CP154" s="29">
        <f t="shared" si="291"/>
        <v>1.316519094893122</v>
      </c>
      <c r="CQ154" s="29">
        <f t="shared" si="292"/>
        <v>1.1020000000000001</v>
      </c>
      <c r="CR154" s="29">
        <f t="shared" si="293"/>
        <v>1.8560000000000001</v>
      </c>
      <c r="CS154" s="29">
        <f t="shared" si="294"/>
        <v>1.008</v>
      </c>
      <c r="CT154" s="29">
        <f t="shared" si="295"/>
        <v>1.8388059701492541</v>
      </c>
      <c r="CU154" s="29">
        <f t="shared" si="296"/>
        <v>1.5347719562759141</v>
      </c>
      <c r="CV154" s="29">
        <f t="shared" ref="CV154" si="382">Z154/Z$2</f>
        <v>1.1027</v>
      </c>
      <c r="CW154" s="29">
        <f t="shared" ref="CW154" si="383">AA154/AA$2</f>
        <v>1.2844</v>
      </c>
      <c r="CX154" s="29">
        <f t="shared" ref="CX154" si="384">AB154/AB$2</f>
        <v>1.5699137730887303</v>
      </c>
    </row>
    <row r="155" spans="1:102">
      <c r="A155" s="2">
        <v>44196</v>
      </c>
      <c r="B155" s="29">
        <v>1.2197</v>
      </c>
      <c r="C155" s="29">
        <v>1.7603</v>
      </c>
      <c r="D155" s="29">
        <v>1.3667</v>
      </c>
      <c r="E155" s="29">
        <v>2.4929999999999999</v>
      </c>
      <c r="F155" s="29">
        <v>1.752</v>
      </c>
      <c r="G155" s="29">
        <v>3.4910999999999999</v>
      </c>
      <c r="H155" s="29">
        <v>2.0806</v>
      </c>
      <c r="I155" s="29">
        <v>1.25</v>
      </c>
      <c r="J155" s="29">
        <v>1.3280000000000001</v>
      </c>
      <c r="K155" s="29">
        <v>1.3089999999999999</v>
      </c>
      <c r="L155" s="29">
        <v>1.3507337652060201</v>
      </c>
      <c r="M155" s="29">
        <v>1.238</v>
      </c>
      <c r="N155" s="29">
        <v>1.2311307865379211</v>
      </c>
      <c r="O155" s="29">
        <v>1.1511</v>
      </c>
      <c r="P155" s="29">
        <v>1.1884999999999999</v>
      </c>
      <c r="Q155" s="29">
        <v>1.3049999999999999</v>
      </c>
      <c r="R155" s="29">
        <v>1.4319</v>
      </c>
      <c r="S155" s="29">
        <v>1.7242</v>
      </c>
      <c r="T155" s="29">
        <v>1.466</v>
      </c>
      <c r="U155" s="29">
        <v>1.109</v>
      </c>
      <c r="V155" s="29">
        <v>1.8640000000000001</v>
      </c>
      <c r="W155" s="29">
        <v>1.0249999999999999</v>
      </c>
      <c r="X155" s="29">
        <v>1.843</v>
      </c>
      <c r="Y155" s="29">
        <v>1.6336999999999999</v>
      </c>
      <c r="Z155" s="29">
        <v>1.1073999999999999</v>
      </c>
      <c r="AA155" s="29">
        <v>1.2943</v>
      </c>
      <c r="AB155" s="3">
        <v>1.578628850539773</v>
      </c>
      <c r="AD155" s="11">
        <f t="shared" si="297"/>
        <v>7.2673218267402806E-3</v>
      </c>
      <c r="AE155" s="11">
        <f t="shared" si="298"/>
        <v>2.3916633449119207E-3</v>
      </c>
      <c r="AF155" s="11">
        <f t="shared" si="299"/>
        <v>2.5674882629107554E-3</v>
      </c>
      <c r="AG155" s="11">
        <f t="shared" si="300"/>
        <v>-4.0096230954300704E-4</v>
      </c>
      <c r="AH155" s="11">
        <f t="shared" si="301"/>
        <v>3.4364261168384758E-3</v>
      </c>
      <c r="AI155" s="11">
        <f t="shared" si="302"/>
        <v>9.630400832899344E-3</v>
      </c>
      <c r="AJ155" s="11">
        <f t="shared" si="303"/>
        <v>1.2014203025439096E-2</v>
      </c>
      <c r="AK155" s="11">
        <f t="shared" si="304"/>
        <v>2.4005761382728252E-4</v>
      </c>
      <c r="AL155" s="11">
        <f t="shared" si="305"/>
        <v>2.7863777089783381E-2</v>
      </c>
      <c r="AM155" s="11">
        <f t="shared" si="306"/>
        <v>1.0810810810810922E-2</v>
      </c>
      <c r="AN155" s="11">
        <f t="shared" si="307"/>
        <v>1.3102919027863091E-2</v>
      </c>
      <c r="AO155" s="11">
        <f t="shared" si="308"/>
        <v>8.0840743734822418E-4</v>
      </c>
      <c r="AP155" s="11">
        <f t="shared" si="309"/>
        <v>4.9924642049734569E-3</v>
      </c>
      <c r="AQ155" s="11">
        <f t="shared" si="310"/>
        <v>8.4099868593956462E-3</v>
      </c>
      <c r="AR155" s="11">
        <f t="shared" si="311"/>
        <v>2.6151510038805448E-3</v>
      </c>
      <c r="AS155" s="11">
        <f t="shared" si="312"/>
        <v>2.3041474654377225E-3</v>
      </c>
      <c r="AT155" s="11">
        <f t="shared" si="313"/>
        <v>-4.518909899888679E-3</v>
      </c>
      <c r="AU155" s="11">
        <f t="shared" si="314"/>
        <v>5.0128235019817335E-3</v>
      </c>
      <c r="AV155" s="11">
        <f t="shared" si="315"/>
        <v>-4.0760869565217295E-3</v>
      </c>
      <c r="AW155" s="11">
        <f t="shared" ref="AW155:AW159" si="385">IF(U155=U154,"/",U155/U154-1)</f>
        <v>6.3520871143374347E-3</v>
      </c>
      <c r="AX155" s="11">
        <f t="shared" ref="AX155:AX159" si="386">IF(V155=V154,"/",V155/V154-1)</f>
        <v>4.3103448275862988E-3</v>
      </c>
      <c r="AY155" s="11">
        <f t="shared" ref="AY155:AY159" si="387">IF(W155=W154,"/",W155/W154-1)</f>
        <v>1.6865079365079305E-2</v>
      </c>
      <c r="AZ155" s="11">
        <f t="shared" ref="AZ155:AZ159" si="388">IF(X155=X154,"/",X155/X154-1)</f>
        <v>-2.7056277056277667E-3</v>
      </c>
      <c r="BA155" s="11">
        <f t="shared" ref="BA155:BA159" si="389">IF(Y155=Y154,"/",Y155/Y154-1)</f>
        <v>3.0699330754588861E-3</v>
      </c>
      <c r="BB155" s="11">
        <f t="shared" ref="BB155:BB159" si="390">IF(Z155=Z154,"/",Z155/Z154-1)</f>
        <v>4.2622653486894535E-3</v>
      </c>
      <c r="BC155" s="11">
        <f t="shared" ref="BC155:BC159" si="391">IF(AA155=AA154,"/",AA155/AA154-1)</f>
        <v>7.7078791653690804E-3</v>
      </c>
      <c r="BD155" s="11">
        <f t="shared" ref="BD155:BD159" si="392">IF(AB155=AB154,"/",AB155/AB154-1)</f>
        <v>5.5513096326915701E-3</v>
      </c>
      <c r="BW155" s="2">
        <f t="shared" si="272"/>
        <v>44196</v>
      </c>
      <c r="BX155" s="29">
        <f t="shared" si="273"/>
        <v>1.2197</v>
      </c>
      <c r="BY155" s="29">
        <f t="shared" si="274"/>
        <v>1.5996910214467466</v>
      </c>
      <c r="BZ155" s="29">
        <f t="shared" si="275"/>
        <v>1.3523649317237285</v>
      </c>
      <c r="CA155" s="29">
        <f t="shared" si="276"/>
        <v>2.026829268292683</v>
      </c>
      <c r="CB155" s="29">
        <f t="shared" si="277"/>
        <v>1.3937947494033414</v>
      </c>
      <c r="CC155" s="29">
        <f t="shared" si="278"/>
        <v>1.7758278650999542</v>
      </c>
      <c r="CD155" s="29">
        <f t="shared" si="279"/>
        <v>1.7498738435660217</v>
      </c>
      <c r="CE155" s="29">
        <f t="shared" si="280"/>
        <v>1.25</v>
      </c>
      <c r="CF155" s="29">
        <f t="shared" si="281"/>
        <v>1.1057452123230642</v>
      </c>
      <c r="CG155" s="29">
        <f t="shared" si="282"/>
        <v>1.3089999999999999</v>
      </c>
      <c r="CH155" s="29">
        <f t="shared" si="283"/>
        <v>1.3507337652060201</v>
      </c>
      <c r="CI155" s="29">
        <f t="shared" si="284"/>
        <v>1.238</v>
      </c>
      <c r="CJ155" s="29">
        <f t="shared" si="285"/>
        <v>1.2311307865379211</v>
      </c>
      <c r="CK155" s="29">
        <f t="shared" si="286"/>
        <v>1.1511</v>
      </c>
      <c r="CL155" s="29">
        <f t="shared" si="287"/>
        <v>1.1884999999999999</v>
      </c>
      <c r="CM155" s="29">
        <f t="shared" si="288"/>
        <v>1.3049999999999999</v>
      </c>
      <c r="CN155" s="29">
        <f t="shared" si="289"/>
        <v>1.4319</v>
      </c>
      <c r="CO155" s="29">
        <f t="shared" si="290"/>
        <v>1.7106855838872903</v>
      </c>
      <c r="CP155" s="29">
        <f t="shared" si="291"/>
        <v>1.3111528485824164</v>
      </c>
      <c r="CQ155" s="29">
        <f t="shared" ref="CQ155:CQ159" si="393">U155/U$2</f>
        <v>1.109</v>
      </c>
      <c r="CR155" s="29">
        <f t="shared" ref="CR155:CR159" si="394">V155/V$2</f>
        <v>1.8640000000000001</v>
      </c>
      <c r="CS155" s="29">
        <f t="shared" ref="CS155:CS159" si="395">W155/W$2</f>
        <v>1.0249999999999999</v>
      </c>
      <c r="CT155" s="29">
        <f t="shared" ref="CT155:CT159" si="396">X155/X$2</f>
        <v>1.8338308457711445</v>
      </c>
      <c r="CU155" s="29">
        <f t="shared" ref="CU155:CU159" si="397">Y155/Y$2</f>
        <v>1.5394836034677724</v>
      </c>
      <c r="CV155" s="29">
        <f t="shared" ref="CV155:CV159" si="398">Z155/Z$2</f>
        <v>1.1073999999999999</v>
      </c>
      <c r="CW155" s="29">
        <f t="shared" ref="CW155:CW159" si="399">AA155/AA$2</f>
        <v>1.2943</v>
      </c>
      <c r="CX155" s="29">
        <f t="shared" ref="CX155:CX159" si="400">AB155/AB$2</f>
        <v>1.578628850539773</v>
      </c>
    </row>
    <row r="156" spans="1:102">
      <c r="A156" s="2">
        <v>44204</v>
      </c>
      <c r="B156" s="29">
        <v>1.2295</v>
      </c>
      <c r="C156" s="29">
        <v>1.7350000000000001</v>
      </c>
      <c r="D156" s="29">
        <v>1.3688</v>
      </c>
      <c r="E156" s="29">
        <v>2.4950000000000001</v>
      </c>
      <c r="F156" s="29">
        <v>1.7250000000000001</v>
      </c>
      <c r="G156" s="29">
        <v>3.4474999999999998</v>
      </c>
      <c r="H156" s="29">
        <v>2.0581999999999998</v>
      </c>
      <c r="I156" s="29">
        <v>1.248</v>
      </c>
      <c r="J156" s="29">
        <v>1.2729999999999999</v>
      </c>
      <c r="K156" s="29">
        <v>1.278</v>
      </c>
      <c r="L156" s="29">
        <v>1.33654085228105</v>
      </c>
      <c r="M156" s="29">
        <v>1.238</v>
      </c>
      <c r="N156" s="29">
        <v>1.2335540451860882</v>
      </c>
      <c r="O156" s="29">
        <v>1.1566000000000001</v>
      </c>
      <c r="P156" s="29">
        <v>1.1875</v>
      </c>
      <c r="Q156" s="29">
        <v>1.2949999999999999</v>
      </c>
      <c r="R156" s="29">
        <v>1.4058999999999999</v>
      </c>
      <c r="S156" s="29">
        <v>1.6995</v>
      </c>
      <c r="T156" s="29">
        <v>1.446</v>
      </c>
      <c r="U156" s="29">
        <v>1.1020000000000001</v>
      </c>
      <c r="V156" s="29">
        <v>1.8879999999999999</v>
      </c>
      <c r="W156" s="29">
        <v>1.0740000000000001</v>
      </c>
      <c r="X156" s="29">
        <v>1.871</v>
      </c>
      <c r="Y156" s="29">
        <v>1.6283000000000001</v>
      </c>
      <c r="Z156" s="29">
        <v>1.1052999999999999</v>
      </c>
      <c r="AA156" s="29">
        <v>1.3004</v>
      </c>
      <c r="AB156" s="3">
        <v>1.5726372428536846</v>
      </c>
      <c r="AD156" s="11">
        <f t="shared" si="297"/>
        <v>8.0347626465524513E-3</v>
      </c>
      <c r="AE156" s="11">
        <f t="shared" si="298"/>
        <v>-1.4372550133499917E-2</v>
      </c>
      <c r="AF156" s="11">
        <f t="shared" si="299"/>
        <v>1.5365478890758677E-3</v>
      </c>
      <c r="AG156" s="11">
        <f t="shared" si="300"/>
        <v>8.0224628961089728E-4</v>
      </c>
      <c r="AH156" s="11">
        <f t="shared" si="301"/>
        <v>-1.5410958904109484E-2</v>
      </c>
      <c r="AI156" s="11">
        <f t="shared" si="302"/>
        <v>-1.2488900346595666E-2</v>
      </c>
      <c r="AJ156" s="11">
        <f t="shared" si="303"/>
        <v>-1.0766125156205009E-2</v>
      </c>
      <c r="AK156" s="11">
        <f t="shared" si="304"/>
        <v>-1.6000000000000458E-3</v>
      </c>
      <c r="AL156" s="11">
        <f t="shared" si="305"/>
        <v>-4.1415662650602481E-2</v>
      </c>
      <c r="AM156" s="11">
        <f t="shared" si="306"/>
        <v>-2.3682200152788324E-2</v>
      </c>
      <c r="AN156" s="11">
        <f t="shared" si="307"/>
        <v>-1.0507557662782885E-2</v>
      </c>
      <c r="AO156" s="11" t="str">
        <f t="shared" si="308"/>
        <v>/</v>
      </c>
      <c r="AP156" s="11">
        <f t="shared" si="309"/>
        <v>1.9683194301245432E-3</v>
      </c>
      <c r="AQ156" s="11">
        <f t="shared" si="310"/>
        <v>4.7780383980540186E-3</v>
      </c>
      <c r="AR156" s="11">
        <f t="shared" si="311"/>
        <v>-8.4139671855265608E-4</v>
      </c>
      <c r="AS156" s="11">
        <f t="shared" si="312"/>
        <v>-7.6628352490420992E-3</v>
      </c>
      <c r="AT156" s="11">
        <f t="shared" si="313"/>
        <v>-1.8157692576297291E-2</v>
      </c>
      <c r="AU156" s="11">
        <f t="shared" si="314"/>
        <v>-1.4325484282565748E-2</v>
      </c>
      <c r="AV156" s="11">
        <f t="shared" si="315"/>
        <v>-1.3642564802182844E-2</v>
      </c>
      <c r="AW156" s="11">
        <f t="shared" si="385"/>
        <v>-6.3119927862939074E-3</v>
      </c>
      <c r="AX156" s="11">
        <f t="shared" si="386"/>
        <v>1.2875536480686511E-2</v>
      </c>
      <c r="AY156" s="11">
        <f t="shared" si="387"/>
        <v>4.7804878048780752E-2</v>
      </c>
      <c r="AZ156" s="11">
        <f t="shared" si="388"/>
        <v>1.519262072707539E-2</v>
      </c>
      <c r="BA156" s="11">
        <f t="shared" si="389"/>
        <v>-3.3053804248025509E-3</v>
      </c>
      <c r="BB156" s="11">
        <f t="shared" si="390"/>
        <v>-1.8963337547408532E-3</v>
      </c>
      <c r="BC156" s="11">
        <f t="shared" si="391"/>
        <v>4.712972262999271E-3</v>
      </c>
      <c r="BD156" s="11">
        <f t="shared" si="392"/>
        <v>-3.7954505164654595E-3</v>
      </c>
      <c r="BW156" s="2">
        <f t="shared" si="272"/>
        <v>44204</v>
      </c>
      <c r="BX156" s="29">
        <f t="shared" si="273"/>
        <v>1.2295</v>
      </c>
      <c r="BY156" s="29">
        <f t="shared" si="274"/>
        <v>1.5766993820428936</v>
      </c>
      <c r="BZ156" s="29">
        <f t="shared" si="275"/>
        <v>1.354442905204829</v>
      </c>
      <c r="CA156" s="29">
        <f t="shared" si="276"/>
        <v>2.0284552845528458</v>
      </c>
      <c r="CB156" s="29">
        <f t="shared" si="277"/>
        <v>1.3723150357995229</v>
      </c>
      <c r="CC156" s="29">
        <f t="shared" si="278"/>
        <v>1.7536497278600132</v>
      </c>
      <c r="CD156" s="29">
        <f t="shared" si="279"/>
        <v>1.7310344827586204</v>
      </c>
      <c r="CE156" s="29">
        <f t="shared" si="280"/>
        <v>1.248</v>
      </c>
      <c r="CF156" s="29">
        <f t="shared" si="281"/>
        <v>1.0599500416319731</v>
      </c>
      <c r="CG156" s="29">
        <f t="shared" si="282"/>
        <v>1.278</v>
      </c>
      <c r="CH156" s="29">
        <f t="shared" si="283"/>
        <v>1.33654085228105</v>
      </c>
      <c r="CI156" s="29">
        <f t="shared" si="284"/>
        <v>1.238</v>
      </c>
      <c r="CJ156" s="29">
        <f t="shared" si="285"/>
        <v>1.2335540451860882</v>
      </c>
      <c r="CK156" s="29">
        <f t="shared" si="286"/>
        <v>1.1566000000000001</v>
      </c>
      <c r="CL156" s="29">
        <f t="shared" si="287"/>
        <v>1.1875</v>
      </c>
      <c r="CM156" s="29">
        <f t="shared" si="288"/>
        <v>1.2949999999999999</v>
      </c>
      <c r="CN156" s="29">
        <f t="shared" si="289"/>
        <v>1.4058999999999999</v>
      </c>
      <c r="CO156" s="29">
        <f t="shared" si="290"/>
        <v>1.686179184442901</v>
      </c>
      <c r="CP156" s="29">
        <f t="shared" si="291"/>
        <v>1.2932653608800642</v>
      </c>
      <c r="CQ156" s="29">
        <f t="shared" si="393"/>
        <v>1.1020000000000001</v>
      </c>
      <c r="CR156" s="29">
        <f t="shared" si="394"/>
        <v>1.8879999999999999</v>
      </c>
      <c r="CS156" s="29">
        <f t="shared" si="395"/>
        <v>1.0740000000000001</v>
      </c>
      <c r="CT156" s="29">
        <f t="shared" si="396"/>
        <v>1.8616915422885574</v>
      </c>
      <c r="CU156" s="29">
        <f t="shared" si="397"/>
        <v>1.5343950245005655</v>
      </c>
      <c r="CV156" s="29">
        <f t="shared" si="398"/>
        <v>1.1052999999999999</v>
      </c>
      <c r="CW156" s="29">
        <f t="shared" si="399"/>
        <v>1.3004</v>
      </c>
      <c r="CX156" s="29">
        <f t="shared" si="400"/>
        <v>1.5726372428536846</v>
      </c>
    </row>
    <row r="157" spans="1:102">
      <c r="A157" s="2">
        <v>44211</v>
      </c>
      <c r="B157" s="29">
        <v>1.23</v>
      </c>
      <c r="C157" s="29">
        <v>1.7323</v>
      </c>
      <c r="D157" s="29">
        <v>1.3677999999999999</v>
      </c>
      <c r="E157" s="29">
        <v>2.4809999999999999</v>
      </c>
      <c r="F157" s="29">
        <v>1.746</v>
      </c>
      <c r="G157" s="29">
        <v>3.4517000000000002</v>
      </c>
      <c r="H157" s="29">
        <v>2.0916999999999999</v>
      </c>
      <c r="I157" s="29">
        <v>1.2589999999999999</v>
      </c>
      <c r="J157" s="29">
        <v>1.24</v>
      </c>
      <c r="K157" s="29">
        <v>1.3049999999999999</v>
      </c>
      <c r="L157" s="29">
        <v>1.33945460261453</v>
      </c>
      <c r="M157" s="29">
        <v>1.252</v>
      </c>
      <c r="N157" s="29">
        <v>1.2367850567169782</v>
      </c>
      <c r="O157" s="29">
        <v>1.1811</v>
      </c>
      <c r="P157" s="29">
        <v>1.1718</v>
      </c>
      <c r="Q157" s="29">
        <v>1.2929999999999999</v>
      </c>
      <c r="R157" s="29">
        <v>1.42</v>
      </c>
      <c r="S157" s="29">
        <v>1.6992</v>
      </c>
      <c r="T157" s="29">
        <v>1.4730000000000001</v>
      </c>
      <c r="U157" s="29">
        <v>1.119</v>
      </c>
      <c r="V157" s="29">
        <v>1.903</v>
      </c>
      <c r="W157" s="29">
        <v>1.0680000000000001</v>
      </c>
      <c r="X157" s="29">
        <v>1.873</v>
      </c>
      <c r="Y157" s="29">
        <v>1.6393</v>
      </c>
      <c r="Z157" s="29">
        <v>1.1107</v>
      </c>
      <c r="AA157" s="29">
        <v>1.3045</v>
      </c>
      <c r="AB157" s="3">
        <v>1.5793447128289553</v>
      </c>
      <c r="AD157" s="11">
        <f t="shared" si="297"/>
        <v>4.0666937779576529E-4</v>
      </c>
      <c r="AE157" s="11">
        <f t="shared" si="298"/>
        <v>-1.5561959654180058E-3</v>
      </c>
      <c r="AF157" s="11">
        <f t="shared" si="299"/>
        <v>-7.3056691992989808E-4</v>
      </c>
      <c r="AG157" s="11">
        <f t="shared" si="300"/>
        <v>-5.611222444889874E-3</v>
      </c>
      <c r="AH157" s="11">
        <f t="shared" si="301"/>
        <v>1.2173913043478146E-2</v>
      </c>
      <c r="AI157" s="11">
        <f t="shared" si="302"/>
        <v>1.2182741116752993E-3</v>
      </c>
      <c r="AJ157" s="11">
        <f t="shared" si="303"/>
        <v>1.6276357982703438E-2</v>
      </c>
      <c r="AK157" s="11">
        <f t="shared" si="304"/>
        <v>8.8141025641024218E-3</v>
      </c>
      <c r="AL157" s="11">
        <f t="shared" si="305"/>
        <v>-2.5923016496465001E-2</v>
      </c>
      <c r="AM157" s="11">
        <f t="shared" si="306"/>
        <v>2.1126760563380254E-2</v>
      </c>
      <c r="AN157" s="11">
        <f t="shared" si="307"/>
        <v>2.1800682923436288E-3</v>
      </c>
      <c r="AO157" s="11">
        <f t="shared" si="308"/>
        <v>1.1308562197092087E-2</v>
      </c>
      <c r="AP157" s="11">
        <f t="shared" si="309"/>
        <v>2.6192703461180855E-3</v>
      </c>
      <c r="AQ157" s="11">
        <f t="shared" si="310"/>
        <v>2.1182777105308581E-2</v>
      </c>
      <c r="AR157" s="11">
        <f t="shared" si="311"/>
        <v>-1.3221052631579022E-2</v>
      </c>
      <c r="AS157" s="11">
        <f t="shared" si="312"/>
        <v>-1.5444015444014969E-3</v>
      </c>
      <c r="AT157" s="11">
        <f t="shared" si="313"/>
        <v>1.0029162813855796E-2</v>
      </c>
      <c r="AU157" s="11">
        <f t="shared" si="314"/>
        <v>-1.765225066195919E-4</v>
      </c>
      <c r="AV157" s="11">
        <f t="shared" si="315"/>
        <v>1.8672199170124637E-2</v>
      </c>
      <c r="AW157" s="11">
        <f t="shared" si="385"/>
        <v>1.5426497277676754E-2</v>
      </c>
      <c r="AX157" s="11">
        <f t="shared" si="386"/>
        <v>7.9449152542374613E-3</v>
      </c>
      <c r="AY157" s="11">
        <f t="shared" si="387"/>
        <v>-5.5865921787709993E-3</v>
      </c>
      <c r="AZ157" s="11">
        <f t="shared" si="388"/>
        <v>1.068947087119243E-3</v>
      </c>
      <c r="BA157" s="11">
        <f t="shared" si="389"/>
        <v>6.7555118835593841E-3</v>
      </c>
      <c r="BB157" s="11">
        <f t="shared" si="390"/>
        <v>4.8855514339998241E-3</v>
      </c>
      <c r="BC157" s="11">
        <f t="shared" si="391"/>
        <v>3.1528760381420717E-3</v>
      </c>
      <c r="BD157" s="11">
        <f t="shared" si="392"/>
        <v>4.2651094559476022E-3</v>
      </c>
      <c r="BW157" s="2">
        <f t="shared" si="272"/>
        <v>44211</v>
      </c>
      <c r="BX157" s="29">
        <f t="shared" si="273"/>
        <v>1.23</v>
      </c>
      <c r="BY157" s="29">
        <f t="shared" si="274"/>
        <v>1.5742457288258813</v>
      </c>
      <c r="BZ157" s="29">
        <f t="shared" si="275"/>
        <v>1.3534533940233524</v>
      </c>
      <c r="CA157" s="29">
        <f t="shared" si="276"/>
        <v>2.0170731707317073</v>
      </c>
      <c r="CB157" s="29">
        <f t="shared" si="277"/>
        <v>1.389021479713604</v>
      </c>
      <c r="CC157" s="29">
        <f t="shared" si="278"/>
        <v>1.7557861539244113</v>
      </c>
      <c r="CD157" s="29">
        <f t="shared" si="279"/>
        <v>1.7592094196804036</v>
      </c>
      <c r="CE157" s="29">
        <f t="shared" si="280"/>
        <v>1.2589999999999999</v>
      </c>
      <c r="CF157" s="29">
        <f t="shared" si="281"/>
        <v>1.0324729392173189</v>
      </c>
      <c r="CG157" s="29">
        <f t="shared" si="282"/>
        <v>1.3049999999999999</v>
      </c>
      <c r="CH157" s="29">
        <f t="shared" si="283"/>
        <v>1.33945460261453</v>
      </c>
      <c r="CI157" s="29">
        <f t="shared" si="284"/>
        <v>1.252</v>
      </c>
      <c r="CJ157" s="29">
        <f t="shared" si="285"/>
        <v>1.2367850567169782</v>
      </c>
      <c r="CK157" s="29">
        <f t="shared" si="286"/>
        <v>1.1811</v>
      </c>
      <c r="CL157" s="29">
        <f t="shared" si="287"/>
        <v>1.1718</v>
      </c>
      <c r="CM157" s="29">
        <f t="shared" si="288"/>
        <v>1.2929999999999999</v>
      </c>
      <c r="CN157" s="29">
        <f t="shared" si="289"/>
        <v>1.42</v>
      </c>
      <c r="CO157" s="29">
        <f t="shared" si="290"/>
        <v>1.6858815358666535</v>
      </c>
      <c r="CP157" s="29">
        <f t="shared" si="291"/>
        <v>1.3174134692782398</v>
      </c>
      <c r="CQ157" s="29">
        <f t="shared" si="393"/>
        <v>1.119</v>
      </c>
      <c r="CR157" s="29">
        <f t="shared" si="394"/>
        <v>1.903</v>
      </c>
      <c r="CS157" s="29">
        <f t="shared" si="395"/>
        <v>1.0680000000000001</v>
      </c>
      <c r="CT157" s="29">
        <f t="shared" si="396"/>
        <v>1.8636815920398011</v>
      </c>
      <c r="CU157" s="29">
        <f t="shared" si="397"/>
        <v>1.5447606483226537</v>
      </c>
      <c r="CV157" s="29">
        <f t="shared" si="398"/>
        <v>1.1107</v>
      </c>
      <c r="CW157" s="29">
        <f t="shared" si="399"/>
        <v>1.3045</v>
      </c>
      <c r="CX157" s="29">
        <f t="shared" si="400"/>
        <v>1.5793447128289553</v>
      </c>
    </row>
    <row r="158" spans="1:102">
      <c r="A158" s="2">
        <v>44218</v>
      </c>
      <c r="B158" s="29">
        <v>1.2444</v>
      </c>
      <c r="C158" s="29">
        <v>1.7657</v>
      </c>
      <c r="D158" s="29">
        <v>1.3701000000000001</v>
      </c>
      <c r="E158" s="29">
        <v>2.516</v>
      </c>
      <c r="F158" s="29">
        <v>1.766</v>
      </c>
      <c r="G158" s="29">
        <v>3.5125000000000002</v>
      </c>
      <c r="H158" s="29">
        <v>2.1177999999999999</v>
      </c>
      <c r="I158" s="29">
        <v>1.2877000000000001</v>
      </c>
      <c r="J158" s="29">
        <v>1.3080000000000001</v>
      </c>
      <c r="K158" s="29">
        <v>1.3480000000000001</v>
      </c>
      <c r="L158" s="29">
        <v>1.33724415322349</v>
      </c>
      <c r="M158" s="29">
        <v>1.2769999999999999</v>
      </c>
      <c r="N158" s="29">
        <v>1.2531709009093472</v>
      </c>
      <c r="O158" s="29">
        <v>1.1955</v>
      </c>
      <c r="P158" s="29">
        <v>1.1779999999999999</v>
      </c>
      <c r="Q158" s="29">
        <v>1.3109999999999999</v>
      </c>
      <c r="R158" s="29">
        <v>1.4340999999999999</v>
      </c>
      <c r="S158" s="29">
        <v>1.7216</v>
      </c>
      <c r="T158" s="29">
        <v>1.4850000000000001</v>
      </c>
      <c r="U158" s="29">
        <v>1.1359999999999999</v>
      </c>
      <c r="V158" s="29">
        <v>1.9139999999999999</v>
      </c>
      <c r="W158" s="29">
        <v>1.0840000000000001</v>
      </c>
      <c r="X158" s="29">
        <v>1.87</v>
      </c>
      <c r="Y158" s="29">
        <v>1.6684000000000001</v>
      </c>
      <c r="Z158" s="29">
        <v>1.1207</v>
      </c>
      <c r="AA158" s="29">
        <v>1.3239000000000001</v>
      </c>
      <c r="AB158" s="3">
        <v>1.6017663498008232</v>
      </c>
      <c r="AD158" s="11">
        <f t="shared" si="297"/>
        <v>1.1707317073170742E-2</v>
      </c>
      <c r="AE158" s="11">
        <f t="shared" si="298"/>
        <v>1.928072504762457E-2</v>
      </c>
      <c r="AF158" s="11">
        <f t="shared" si="299"/>
        <v>1.6815323877761301E-3</v>
      </c>
      <c r="AG158" s="11">
        <f t="shared" si="300"/>
        <v>1.4107214832728809E-2</v>
      </c>
      <c r="AH158" s="11">
        <f t="shared" si="301"/>
        <v>1.1454753722794919E-2</v>
      </c>
      <c r="AI158" s="11">
        <f t="shared" si="302"/>
        <v>1.7614508792768824E-2</v>
      </c>
      <c r="AJ158" s="11">
        <f t="shared" si="303"/>
        <v>1.2477888798584802E-2</v>
      </c>
      <c r="AK158" s="11">
        <f t="shared" si="304"/>
        <v>2.2795869737887386E-2</v>
      </c>
      <c r="AL158" s="11">
        <f t="shared" si="305"/>
        <v>5.4838709677419439E-2</v>
      </c>
      <c r="AM158" s="11">
        <f t="shared" si="306"/>
        <v>3.2950191570881415E-2</v>
      </c>
      <c r="AN158" s="11">
        <f t="shared" si="307"/>
        <v>-1.6502607753374754E-3</v>
      </c>
      <c r="AO158" s="11">
        <f t="shared" si="308"/>
        <v>1.9968051118210761E-2</v>
      </c>
      <c r="AP158" s="11">
        <f t="shared" si="309"/>
        <v>1.3248740436648587E-2</v>
      </c>
      <c r="AQ158" s="11">
        <f t="shared" si="310"/>
        <v>1.2192024384048761E-2</v>
      </c>
      <c r="AR158" s="11">
        <f t="shared" si="311"/>
        <v>5.2910052910053462E-3</v>
      </c>
      <c r="AS158" s="11">
        <f t="shared" si="312"/>
        <v>1.3921113689095099E-2</v>
      </c>
      <c r="AT158" s="11">
        <f t="shared" si="313"/>
        <v>9.9295774647887303E-3</v>
      </c>
      <c r="AU158" s="11">
        <f t="shared" si="314"/>
        <v>1.3182674199623268E-2</v>
      </c>
      <c r="AV158" s="11">
        <f t="shared" si="315"/>
        <v>8.1466395112015366E-3</v>
      </c>
      <c r="AW158" s="11">
        <f t="shared" si="385"/>
        <v>1.5192135835567333E-2</v>
      </c>
      <c r="AX158" s="11">
        <f t="shared" si="386"/>
        <v>5.7803468208093012E-3</v>
      </c>
      <c r="AY158" s="11">
        <f t="shared" si="387"/>
        <v>1.4981273408239737E-2</v>
      </c>
      <c r="AZ158" s="11">
        <f t="shared" si="388"/>
        <v>-1.6017084890549427E-3</v>
      </c>
      <c r="BA158" s="11">
        <f t="shared" si="389"/>
        <v>1.7751479289940919E-2</v>
      </c>
      <c r="BB158" s="11">
        <f t="shared" si="390"/>
        <v>9.0033312325561443E-3</v>
      </c>
      <c r="BC158" s="11">
        <f t="shared" si="391"/>
        <v>1.4871598313530132E-2</v>
      </c>
      <c r="BD158" s="11">
        <f t="shared" si="392"/>
        <v>1.4196797437404207E-2</v>
      </c>
      <c r="BW158" s="2">
        <f t="shared" si="272"/>
        <v>44218</v>
      </c>
      <c r="BX158" s="29">
        <f t="shared" si="273"/>
        <v>1.2444</v>
      </c>
      <c r="BY158" s="29">
        <f t="shared" si="274"/>
        <v>1.6045983278807705</v>
      </c>
      <c r="BZ158" s="29">
        <f t="shared" si="275"/>
        <v>1.3557292697407481</v>
      </c>
      <c r="CA158" s="29">
        <f t="shared" si="276"/>
        <v>2.0455284552845527</v>
      </c>
      <c r="CB158" s="29">
        <f t="shared" si="277"/>
        <v>1.4049323786793955</v>
      </c>
      <c r="CC158" s="29">
        <f t="shared" si="278"/>
        <v>1.7867134645709346</v>
      </c>
      <c r="CD158" s="29">
        <f t="shared" si="279"/>
        <v>1.7811606391925987</v>
      </c>
      <c r="CE158" s="29">
        <f t="shared" si="280"/>
        <v>1.2877000000000001</v>
      </c>
      <c r="CF158" s="29">
        <f t="shared" si="281"/>
        <v>1.0890924229808492</v>
      </c>
      <c r="CG158" s="29">
        <f t="shared" si="282"/>
        <v>1.3480000000000001</v>
      </c>
      <c r="CH158" s="29">
        <f t="shared" si="283"/>
        <v>1.33724415322349</v>
      </c>
      <c r="CI158" s="29">
        <f t="shared" si="284"/>
        <v>1.2769999999999999</v>
      </c>
      <c r="CJ158" s="29">
        <f t="shared" si="285"/>
        <v>1.2531709009093472</v>
      </c>
      <c r="CK158" s="29">
        <f t="shared" si="286"/>
        <v>1.1955</v>
      </c>
      <c r="CL158" s="29">
        <f t="shared" si="287"/>
        <v>1.1779999999999999</v>
      </c>
      <c r="CM158" s="29">
        <f t="shared" si="288"/>
        <v>1.3109999999999999</v>
      </c>
      <c r="CN158" s="29">
        <f t="shared" si="289"/>
        <v>1.4340999999999999</v>
      </c>
      <c r="CO158" s="29">
        <f t="shared" si="290"/>
        <v>1.7081059628931441</v>
      </c>
      <c r="CP158" s="29">
        <f t="shared" si="291"/>
        <v>1.3281459618996512</v>
      </c>
      <c r="CQ158" s="29">
        <f t="shared" si="393"/>
        <v>1.1359999999999999</v>
      </c>
      <c r="CR158" s="29">
        <f t="shared" si="394"/>
        <v>1.9139999999999999</v>
      </c>
      <c r="CS158" s="29">
        <f t="shared" si="395"/>
        <v>1.0840000000000001</v>
      </c>
      <c r="CT158" s="29">
        <f t="shared" si="396"/>
        <v>1.8606965174129357</v>
      </c>
      <c r="CU158" s="29">
        <f t="shared" si="397"/>
        <v>1.572182434979269</v>
      </c>
      <c r="CV158" s="29">
        <f t="shared" si="398"/>
        <v>1.1207</v>
      </c>
      <c r="CW158" s="29">
        <f t="shared" si="399"/>
        <v>1.3239000000000001</v>
      </c>
      <c r="CX158" s="29">
        <f t="shared" si="400"/>
        <v>1.6017663498008232</v>
      </c>
    </row>
    <row r="159" spans="1:102">
      <c r="A159" s="2">
        <v>44225</v>
      </c>
      <c r="B159" s="29">
        <v>1.2366999999999999</v>
      </c>
      <c r="C159" s="29">
        <v>1.7617</v>
      </c>
      <c r="D159" s="29">
        <v>1.3687</v>
      </c>
      <c r="E159" s="29">
        <v>2.5230000000000001</v>
      </c>
      <c r="F159" s="29">
        <v>1.754</v>
      </c>
      <c r="G159" s="29">
        <v>3.4710000000000001</v>
      </c>
      <c r="H159" s="29">
        <v>2.1004</v>
      </c>
      <c r="I159" s="29">
        <v>1.2793000000000001</v>
      </c>
      <c r="J159" s="29">
        <v>1.25</v>
      </c>
      <c r="K159" s="29">
        <v>1.33</v>
      </c>
      <c r="L159" s="29">
        <v>1.3108890040382</v>
      </c>
      <c r="M159" s="29">
        <v>1.2689999999999999</v>
      </c>
      <c r="N159" s="29">
        <v>1.2414000000000001</v>
      </c>
      <c r="O159" s="29">
        <v>1.1993</v>
      </c>
      <c r="P159" s="29">
        <v>1.1664000000000001</v>
      </c>
      <c r="Q159" s="29">
        <v>1.286</v>
      </c>
      <c r="R159" s="29">
        <v>1.4254</v>
      </c>
      <c r="S159" s="29">
        <v>1.7045999999999999</v>
      </c>
      <c r="T159" s="29">
        <v>1.4670000000000001</v>
      </c>
      <c r="U159" s="29">
        <v>1.133</v>
      </c>
      <c r="V159" s="29">
        <v>1.9159999999999999</v>
      </c>
      <c r="W159" s="29">
        <v>1.0760000000000001</v>
      </c>
      <c r="X159" s="29">
        <v>1.857</v>
      </c>
      <c r="Y159" s="29">
        <v>1.6586000000000001</v>
      </c>
      <c r="Z159" s="29">
        <v>1.1200000000000001</v>
      </c>
      <c r="AA159" s="29">
        <v>1.3205</v>
      </c>
      <c r="AB159" s="19">
        <v>1.5887120394143295</v>
      </c>
      <c r="AD159" s="11">
        <f t="shared" si="297"/>
        <v>-6.1877209900353947E-3</v>
      </c>
      <c r="AE159" s="11">
        <f t="shared" si="298"/>
        <v>-2.2653904966868366E-3</v>
      </c>
      <c r="AF159" s="11">
        <f t="shared" si="299"/>
        <v>-1.021823224582219E-3</v>
      </c>
      <c r="AG159" s="11">
        <f t="shared" si="300"/>
        <v>2.782193958664525E-3</v>
      </c>
      <c r="AH159" s="11">
        <f t="shared" si="301"/>
        <v>-6.7950169875424793E-3</v>
      </c>
      <c r="AI159" s="11">
        <f t="shared" si="302"/>
        <v>-1.1814946619217115E-2</v>
      </c>
      <c r="AJ159" s="11">
        <f t="shared" si="303"/>
        <v>-8.2160732835960815E-3</v>
      </c>
      <c r="AK159" s="11">
        <f t="shared" si="304"/>
        <v>-6.5232585229478834E-3</v>
      </c>
      <c r="AL159" s="11">
        <f t="shared" si="305"/>
        <v>-4.4342507645259932E-2</v>
      </c>
      <c r="AM159" s="11">
        <f t="shared" si="306"/>
        <v>-1.3353115727002929E-2</v>
      </c>
      <c r="AN159" s="11">
        <f t="shared" si="307"/>
        <v>-1.9708554433952585E-2</v>
      </c>
      <c r="AO159" s="11">
        <f t="shared" si="308"/>
        <v>-6.2646828504306917E-3</v>
      </c>
      <c r="AP159" s="11">
        <f t="shared" si="309"/>
        <v>-9.3928935796432356E-3</v>
      </c>
      <c r="AQ159" s="11">
        <f t="shared" si="310"/>
        <v>3.1785863655373614E-3</v>
      </c>
      <c r="AR159" s="11">
        <f t="shared" si="311"/>
        <v>-9.8471986417655311E-3</v>
      </c>
      <c r="AS159" s="11">
        <f t="shared" si="312"/>
        <v>-1.9069412662089946E-2</v>
      </c>
      <c r="AT159" s="11">
        <f t="shared" si="313"/>
        <v>-6.0665225577016813E-3</v>
      </c>
      <c r="AU159" s="11">
        <f t="shared" si="314"/>
        <v>-9.8745353159852556E-3</v>
      </c>
      <c r="AV159" s="11">
        <f t="shared" si="315"/>
        <v>-1.2121212121212088E-2</v>
      </c>
      <c r="AW159" s="11">
        <f t="shared" si="385"/>
        <v>-2.6408450704223929E-3</v>
      </c>
      <c r="AX159" s="11">
        <f t="shared" si="386"/>
        <v>1.0449320794148065E-3</v>
      </c>
      <c r="AY159" s="11">
        <f t="shared" si="387"/>
        <v>-7.3800738007380184E-3</v>
      </c>
      <c r="AZ159" s="11">
        <f t="shared" si="388"/>
        <v>-6.9518716577541273E-3</v>
      </c>
      <c r="BA159" s="11">
        <f t="shared" si="389"/>
        <v>-5.8738911532006943E-3</v>
      </c>
      <c r="BB159" s="11">
        <f t="shared" si="390"/>
        <v>-6.2460961898802569E-4</v>
      </c>
      <c r="BC159" s="11">
        <f t="shared" si="391"/>
        <v>-2.5681698013445553E-3</v>
      </c>
      <c r="BD159" s="11">
        <f t="shared" si="392"/>
        <v>-8.1499467060954789E-3</v>
      </c>
      <c r="BW159" s="2">
        <f t="shared" si="272"/>
        <v>44225</v>
      </c>
      <c r="BX159" s="29">
        <f t="shared" si="273"/>
        <v>1.2366999999999999</v>
      </c>
      <c r="BY159" s="29">
        <f t="shared" si="274"/>
        <v>1.6009632860777898</v>
      </c>
      <c r="BZ159" s="29">
        <f t="shared" si="275"/>
        <v>1.3543439540866813</v>
      </c>
      <c r="CA159" s="29">
        <f t="shared" si="276"/>
        <v>2.051219512195122</v>
      </c>
      <c r="CB159" s="29">
        <f t="shared" si="277"/>
        <v>1.3953858392999205</v>
      </c>
      <c r="CC159" s="29">
        <f t="shared" si="278"/>
        <v>1.7656035403631924</v>
      </c>
      <c r="CD159" s="29">
        <f t="shared" si="279"/>
        <v>1.7665264928511353</v>
      </c>
      <c r="CE159" s="29">
        <f t="shared" si="280"/>
        <v>1.2793000000000001</v>
      </c>
      <c r="CF159" s="29">
        <f t="shared" si="281"/>
        <v>1.0407993338884263</v>
      </c>
      <c r="CG159" s="29">
        <f t="shared" si="282"/>
        <v>1.33</v>
      </c>
      <c r="CH159" s="29">
        <f t="shared" si="283"/>
        <v>1.3108890040382</v>
      </c>
      <c r="CI159" s="29">
        <f t="shared" si="284"/>
        <v>1.2689999999999999</v>
      </c>
      <c r="CJ159" s="29">
        <f t="shared" si="285"/>
        <v>1.2414000000000001</v>
      </c>
      <c r="CK159" s="29">
        <f t="shared" si="286"/>
        <v>1.1993</v>
      </c>
      <c r="CL159" s="29">
        <f t="shared" si="287"/>
        <v>1.1664000000000001</v>
      </c>
      <c r="CM159" s="29">
        <f t="shared" si="288"/>
        <v>1.286</v>
      </c>
      <c r="CN159" s="29">
        <f t="shared" si="289"/>
        <v>1.4254</v>
      </c>
      <c r="CO159" s="29">
        <f t="shared" si="290"/>
        <v>1.6912392102391109</v>
      </c>
      <c r="CP159" s="29">
        <f t="shared" si="291"/>
        <v>1.3120472229675342</v>
      </c>
      <c r="CQ159" s="29">
        <f t="shared" si="393"/>
        <v>1.133</v>
      </c>
      <c r="CR159" s="29">
        <f t="shared" si="394"/>
        <v>1.9159999999999999</v>
      </c>
      <c r="CS159" s="29">
        <f t="shared" si="395"/>
        <v>1.0760000000000001</v>
      </c>
      <c r="CT159" s="29">
        <f t="shared" si="396"/>
        <v>1.8477611940298508</v>
      </c>
      <c r="CU159" s="29">
        <f t="shared" si="397"/>
        <v>1.5629476064832266</v>
      </c>
      <c r="CV159" s="29">
        <f t="shared" si="398"/>
        <v>1.1200000000000001</v>
      </c>
      <c r="CW159" s="29">
        <f t="shared" si="399"/>
        <v>1.3205</v>
      </c>
      <c r="CX159" s="29">
        <f t="shared" si="400"/>
        <v>1.5887120394143295</v>
      </c>
    </row>
    <row r="160" spans="1:102">
      <c r="A160" s="2">
        <v>44232</v>
      </c>
      <c r="B160" s="29">
        <v>1.2395</v>
      </c>
      <c r="C160" s="29">
        <v>1.7625999999999999</v>
      </c>
      <c r="D160" s="29">
        <v>1.3680000000000001</v>
      </c>
      <c r="E160" s="29">
        <v>2.5470000000000002</v>
      </c>
      <c r="F160" s="29">
        <v>1.738</v>
      </c>
      <c r="G160" s="29">
        <v>3.419</v>
      </c>
      <c r="H160" s="29">
        <v>2.0674999999999999</v>
      </c>
      <c r="I160" s="29">
        <v>1.2748999999999999</v>
      </c>
      <c r="J160" s="29">
        <v>1.2190000000000001</v>
      </c>
      <c r="K160" s="29">
        <v>1.2889999999999999</v>
      </c>
      <c r="L160" s="29">
        <v>1.31189308024802</v>
      </c>
      <c r="M160" s="29">
        <v>1.26</v>
      </c>
      <c r="N160" s="29">
        <v>1.2365999999999999</v>
      </c>
      <c r="O160" s="29">
        <v>1.2013</v>
      </c>
      <c r="P160" s="29">
        <v>1.1664000000000001</v>
      </c>
      <c r="Q160" s="29">
        <v>1.2809999999999999</v>
      </c>
      <c r="R160" s="29">
        <v>1.4157</v>
      </c>
      <c r="S160" s="29">
        <v>1.6806000000000001</v>
      </c>
      <c r="T160" s="29">
        <v>1.4930000000000001</v>
      </c>
      <c r="U160" s="29">
        <v>1.145</v>
      </c>
      <c r="V160" s="29">
        <v>1.93</v>
      </c>
      <c r="W160" s="29">
        <v>1.0860000000000001</v>
      </c>
      <c r="X160" s="29">
        <v>1.865</v>
      </c>
      <c r="Y160" s="29">
        <v>1.6460999999999999</v>
      </c>
      <c r="Z160" s="29">
        <v>1.1197999999999999</v>
      </c>
      <c r="AA160" s="29">
        <v>1.3254999999999999</v>
      </c>
      <c r="AB160" s="19">
        <v>1.5841255066831519</v>
      </c>
      <c r="AD160" s="11">
        <f t="shared" si="297"/>
        <v>2.2640899167138961E-3</v>
      </c>
      <c r="AE160" s="11">
        <f t="shared" si="298"/>
        <v>5.1087018221029901E-4</v>
      </c>
      <c r="AF160" s="11">
        <f t="shared" si="299"/>
        <v>-5.1143420764221403E-4</v>
      </c>
      <c r="AG160" s="11">
        <f t="shared" si="300"/>
        <v>9.5124851367420771E-3</v>
      </c>
      <c r="AH160" s="11">
        <f t="shared" si="301"/>
        <v>-9.1220068415051037E-3</v>
      </c>
      <c r="AI160" s="11">
        <f t="shared" si="302"/>
        <v>-1.4981273408239737E-2</v>
      </c>
      <c r="AJ160" s="11">
        <f t="shared" si="303"/>
        <v>-1.5663683107979498E-2</v>
      </c>
      <c r="AK160" s="11">
        <f t="shared" si="304"/>
        <v>-3.4393809114360296E-3</v>
      </c>
      <c r="AL160" s="11">
        <f t="shared" si="305"/>
        <v>-2.4799999999999933E-2</v>
      </c>
      <c r="AM160" s="11">
        <f t="shared" si="306"/>
        <v>-3.0827067669173092E-2</v>
      </c>
      <c r="AN160" s="11">
        <f t="shared" si="307"/>
        <v>7.6595059286255207E-4</v>
      </c>
      <c r="AO160" s="11">
        <f t="shared" si="308"/>
        <v>-7.0921985815601829E-3</v>
      </c>
      <c r="AP160" s="11">
        <f t="shared" si="309"/>
        <v>-3.8666022232963781E-3</v>
      </c>
      <c r="AQ160" s="11">
        <f t="shared" si="310"/>
        <v>1.6676394563495123E-3</v>
      </c>
      <c r="AR160" s="11" t="str">
        <f t="shared" si="311"/>
        <v>/</v>
      </c>
      <c r="AS160" s="11">
        <f t="shared" si="312"/>
        <v>-3.8880248833593756E-3</v>
      </c>
      <c r="AT160" s="11">
        <f t="shared" si="313"/>
        <v>-6.8051073382909832E-3</v>
      </c>
      <c r="AU160" s="11">
        <f t="shared" si="314"/>
        <v>-1.4079549454417362E-2</v>
      </c>
      <c r="AV160" s="11">
        <f t="shared" si="315"/>
        <v>1.7723244717109843E-2</v>
      </c>
      <c r="AW160" s="11">
        <f t="shared" ref="AW160" si="401">IF(U160=U159,"/",U160/U159-1)</f>
        <v>1.0591350397175736E-2</v>
      </c>
      <c r="AX160" s="11">
        <f t="shared" ref="AX160" si="402">IF(V160=V159,"/",V160/V159-1)</f>
        <v>7.3068893528183132E-3</v>
      </c>
      <c r="AY160" s="11">
        <f t="shared" ref="AY160" si="403">IF(W160=W159,"/",W160/W159-1)</f>
        <v>9.2936802973977439E-3</v>
      </c>
      <c r="AZ160" s="11">
        <f t="shared" ref="AZ160" si="404">IF(X160=X159,"/",X160/X159-1)</f>
        <v>4.308023694130414E-3</v>
      </c>
      <c r="BA160" s="11">
        <f t="shared" ref="BA160" si="405">IF(Y160=Y159,"/",Y160/Y159-1)</f>
        <v>-7.5364765464851491E-3</v>
      </c>
      <c r="BB160" s="11">
        <f t="shared" ref="BB160" si="406">IF(Z160=Z159,"/",Z160/Z159-1)</f>
        <v>-1.7857142857158337E-4</v>
      </c>
      <c r="BC160" s="11">
        <f t="shared" ref="BC160" si="407">IF(AA160=AA159,"/",AA160/AA159-1)</f>
        <v>3.7864445285875625E-3</v>
      </c>
      <c r="BD160" s="11">
        <f t="shared" ref="BD160" si="408">IF(AB160=AB159,"/",AB160/AB159-1)</f>
        <v>-2.8869503203792224E-3</v>
      </c>
      <c r="BW160" s="2">
        <f t="shared" si="272"/>
        <v>44232</v>
      </c>
      <c r="BX160" s="29">
        <f t="shared" si="273"/>
        <v>1.2395</v>
      </c>
      <c r="BY160" s="29">
        <f t="shared" si="274"/>
        <v>1.6017811704834604</v>
      </c>
      <c r="BZ160" s="29">
        <f t="shared" si="275"/>
        <v>1.3536512962596479</v>
      </c>
      <c r="CA160" s="29">
        <f t="shared" si="276"/>
        <v>2.0707317073170732</v>
      </c>
      <c r="CB160" s="29">
        <f t="shared" si="277"/>
        <v>1.3826571201272873</v>
      </c>
      <c r="CC160" s="29">
        <f t="shared" si="278"/>
        <v>1.7391525509944554</v>
      </c>
      <c r="CD160" s="29">
        <f t="shared" si="279"/>
        <v>1.7388561816652648</v>
      </c>
      <c r="CE160" s="29">
        <f t="shared" si="280"/>
        <v>1.2748999999999999</v>
      </c>
      <c r="CF160" s="29">
        <f t="shared" si="281"/>
        <v>1.0149875104079933</v>
      </c>
      <c r="CG160" s="29">
        <f t="shared" si="282"/>
        <v>1.2889999999999999</v>
      </c>
      <c r="CH160" s="29">
        <f t="shared" si="283"/>
        <v>1.31189308024802</v>
      </c>
      <c r="CI160" s="29">
        <f t="shared" si="284"/>
        <v>1.26</v>
      </c>
      <c r="CJ160" s="29">
        <f t="shared" si="285"/>
        <v>1.2365999999999999</v>
      </c>
      <c r="CK160" s="29">
        <f t="shared" si="286"/>
        <v>1.2013</v>
      </c>
      <c r="CL160" s="29">
        <f t="shared" si="287"/>
        <v>1.1664000000000001</v>
      </c>
      <c r="CM160" s="29">
        <f t="shared" si="288"/>
        <v>1.2809999999999999</v>
      </c>
      <c r="CN160" s="29">
        <f t="shared" si="289"/>
        <v>1.4157</v>
      </c>
      <c r="CO160" s="29">
        <f t="shared" si="290"/>
        <v>1.6674273241392996</v>
      </c>
      <c r="CP160" s="29">
        <f t="shared" si="291"/>
        <v>1.335300956980592</v>
      </c>
      <c r="CQ160" s="29">
        <f t="shared" ref="CQ160" si="409">U160/U$2</f>
        <v>1.145</v>
      </c>
      <c r="CR160" s="29">
        <f t="shared" ref="CR160" si="410">V160/V$2</f>
        <v>1.93</v>
      </c>
      <c r="CS160" s="29">
        <f t="shared" ref="CS160" si="411">W160/W$2</f>
        <v>1.0860000000000001</v>
      </c>
      <c r="CT160" s="29">
        <f t="shared" ref="CT160" si="412">X160/X$2</f>
        <v>1.855721393034826</v>
      </c>
      <c r="CU160" s="29">
        <f t="shared" ref="CU160" si="413">Y160/Y$2</f>
        <v>1.5511684885035808</v>
      </c>
      <c r="CV160" s="29">
        <f t="shared" ref="CV160" si="414">Z160/Z$2</f>
        <v>1.1197999999999999</v>
      </c>
      <c r="CW160" s="29">
        <f t="shared" ref="CW160" si="415">AA160/AA$2</f>
        <v>1.3254999999999999</v>
      </c>
      <c r="CX160" s="29">
        <f t="shared" ref="CX160" si="416">AB160/AB$2</f>
        <v>1.5841255066831519</v>
      </c>
    </row>
    <row r="161" spans="1:102">
      <c r="A161" s="2">
        <v>44246</v>
      </c>
      <c r="B161" s="29">
        <v>1.2496</v>
      </c>
      <c r="C161" s="29">
        <v>1.7588999999999999</v>
      </c>
      <c r="D161" s="29">
        <v>1.3712</v>
      </c>
      <c r="E161" s="29">
        <v>2.593</v>
      </c>
      <c r="F161" s="29">
        <v>1.7569999999999999</v>
      </c>
      <c r="G161" s="29">
        <v>3.4607999999999999</v>
      </c>
      <c r="H161" s="29">
        <v>2.1095999999999999</v>
      </c>
      <c r="I161" s="29">
        <v>1.2855000000000001</v>
      </c>
      <c r="J161" s="29">
        <v>1.3360000000000001</v>
      </c>
      <c r="K161" s="29">
        <v>1.3</v>
      </c>
      <c r="L161" s="29">
        <v>1.32965983165315</v>
      </c>
      <c r="M161" s="29">
        <v>1.284</v>
      </c>
      <c r="N161" s="29">
        <v>1.2451000000000001</v>
      </c>
      <c r="O161" s="29">
        <v>1.2146999999999999</v>
      </c>
      <c r="P161" s="29">
        <v>1.1854</v>
      </c>
      <c r="Q161" s="29">
        <v>1.278</v>
      </c>
      <c r="R161" s="29">
        <v>1.4157</v>
      </c>
      <c r="S161" s="29">
        <v>1.7189000000000001</v>
      </c>
      <c r="T161" s="29">
        <v>1.5009999999999999</v>
      </c>
      <c r="U161" s="29">
        <v>1.153</v>
      </c>
      <c r="V161" s="29">
        <v>1.9450000000000001</v>
      </c>
      <c r="W161" s="29">
        <v>1.0820000000000001</v>
      </c>
      <c r="X161" s="29">
        <v>1.8560000000000001</v>
      </c>
      <c r="Y161" s="29">
        <v>1.6649</v>
      </c>
      <c r="Z161" s="29">
        <v>1.1261000000000001</v>
      </c>
      <c r="AA161" s="29">
        <v>1.3242</v>
      </c>
      <c r="AB161" s="3">
        <v>1.602997396191493</v>
      </c>
      <c r="AD161" s="11">
        <f t="shared" si="297"/>
        <v>8.1484469544170768E-3</v>
      </c>
      <c r="AE161" s="11">
        <f t="shared" si="298"/>
        <v>-2.099171678202727E-3</v>
      </c>
      <c r="AF161" s="11">
        <f t="shared" si="299"/>
        <v>2.3391812865496409E-3</v>
      </c>
      <c r="AG161" s="11">
        <f t="shared" si="300"/>
        <v>1.8060463290145101E-2</v>
      </c>
      <c r="AH161" s="11">
        <f t="shared" si="301"/>
        <v>1.0932105868814768E-2</v>
      </c>
      <c r="AI161" s="11">
        <f t="shared" si="302"/>
        <v>1.222579701667148E-2</v>
      </c>
      <c r="AJ161" s="11">
        <f t="shared" si="303"/>
        <v>2.036275695284151E-2</v>
      </c>
      <c r="AK161" s="11">
        <f t="shared" si="304"/>
        <v>8.3143775982430501E-3</v>
      </c>
      <c r="AL161" s="11">
        <f t="shared" si="305"/>
        <v>9.5980311730927026E-2</v>
      </c>
      <c r="AM161" s="11">
        <f t="shared" si="306"/>
        <v>8.5337470907680402E-3</v>
      </c>
      <c r="AN161" s="11">
        <f t="shared" si="307"/>
        <v>1.3542834909816781E-2</v>
      </c>
      <c r="AO161" s="11">
        <f t="shared" si="308"/>
        <v>1.904761904761898E-2</v>
      </c>
      <c r="AP161" s="11">
        <f t="shared" si="309"/>
        <v>6.8736859129874261E-3</v>
      </c>
      <c r="AQ161" s="11">
        <f t="shared" si="310"/>
        <v>1.1154582535586322E-2</v>
      </c>
      <c r="AR161" s="11">
        <f t="shared" si="311"/>
        <v>1.6289437585733868E-2</v>
      </c>
      <c r="AS161" s="11">
        <f t="shared" si="312"/>
        <v>-2.3419203747071515E-3</v>
      </c>
      <c r="AT161" s="11" t="str">
        <f t="shared" si="313"/>
        <v>/</v>
      </c>
      <c r="AU161" s="11">
        <f t="shared" si="314"/>
        <v>2.2789479947637803E-2</v>
      </c>
      <c r="AV161" s="11">
        <f t="shared" si="315"/>
        <v>5.3583389149363114E-3</v>
      </c>
      <c r="AW161" s="11">
        <f t="shared" ref="AW161:AW163" si="417">IF(U161=U160,"/",U161/U160-1)</f>
        <v>6.9868995633188824E-3</v>
      </c>
      <c r="AX161" s="11">
        <f t="shared" ref="AX161:AX163" si="418">IF(V161=V160,"/",V161/V160-1)</f>
        <v>7.7720207253886286E-3</v>
      </c>
      <c r="AY161" s="11">
        <f t="shared" ref="AY161:AY163" si="419">IF(W161=W160,"/",W161/W160-1)</f>
        <v>-3.6832412523020164E-3</v>
      </c>
      <c r="AZ161" s="11">
        <f t="shared" ref="AZ161:AZ163" si="420">IF(X161=X160,"/",X161/X160-1)</f>
        <v>-4.825737265415464E-3</v>
      </c>
      <c r="BA161" s="11">
        <f t="shared" ref="BA161:BA163" si="421">IF(Y161=Y160,"/",Y161/Y160-1)</f>
        <v>1.1420934329627652E-2</v>
      </c>
      <c r="BB161" s="11">
        <f t="shared" ref="BB161:BB163" si="422">IF(Z161=Z160,"/",Z161/Z160-1)</f>
        <v>5.6260046436864553E-3</v>
      </c>
      <c r="BC161" s="11">
        <f t="shared" ref="BC161:BC163" si="423">IF(AA161=AA160,"/",AA161/AA160-1)</f>
        <v>-9.8076197661245423E-4</v>
      </c>
      <c r="BD161" s="11">
        <f t="shared" ref="BD161:BD163" si="424">IF(AB161=AB160,"/",AB161/AB160-1)</f>
        <v>1.1913127734339168E-2</v>
      </c>
      <c r="BW161" s="2">
        <f t="shared" si="272"/>
        <v>44246</v>
      </c>
      <c r="BX161" s="29">
        <f t="shared" si="273"/>
        <v>1.2496</v>
      </c>
      <c r="BY161" s="29">
        <f t="shared" si="274"/>
        <v>1.5984187568157033</v>
      </c>
      <c r="BZ161" s="29">
        <f t="shared" si="275"/>
        <v>1.356817732040372</v>
      </c>
      <c r="CA161" s="29">
        <f t="shared" si="276"/>
        <v>2.1081300813008128</v>
      </c>
      <c r="CB161" s="29">
        <f t="shared" si="277"/>
        <v>1.3977724741447892</v>
      </c>
      <c r="CC161" s="29">
        <f t="shared" si="278"/>
        <v>1.7604150770639402</v>
      </c>
      <c r="CD161" s="29">
        <f t="shared" si="279"/>
        <v>1.7742640874684608</v>
      </c>
      <c r="CE161" s="29">
        <f t="shared" si="280"/>
        <v>1.2855000000000001</v>
      </c>
      <c r="CF161" s="29">
        <f t="shared" si="281"/>
        <v>1.1124063280599501</v>
      </c>
      <c r="CG161" s="29">
        <f t="shared" si="282"/>
        <v>1.3</v>
      </c>
      <c r="CH161" s="29">
        <f t="shared" si="283"/>
        <v>1.32965983165315</v>
      </c>
      <c r="CI161" s="29">
        <f t="shared" si="284"/>
        <v>1.284</v>
      </c>
      <c r="CJ161" s="29">
        <f t="shared" si="285"/>
        <v>1.2451000000000001</v>
      </c>
      <c r="CK161" s="29">
        <f t="shared" si="286"/>
        <v>1.2146999999999999</v>
      </c>
      <c r="CL161" s="29">
        <f t="shared" si="287"/>
        <v>1.1854</v>
      </c>
      <c r="CM161" s="29">
        <f t="shared" si="288"/>
        <v>1.278</v>
      </c>
      <c r="CN161" s="29">
        <f t="shared" si="289"/>
        <v>1.4157</v>
      </c>
      <c r="CO161" s="29">
        <f t="shared" si="290"/>
        <v>1.7054271257069153</v>
      </c>
      <c r="CP161" s="29">
        <f t="shared" si="291"/>
        <v>1.3424559520615327</v>
      </c>
      <c r="CQ161" s="29">
        <f t="shared" ref="CQ161:CQ163" si="425">U161/U$2</f>
        <v>1.153</v>
      </c>
      <c r="CR161" s="29">
        <f t="shared" ref="CR161:CR163" si="426">V161/V$2</f>
        <v>1.9450000000000001</v>
      </c>
      <c r="CS161" s="29">
        <f t="shared" ref="CS161:CS163" si="427">W161/W$2</f>
        <v>1.0820000000000001</v>
      </c>
      <c r="CT161" s="29">
        <f t="shared" ref="CT161:CT163" si="428">X161/X$2</f>
        <v>1.8467661691542292</v>
      </c>
      <c r="CU161" s="29">
        <f t="shared" ref="CU161:CU163" si="429">Y161/Y$2</f>
        <v>1.5688842819449682</v>
      </c>
      <c r="CV161" s="29">
        <f t="shared" ref="CV161:CV163" si="430">Z161/Z$2</f>
        <v>1.1261000000000001</v>
      </c>
      <c r="CW161" s="29">
        <f t="shared" ref="CW161:CW163" si="431">AA161/AA$2</f>
        <v>1.3242</v>
      </c>
      <c r="CX161" s="29">
        <f t="shared" ref="CX161:CX163" si="432">AB161/AB$2</f>
        <v>1.602997396191493</v>
      </c>
    </row>
    <row r="162" spans="1:102">
      <c r="A162" s="2">
        <v>44253</v>
      </c>
      <c r="B162" s="29">
        <v>1.2353000000000001</v>
      </c>
      <c r="C162" s="29">
        <v>1.7070000000000001</v>
      </c>
      <c r="D162" s="29">
        <v>1.3735999999999999</v>
      </c>
      <c r="E162" s="29">
        <v>2.5840000000000001</v>
      </c>
      <c r="F162" s="29">
        <v>1.774</v>
      </c>
      <c r="G162" s="29">
        <v>3.4093</v>
      </c>
      <c r="H162" s="29">
        <v>2.1139000000000001</v>
      </c>
      <c r="I162" s="29">
        <v>1.2762</v>
      </c>
      <c r="J162" s="29">
        <v>1.3089999999999999</v>
      </c>
      <c r="K162" s="29">
        <v>1.335</v>
      </c>
      <c r="L162" s="29">
        <v>1.35464930517302</v>
      </c>
      <c r="M162" s="29">
        <v>1.2509999999999999</v>
      </c>
      <c r="N162" s="29">
        <v>1.2450000000000001</v>
      </c>
      <c r="O162" s="29">
        <v>1.2098</v>
      </c>
      <c r="P162" s="29">
        <v>1.1728000000000001</v>
      </c>
      <c r="Q162" s="29">
        <v>1.266</v>
      </c>
      <c r="R162" s="29">
        <v>1.3994</v>
      </c>
      <c r="S162" s="29">
        <v>1.7165999999999999</v>
      </c>
      <c r="T162" s="29">
        <v>1.476</v>
      </c>
      <c r="U162" s="29">
        <v>1.149</v>
      </c>
      <c r="V162" s="29">
        <v>1.946</v>
      </c>
      <c r="W162" s="29">
        <v>1.042</v>
      </c>
      <c r="X162" s="29">
        <v>1.8460000000000001</v>
      </c>
      <c r="Y162" s="29">
        <v>1.6713</v>
      </c>
      <c r="Z162" s="29">
        <v>1.1198999999999999</v>
      </c>
      <c r="AA162" s="29">
        <v>1.3109</v>
      </c>
      <c r="AB162" s="3">
        <v>1.5928908601637988</v>
      </c>
      <c r="AD162" s="11">
        <f t="shared" si="297"/>
        <v>-1.1443661971830998E-2</v>
      </c>
      <c r="AE162" s="11">
        <f t="shared" si="298"/>
        <v>-2.9507078287566046E-2</v>
      </c>
      <c r="AF162" s="11">
        <f t="shared" si="299"/>
        <v>1.7502917152858455E-3</v>
      </c>
      <c r="AG162" s="11">
        <f t="shared" si="300"/>
        <v>-3.4708831469340007E-3</v>
      </c>
      <c r="AH162" s="11">
        <f t="shared" si="301"/>
        <v>9.6755833807626868E-3</v>
      </c>
      <c r="AI162" s="11">
        <f t="shared" si="302"/>
        <v>-1.4880952380952328E-2</v>
      </c>
      <c r="AJ162" s="11">
        <f t="shared" si="303"/>
        <v>2.0383010997346851E-3</v>
      </c>
      <c r="AK162" s="11">
        <f t="shared" si="304"/>
        <v>-7.2345390898483908E-3</v>
      </c>
      <c r="AL162" s="11">
        <f t="shared" si="305"/>
        <v>-2.0209580838323471E-2</v>
      </c>
      <c r="AM162" s="11">
        <f t="shared" si="306"/>
        <v>2.6923076923076827E-2</v>
      </c>
      <c r="AN162" s="11">
        <f t="shared" si="307"/>
        <v>1.8793884665073257E-2</v>
      </c>
      <c r="AO162" s="11">
        <f t="shared" si="308"/>
        <v>-2.5700934579439338E-2</v>
      </c>
      <c r="AP162" s="11">
        <f t="shared" si="309"/>
        <v>-8.0314834149830538E-5</v>
      </c>
      <c r="AQ162" s="11">
        <f t="shared" si="310"/>
        <v>-4.0339178397957864E-3</v>
      </c>
      <c r="AR162" s="11">
        <f t="shared" si="311"/>
        <v>-1.0629323435127347E-2</v>
      </c>
      <c r="AS162" s="11">
        <f t="shared" si="312"/>
        <v>-9.3896713615023719E-3</v>
      </c>
      <c r="AT162" s="11">
        <f t="shared" si="313"/>
        <v>-1.1513738786465999E-2</v>
      </c>
      <c r="AU162" s="11">
        <f t="shared" si="314"/>
        <v>-1.3380650415965034E-3</v>
      </c>
      <c r="AV162" s="11">
        <f t="shared" si="315"/>
        <v>-1.6655562958027947E-2</v>
      </c>
      <c r="AW162" s="11">
        <f t="shared" si="417"/>
        <v>-3.4692107545533091E-3</v>
      </c>
      <c r="AX162" s="11">
        <f t="shared" si="418"/>
        <v>5.1413881748074708E-4</v>
      </c>
      <c r="AY162" s="11">
        <f t="shared" si="419"/>
        <v>-3.6968576709796697E-2</v>
      </c>
      <c r="AZ162" s="11">
        <f t="shared" si="420"/>
        <v>-5.3879310344827624E-3</v>
      </c>
      <c r="BA162" s="11">
        <f t="shared" si="421"/>
        <v>3.8440747192023395E-3</v>
      </c>
      <c r="BB162" s="11">
        <f t="shared" si="422"/>
        <v>-5.505727732883603E-3</v>
      </c>
      <c r="BC162" s="11">
        <f t="shared" si="423"/>
        <v>-1.0043800030206995E-2</v>
      </c>
      <c r="BD162" s="11">
        <f t="shared" si="424"/>
        <v>-6.3047738266487352E-3</v>
      </c>
      <c r="BW162" s="2">
        <f t="shared" ref="BW162:BW168" si="433">A162</f>
        <v>44253</v>
      </c>
      <c r="BX162" s="29">
        <f t="shared" ref="BX162:BX168" si="434">B162/B$2</f>
        <v>1.2353000000000001</v>
      </c>
      <c r="BY162" s="29">
        <f t="shared" ref="BY162:BY168" si="435">C162/C$2</f>
        <v>1.5512540894220284</v>
      </c>
      <c r="BZ162" s="29">
        <f t="shared" ref="BZ162:BZ168" si="436">D162/D$2</f>
        <v>1.3591925588759153</v>
      </c>
      <c r="CA162" s="29">
        <f t="shared" ref="CA162:CA168" si="437">E162/E$2</f>
        <v>2.1008130081300815</v>
      </c>
      <c r="CB162" s="29">
        <f t="shared" ref="CB162:CB168" si="438">F162/F$2</f>
        <v>1.4112967382657122</v>
      </c>
      <c r="CC162" s="29">
        <f t="shared" ref="CC162:CC168" si="439">G162/G$2</f>
        <v>1.7342184241314411</v>
      </c>
      <c r="CD162" s="29">
        <f t="shared" ref="CD162:CD168" si="440">H162/H$2</f>
        <v>1.7778805719091675</v>
      </c>
      <c r="CE162" s="29">
        <f t="shared" ref="CE162:CE168" si="441">I162/I$2</f>
        <v>1.2762</v>
      </c>
      <c r="CF162" s="29">
        <f t="shared" ref="CF162:CF168" si="442">J162/J$2</f>
        <v>1.0899250624479599</v>
      </c>
      <c r="CG162" s="29">
        <f t="shared" ref="CG162:CG168" si="443">K162/K$2</f>
        <v>1.335</v>
      </c>
      <c r="CH162" s="29">
        <f t="shared" ref="CH162:CH167" si="444">L162/L$2</f>
        <v>1.35464930517302</v>
      </c>
      <c r="CI162" s="29">
        <f t="shared" ref="CI162:CI167" si="445">M162/M$2</f>
        <v>1.2509999999999999</v>
      </c>
      <c r="CJ162" s="29">
        <f t="shared" ref="CJ162:CJ167" si="446">N162/N$2</f>
        <v>1.2450000000000001</v>
      </c>
      <c r="CK162" s="29">
        <f t="shared" ref="CK162:CK167" si="447">O162/O$2</f>
        <v>1.2098</v>
      </c>
      <c r="CL162" s="29">
        <f t="shared" ref="CL162:CL167" si="448">P162/P$2</f>
        <v>1.1728000000000001</v>
      </c>
      <c r="CM162" s="29">
        <f t="shared" ref="CM162:CM167" si="449">Q162/Q$2</f>
        <v>1.266</v>
      </c>
      <c r="CN162" s="29">
        <f t="shared" ref="CN162:CN167" si="450">R162/R$2</f>
        <v>1.3994</v>
      </c>
      <c r="CO162" s="29">
        <f t="shared" ref="CO162:CO167" si="451">S162/S$2</f>
        <v>1.7031451532890167</v>
      </c>
      <c r="CP162" s="29">
        <f t="shared" ref="CP162:CP167" si="452">T162/T$2</f>
        <v>1.3200965924335926</v>
      </c>
      <c r="CQ162" s="29">
        <f t="shared" si="425"/>
        <v>1.149</v>
      </c>
      <c r="CR162" s="29">
        <f t="shared" si="426"/>
        <v>1.946</v>
      </c>
      <c r="CS162" s="29">
        <f t="shared" si="427"/>
        <v>1.042</v>
      </c>
      <c r="CT162" s="29">
        <f t="shared" si="428"/>
        <v>1.8368159203980103</v>
      </c>
      <c r="CU162" s="29">
        <f t="shared" si="429"/>
        <v>1.5749151903505467</v>
      </c>
      <c r="CV162" s="29">
        <f t="shared" si="430"/>
        <v>1.1198999999999999</v>
      </c>
      <c r="CW162" s="29">
        <f t="shared" si="431"/>
        <v>1.3109</v>
      </c>
      <c r="CX162" s="29">
        <f t="shared" si="432"/>
        <v>1.5928908601637988</v>
      </c>
    </row>
    <row r="163" spans="1:102">
      <c r="A163" s="2">
        <v>44260</v>
      </c>
      <c r="B163" s="29">
        <v>1.2383999999999999</v>
      </c>
      <c r="C163" s="29">
        <v>1.6861999999999999</v>
      </c>
      <c r="D163" s="29">
        <v>1.3681000000000001</v>
      </c>
      <c r="E163" s="29">
        <v>2.5569999999999999</v>
      </c>
      <c r="F163" s="29">
        <v>1.7869999999999999</v>
      </c>
      <c r="G163" s="29">
        <v>3.3561000000000001</v>
      </c>
      <c r="H163" s="29">
        <v>2.101</v>
      </c>
      <c r="I163" s="29">
        <v>1.2850999999999999</v>
      </c>
      <c r="J163" s="29">
        <v>1.3140000000000001</v>
      </c>
      <c r="K163" s="29">
        <v>1.355</v>
      </c>
      <c r="L163" s="29">
        <v>1.3816561333584501</v>
      </c>
      <c r="M163" s="29">
        <v>1.246</v>
      </c>
      <c r="N163" s="29">
        <v>1.2486999999999999</v>
      </c>
      <c r="O163" s="29">
        <v>1.2156</v>
      </c>
      <c r="P163" s="29">
        <v>1.1696</v>
      </c>
      <c r="Q163" s="29">
        <v>1.2689999999999999</v>
      </c>
      <c r="R163" s="29">
        <v>1.3984000000000001</v>
      </c>
      <c r="S163" s="29">
        <v>1.7122999999999999</v>
      </c>
      <c r="T163" s="29">
        <v>1.4670000000000001</v>
      </c>
      <c r="U163" s="29">
        <v>1.149</v>
      </c>
      <c r="V163" s="29">
        <v>1.9419999999999999</v>
      </c>
      <c r="W163" s="29">
        <v>1.0109999999999999</v>
      </c>
      <c r="X163" s="29">
        <v>1.8520000000000001</v>
      </c>
      <c r="Y163" s="29">
        <v>1.6828000000000001</v>
      </c>
      <c r="Z163" s="29">
        <v>1.1147</v>
      </c>
      <c r="AA163" s="29">
        <v>1.3160000000000001</v>
      </c>
      <c r="AB163" s="3">
        <v>1.591596299703302</v>
      </c>
      <c r="AD163" s="11">
        <f t="shared" ref="AD163:AD168" si="453">IF(B163=B162,"/",B163/B162-1)</f>
        <v>2.5095118594671284E-3</v>
      </c>
      <c r="AE163" s="11">
        <f t="shared" ref="AE163:AE168" si="454">IF(C163=C162,"/",C163/C162-1)</f>
        <v>-1.2185120093731738E-2</v>
      </c>
      <c r="AF163" s="11">
        <f t="shared" ref="AF163:AF168" si="455">IF(D163=D162,"/",D163/D162-1)</f>
        <v>-4.004076878275975E-3</v>
      </c>
      <c r="AG163" s="11">
        <f t="shared" ref="AG163:AG168" si="456">IF(E163=E162,"/",E163/E162-1)</f>
        <v>-1.044891640866874E-2</v>
      </c>
      <c r="AH163" s="11">
        <f t="shared" ref="AH163:AH168" si="457">IF(F163=F162,"/",F163/F162-1)</f>
        <v>7.3280721533257598E-3</v>
      </c>
      <c r="AI163" s="11">
        <f t="shared" ref="AI163:AI168" si="458">IF(G163=G162,"/",G163/G162-1)</f>
        <v>-1.5604376264922393E-2</v>
      </c>
      <c r="AJ163" s="11">
        <f t="shared" ref="AJ163:AJ168" si="459">IF(H163=H162,"/",H163/H162-1)</f>
        <v>-6.1024646388193604E-3</v>
      </c>
      <c r="AK163" s="11">
        <f t="shared" ref="AK163:AK168" si="460">IF(I163=I162,"/",I163/I162-1)</f>
        <v>6.9738285535181355E-3</v>
      </c>
      <c r="AL163" s="11">
        <f t="shared" ref="AL163:AL168" si="461">IF(J163=J162,"/",J163/J162-1)</f>
        <v>3.8197097020626902E-3</v>
      </c>
      <c r="AM163" s="11">
        <f t="shared" ref="AM163:AM168" si="462">IF(K163=K162,"/",K163/K162-1)</f>
        <v>1.4981273408239737E-2</v>
      </c>
      <c r="AN163" s="11">
        <f t="shared" si="307"/>
        <v>1.9936398359559737E-2</v>
      </c>
      <c r="AO163" s="11">
        <f t="shared" si="308"/>
        <v>-3.9968025579535382E-3</v>
      </c>
      <c r="AP163" s="11">
        <f t="shared" si="309"/>
        <v>2.9718875502007247E-3</v>
      </c>
      <c r="AQ163" s="11">
        <f t="shared" si="310"/>
        <v>4.7941808563398691E-3</v>
      </c>
      <c r="AR163" s="11">
        <f t="shared" si="311"/>
        <v>-2.7285129604366354E-3</v>
      </c>
      <c r="AS163" s="11">
        <f t="shared" si="312"/>
        <v>2.3696682464453556E-3</v>
      </c>
      <c r="AT163" s="11">
        <f t="shared" si="313"/>
        <v>-7.1459196798617786E-4</v>
      </c>
      <c r="AU163" s="11">
        <f t="shared" si="314"/>
        <v>-2.5049516486076451E-3</v>
      </c>
      <c r="AV163" s="11">
        <f t="shared" si="315"/>
        <v>-6.0975609756096505E-3</v>
      </c>
      <c r="AW163" s="11" t="str">
        <f t="shared" si="417"/>
        <v>/</v>
      </c>
      <c r="AX163" s="11">
        <f t="shared" si="418"/>
        <v>-2.0554984583761593E-3</v>
      </c>
      <c r="AY163" s="11">
        <f t="shared" si="419"/>
        <v>-2.9750479846449296E-2</v>
      </c>
      <c r="AZ163" s="11">
        <f t="shared" si="420"/>
        <v>3.250270855904569E-3</v>
      </c>
      <c r="BA163" s="11">
        <f t="shared" si="421"/>
        <v>6.8808711781247478E-3</v>
      </c>
      <c r="BB163" s="11">
        <f t="shared" si="422"/>
        <v>-4.6432717206892349E-3</v>
      </c>
      <c r="BC163" s="11">
        <f t="shared" si="423"/>
        <v>3.8904569379816234E-3</v>
      </c>
      <c r="BD163" s="11">
        <f t="shared" si="424"/>
        <v>-8.1271133689830855E-4</v>
      </c>
      <c r="BW163" s="2">
        <f t="shared" si="433"/>
        <v>44260</v>
      </c>
      <c r="BX163" s="29">
        <f t="shared" si="434"/>
        <v>1.2383999999999999</v>
      </c>
      <c r="BY163" s="29">
        <f t="shared" si="435"/>
        <v>1.5323518720465283</v>
      </c>
      <c r="BZ163" s="29">
        <f t="shared" si="436"/>
        <v>1.3537502473777956</v>
      </c>
      <c r="CA163" s="29">
        <f t="shared" si="437"/>
        <v>2.078861788617886</v>
      </c>
      <c r="CB163" s="29">
        <f t="shared" si="438"/>
        <v>1.4216388225934766</v>
      </c>
      <c r="CC163" s="29">
        <f t="shared" si="439"/>
        <v>1.7071570273157333</v>
      </c>
      <c r="CD163" s="29">
        <f t="shared" si="440"/>
        <v>1.7670311185870478</v>
      </c>
      <c r="CE163" s="29">
        <f t="shared" si="441"/>
        <v>1.2850999999999999</v>
      </c>
      <c r="CF163" s="29">
        <f t="shared" si="442"/>
        <v>1.0940882597835138</v>
      </c>
      <c r="CG163" s="29">
        <f t="shared" si="443"/>
        <v>1.355</v>
      </c>
      <c r="CH163" s="29">
        <f t="shared" si="444"/>
        <v>1.3816561333584501</v>
      </c>
      <c r="CI163" s="29">
        <f t="shared" si="445"/>
        <v>1.246</v>
      </c>
      <c r="CJ163" s="29">
        <f t="shared" si="446"/>
        <v>1.2486999999999999</v>
      </c>
      <c r="CK163" s="29">
        <f t="shared" si="447"/>
        <v>1.2156</v>
      </c>
      <c r="CL163" s="29">
        <f t="shared" si="448"/>
        <v>1.1696</v>
      </c>
      <c r="CM163" s="29">
        <f t="shared" si="449"/>
        <v>1.2689999999999999</v>
      </c>
      <c r="CN163" s="29">
        <f t="shared" si="450"/>
        <v>1.3984000000000001</v>
      </c>
      <c r="CO163" s="29">
        <f t="shared" si="451"/>
        <v>1.6988788570294671</v>
      </c>
      <c r="CP163" s="29">
        <f t="shared" si="452"/>
        <v>1.3120472229675342</v>
      </c>
      <c r="CQ163" s="29">
        <f t="shared" si="425"/>
        <v>1.149</v>
      </c>
      <c r="CR163" s="29">
        <f t="shared" si="426"/>
        <v>1.9419999999999999</v>
      </c>
      <c r="CS163" s="29">
        <f t="shared" si="427"/>
        <v>1.0109999999999999</v>
      </c>
      <c r="CT163" s="29">
        <f t="shared" si="428"/>
        <v>1.8427860696517415</v>
      </c>
      <c r="CU163" s="29">
        <f t="shared" si="429"/>
        <v>1.5857519788918208</v>
      </c>
      <c r="CV163" s="29">
        <f t="shared" si="430"/>
        <v>1.1147</v>
      </c>
      <c r="CW163" s="29">
        <f t="shared" si="431"/>
        <v>1.3160000000000001</v>
      </c>
      <c r="CX163" s="29">
        <f t="shared" si="432"/>
        <v>1.591596299703302</v>
      </c>
    </row>
    <row r="164" spans="1:102">
      <c r="A164" s="2">
        <v>44267</v>
      </c>
      <c r="B164" s="29">
        <v>1.2514000000000001</v>
      </c>
      <c r="C164" s="29">
        <v>1.6907000000000001</v>
      </c>
      <c r="D164" s="29">
        <v>1.3694</v>
      </c>
      <c r="E164" s="29">
        <v>2.645</v>
      </c>
      <c r="F164" s="29">
        <v>1.792</v>
      </c>
      <c r="G164" s="29">
        <v>3.3412000000000002</v>
      </c>
      <c r="H164" s="29">
        <v>2.1074000000000002</v>
      </c>
      <c r="I164" s="29">
        <v>1.2863</v>
      </c>
      <c r="J164" s="29">
        <v>1.33</v>
      </c>
      <c r="K164" s="29">
        <v>1.3460000000000001</v>
      </c>
      <c r="L164" s="29">
        <v>1.3742908127937199</v>
      </c>
      <c r="M164" s="29">
        <v>1.2509999999999999</v>
      </c>
      <c r="N164" s="29">
        <v>1.2554000000000001</v>
      </c>
      <c r="O164" s="29">
        <v>1.2161</v>
      </c>
      <c r="P164" s="29">
        <v>1.1642999999999999</v>
      </c>
      <c r="Q164" s="29">
        <v>1.2769999999999999</v>
      </c>
      <c r="R164" s="29">
        <v>1.3875</v>
      </c>
      <c r="S164" s="29">
        <v>1.7259</v>
      </c>
      <c r="T164" s="29">
        <v>1.4590000000000001</v>
      </c>
      <c r="U164" s="29">
        <v>1.175</v>
      </c>
      <c r="V164" s="29">
        <v>1.9430000000000001</v>
      </c>
      <c r="W164" s="29">
        <v>1.03</v>
      </c>
      <c r="X164" s="29">
        <v>1.8759999999999999</v>
      </c>
      <c r="Y164" s="29">
        <v>1.6884999999999999</v>
      </c>
      <c r="Z164" s="29">
        <v>1.1294</v>
      </c>
      <c r="AA164" s="29">
        <v>1.3337000000000001</v>
      </c>
      <c r="AB164" s="3">
        <v>1.6003042117864656</v>
      </c>
      <c r="AD164" s="11">
        <f t="shared" si="453"/>
        <v>1.049741602067189E-2</v>
      </c>
      <c r="AE164" s="11">
        <f t="shared" si="454"/>
        <v>2.6687225714625562E-3</v>
      </c>
      <c r="AF164" s="11">
        <f t="shared" si="455"/>
        <v>9.5022293691982007E-4</v>
      </c>
      <c r="AG164" s="11">
        <f t="shared" si="456"/>
        <v>3.4415330465389138E-2</v>
      </c>
      <c r="AH164" s="11">
        <f t="shared" si="457"/>
        <v>2.7979854504758261E-3</v>
      </c>
      <c r="AI164" s="11">
        <f t="shared" si="458"/>
        <v>-4.4396770060486368E-3</v>
      </c>
      <c r="AJ164" s="11">
        <f t="shared" si="459"/>
        <v>3.0461684911946563E-3</v>
      </c>
      <c r="AK164" s="11">
        <f t="shared" si="460"/>
        <v>9.337794724146864E-4</v>
      </c>
      <c r="AL164" s="11">
        <f t="shared" si="461"/>
        <v>1.2176560121765601E-2</v>
      </c>
      <c r="AM164" s="11">
        <f t="shared" si="462"/>
        <v>-6.6420664206641167E-3</v>
      </c>
      <c r="AN164" s="11">
        <f t="shared" si="307"/>
        <v>-5.330791350252273E-3</v>
      </c>
      <c r="AO164" s="11">
        <f t="shared" si="308"/>
        <v>4.0128410914925805E-3</v>
      </c>
      <c r="AP164" s="11">
        <f t="shared" si="309"/>
        <v>5.3655802034116018E-3</v>
      </c>
      <c r="AQ164" s="11">
        <f t="shared" si="310"/>
        <v>4.1131951299755443E-4</v>
      </c>
      <c r="AR164" s="11">
        <f t="shared" si="311"/>
        <v>-4.5314637482900544E-3</v>
      </c>
      <c r="AS164" s="11">
        <f t="shared" si="312"/>
        <v>6.3041765169424835E-3</v>
      </c>
      <c r="AT164" s="11">
        <f t="shared" si="313"/>
        <v>-7.7946224256293384E-3</v>
      </c>
      <c r="AU164" s="11">
        <f t="shared" si="314"/>
        <v>7.9425334345617493E-3</v>
      </c>
      <c r="AV164" s="11">
        <f t="shared" si="315"/>
        <v>-5.4533060668030542E-3</v>
      </c>
      <c r="AW164" s="11">
        <f t="shared" ref="AW164" si="463">IF(U164=U163,"/",U164/U163-1)</f>
        <v>2.2628372497824234E-2</v>
      </c>
      <c r="AX164" s="11">
        <f t="shared" ref="AX164" si="464">IF(V164=V163,"/",V164/V163-1)</f>
        <v>5.14933058702427E-4</v>
      </c>
      <c r="AY164" s="11">
        <f t="shared" ref="AY164" si="465">IF(W164=W163,"/",W164/W163-1)</f>
        <v>1.8793273986152492E-2</v>
      </c>
      <c r="AZ164" s="11">
        <f t="shared" ref="AZ164" si="466">IF(X164=X163,"/",X164/X163-1)</f>
        <v>1.2958963282937219E-2</v>
      </c>
      <c r="BA164" s="11">
        <f t="shared" ref="BA164" si="467">IF(Y164=Y163,"/",Y164/Y163-1)</f>
        <v>3.3872117898738896E-3</v>
      </c>
      <c r="BB164" s="11">
        <f t="shared" ref="BB164" si="468">IF(Z164=Z163,"/",Z164/Z163-1)</f>
        <v>1.318740468287416E-2</v>
      </c>
      <c r="BC164" s="11">
        <f t="shared" ref="BC164" si="469">IF(AA164=AA163,"/",AA164/AA163-1)</f>
        <v>1.3449848024316147E-2</v>
      </c>
      <c r="BD164" s="11">
        <f t="shared" ref="BD164" si="470">IF(AB164=AB163,"/",AB164/AB163-1)</f>
        <v>5.471181407488146E-3</v>
      </c>
      <c r="BW164" s="2">
        <f t="shared" si="433"/>
        <v>44267</v>
      </c>
      <c r="BX164" s="29">
        <f t="shared" si="434"/>
        <v>1.2514000000000001</v>
      </c>
      <c r="BY164" s="29">
        <f t="shared" si="435"/>
        <v>1.5364412940748819</v>
      </c>
      <c r="BZ164" s="29">
        <f t="shared" si="436"/>
        <v>1.3550366119137147</v>
      </c>
      <c r="CA164" s="29">
        <f t="shared" si="437"/>
        <v>2.1504065040650406</v>
      </c>
      <c r="CB164" s="29">
        <f t="shared" si="438"/>
        <v>1.4256165473349245</v>
      </c>
      <c r="CC164" s="29">
        <f t="shared" si="439"/>
        <v>1.6995778015158454</v>
      </c>
      <c r="CD164" s="29">
        <f t="shared" si="440"/>
        <v>1.7724137931034483</v>
      </c>
      <c r="CE164" s="29">
        <f t="shared" si="441"/>
        <v>1.2863</v>
      </c>
      <c r="CF164" s="29">
        <f t="shared" si="442"/>
        <v>1.1074104912572855</v>
      </c>
      <c r="CG164" s="29">
        <f t="shared" si="443"/>
        <v>1.3460000000000001</v>
      </c>
      <c r="CH164" s="29">
        <f t="shared" si="444"/>
        <v>1.3742908127937199</v>
      </c>
      <c r="CI164" s="29">
        <f t="shared" si="445"/>
        <v>1.2509999999999999</v>
      </c>
      <c r="CJ164" s="29">
        <f t="shared" si="446"/>
        <v>1.2554000000000001</v>
      </c>
      <c r="CK164" s="29">
        <f t="shared" si="447"/>
        <v>1.2161</v>
      </c>
      <c r="CL164" s="29">
        <f t="shared" si="448"/>
        <v>1.1642999999999999</v>
      </c>
      <c r="CM164" s="29">
        <f t="shared" si="449"/>
        <v>1.2769999999999999</v>
      </c>
      <c r="CN164" s="29">
        <f t="shared" si="450"/>
        <v>1.3875</v>
      </c>
      <c r="CO164" s="29">
        <f t="shared" si="451"/>
        <v>1.7123722591526938</v>
      </c>
      <c r="CP164" s="29">
        <f t="shared" si="452"/>
        <v>1.3048922278865933</v>
      </c>
      <c r="CQ164" s="29">
        <f t="shared" ref="CQ164" si="471">U164/U$2</f>
        <v>1.175</v>
      </c>
      <c r="CR164" s="29">
        <f t="shared" ref="CR164" si="472">V164/V$2</f>
        <v>1.9430000000000001</v>
      </c>
      <c r="CS164" s="29">
        <f t="shared" ref="CS164" si="473">W164/W$2</f>
        <v>1.03</v>
      </c>
      <c r="CT164" s="29">
        <f t="shared" ref="CT164" si="474">X164/X$2</f>
        <v>1.8666666666666667</v>
      </c>
      <c r="CU164" s="29">
        <f t="shared" ref="CU164" si="475">Y164/Y$2</f>
        <v>1.5911232566905391</v>
      </c>
      <c r="CV164" s="29">
        <f t="shared" ref="CV164" si="476">Z164/Z$2</f>
        <v>1.1294</v>
      </c>
      <c r="CW164" s="29">
        <f t="shared" ref="CW164" si="477">AA164/AA$2</f>
        <v>1.3337000000000001</v>
      </c>
      <c r="CX164" s="29">
        <f t="shared" ref="CX164" si="478">AB164/AB$2</f>
        <v>1.6003042117864656</v>
      </c>
    </row>
    <row r="165" spans="1:102">
      <c r="A165" s="2">
        <v>44274</v>
      </c>
      <c r="B165" s="29">
        <v>1.2525999999999999</v>
      </c>
      <c r="C165" s="29">
        <v>1.6859</v>
      </c>
      <c r="D165" s="29">
        <v>1.3705000000000001</v>
      </c>
      <c r="E165" s="29">
        <v>2.6520000000000001</v>
      </c>
      <c r="F165" s="29">
        <v>1.7949999999999999</v>
      </c>
      <c r="G165" s="29">
        <v>3.3408000000000002</v>
      </c>
      <c r="H165" s="29">
        <v>2.0710999999999999</v>
      </c>
      <c r="I165" s="29">
        <v>1.2870999999999999</v>
      </c>
      <c r="J165" s="29">
        <v>1.327</v>
      </c>
      <c r="K165" s="29">
        <v>1.355</v>
      </c>
      <c r="L165" s="29">
        <v>1.39277118745994</v>
      </c>
      <c r="M165" s="29">
        <v>1.242</v>
      </c>
      <c r="N165" s="29">
        <v>1.2532000000000001</v>
      </c>
      <c r="O165" s="29">
        <v>1.2141999999999999</v>
      </c>
      <c r="P165" s="29">
        <v>1.1600999999999999</v>
      </c>
      <c r="Q165" s="29">
        <v>1.266</v>
      </c>
      <c r="R165" s="29">
        <v>1.3939999999999999</v>
      </c>
      <c r="S165" s="29">
        <v>1.7119</v>
      </c>
      <c r="T165" s="29">
        <v>1.464</v>
      </c>
      <c r="U165" s="29">
        <v>1.171</v>
      </c>
      <c r="V165" s="29">
        <v>1.9450000000000001</v>
      </c>
      <c r="W165" s="29">
        <v>1.0349999999999999</v>
      </c>
      <c r="X165" s="29">
        <v>1.877</v>
      </c>
      <c r="Y165" s="29">
        <v>1.6917</v>
      </c>
      <c r="Z165" s="29">
        <v>1.1213</v>
      </c>
      <c r="AA165" s="29">
        <v>1.3293999999999999</v>
      </c>
      <c r="AB165" s="3">
        <v>1.5988381044939097</v>
      </c>
      <c r="AD165" s="11">
        <f t="shared" si="453"/>
        <v>9.5892600287661445E-4</v>
      </c>
      <c r="AE165" s="11">
        <f t="shared" si="454"/>
        <v>-2.8390607440705873E-3</v>
      </c>
      <c r="AF165" s="11">
        <f t="shared" si="455"/>
        <v>8.0327150576908757E-4</v>
      </c>
      <c r="AG165" s="11">
        <f t="shared" si="456"/>
        <v>2.6465028355386888E-3</v>
      </c>
      <c r="AH165" s="11">
        <f t="shared" si="457"/>
        <v>1.6741071428569843E-3</v>
      </c>
      <c r="AI165" s="11">
        <f t="shared" si="458"/>
        <v>-1.1971746677841288E-4</v>
      </c>
      <c r="AJ165" s="11">
        <f t="shared" si="459"/>
        <v>-1.7225016608142796E-2</v>
      </c>
      <c r="AK165" s="11">
        <f t="shared" si="460"/>
        <v>6.2193889450345985E-4</v>
      </c>
      <c r="AL165" s="11">
        <f t="shared" si="461"/>
        <v>-2.2556390977443996E-3</v>
      </c>
      <c r="AM165" s="11">
        <f t="shared" si="462"/>
        <v>6.6864784546805112E-3</v>
      </c>
      <c r="AN165" s="11">
        <f t="shared" si="307"/>
        <v>1.3447208184890869E-2</v>
      </c>
      <c r="AO165" s="11">
        <f t="shared" si="308"/>
        <v>-7.194244604316502E-3</v>
      </c>
      <c r="AP165" s="11">
        <f t="shared" si="309"/>
        <v>-1.7524295045403537E-3</v>
      </c>
      <c r="AQ165" s="11">
        <f t="shared" si="310"/>
        <v>-1.562371515500427E-3</v>
      </c>
      <c r="AR165" s="11">
        <f t="shared" si="311"/>
        <v>-3.6073177016232583E-3</v>
      </c>
      <c r="AS165" s="11">
        <f t="shared" si="312"/>
        <v>-8.6139389193421456E-3</v>
      </c>
      <c r="AT165" s="11">
        <f t="shared" si="313"/>
        <v>4.6846846846846368E-3</v>
      </c>
      <c r="AU165" s="11">
        <f t="shared" si="314"/>
        <v>-8.1117098325511616E-3</v>
      </c>
      <c r="AV165" s="11">
        <f t="shared" si="315"/>
        <v>3.4270047978066653E-3</v>
      </c>
      <c r="AW165" s="11">
        <f t="shared" ref="AW165" si="479">IF(U165=U164,"/",U165/U164-1)</f>
        <v>-3.4042553191488967E-3</v>
      </c>
      <c r="AX165" s="11">
        <f t="shared" ref="AX165" si="480">IF(V165=V164,"/",V165/V164-1)</f>
        <v>1.0293360782296368E-3</v>
      </c>
      <c r="AY165" s="11">
        <f t="shared" ref="AY165" si="481">IF(W165=W164,"/",W165/W164-1)</f>
        <v>4.8543689320388328E-3</v>
      </c>
      <c r="AZ165" s="11">
        <f t="shared" ref="AZ165" si="482">IF(X165=X164,"/",X165/X164-1)</f>
        <v>5.3304904051176827E-4</v>
      </c>
      <c r="BA165" s="11">
        <f t="shared" ref="BA165" si="483">IF(Y165=Y164,"/",Y165/Y164-1)</f>
        <v>1.8951732306782265E-3</v>
      </c>
      <c r="BB165" s="11">
        <f t="shared" ref="BB165" si="484">IF(Z165=Z164,"/",Z165/Z164-1)</f>
        <v>-7.171949707809433E-3</v>
      </c>
      <c r="BC165" s="11">
        <f t="shared" ref="BC165" si="485">IF(AA165=AA164,"/",AA165/AA164-1)</f>
        <v>-3.2241133688236667E-3</v>
      </c>
      <c r="BD165" s="11">
        <f t="shared" ref="BD165" si="486">IF(AB165=AB164,"/",AB165/AB164-1)</f>
        <v>-9.1614286943564327E-4</v>
      </c>
      <c r="BW165" s="2">
        <f t="shared" si="433"/>
        <v>44274</v>
      </c>
      <c r="BX165" s="29">
        <f t="shared" si="434"/>
        <v>1.2525999999999999</v>
      </c>
      <c r="BY165" s="29">
        <f t="shared" si="435"/>
        <v>1.5320792439113049</v>
      </c>
      <c r="BZ165" s="29">
        <f t="shared" si="436"/>
        <v>1.3561250742133388</v>
      </c>
      <c r="CA165" s="29">
        <f t="shared" si="437"/>
        <v>2.1560975609756099</v>
      </c>
      <c r="CB165" s="29">
        <f t="shared" si="438"/>
        <v>1.4280031821797932</v>
      </c>
      <c r="CC165" s="29">
        <f t="shared" si="439"/>
        <v>1.6993743323668551</v>
      </c>
      <c r="CD165" s="29">
        <f t="shared" si="440"/>
        <v>1.7418839360807399</v>
      </c>
      <c r="CE165" s="29">
        <f t="shared" si="441"/>
        <v>1.2870999999999999</v>
      </c>
      <c r="CF165" s="29">
        <f t="shared" si="442"/>
        <v>1.1049125728559532</v>
      </c>
      <c r="CG165" s="29">
        <f t="shared" si="443"/>
        <v>1.355</v>
      </c>
      <c r="CH165" s="29">
        <f t="shared" si="444"/>
        <v>1.39277118745994</v>
      </c>
      <c r="CI165" s="29">
        <f t="shared" si="445"/>
        <v>1.242</v>
      </c>
      <c r="CJ165" s="29">
        <f t="shared" si="446"/>
        <v>1.2532000000000001</v>
      </c>
      <c r="CK165" s="29">
        <f t="shared" si="447"/>
        <v>1.2141999999999999</v>
      </c>
      <c r="CL165" s="29">
        <f t="shared" si="448"/>
        <v>1.1600999999999999</v>
      </c>
      <c r="CM165" s="29">
        <f t="shared" si="449"/>
        <v>1.266</v>
      </c>
      <c r="CN165" s="29">
        <f t="shared" si="450"/>
        <v>1.3939999999999999</v>
      </c>
      <c r="CO165" s="29">
        <f t="shared" si="451"/>
        <v>1.6984819922611369</v>
      </c>
      <c r="CP165" s="29">
        <f t="shared" si="452"/>
        <v>1.3093640998121812</v>
      </c>
      <c r="CQ165" s="29">
        <f t="shared" ref="CQ165" si="487">U165/U$2</f>
        <v>1.171</v>
      </c>
      <c r="CR165" s="29">
        <f t="shared" ref="CR165" si="488">V165/V$2</f>
        <v>1.9450000000000001</v>
      </c>
      <c r="CS165" s="29">
        <f t="shared" ref="CS165" si="489">W165/W$2</f>
        <v>1.0349999999999999</v>
      </c>
      <c r="CT165" s="29">
        <f t="shared" ref="CT165" si="490">X165/X$2</f>
        <v>1.8676616915422888</v>
      </c>
      <c r="CU165" s="29">
        <f t="shared" ref="CU165" si="491">Y165/Y$2</f>
        <v>1.5941387108933285</v>
      </c>
      <c r="CV165" s="29">
        <f t="shared" ref="CV165" si="492">Z165/Z$2</f>
        <v>1.1213</v>
      </c>
      <c r="CW165" s="29">
        <f t="shared" ref="CW165" si="493">AA165/AA$2</f>
        <v>1.3293999999999999</v>
      </c>
      <c r="CX165" s="29">
        <f t="shared" ref="CX165" si="494">AB165/AB$2</f>
        <v>1.5988381044939097</v>
      </c>
    </row>
    <row r="166" spans="1:102">
      <c r="A166" s="2">
        <v>44281</v>
      </c>
      <c r="B166" s="29">
        <v>1.2423999999999999</v>
      </c>
      <c r="C166" s="29">
        <v>1.667</v>
      </c>
      <c r="D166" s="29">
        <v>1.375</v>
      </c>
      <c r="E166" s="29">
        <v>2.7</v>
      </c>
      <c r="F166" s="29">
        <v>1.7929999999999999</v>
      </c>
      <c r="G166" s="29">
        <v>3.3283999999999998</v>
      </c>
      <c r="H166" s="29">
        <v>2.0764999999999998</v>
      </c>
      <c r="I166" s="29">
        <v>1.2734000000000001</v>
      </c>
      <c r="J166" s="29">
        <v>1.296</v>
      </c>
      <c r="K166" s="29">
        <v>1.3440000000000001</v>
      </c>
      <c r="L166" s="29">
        <v>1.39338924539737</v>
      </c>
      <c r="M166" s="29">
        <v>1.224</v>
      </c>
      <c r="N166" s="29">
        <v>1.2427999999999999</v>
      </c>
      <c r="O166" s="29">
        <v>1.208</v>
      </c>
      <c r="P166" s="29">
        <v>1.1507000000000001</v>
      </c>
      <c r="Q166" s="29">
        <v>1.25</v>
      </c>
      <c r="R166" s="29">
        <v>1.4005000000000001</v>
      </c>
      <c r="S166" s="29">
        <v>1.6968000000000001</v>
      </c>
      <c r="T166" s="29">
        <v>1.474</v>
      </c>
      <c r="U166" s="29">
        <v>1.137</v>
      </c>
      <c r="V166" s="29">
        <v>1.94</v>
      </c>
      <c r="W166" s="29">
        <v>1.0309999999999999</v>
      </c>
      <c r="X166" s="29">
        <v>1.883</v>
      </c>
      <c r="Y166" s="29">
        <v>1.6861999999999999</v>
      </c>
      <c r="Z166" s="29">
        <v>1.1100000000000001</v>
      </c>
      <c r="AA166" s="29">
        <v>1.3109999999999999</v>
      </c>
      <c r="AB166" s="3">
        <v>1.5897814271924358</v>
      </c>
      <c r="AD166" s="11">
        <f t="shared" si="453"/>
        <v>-8.143062430145287E-3</v>
      </c>
      <c r="AE166" s="11">
        <f t="shared" si="454"/>
        <v>-1.1210629337445877E-2</v>
      </c>
      <c r="AF166" s="11">
        <f t="shared" si="455"/>
        <v>3.2834731849689103E-3</v>
      </c>
      <c r="AG166" s="11">
        <f t="shared" si="456"/>
        <v>1.8099547511312153E-2</v>
      </c>
      <c r="AH166" s="11">
        <f t="shared" si="457"/>
        <v>-1.1142061281337323E-3</v>
      </c>
      <c r="AI166" s="11">
        <f t="shared" si="458"/>
        <v>-3.7116858237549177E-3</v>
      </c>
      <c r="AJ166" s="11">
        <f t="shared" si="459"/>
        <v>2.6073101250543296E-3</v>
      </c>
      <c r="AK166" s="11">
        <f t="shared" si="460"/>
        <v>-1.0644083598787879E-2</v>
      </c>
      <c r="AL166" s="11">
        <f t="shared" si="461"/>
        <v>-2.3360964581763288E-2</v>
      </c>
      <c r="AM166" s="11">
        <f t="shared" si="462"/>
        <v>-8.1180811808116982E-3</v>
      </c>
      <c r="AN166" s="11">
        <f t="shared" si="307"/>
        <v>4.4376128900047718E-4</v>
      </c>
      <c r="AO166" s="11">
        <f t="shared" si="308"/>
        <v>-1.449275362318847E-2</v>
      </c>
      <c r="AP166" s="11">
        <f t="shared" si="309"/>
        <v>-8.2987551867221843E-3</v>
      </c>
      <c r="AQ166" s="11">
        <f t="shared" si="310"/>
        <v>-5.1062427936089394E-3</v>
      </c>
      <c r="AR166" s="11">
        <f t="shared" si="311"/>
        <v>-8.1027497629513334E-3</v>
      </c>
      <c r="AS166" s="11">
        <f t="shared" si="312"/>
        <v>-1.2638230647709303E-2</v>
      </c>
      <c r="AT166" s="11">
        <f t="shared" si="313"/>
        <v>4.6628407460547194E-3</v>
      </c>
      <c r="AU166" s="11">
        <f t="shared" si="314"/>
        <v>-8.8206086804135664E-3</v>
      </c>
      <c r="AV166" s="11">
        <f t="shared" si="315"/>
        <v>6.830601092896238E-3</v>
      </c>
      <c r="AW166" s="11">
        <f t="shared" ref="AW166" si="495">IF(U166=U165,"/",U166/U165-1)</f>
        <v>-2.9035012809564553E-2</v>
      </c>
      <c r="AX166" s="11">
        <f t="shared" ref="AX166" si="496">IF(V166=V165,"/",V166/V165-1)</f>
        <v>-2.5706940874036244E-3</v>
      </c>
      <c r="AY166" s="11">
        <f t="shared" ref="AY166" si="497">IF(W166=W165,"/",W166/W165-1)</f>
        <v>-3.8647342995169476E-3</v>
      </c>
      <c r="AZ166" s="11">
        <f t="shared" ref="AZ166" si="498">IF(X166=X165,"/",X166/X165-1)</f>
        <v>3.1965903036761389E-3</v>
      </c>
      <c r="BA166" s="11">
        <f t="shared" ref="BA166" si="499">IF(Y166=Y165,"/",Y166/Y165-1)</f>
        <v>-3.2511674646805711E-3</v>
      </c>
      <c r="BB166" s="11">
        <f t="shared" ref="BB166" si="500">IF(Z166=Z165,"/",Z166/Z165-1)</f>
        <v>-1.0077588513332625E-2</v>
      </c>
      <c r="BC166" s="11">
        <f t="shared" ref="BC166" si="501">IF(AA166=AA165,"/",AA166/AA165-1)</f>
        <v>-1.384083044982698E-2</v>
      </c>
      <c r="BD166" s="11">
        <f t="shared" ref="BD166" si="502">IF(AB166=AB165,"/",AB166/AB165-1)</f>
        <v>-5.6645368133384499E-3</v>
      </c>
      <c r="BW166" s="2">
        <f t="shared" si="433"/>
        <v>44281</v>
      </c>
      <c r="BX166" s="29">
        <f t="shared" si="434"/>
        <v>1.2423999999999999</v>
      </c>
      <c r="BY166" s="29">
        <f t="shared" si="435"/>
        <v>1.514903671392221</v>
      </c>
      <c r="BZ166" s="29">
        <f t="shared" si="436"/>
        <v>1.3605778745299824</v>
      </c>
      <c r="CA166" s="29">
        <f t="shared" si="437"/>
        <v>2.1951219512195124</v>
      </c>
      <c r="CB166" s="29">
        <f t="shared" si="438"/>
        <v>1.426412092283214</v>
      </c>
      <c r="CC166" s="29">
        <f t="shared" si="439"/>
        <v>1.6930667887481561</v>
      </c>
      <c r="CD166" s="29">
        <f t="shared" si="440"/>
        <v>1.7464255677039526</v>
      </c>
      <c r="CE166" s="29">
        <f t="shared" si="441"/>
        <v>1.2734000000000001</v>
      </c>
      <c r="CF166" s="29">
        <f t="shared" si="442"/>
        <v>1.0791007493755205</v>
      </c>
      <c r="CG166" s="29">
        <f t="shared" si="443"/>
        <v>1.3440000000000001</v>
      </c>
      <c r="CH166" s="29">
        <f t="shared" si="444"/>
        <v>1.39338924539737</v>
      </c>
      <c r="CI166" s="29">
        <f t="shared" si="445"/>
        <v>1.224</v>
      </c>
      <c r="CJ166" s="29">
        <f t="shared" si="446"/>
        <v>1.2427999999999999</v>
      </c>
      <c r="CK166" s="29">
        <f t="shared" si="447"/>
        <v>1.208</v>
      </c>
      <c r="CL166" s="29">
        <f t="shared" si="448"/>
        <v>1.1507000000000001</v>
      </c>
      <c r="CM166" s="29">
        <f t="shared" si="449"/>
        <v>1.25</v>
      </c>
      <c r="CN166" s="29">
        <f t="shared" si="450"/>
        <v>1.4005000000000001</v>
      </c>
      <c r="CO166" s="29">
        <f t="shared" si="451"/>
        <v>1.6835003472566723</v>
      </c>
      <c r="CP166" s="29">
        <f t="shared" si="452"/>
        <v>1.3183078436633573</v>
      </c>
      <c r="CQ166" s="29">
        <f t="shared" ref="CQ166" si="503">U166/U$2</f>
        <v>1.137</v>
      </c>
      <c r="CR166" s="29">
        <f t="shared" ref="CR166" si="504">V166/V$2</f>
        <v>1.94</v>
      </c>
      <c r="CS166" s="29">
        <f t="shared" ref="CS166" si="505">W166/W$2</f>
        <v>1.0309999999999999</v>
      </c>
      <c r="CT166" s="29">
        <f t="shared" ref="CT166" si="506">X166/X$2</f>
        <v>1.8736318407960202</v>
      </c>
      <c r="CU166" s="29">
        <f t="shared" ref="CU166" si="507">Y166/Y$2</f>
        <v>1.5889558989822843</v>
      </c>
      <c r="CV166" s="29">
        <f t="shared" ref="CV166" si="508">Z166/Z$2</f>
        <v>1.1100000000000001</v>
      </c>
      <c r="CW166" s="29">
        <f t="shared" ref="CW166" si="509">AA166/AA$2</f>
        <v>1.3109999999999999</v>
      </c>
      <c r="CX166" s="29">
        <f t="shared" ref="CX166" si="510">AB166/AB$2</f>
        <v>1.5897814271924358</v>
      </c>
    </row>
    <row r="167" spans="1:102">
      <c r="A167" s="2">
        <v>44288</v>
      </c>
      <c r="B167" s="29">
        <v>1.2504999999999999</v>
      </c>
      <c r="C167" s="29">
        <v>1.6829000000000001</v>
      </c>
      <c r="D167" s="29">
        <v>1.3761000000000001</v>
      </c>
      <c r="E167" s="29">
        <v>2.7570000000000001</v>
      </c>
      <c r="F167" s="29">
        <v>1.79</v>
      </c>
      <c r="G167" s="29">
        <v>3.3700999999999999</v>
      </c>
      <c r="H167" s="29">
        <v>2.1452</v>
      </c>
      <c r="I167" s="29">
        <v>1.2829999999999999</v>
      </c>
      <c r="J167" s="29">
        <v>1.302</v>
      </c>
      <c r="K167" s="29">
        <v>1.3480000000000001</v>
      </c>
      <c r="L167" s="29">
        <v>1.4035321725637799</v>
      </c>
      <c r="M167" s="29">
        <v>1.228</v>
      </c>
      <c r="N167" s="29">
        <v>1.2441</v>
      </c>
      <c r="O167" s="29">
        <v>1.2181</v>
      </c>
      <c r="P167" s="29">
        <v>1.1486000000000001</v>
      </c>
      <c r="Q167" s="29">
        <v>1.2549999999999999</v>
      </c>
      <c r="R167" s="29">
        <v>1.4135</v>
      </c>
      <c r="S167" s="29">
        <v>1.7043999999999999</v>
      </c>
      <c r="T167" s="29">
        <v>1.486</v>
      </c>
      <c r="U167" s="29">
        <v>1.1379999999999999</v>
      </c>
      <c r="V167" s="29">
        <v>1.944</v>
      </c>
      <c r="W167" s="29">
        <v>1.028</v>
      </c>
      <c r="X167" s="29">
        <v>1.885</v>
      </c>
      <c r="Y167" s="29">
        <v>1.6934</v>
      </c>
      <c r="Z167" s="29">
        <v>1.1189</v>
      </c>
      <c r="AA167" s="29">
        <v>1.3214999999999999</v>
      </c>
      <c r="AB167" s="3">
        <v>1.5997160968192941</v>
      </c>
      <c r="AD167" s="11">
        <f t="shared" si="453"/>
        <v>6.5196394075981434E-3</v>
      </c>
      <c r="AE167" s="11">
        <f t="shared" si="454"/>
        <v>9.5380923815238106E-3</v>
      </c>
      <c r="AF167" s="11">
        <f t="shared" si="455"/>
        <v>8.0000000000013394E-4</v>
      </c>
      <c r="AG167" s="11">
        <f t="shared" si="456"/>
        <v>2.1111111111111081E-2</v>
      </c>
      <c r="AH167" s="11">
        <f t="shared" si="457"/>
        <v>-1.6731734523145469E-3</v>
      </c>
      <c r="AI167" s="11">
        <f t="shared" si="458"/>
        <v>1.2528542242518981E-2</v>
      </c>
      <c r="AJ167" s="11">
        <f t="shared" si="459"/>
        <v>3.3084517216470211E-2</v>
      </c>
      <c r="AK167" s="11">
        <f t="shared" si="460"/>
        <v>7.5388723103502198E-3</v>
      </c>
      <c r="AL167" s="11">
        <f t="shared" si="461"/>
        <v>4.6296296296295392E-3</v>
      </c>
      <c r="AM167" s="11">
        <f t="shared" si="462"/>
        <v>2.9761904761904656E-3</v>
      </c>
      <c r="AN167" s="11">
        <f t="shared" si="307"/>
        <v>7.2793206922716625E-3</v>
      </c>
      <c r="AO167" s="11">
        <f t="shared" si="308"/>
        <v>3.2679738562091387E-3</v>
      </c>
      <c r="AP167" s="11">
        <f t="shared" si="309"/>
        <v>1.0460251046024993E-3</v>
      </c>
      <c r="AQ167" s="11">
        <f t="shared" si="310"/>
        <v>8.360927152317954E-3</v>
      </c>
      <c r="AR167" s="11">
        <f t="shared" si="311"/>
        <v>-1.8249761015034505E-3</v>
      </c>
      <c r="AS167" s="11">
        <f t="shared" si="312"/>
        <v>4.0000000000000036E-3</v>
      </c>
      <c r="AT167" s="11">
        <f t="shared" si="313"/>
        <v>9.2823991431629782E-3</v>
      </c>
      <c r="AU167" s="11">
        <f t="shared" si="314"/>
        <v>4.4790193305044301E-3</v>
      </c>
      <c r="AV167" s="11">
        <f t="shared" si="315"/>
        <v>8.141112618724522E-3</v>
      </c>
      <c r="AW167" s="11">
        <f t="shared" ref="AW167" si="511">IF(U167=U166,"/",U167/U166-1)</f>
        <v>8.7950747581344579E-4</v>
      </c>
      <c r="AX167" s="11">
        <f t="shared" ref="AX167" si="512">IF(V167=V166,"/",V167/V166-1)</f>
        <v>2.0618556701030855E-3</v>
      </c>
      <c r="AY167" s="11">
        <f t="shared" ref="AY167" si="513">IF(W167=W166,"/",W167/W166-1)</f>
        <v>-2.9097963142579175E-3</v>
      </c>
      <c r="AZ167" s="11">
        <f t="shared" ref="AZ167" si="514">IF(X167=X166,"/",X167/X166-1)</f>
        <v>1.0621348911312722E-3</v>
      </c>
      <c r="BA167" s="11">
        <f t="shared" ref="BA167" si="515">IF(Y167=Y166,"/",Y167/Y166-1)</f>
        <v>4.2699561143400011E-3</v>
      </c>
      <c r="BB167" s="11">
        <f t="shared" ref="BB167" si="516">IF(Z167=Z166,"/",Z167/Z166-1)</f>
        <v>8.0180180180178251E-3</v>
      </c>
      <c r="BC167" s="11">
        <f t="shared" ref="BC167" si="517">IF(AA167=AA166,"/",AA167/AA166-1)</f>
        <v>8.0091533180777219E-3</v>
      </c>
      <c r="BD167" s="11">
        <f t="shared" ref="BD167" si="518">IF(AB167=AB166,"/",AB167/AB166-1)</f>
        <v>6.2490789343305764E-3</v>
      </c>
      <c r="BW167" s="2">
        <f t="shared" si="433"/>
        <v>44288</v>
      </c>
      <c r="BX167" s="29">
        <f t="shared" si="434"/>
        <v>1.2504999999999999</v>
      </c>
      <c r="BY167" s="29">
        <f t="shared" si="435"/>
        <v>1.5293529625590694</v>
      </c>
      <c r="BZ167" s="29">
        <f t="shared" si="436"/>
        <v>1.3616663368296062</v>
      </c>
      <c r="CA167" s="29">
        <f t="shared" si="437"/>
        <v>2.2414634146341466</v>
      </c>
      <c r="CB167" s="29">
        <f t="shared" si="438"/>
        <v>1.4240254574383455</v>
      </c>
      <c r="CC167" s="29">
        <f t="shared" si="439"/>
        <v>1.7142784475303932</v>
      </c>
      <c r="CD167" s="29">
        <f t="shared" si="440"/>
        <v>1.8042052144659377</v>
      </c>
      <c r="CE167" s="29">
        <f t="shared" si="441"/>
        <v>1.2829999999999999</v>
      </c>
      <c r="CF167" s="29">
        <f t="shared" si="442"/>
        <v>1.0840965861781848</v>
      </c>
      <c r="CG167" s="29">
        <f t="shared" si="443"/>
        <v>1.3480000000000001</v>
      </c>
      <c r="CH167" s="29">
        <f t="shared" si="444"/>
        <v>1.4035321725637799</v>
      </c>
      <c r="CI167" s="29">
        <f t="shared" si="445"/>
        <v>1.228</v>
      </c>
      <c r="CJ167" s="29">
        <f t="shared" si="446"/>
        <v>1.2441</v>
      </c>
      <c r="CK167" s="29">
        <f t="shared" si="447"/>
        <v>1.2181</v>
      </c>
      <c r="CL167" s="29">
        <f t="shared" si="448"/>
        <v>1.1486000000000001</v>
      </c>
      <c r="CM167" s="29">
        <f t="shared" si="449"/>
        <v>1.2549999999999999</v>
      </c>
      <c r="CN167" s="29">
        <f t="shared" si="450"/>
        <v>1.4135</v>
      </c>
      <c r="CO167" s="29">
        <f t="shared" si="451"/>
        <v>1.6910407778549459</v>
      </c>
      <c r="CP167" s="29">
        <f t="shared" si="452"/>
        <v>1.3290403362847687</v>
      </c>
      <c r="CQ167" s="29">
        <f t="shared" ref="CQ167" si="519">U167/U$2</f>
        <v>1.1379999999999999</v>
      </c>
      <c r="CR167" s="29">
        <f t="shared" ref="CR167" si="520">V167/V$2</f>
        <v>1.944</v>
      </c>
      <c r="CS167" s="29">
        <f t="shared" ref="CS167" si="521">W167/W$2</f>
        <v>1.028</v>
      </c>
      <c r="CT167" s="29">
        <f t="shared" ref="CT167" si="522">X167/X$2</f>
        <v>1.8756218905472639</v>
      </c>
      <c r="CU167" s="29">
        <f t="shared" ref="CU167" si="523">Y167/Y$2</f>
        <v>1.5957406709385602</v>
      </c>
      <c r="CV167" s="29">
        <f t="shared" ref="CV167" si="524">Z167/Z$2</f>
        <v>1.1189</v>
      </c>
      <c r="CW167" s="29">
        <f t="shared" ref="CW167" si="525">AA167/AA$2</f>
        <v>1.3214999999999999</v>
      </c>
      <c r="CX167" s="29">
        <f t="shared" ref="CX167" si="526">AB167/AB$2</f>
        <v>1.5997160968192941</v>
      </c>
    </row>
    <row r="168" spans="1:102">
      <c r="A168" s="2">
        <v>44295</v>
      </c>
      <c r="B168" s="29">
        <v>1.2568999999999999</v>
      </c>
      <c r="C168" s="29">
        <v>1.6887000000000001</v>
      </c>
      <c r="D168" s="29">
        <v>1.3781000000000001</v>
      </c>
      <c r="E168" s="29">
        <v>2.7530000000000001</v>
      </c>
      <c r="F168" s="29">
        <v>1.7949999999999999</v>
      </c>
      <c r="G168" s="29">
        <v>3.4026999999999998</v>
      </c>
      <c r="H168" s="29">
        <v>2.109</v>
      </c>
      <c r="I168" s="29">
        <v>1.2903</v>
      </c>
      <c r="J168" s="29">
        <v>1.333</v>
      </c>
      <c r="K168" s="29">
        <v>1.351</v>
      </c>
      <c r="L168" s="29">
        <v>1.4003710156537299</v>
      </c>
      <c r="M168" s="29">
        <v>1.228</v>
      </c>
      <c r="N168" s="29">
        <v>1.2462</v>
      </c>
      <c r="O168" s="29">
        <v>1.2165999999999999</v>
      </c>
      <c r="P168" s="29">
        <v>1.1507000000000001</v>
      </c>
      <c r="Q168" s="29">
        <v>1.256</v>
      </c>
      <c r="R168" s="29">
        <v>1.4211</v>
      </c>
      <c r="S168" s="29">
        <v>1.7079</v>
      </c>
      <c r="T168" s="29">
        <v>1.4950000000000001</v>
      </c>
      <c r="U168" s="29">
        <v>1.141</v>
      </c>
      <c r="V168" s="29">
        <v>1.944</v>
      </c>
      <c r="W168" s="29">
        <v>1.028</v>
      </c>
      <c r="X168" s="29">
        <v>1.8839999999999999</v>
      </c>
      <c r="Y168" s="29">
        <v>1.6946000000000001</v>
      </c>
      <c r="Z168" s="29">
        <v>1.1214999999999999</v>
      </c>
      <c r="AA168" s="29">
        <v>1.3250999999999999</v>
      </c>
      <c r="AB168" s="3">
        <v>1.6032884982371467</v>
      </c>
      <c r="AD168" s="11">
        <f t="shared" si="453"/>
        <v>5.1179528188725065E-3</v>
      </c>
      <c r="AE168" s="11">
        <f t="shared" si="454"/>
        <v>3.4464317547091561E-3</v>
      </c>
      <c r="AF168" s="11">
        <f t="shared" si="455"/>
        <v>1.453382748346721E-3</v>
      </c>
      <c r="AG168" s="11">
        <f t="shared" si="456"/>
        <v>-1.4508523757708058E-3</v>
      </c>
      <c r="AH168" s="11">
        <f t="shared" si="457"/>
        <v>2.7932960893854997E-3</v>
      </c>
      <c r="AI168" s="11">
        <f t="shared" si="458"/>
        <v>9.6733034628051495E-3</v>
      </c>
      <c r="AJ168" s="11">
        <f t="shared" si="459"/>
        <v>-1.6874883460749612E-2</v>
      </c>
      <c r="AK168" s="11">
        <f t="shared" si="460"/>
        <v>5.6897895557288525E-3</v>
      </c>
      <c r="AL168" s="11">
        <f t="shared" si="461"/>
        <v>2.3809523809523725E-2</v>
      </c>
      <c r="AM168" s="11">
        <f t="shared" si="462"/>
        <v>2.225519287833766E-3</v>
      </c>
      <c r="AN168" s="11">
        <f t="shared" ref="AN168" si="527">IF(L168=L167,"/",L168/L167-1)</f>
        <v>-2.2522867461425289E-3</v>
      </c>
      <c r="AO168" s="11" t="str">
        <f t="shared" ref="AO168" si="528">IF(M168=M167,"/",M168/M167-1)</f>
        <v>/</v>
      </c>
      <c r="AP168" s="11">
        <f t="shared" ref="AP168" si="529">IF(N168=N167,"/",N168/N167-1)</f>
        <v>1.6879672052085848E-3</v>
      </c>
      <c r="AQ168" s="11">
        <f t="shared" ref="AQ168" si="530">IF(O168=O167,"/",O168/O167-1)</f>
        <v>-1.2314259912979963E-3</v>
      </c>
      <c r="AR168" s="11">
        <f t="shared" ref="AR168" si="531">IF(P168=P167,"/",P168/P167-1)</f>
        <v>1.8283127285390055E-3</v>
      </c>
      <c r="AS168" s="11">
        <f t="shared" ref="AS168" si="532">IF(Q168=Q167,"/",Q168/Q167-1)</f>
        <v>7.9681274900411658E-4</v>
      </c>
      <c r="AT168" s="11">
        <f t="shared" ref="AT168" si="533">IF(R168=R167,"/",R168/R167-1)</f>
        <v>5.3767244428724048E-3</v>
      </c>
      <c r="AU168" s="11">
        <f t="shared" ref="AU168" si="534">IF(S168=S167,"/",S168/S167-1)</f>
        <v>2.0535085660642327E-3</v>
      </c>
      <c r="AV168" s="11">
        <f t="shared" ref="AV168" si="535">IF(T168=T167,"/",T168/T167-1)</f>
        <v>6.0565275908479599E-3</v>
      </c>
      <c r="AW168" s="11">
        <f t="shared" ref="AW168" si="536">IF(U168=U167,"/",U168/U167-1)</f>
        <v>2.6362038664324849E-3</v>
      </c>
      <c r="AX168" s="11" t="str">
        <f t="shared" ref="AX168" si="537">IF(V168=V167,"/",V168/V167-1)</f>
        <v>/</v>
      </c>
      <c r="AY168" s="11" t="str">
        <f t="shared" ref="AY168" si="538">IF(W168=W167,"/",W168/W167-1)</f>
        <v>/</v>
      </c>
      <c r="AZ168" s="11">
        <f t="shared" ref="AZ168" si="539">IF(X168=X167,"/",X168/X167-1)</f>
        <v>-5.3050397877985045E-4</v>
      </c>
      <c r="BA168" s="11">
        <f t="shared" ref="BA168" si="540">IF(Y168=Y167,"/",Y168/Y167-1)</f>
        <v>7.0863351836547572E-4</v>
      </c>
      <c r="BB168" s="11">
        <f t="shared" ref="BB168" si="541">IF(Z168=Z167,"/",Z168/Z167-1)</f>
        <v>2.323710787380362E-3</v>
      </c>
      <c r="BC168" s="11">
        <f t="shared" ref="BC168" si="542">IF(AA168=AA167,"/",AA168/AA167-1)</f>
        <v>2.7241770715096258E-3</v>
      </c>
      <c r="BD168" s="11">
        <f t="shared" ref="BD168" si="543">IF(AB168=AB167,"/",AB168/AB167-1)</f>
        <v>2.2331471346419551E-3</v>
      </c>
      <c r="BW168" s="2">
        <f t="shared" si="433"/>
        <v>44295</v>
      </c>
      <c r="BX168" s="29">
        <f t="shared" si="434"/>
        <v>1.2568999999999999</v>
      </c>
      <c r="BY168" s="29">
        <f t="shared" si="435"/>
        <v>1.5346237731733916</v>
      </c>
      <c r="BZ168" s="29">
        <f t="shared" si="436"/>
        <v>1.363645359192559</v>
      </c>
      <c r="CA168" s="29">
        <f t="shared" si="437"/>
        <v>2.2382113821138212</v>
      </c>
      <c r="CB168" s="29">
        <f t="shared" si="438"/>
        <v>1.4280031821797932</v>
      </c>
      <c r="CC168" s="29">
        <f t="shared" si="439"/>
        <v>1.7308611831731013</v>
      </c>
      <c r="CD168" s="29">
        <f t="shared" si="440"/>
        <v>1.7737594617325483</v>
      </c>
      <c r="CE168" s="29">
        <f t="shared" si="441"/>
        <v>1.2903</v>
      </c>
      <c r="CF168" s="29">
        <f t="shared" si="442"/>
        <v>1.1099084096586178</v>
      </c>
      <c r="CG168" s="29">
        <f t="shared" si="443"/>
        <v>1.351</v>
      </c>
      <c r="CH168" s="29">
        <f t="shared" ref="CH168" si="544">L168/L$2</f>
        <v>1.4003710156537299</v>
      </c>
      <c r="CI168" s="29">
        <f t="shared" ref="CI168" si="545">M168/M$2</f>
        <v>1.228</v>
      </c>
      <c r="CJ168" s="29">
        <f t="shared" ref="CJ168" si="546">N168/N$2</f>
        <v>1.2462</v>
      </c>
      <c r="CK168" s="29">
        <f t="shared" ref="CK168" si="547">O168/O$2</f>
        <v>1.2165999999999999</v>
      </c>
      <c r="CL168" s="29">
        <f t="shared" ref="CL168" si="548">P168/P$2</f>
        <v>1.1507000000000001</v>
      </c>
      <c r="CM168" s="29">
        <f t="shared" ref="CM168" si="549">Q168/Q$2</f>
        <v>1.256</v>
      </c>
      <c r="CN168" s="29">
        <f t="shared" ref="CN168" si="550">R168/R$2</f>
        <v>1.4211</v>
      </c>
      <c r="CO168" s="29">
        <f t="shared" ref="CO168" si="551">S168/S$2</f>
        <v>1.6945133445778351</v>
      </c>
      <c r="CP168" s="29">
        <f t="shared" ref="CP168" si="552">T168/T$2</f>
        <v>1.3370897057508273</v>
      </c>
      <c r="CQ168" s="29">
        <f t="shared" ref="CQ168" si="553">U168/U$2</f>
        <v>1.141</v>
      </c>
      <c r="CR168" s="29">
        <f t="shared" ref="CR168" si="554">V168/V$2</f>
        <v>1.944</v>
      </c>
      <c r="CS168" s="29">
        <f t="shared" ref="CS168" si="555">W168/W$2</f>
        <v>1.028</v>
      </c>
      <c r="CT168" s="29">
        <f t="shared" ref="CT168" si="556">X168/X$2</f>
        <v>1.8746268656716418</v>
      </c>
      <c r="CU168" s="29">
        <f t="shared" ref="CU168" si="557">Y168/Y$2</f>
        <v>1.5968714662646064</v>
      </c>
      <c r="CV168" s="29">
        <f t="shared" ref="CV168" si="558">Z168/Z$2</f>
        <v>1.1214999999999999</v>
      </c>
      <c r="CW168" s="29">
        <f t="shared" ref="CW168" si="559">AA168/AA$2</f>
        <v>1.3250999999999999</v>
      </c>
      <c r="CX168" s="29">
        <f t="shared" ref="CX168" si="560">AB168/AB$2</f>
        <v>1.6032884982371467</v>
      </c>
    </row>
    <row r="169" spans="1:102">
      <c r="A169" s="2">
        <v>44302</v>
      </c>
      <c r="B169" s="29">
        <v>1.2408999999999999</v>
      </c>
      <c r="C169" s="29">
        <v>1.6722999999999999</v>
      </c>
      <c r="D169" s="29">
        <v>1.3794</v>
      </c>
      <c r="E169" s="29">
        <v>2.7589999999999999</v>
      </c>
      <c r="F169" s="29">
        <v>1.7889999999999999</v>
      </c>
      <c r="G169" s="29">
        <v>3.3466</v>
      </c>
      <c r="H169" s="29">
        <v>2.0735999999999999</v>
      </c>
      <c r="I169" s="29">
        <v>1.2709999999999999</v>
      </c>
      <c r="J169" s="29">
        <v>1.341</v>
      </c>
      <c r="K169" s="29">
        <v>1.3340000000000001</v>
      </c>
      <c r="L169" s="29">
        <v>1.4054877825368199</v>
      </c>
      <c r="M169" s="29">
        <v>1.216</v>
      </c>
      <c r="N169" s="29">
        <v>1.2326999999999999</v>
      </c>
      <c r="O169" s="29">
        <v>1.2094</v>
      </c>
      <c r="P169" s="29">
        <v>1.1465000000000001</v>
      </c>
      <c r="Q169" s="29">
        <v>1.24</v>
      </c>
      <c r="R169" s="29">
        <v>1.4157</v>
      </c>
      <c r="S169" s="29">
        <v>1.6869000000000001</v>
      </c>
      <c r="T169" s="29">
        <v>1.498</v>
      </c>
      <c r="U169" s="29">
        <v>1.1259999999999999</v>
      </c>
      <c r="V169" s="29">
        <v>1.9410000000000001</v>
      </c>
      <c r="W169" s="29">
        <v>1.0229999999999999</v>
      </c>
      <c r="X169" s="29">
        <v>1.8979999999999999</v>
      </c>
      <c r="Y169" s="29">
        <v>1.6839</v>
      </c>
      <c r="Z169" s="29">
        <v>1.1128</v>
      </c>
      <c r="AA169" s="29">
        <v>1.3055000000000001</v>
      </c>
      <c r="AB169" s="3">
        <v>1.5926941413562015</v>
      </c>
      <c r="AD169" s="11">
        <f t="shared" ref="AD169" si="561">IF(B169=B168,"/",B169/B168-1)</f>
        <v>-1.2729731880022244E-2</v>
      </c>
      <c r="AE169" s="11">
        <f t="shared" ref="AE169" si="562">IF(C169=C168,"/",C169/C168-1)</f>
        <v>-9.7116124829751405E-3</v>
      </c>
      <c r="AF169" s="11">
        <f t="shared" ref="AF169" si="563">IF(D169=D168,"/",D169/D168-1)</f>
        <v>9.4332777011807423E-4</v>
      </c>
      <c r="AG169" s="11">
        <f t="shared" ref="AG169" si="564">IF(E169=E168,"/",E169/E168-1)</f>
        <v>2.1794406102433328E-3</v>
      </c>
      <c r="AH169" s="11">
        <f t="shared" ref="AH169" si="565">IF(F169=F168,"/",F169/F168-1)</f>
        <v>-3.3426183844010859E-3</v>
      </c>
      <c r="AI169" s="11">
        <f t="shared" ref="AI169" si="566">IF(G169=G168,"/",G169/G168-1)</f>
        <v>-1.6486907455843802E-2</v>
      </c>
      <c r="AJ169" s="11">
        <f t="shared" ref="AJ169" si="567">IF(H169=H168,"/",H169/H168-1)</f>
        <v>-1.6785206258890462E-2</v>
      </c>
      <c r="AK169" s="11">
        <f t="shared" ref="AK169" si="568">IF(I169=I168,"/",I169/I168-1)</f>
        <v>-1.4957761760830857E-2</v>
      </c>
      <c r="AL169" s="11">
        <f t="shared" ref="AL169" si="569">IF(J169=J168,"/",J169/J168-1)</f>
        <v>6.0015003750937268E-3</v>
      </c>
      <c r="AM169" s="11">
        <f t="shared" ref="AM169" si="570">IF(K169=K168,"/",K169/K168-1)</f>
        <v>-1.2583271650629113E-2</v>
      </c>
      <c r="AN169" s="11">
        <f t="shared" ref="AN169" si="571">IF(L169=L168,"/",L169/L168-1)</f>
        <v>3.6538651727959781E-3</v>
      </c>
      <c r="AO169" s="11">
        <f t="shared" ref="AO169" si="572">IF(M169=M168,"/",M169/M168-1)</f>
        <v>-9.7719869706840434E-3</v>
      </c>
      <c r="AP169" s="11">
        <f t="shared" ref="AP169" si="573">IF(N169=N168,"/",N169/N168-1)</f>
        <v>-1.083293211362546E-2</v>
      </c>
      <c r="AQ169" s="11">
        <f t="shared" ref="AQ169" si="574">IF(O169=O168,"/",O169/O168-1)</f>
        <v>-5.9181325004108443E-3</v>
      </c>
      <c r="AR169" s="11">
        <f t="shared" ref="AR169" si="575">IF(P169=P168,"/",P169/P168-1)</f>
        <v>-3.6499522030069009E-3</v>
      </c>
      <c r="AS169" s="11">
        <f t="shared" ref="AS169" si="576">IF(Q169=Q168,"/",Q169/Q168-1)</f>
        <v>-1.2738853503184711E-2</v>
      </c>
      <c r="AT169" s="11">
        <f t="shared" ref="AT169" si="577">IF(R169=R168,"/",R169/R168-1)</f>
        <v>-3.7998733375554927E-3</v>
      </c>
      <c r="AU169" s="11">
        <f t="shared" ref="AU169" si="578">IF(S169=S168,"/",S169/S168-1)</f>
        <v>-1.2295801861935685E-2</v>
      </c>
      <c r="AV169" s="11">
        <f t="shared" ref="AV169" si="579">IF(T169=T168,"/",T169/T168-1)</f>
        <v>2.0066889632106566E-3</v>
      </c>
      <c r="AW169" s="11">
        <f t="shared" ref="AW169" si="580">IF(U169=U168,"/",U169/U168-1)</f>
        <v>-1.3146362839614456E-2</v>
      </c>
      <c r="AX169" s="11">
        <f t="shared" ref="AX169" si="581">IF(V169=V168,"/",V169/V168-1)</f>
        <v>-1.5432098765431057E-3</v>
      </c>
      <c r="AY169" s="11">
        <f t="shared" ref="AY169" si="582">IF(W169=W168,"/",W169/W168-1)</f>
        <v>-4.8638132295720782E-3</v>
      </c>
      <c r="AZ169" s="11">
        <f t="shared" ref="AZ169" si="583">IF(X169=X168,"/",X169/X168-1)</f>
        <v>7.4309978768578588E-3</v>
      </c>
      <c r="BA169" s="11">
        <f t="shared" ref="BA169" si="584">IF(Y169=Y168,"/",Y169/Y168-1)</f>
        <v>-6.314174436445219E-3</v>
      </c>
      <c r="BB169" s="11">
        <f t="shared" ref="BB169" si="585">IF(Z169=Z168,"/",Z169/Z168-1)</f>
        <v>-7.7574676772179663E-3</v>
      </c>
      <c r="BC169" s="11">
        <f t="shared" ref="BC169" si="586">IF(AA169=AA168,"/",AA169/AA168-1)</f>
        <v>-1.4791336502905317E-2</v>
      </c>
      <c r="BD169" s="11">
        <f t="shared" ref="BD169" si="587">IF(AB169=AB168,"/",AB169/AB168-1)</f>
        <v>-6.6078917753068511E-3</v>
      </c>
      <c r="BW169" s="2">
        <f t="shared" ref="BW169" si="588">A169</f>
        <v>44302</v>
      </c>
      <c r="BX169" s="29">
        <f t="shared" ref="BX169" si="589">B169/B$2</f>
        <v>1.2408999999999999</v>
      </c>
      <c r="BY169" s="29">
        <f t="shared" ref="BY169" si="590">C169/C$2</f>
        <v>1.5197201017811703</v>
      </c>
      <c r="BZ169" s="29">
        <f t="shared" ref="BZ169" si="591">D169/D$2</f>
        <v>1.3649317237284782</v>
      </c>
      <c r="CA169" s="29">
        <f t="shared" ref="CA169" si="592">E169/E$2</f>
        <v>2.243089430894309</v>
      </c>
      <c r="CB169" s="29">
        <f t="shared" ref="CB169" si="593">F169/F$2</f>
        <v>1.4232299124900558</v>
      </c>
      <c r="CC169" s="29">
        <f t="shared" ref="CC169" si="594">G169/G$2</f>
        <v>1.7023246350272141</v>
      </c>
      <c r="CD169" s="29">
        <f t="shared" ref="CD169" si="595">H169/H$2</f>
        <v>1.7439865433137087</v>
      </c>
      <c r="CE169" s="29">
        <f t="shared" ref="CE169" si="596">I169/I$2</f>
        <v>1.2709999999999999</v>
      </c>
      <c r="CF169" s="29">
        <f t="shared" ref="CF169" si="597">J169/J$2</f>
        <v>1.1165695253955037</v>
      </c>
      <c r="CG169" s="29">
        <f t="shared" ref="CG169" si="598">K169/K$2</f>
        <v>1.3340000000000001</v>
      </c>
      <c r="CH169" s="29">
        <f t="shared" ref="CH169" si="599">L169/L$2</f>
        <v>1.4054877825368199</v>
      </c>
      <c r="CI169" s="29">
        <f t="shared" ref="CI169" si="600">M169/M$2</f>
        <v>1.216</v>
      </c>
      <c r="CJ169" s="29">
        <f t="shared" ref="CJ169" si="601">N169/N$2</f>
        <v>1.2326999999999999</v>
      </c>
      <c r="CK169" s="29">
        <f t="shared" ref="CK169" si="602">O169/O$2</f>
        <v>1.2094</v>
      </c>
      <c r="CL169" s="29">
        <f t="shared" ref="CL169" si="603">P169/P$2</f>
        <v>1.1465000000000001</v>
      </c>
      <c r="CM169" s="29">
        <f t="shared" ref="CM169" si="604">Q169/Q$2</f>
        <v>1.24</v>
      </c>
      <c r="CN169" s="29">
        <f t="shared" ref="CN169" si="605">R169/R$2</f>
        <v>1.4157</v>
      </c>
      <c r="CO169" s="29">
        <f t="shared" ref="CO169" si="606">S169/S$2</f>
        <v>1.6736779442405001</v>
      </c>
      <c r="CP169" s="29">
        <f t="shared" ref="CP169" si="607">T169/T$2</f>
        <v>1.3397728289061801</v>
      </c>
      <c r="CQ169" s="29">
        <f t="shared" ref="CQ169" si="608">U169/U$2</f>
        <v>1.1259999999999999</v>
      </c>
      <c r="CR169" s="29">
        <f t="shared" ref="CR169" si="609">V169/V$2</f>
        <v>1.9410000000000001</v>
      </c>
      <c r="CS169" s="29">
        <f t="shared" ref="CS169" si="610">W169/W$2</f>
        <v>1.0229999999999999</v>
      </c>
      <c r="CT169" s="29">
        <f t="shared" ref="CT169" si="611">X169/X$2</f>
        <v>1.8885572139303484</v>
      </c>
      <c r="CU169" s="29">
        <f t="shared" ref="CU169" si="612">Y169/Y$2</f>
        <v>1.5867885412740295</v>
      </c>
      <c r="CV169" s="29">
        <f t="shared" ref="CV169" si="613">Z169/Z$2</f>
        <v>1.1128</v>
      </c>
      <c r="CW169" s="29">
        <f t="shared" ref="CW169" si="614">AA169/AA$2</f>
        <v>1.3055000000000001</v>
      </c>
      <c r="CX169" s="29">
        <f t="shared" ref="CX169" si="615">AB169/AB$2</f>
        <v>1.5926941413562015</v>
      </c>
    </row>
    <row r="170" spans="1:102">
      <c r="A170" s="2">
        <v>44309</v>
      </c>
      <c r="B170" s="29">
        <v>1.2486999999999999</v>
      </c>
      <c r="C170" s="29">
        <v>1.6821999999999999</v>
      </c>
      <c r="D170" s="29">
        <v>1.3809</v>
      </c>
      <c r="E170" s="29">
        <v>2.81</v>
      </c>
      <c r="F170" s="29">
        <v>1.7889999999999999</v>
      </c>
      <c r="G170" s="29">
        <v>3.3824000000000001</v>
      </c>
      <c r="H170" s="29">
        <v>2.1238999999999999</v>
      </c>
      <c r="I170" s="29">
        <v>1.2756000000000001</v>
      </c>
      <c r="J170" s="29">
        <v>1.3440000000000001</v>
      </c>
      <c r="K170" s="29">
        <v>1.349</v>
      </c>
      <c r="L170" s="29">
        <v>1.404049739</v>
      </c>
      <c r="M170" s="29">
        <v>1.2270000000000001</v>
      </c>
      <c r="N170" s="29">
        <v>1.2276</v>
      </c>
      <c r="O170" s="29">
        <v>1.2078</v>
      </c>
      <c r="P170" s="29">
        <v>1.1380999999999999</v>
      </c>
      <c r="Q170" s="29">
        <v>1.2589999999999999</v>
      </c>
      <c r="R170" s="29">
        <v>1.4362999999999999</v>
      </c>
      <c r="S170" s="29">
        <v>1.7005999999999999</v>
      </c>
      <c r="T170" s="29">
        <v>1.498</v>
      </c>
      <c r="U170" s="29">
        <v>1.121</v>
      </c>
      <c r="V170" s="29">
        <v>1.946</v>
      </c>
      <c r="W170" s="29">
        <v>1.028</v>
      </c>
      <c r="X170" s="29">
        <v>1.9079999999999999</v>
      </c>
      <c r="Y170" s="29">
        <v>1.7058</v>
      </c>
      <c r="Z170" s="29">
        <v>1.1184000000000001</v>
      </c>
      <c r="AA170" s="29">
        <v>1.3124</v>
      </c>
      <c r="AB170" s="3">
        <v>1.6018018831087952</v>
      </c>
      <c r="AD170" s="11">
        <f t="shared" ref="AD170" si="616">IF(B170=B169,"/",B170/B169-1)</f>
        <v>6.2857603352406421E-3</v>
      </c>
      <c r="AE170" s="11">
        <f t="shared" ref="AE170" si="617">IF(C170=C169,"/",C170/C169-1)</f>
        <v>5.9199904323388175E-3</v>
      </c>
      <c r="AF170" s="11">
        <f t="shared" ref="AF170" si="618">IF(D170=D169,"/",D170/D169-1)</f>
        <v>1.0874293170943794E-3</v>
      </c>
      <c r="AG170" s="11">
        <f t="shared" ref="AG170" si="619">IF(E170=E169,"/",E170/E169-1)</f>
        <v>1.8484958318231381E-2</v>
      </c>
      <c r="AH170" s="11" t="str">
        <f t="shared" ref="AH170" si="620">IF(F170=F169,"/",F170/F169-1)</f>
        <v>/</v>
      </c>
      <c r="AI170" s="11">
        <f t="shared" ref="AI170" si="621">IF(G170=G169,"/",G170/G169-1)</f>
        <v>1.0697424251479237E-2</v>
      </c>
      <c r="AJ170" s="11">
        <f t="shared" ref="AJ170" si="622">IF(H170=H169,"/",H170/H169-1)</f>
        <v>2.4257330246913567E-2</v>
      </c>
      <c r="AK170" s="11">
        <f t="shared" ref="AK170" si="623">IF(I170=I169,"/",I170/I169-1)</f>
        <v>3.6191974822974426E-3</v>
      </c>
      <c r="AL170" s="11">
        <f t="shared" ref="AL170" si="624">IF(J170=J169,"/",J170/J169-1)</f>
        <v>2.2371364653244186E-3</v>
      </c>
      <c r="AM170" s="11">
        <f t="shared" ref="AM170" si="625">IF(K170=K169,"/",K170/K169-1)</f>
        <v>1.1244377811094441E-2</v>
      </c>
      <c r="AN170" s="11">
        <f t="shared" ref="AN170" si="626">IF(L170=L169,"/",L170/L169-1)</f>
        <v>-1.0231633136108531E-3</v>
      </c>
      <c r="AO170" s="11">
        <f t="shared" ref="AO170" si="627">IF(M170=M169,"/",M170/M169-1)</f>
        <v>9.0460526315789824E-3</v>
      </c>
      <c r="AP170" s="11">
        <f t="shared" ref="AP170" si="628">IF(N170=N169,"/",N170/N169-1)</f>
        <v>-4.1372596738864509E-3</v>
      </c>
      <c r="AQ170" s="11">
        <f t="shared" ref="AQ170" si="629">IF(O170=O169,"/",O170/O169-1)</f>
        <v>-1.3229700678022427E-3</v>
      </c>
      <c r="AR170" s="11">
        <f t="shared" ref="AR170" si="630">IF(P170=P169,"/",P170/P169-1)</f>
        <v>-7.3266463148714545E-3</v>
      </c>
      <c r="AS170" s="11">
        <f t="shared" ref="AS170" si="631">IF(Q170=Q169,"/",Q170/Q169-1)</f>
        <v>1.5322580645161121E-2</v>
      </c>
      <c r="AT170" s="11">
        <f t="shared" ref="AT170" si="632">IF(R170=R169,"/",R170/R169-1)</f>
        <v>1.4551105460196334E-2</v>
      </c>
      <c r="AU170" s="11">
        <f t="shared" ref="AU170" si="633">IF(S170=S169,"/",S170/S169-1)</f>
        <v>8.1214061295866724E-3</v>
      </c>
      <c r="AV170" s="11" t="str">
        <f t="shared" ref="AV170" si="634">IF(T170=T169,"/",T170/T169-1)</f>
        <v>/</v>
      </c>
      <c r="AW170" s="11">
        <f t="shared" ref="AW170" si="635">IF(U170=U169,"/",U170/U169-1)</f>
        <v>-4.4404973357015098E-3</v>
      </c>
      <c r="AX170" s="11">
        <f t="shared" ref="AX170" si="636">IF(V170=V169,"/",V170/V169-1)</f>
        <v>2.5759917568262125E-3</v>
      </c>
      <c r="AY170" s="11">
        <f t="shared" ref="AY170" si="637">IF(W170=W169,"/",W170/W169-1)</f>
        <v>4.8875855327470408E-3</v>
      </c>
      <c r="AZ170" s="11">
        <f t="shared" ref="AZ170" si="638">IF(X170=X169,"/",X170/X169-1)</f>
        <v>5.2687038988408208E-3</v>
      </c>
      <c r="BA170" s="11">
        <f t="shared" ref="BA170" si="639">IF(Y170=Y169,"/",Y170/Y169-1)</f>
        <v>1.3005522893283494E-2</v>
      </c>
      <c r="BB170" s="11">
        <f t="shared" ref="BB170" si="640">IF(Z170=Z169,"/",Z170/Z169-1)</f>
        <v>5.0323508267433592E-3</v>
      </c>
      <c r="BC170" s="11">
        <f t="shared" ref="BC170" si="641">IF(AA170=AA169,"/",AA170/AA169-1)</f>
        <v>5.2853312906930849E-3</v>
      </c>
      <c r="BD170" s="11">
        <f t="shared" ref="BD170" si="642">IF(AB170=AB169,"/",AB170/AB169-1)</f>
        <v>5.7184499622999763E-3</v>
      </c>
      <c r="BW170" s="2">
        <f t="shared" ref="BW170" si="643">A170</f>
        <v>44309</v>
      </c>
      <c r="BX170" s="29">
        <f t="shared" ref="BX170" si="644">B170/B$2</f>
        <v>1.2486999999999999</v>
      </c>
      <c r="BY170" s="29">
        <f t="shared" ref="BY170" si="645">C170/C$2</f>
        <v>1.5287168302435477</v>
      </c>
      <c r="BZ170" s="29">
        <f t="shared" ref="BZ170" si="646">D170/D$2</f>
        <v>1.3664159905006927</v>
      </c>
      <c r="CA170" s="29">
        <f t="shared" ref="CA170" si="647">E170/E$2</f>
        <v>2.2845528455284554</v>
      </c>
      <c r="CB170" s="29">
        <f t="shared" ref="CB170" si="648">F170/F$2</f>
        <v>1.4232299124900558</v>
      </c>
      <c r="CC170" s="29">
        <f t="shared" ref="CC170" si="649">G170/G$2</f>
        <v>1.7205351238618445</v>
      </c>
      <c r="CD170" s="29">
        <f t="shared" ref="CD170" si="650">H170/H$2</f>
        <v>1.7862910008410426</v>
      </c>
      <c r="CE170" s="29">
        <f t="shared" ref="CE170" si="651">I170/I$2</f>
        <v>1.2756000000000001</v>
      </c>
      <c r="CF170" s="29">
        <f t="shared" ref="CF170" si="652">J170/J$2</f>
        <v>1.119067443796836</v>
      </c>
      <c r="CG170" s="29">
        <f t="shared" ref="CG170" si="653">K170/K$2</f>
        <v>1.349</v>
      </c>
      <c r="CH170" s="29">
        <f t="shared" ref="CH170" si="654">L170/L$2</f>
        <v>1.404049739</v>
      </c>
      <c r="CI170" s="29">
        <f t="shared" ref="CI170" si="655">M170/M$2</f>
        <v>1.2270000000000001</v>
      </c>
      <c r="CJ170" s="29">
        <f t="shared" ref="CJ170" si="656">N170/N$2</f>
        <v>1.2276</v>
      </c>
      <c r="CK170" s="29">
        <f t="shared" ref="CK170" si="657">O170/O$2</f>
        <v>1.2078</v>
      </c>
      <c r="CL170" s="29">
        <f t="shared" ref="CL170" si="658">P170/P$2</f>
        <v>1.1380999999999999</v>
      </c>
      <c r="CM170" s="29">
        <f t="shared" ref="CM170" si="659">Q170/Q$2</f>
        <v>1.2589999999999999</v>
      </c>
      <c r="CN170" s="29">
        <f t="shared" ref="CN170" si="660">R170/R$2</f>
        <v>1.4362999999999999</v>
      </c>
      <c r="CO170" s="29">
        <f t="shared" ref="CO170" si="661">S170/S$2</f>
        <v>1.6872705625558089</v>
      </c>
      <c r="CP170" s="29">
        <f t="shared" ref="CP170" si="662">T170/T$2</f>
        <v>1.3397728289061801</v>
      </c>
      <c r="CQ170" s="29">
        <f t="shared" ref="CQ170" si="663">U170/U$2</f>
        <v>1.121</v>
      </c>
      <c r="CR170" s="29">
        <f t="shared" ref="CR170" si="664">V170/V$2</f>
        <v>1.946</v>
      </c>
      <c r="CS170" s="29">
        <f t="shared" ref="CS170" si="665">W170/W$2</f>
        <v>1.028</v>
      </c>
      <c r="CT170" s="29">
        <f t="shared" ref="CT170" si="666">X170/X$2</f>
        <v>1.8985074626865672</v>
      </c>
      <c r="CU170" s="29">
        <f t="shared" ref="CU170" si="667">Y170/Y$2</f>
        <v>1.6074255559743686</v>
      </c>
      <c r="CV170" s="29">
        <f t="shared" ref="CV170" si="668">Z170/Z$2</f>
        <v>1.1184000000000001</v>
      </c>
      <c r="CW170" s="29">
        <f t="shared" ref="CW170" si="669">AA170/AA$2</f>
        <v>1.3124</v>
      </c>
      <c r="CX170" s="29">
        <f t="shared" ref="CX170" si="670">AB170/AB$2</f>
        <v>1.6018018831087952</v>
      </c>
    </row>
    <row r="171" spans="1:102">
      <c r="A171" s="2">
        <v>44316</v>
      </c>
      <c r="B171" s="29">
        <v>1.248</v>
      </c>
      <c r="C171" s="29">
        <v>1.6883999999999999</v>
      </c>
      <c r="D171" s="29">
        <v>1.3865000000000001</v>
      </c>
      <c r="E171" s="29">
        <v>2.839</v>
      </c>
      <c r="F171" s="29">
        <v>1.782</v>
      </c>
      <c r="G171" s="29">
        <v>3.3685999999999998</v>
      </c>
      <c r="H171" s="29">
        <v>2.1254</v>
      </c>
      <c r="I171" s="29">
        <v>1.2765</v>
      </c>
      <c r="J171" s="29">
        <v>1.3480000000000001</v>
      </c>
      <c r="K171" s="29">
        <v>1.355</v>
      </c>
      <c r="L171" s="29">
        <v>1.4011921082805801</v>
      </c>
      <c r="M171" s="29">
        <v>1.228</v>
      </c>
      <c r="N171" s="29">
        <v>1.2159</v>
      </c>
      <c r="O171" s="29">
        <v>1.2028000000000001</v>
      </c>
      <c r="P171" s="29">
        <v>1.1254999999999999</v>
      </c>
      <c r="Q171" s="29">
        <v>1.2587999999999999</v>
      </c>
      <c r="R171" s="29">
        <v>1.4449000000000001</v>
      </c>
      <c r="S171" s="29">
        <v>1.7072000000000001</v>
      </c>
      <c r="T171" s="29">
        <v>1.5009999999999999</v>
      </c>
      <c r="U171" s="29">
        <v>1.115</v>
      </c>
      <c r="V171" s="29">
        <v>1.9410000000000001</v>
      </c>
      <c r="W171" s="29">
        <v>1.03</v>
      </c>
      <c r="X171" s="29">
        <v>1.9119999999999999</v>
      </c>
      <c r="Y171" s="29">
        <v>1.7264999999999999</v>
      </c>
      <c r="Z171" s="29">
        <v>1.1105</v>
      </c>
      <c r="AA171" s="29">
        <v>1.3118000000000001</v>
      </c>
      <c r="AB171" s="3">
        <v>1.6020993626058091</v>
      </c>
      <c r="AD171" s="11">
        <f t="shared" ref="AD171:AD172" si="671">IF(B171=B170,"/",B171/B170-1)</f>
        <v>-5.6058300632655378E-4</v>
      </c>
      <c r="AE171" s="11">
        <f t="shared" ref="AE171:AE172" si="672">IF(C171=C170,"/",C171/C170-1)</f>
        <v>3.6856497443824576E-3</v>
      </c>
      <c r="AF171" s="11">
        <f t="shared" ref="AF171:AF172" si="673">IF(D171=D170,"/",D171/D170-1)</f>
        <v>4.055326236512391E-3</v>
      </c>
      <c r="AG171" s="11">
        <f t="shared" ref="AG171:AG172" si="674">IF(E171=E170,"/",E171/E170-1)</f>
        <v>1.0320284697508786E-2</v>
      </c>
      <c r="AH171" s="11">
        <f t="shared" ref="AH171:AH172" si="675">IF(F171=F170,"/",F171/F170-1)</f>
        <v>-3.9128004471771227E-3</v>
      </c>
      <c r="AI171" s="11">
        <f t="shared" ref="AI171:AI172" si="676">IF(G171=G170,"/",G171/G170-1)</f>
        <v>-4.0799432355724807E-3</v>
      </c>
      <c r="AJ171" s="11">
        <f t="shared" ref="AJ171:AJ172" si="677">IF(H171=H170,"/",H171/H170-1)</f>
        <v>7.0624794011009406E-4</v>
      </c>
      <c r="AK171" s="11">
        <f t="shared" ref="AK171:AK172" si="678">IF(I171=I170,"/",I171/I170-1)</f>
        <v>7.0555032925678773E-4</v>
      </c>
      <c r="AL171" s="11">
        <f t="shared" ref="AL171:AL172" si="679">IF(J171=J170,"/",J171/J170-1)</f>
        <v>2.9761904761904656E-3</v>
      </c>
      <c r="AM171" s="11">
        <f t="shared" ref="AM171:AM172" si="680">IF(K171=K170,"/",K171/K170-1)</f>
        <v>4.4477390659747318E-3</v>
      </c>
      <c r="AN171" s="11">
        <f t="shared" ref="AN171:AN172" si="681">IF(L171=L170,"/",L171/L170-1)</f>
        <v>-2.0352774122198714E-3</v>
      </c>
      <c r="AO171" s="11">
        <f t="shared" ref="AO171:AO172" si="682">IF(M171=M170,"/",M171/M170-1)</f>
        <v>8.1499592502032314E-4</v>
      </c>
      <c r="AP171" s="11">
        <f t="shared" ref="AP171:AP172" si="683">IF(N171=N170,"/",N171/N170-1)</f>
        <v>-9.5307917888562965E-3</v>
      </c>
      <c r="AQ171" s="11">
        <f t="shared" ref="AQ171:AQ172" si="684">IF(O171=O170,"/",O171/O170-1)</f>
        <v>-4.1397582381188514E-3</v>
      </c>
      <c r="AR171" s="11">
        <f t="shared" ref="AR171:AR172" si="685">IF(P171=P170,"/",P171/P170-1)</f>
        <v>-1.1071083384588287E-2</v>
      </c>
      <c r="AS171" s="11">
        <f t="shared" ref="AS171:AS172" si="686">IF(Q171=Q170,"/",Q171/Q170-1)</f>
        <v>-1.58856235107252E-4</v>
      </c>
      <c r="AT171" s="11">
        <f t="shared" ref="AT171:AT172" si="687">IF(R171=R170,"/",R171/R170-1)</f>
        <v>5.9876070458819708E-3</v>
      </c>
      <c r="AU171" s="11">
        <f t="shared" ref="AU171:AU172" si="688">IF(S171=S170,"/",S171/S170-1)</f>
        <v>3.8809831824062613E-3</v>
      </c>
      <c r="AV171" s="11">
        <f t="shared" ref="AV171:AV172" si="689">IF(T171=T170,"/",T171/T170-1)</f>
        <v>2.0026702269693164E-3</v>
      </c>
      <c r="AW171" s="11">
        <f t="shared" ref="AW171:AW172" si="690">IF(U171=U170,"/",U171/U170-1)</f>
        <v>-5.3523639607493401E-3</v>
      </c>
      <c r="AX171" s="11">
        <f t="shared" ref="AX171:AX172" si="691">IF(V171=V170,"/",V171/V170-1)</f>
        <v>-2.5693730729701159E-3</v>
      </c>
      <c r="AY171" s="11">
        <f t="shared" ref="AY171:AY172" si="692">IF(W171=W170,"/",W171/W170-1)</f>
        <v>1.9455252918287869E-3</v>
      </c>
      <c r="AZ171" s="11">
        <f t="shared" ref="AZ171:AZ172" si="693">IF(X171=X170,"/",X171/X170-1)</f>
        <v>2.0964360587001352E-3</v>
      </c>
      <c r="BA171" s="11">
        <f t="shared" ref="BA171:BA172" si="694">IF(Y171=Y170,"/",Y171/Y170-1)</f>
        <v>1.2135068589518072E-2</v>
      </c>
      <c r="BB171" s="11">
        <f t="shared" ref="BB171:BB172" si="695">IF(Z171=Z170,"/",Z171/Z170-1)</f>
        <v>-7.0636623748211447E-3</v>
      </c>
      <c r="BC171" s="11">
        <f t="shared" ref="BC171:BC172" si="696">IF(AA171=AA170,"/",AA171/AA170-1)</f>
        <v>-4.5717768972863837E-4</v>
      </c>
      <c r="BD171" s="11">
        <f t="shared" ref="BD171:BD172" si="697">IF(AB171=AB170,"/",AB171/AB170-1)</f>
        <v>1.8571553707791288E-4</v>
      </c>
      <c r="BW171" s="2">
        <f t="shared" ref="BW171:BW172" si="698">A171</f>
        <v>44316</v>
      </c>
      <c r="BX171" s="29">
        <f t="shared" ref="BX171:BX172" si="699">B171/B$2</f>
        <v>1.248</v>
      </c>
      <c r="BY171" s="29">
        <f t="shared" ref="BY171:BY172" si="700">C171/C$2</f>
        <v>1.5343511450381677</v>
      </c>
      <c r="BZ171" s="29">
        <f t="shared" ref="BZ171:BZ172" si="701">D171/D$2</f>
        <v>1.3719572531169604</v>
      </c>
      <c r="CA171" s="29">
        <f t="shared" ref="CA171:CA172" si="702">E171/E$2</f>
        <v>2.308130081300813</v>
      </c>
      <c r="CB171" s="29">
        <f t="shared" ref="CB171:CB172" si="703">F171/F$2</f>
        <v>1.4176610978520288</v>
      </c>
      <c r="CC171" s="29">
        <f t="shared" ref="CC171:CC172" si="704">G171/G$2</f>
        <v>1.7135154382216795</v>
      </c>
      <c r="CD171" s="29">
        <f t="shared" ref="CD171:CD172" si="705">H171/H$2</f>
        <v>1.7875525651808242</v>
      </c>
      <c r="CE171" s="29">
        <f t="shared" ref="CE171:CE172" si="706">I171/I$2</f>
        <v>1.2765</v>
      </c>
      <c r="CF171" s="29">
        <f t="shared" ref="CF171:CF172" si="707">J171/J$2</f>
        <v>1.122398001665279</v>
      </c>
      <c r="CG171" s="29">
        <f t="shared" ref="CG171:CG172" si="708">K171/K$2</f>
        <v>1.355</v>
      </c>
      <c r="CH171" s="29">
        <f t="shared" ref="CH171:CH172" si="709">L171/L$2</f>
        <v>1.4011921082805801</v>
      </c>
      <c r="CI171" s="29">
        <f t="shared" ref="CI171:CI172" si="710">M171/M$2</f>
        <v>1.228</v>
      </c>
      <c r="CJ171" s="29">
        <f t="shared" ref="CJ171:CJ172" si="711">N171/N$2</f>
        <v>1.2159</v>
      </c>
      <c r="CK171" s="29">
        <f t="shared" ref="CK171:CK172" si="712">O171/O$2</f>
        <v>1.2028000000000001</v>
      </c>
      <c r="CL171" s="29">
        <f t="shared" ref="CL171:CL172" si="713">P171/P$2</f>
        <v>1.1254999999999999</v>
      </c>
      <c r="CM171" s="29">
        <f t="shared" ref="CM171:CM172" si="714">Q171/Q$2</f>
        <v>1.2587999999999999</v>
      </c>
      <c r="CN171" s="29">
        <f t="shared" ref="CN171:CN172" si="715">R171/R$2</f>
        <v>1.4449000000000001</v>
      </c>
      <c r="CO171" s="29">
        <f t="shared" ref="CO171:CO172" si="716">S171/S$2</f>
        <v>1.6938188312332574</v>
      </c>
      <c r="CP171" s="29">
        <f t="shared" ref="CP171:CP172" si="717">T171/T$2</f>
        <v>1.3424559520615327</v>
      </c>
      <c r="CQ171" s="29">
        <f t="shared" ref="CQ171:CQ172" si="718">U171/U$2</f>
        <v>1.115</v>
      </c>
      <c r="CR171" s="29">
        <f t="shared" ref="CR171:CR172" si="719">V171/V$2</f>
        <v>1.9410000000000001</v>
      </c>
      <c r="CS171" s="29">
        <f t="shared" ref="CS171:CS172" si="720">W171/W$2</f>
        <v>1.03</v>
      </c>
      <c r="CT171" s="29">
        <f t="shared" ref="CT171:CT172" si="721">X171/X$2</f>
        <v>1.9024875621890549</v>
      </c>
      <c r="CU171" s="29">
        <f t="shared" ref="CU171:CU172" si="722">Y171/Y$2</f>
        <v>1.6269317753486618</v>
      </c>
      <c r="CV171" s="29">
        <f t="shared" ref="CV171:CV172" si="723">Z171/Z$2</f>
        <v>1.1105</v>
      </c>
      <c r="CW171" s="29">
        <f t="shared" ref="CW171:CW172" si="724">AA171/AA$2</f>
        <v>1.3118000000000001</v>
      </c>
      <c r="CX171" s="29">
        <f t="shared" ref="CX171:CX172" si="725">AB171/AB$2</f>
        <v>1.6020993626058091</v>
      </c>
    </row>
    <row r="172" spans="1:102">
      <c r="A172" s="2">
        <v>44323</v>
      </c>
      <c r="B172" s="29">
        <v>1.2387999999999999</v>
      </c>
      <c r="C172" s="29">
        <v>1.6772</v>
      </c>
      <c r="D172" s="29">
        <v>1.3853</v>
      </c>
      <c r="E172" s="29">
        <v>2.93</v>
      </c>
      <c r="F172" s="29">
        <v>1.768</v>
      </c>
      <c r="G172" s="29">
        <v>3.3555999999999999</v>
      </c>
      <c r="H172" s="29">
        <v>2.0825999999999998</v>
      </c>
      <c r="I172" s="29">
        <v>1.2807999999999999</v>
      </c>
      <c r="J172" s="29">
        <v>1.3520000000000001</v>
      </c>
      <c r="K172" s="29">
        <v>1.335</v>
      </c>
      <c r="L172" s="29">
        <v>1.3783951021521099</v>
      </c>
      <c r="M172" s="29">
        <v>1.236</v>
      </c>
      <c r="N172" s="29">
        <v>1.2153</v>
      </c>
      <c r="O172" s="29">
        <v>1.2018</v>
      </c>
      <c r="P172" s="29">
        <v>1.1244000000000001</v>
      </c>
      <c r="Q172" s="29">
        <v>1.2587999999999999</v>
      </c>
      <c r="R172" s="29">
        <v>1.4352</v>
      </c>
      <c r="S172" s="29">
        <v>1.6923999999999999</v>
      </c>
      <c r="T172" s="29">
        <v>1.5069999999999999</v>
      </c>
      <c r="U172" s="29">
        <v>1.1100000000000001</v>
      </c>
      <c r="V172" s="29">
        <v>1.9370000000000001</v>
      </c>
      <c r="W172" s="29">
        <v>1.018</v>
      </c>
      <c r="X172" s="29">
        <v>1.9119999999999999</v>
      </c>
      <c r="Y172" s="29">
        <v>1.7264999999999999</v>
      </c>
      <c r="Z172" s="29">
        <v>1.1009</v>
      </c>
      <c r="AA172" s="29">
        <v>1.3062</v>
      </c>
      <c r="AB172" s="3">
        <v>1.596916171656116</v>
      </c>
      <c r="AD172" s="11">
        <f t="shared" si="671"/>
        <v>-7.3717948717949566E-3</v>
      </c>
      <c r="AE172" s="11">
        <f t="shared" si="672"/>
        <v>-6.6334991708125735E-3</v>
      </c>
      <c r="AF172" s="11">
        <f t="shared" si="673"/>
        <v>-8.6548864046165352E-4</v>
      </c>
      <c r="AG172" s="11">
        <f t="shared" si="674"/>
        <v>3.2053539978865953E-2</v>
      </c>
      <c r="AH172" s="11">
        <f t="shared" si="675"/>
        <v>-7.8563411896744872E-3</v>
      </c>
      <c r="AI172" s="11">
        <f t="shared" si="676"/>
        <v>-3.8591699815947456E-3</v>
      </c>
      <c r="AJ172" s="11">
        <f t="shared" si="677"/>
        <v>-2.0137385903829963E-2</v>
      </c>
      <c r="AK172" s="11">
        <f t="shared" si="678"/>
        <v>3.368585977281624E-3</v>
      </c>
      <c r="AL172" s="11">
        <f t="shared" si="679"/>
        <v>2.9673590504450953E-3</v>
      </c>
      <c r="AM172" s="11">
        <f t="shared" si="680"/>
        <v>-1.4760147601476037E-2</v>
      </c>
      <c r="AN172" s="11">
        <f t="shared" si="681"/>
        <v>-1.6269722041501233E-2</v>
      </c>
      <c r="AO172" s="11">
        <f t="shared" si="682"/>
        <v>6.514657980456029E-3</v>
      </c>
      <c r="AP172" s="11">
        <f t="shared" si="683"/>
        <v>-4.9346163335795001E-4</v>
      </c>
      <c r="AQ172" s="11">
        <f t="shared" si="684"/>
        <v>-8.3139341536420108E-4</v>
      </c>
      <c r="AR172" s="11">
        <f t="shared" si="685"/>
        <v>-9.7734340293187394E-4</v>
      </c>
      <c r="AS172" s="11" t="str">
        <f t="shared" si="686"/>
        <v>/</v>
      </c>
      <c r="AT172" s="11">
        <f t="shared" si="687"/>
        <v>-6.7132673541422383E-3</v>
      </c>
      <c r="AU172" s="11">
        <f t="shared" si="688"/>
        <v>-8.6691658856608012E-3</v>
      </c>
      <c r="AV172" s="11">
        <f t="shared" si="689"/>
        <v>3.9973351099267251E-3</v>
      </c>
      <c r="AW172" s="11">
        <f t="shared" si="690"/>
        <v>-4.4843049327353279E-3</v>
      </c>
      <c r="AX172" s="11">
        <f t="shared" si="691"/>
        <v>-2.0607934054610588E-3</v>
      </c>
      <c r="AY172" s="11">
        <f t="shared" si="692"/>
        <v>-1.1650485436893177E-2</v>
      </c>
      <c r="AZ172" s="11" t="str">
        <f t="shared" si="693"/>
        <v>/</v>
      </c>
      <c r="BA172" s="11" t="str">
        <f t="shared" si="694"/>
        <v>/</v>
      </c>
      <c r="BB172" s="11">
        <f t="shared" si="695"/>
        <v>-8.6447546150383303E-3</v>
      </c>
      <c r="BC172" s="11">
        <f t="shared" si="696"/>
        <v>-4.2689434364995282E-3</v>
      </c>
      <c r="BD172" s="11">
        <f t="shared" si="697"/>
        <v>-3.2352493675938954E-3</v>
      </c>
      <c r="BW172" s="2">
        <f t="shared" si="698"/>
        <v>44323</v>
      </c>
      <c r="BX172" s="29">
        <f t="shared" si="699"/>
        <v>1.2387999999999999</v>
      </c>
      <c r="BY172" s="29">
        <f t="shared" si="700"/>
        <v>1.5241730279898218</v>
      </c>
      <c r="BZ172" s="29">
        <f t="shared" si="701"/>
        <v>1.3707698396991888</v>
      </c>
      <c r="CA172" s="29">
        <f t="shared" si="702"/>
        <v>2.3821138211382116</v>
      </c>
      <c r="CB172" s="29">
        <f t="shared" si="703"/>
        <v>1.4065234685759747</v>
      </c>
      <c r="CC172" s="29">
        <f t="shared" si="704"/>
        <v>1.7069026908794953</v>
      </c>
      <c r="CD172" s="29">
        <f t="shared" si="705"/>
        <v>1.7515559293523968</v>
      </c>
      <c r="CE172" s="29">
        <f t="shared" si="706"/>
        <v>1.2807999999999999</v>
      </c>
      <c r="CF172" s="29">
        <f t="shared" si="707"/>
        <v>1.1257285595337219</v>
      </c>
      <c r="CG172" s="29">
        <f t="shared" si="708"/>
        <v>1.335</v>
      </c>
      <c r="CH172" s="29">
        <f t="shared" si="709"/>
        <v>1.3783951021521099</v>
      </c>
      <c r="CI172" s="29">
        <f t="shared" si="710"/>
        <v>1.236</v>
      </c>
      <c r="CJ172" s="29">
        <f t="shared" si="711"/>
        <v>1.2153</v>
      </c>
      <c r="CK172" s="29">
        <f t="shared" si="712"/>
        <v>1.2018</v>
      </c>
      <c r="CL172" s="29">
        <f t="shared" si="713"/>
        <v>1.1244000000000001</v>
      </c>
      <c r="CM172" s="29">
        <f t="shared" si="714"/>
        <v>1.2587999999999999</v>
      </c>
      <c r="CN172" s="29">
        <f t="shared" si="715"/>
        <v>1.4352</v>
      </c>
      <c r="CO172" s="29">
        <f t="shared" si="716"/>
        <v>1.6791348348050401</v>
      </c>
      <c r="CP172" s="29">
        <f t="shared" si="717"/>
        <v>1.3478221983722385</v>
      </c>
      <c r="CQ172" s="29">
        <f t="shared" si="718"/>
        <v>1.1100000000000001</v>
      </c>
      <c r="CR172" s="29">
        <f t="shared" si="719"/>
        <v>1.9370000000000001</v>
      </c>
      <c r="CS172" s="29">
        <f t="shared" si="720"/>
        <v>1.018</v>
      </c>
      <c r="CT172" s="29">
        <f t="shared" si="721"/>
        <v>1.9024875621890549</v>
      </c>
      <c r="CU172" s="29">
        <f t="shared" si="722"/>
        <v>1.6269317753486618</v>
      </c>
      <c r="CV172" s="29">
        <f t="shared" si="723"/>
        <v>1.1009</v>
      </c>
      <c r="CW172" s="29">
        <f t="shared" si="724"/>
        <v>1.3062</v>
      </c>
      <c r="CX172" s="29">
        <f t="shared" si="725"/>
        <v>1.596916171656116</v>
      </c>
    </row>
    <row r="173" spans="1:102">
      <c r="A173" s="2">
        <v>44330</v>
      </c>
      <c r="B173" s="29">
        <v>1.2412000000000001</v>
      </c>
      <c r="C173" s="29">
        <v>1.6895</v>
      </c>
      <c r="D173" s="29">
        <v>1.3856999999999999</v>
      </c>
      <c r="E173" s="29">
        <v>2.9039999999999999</v>
      </c>
      <c r="F173" s="29">
        <v>1.77</v>
      </c>
      <c r="G173" s="29">
        <v>3.4365999999999999</v>
      </c>
      <c r="H173" s="29">
        <v>2.0869</v>
      </c>
      <c r="I173" s="29">
        <v>1.2802</v>
      </c>
      <c r="J173" s="29">
        <v>1.3660000000000001</v>
      </c>
      <c r="K173" s="29">
        <v>1.333</v>
      </c>
      <c r="L173" s="29">
        <v>1.39226169742385</v>
      </c>
      <c r="M173" s="29">
        <v>1.2330000000000001</v>
      </c>
      <c r="N173" s="29">
        <v>1.2209000000000001</v>
      </c>
      <c r="O173" s="29">
        <v>1.2122999999999999</v>
      </c>
      <c r="P173" s="29">
        <v>1.1265000000000001</v>
      </c>
      <c r="Q173" s="29">
        <v>1.2587999999999999</v>
      </c>
      <c r="R173" s="29">
        <v>1.4395</v>
      </c>
      <c r="S173" s="29">
        <v>1.6996</v>
      </c>
      <c r="T173" s="29">
        <v>1.512</v>
      </c>
      <c r="U173" s="29">
        <v>1.097</v>
      </c>
      <c r="V173" s="29">
        <v>1.9390000000000001</v>
      </c>
      <c r="W173" s="29">
        <v>1.018</v>
      </c>
      <c r="X173" s="29">
        <v>1.93</v>
      </c>
      <c r="Y173" s="29">
        <v>1.7379</v>
      </c>
      <c r="Z173" s="29">
        <v>1.1089</v>
      </c>
      <c r="AA173" s="29">
        <v>1.2998000000000001</v>
      </c>
      <c r="AB173" s="3">
        <v>1.6018683846938666</v>
      </c>
      <c r="AD173" s="11">
        <f t="shared" ref="AD173" si="726">IF(B173=B172,"/",B173/B172-1)</f>
        <v>1.9373587342590426E-3</v>
      </c>
      <c r="AE173" s="11">
        <f t="shared" ref="AE173" si="727">IF(C173=C172,"/",C173/C172-1)</f>
        <v>7.3336513236346157E-3</v>
      </c>
      <c r="AF173" s="11">
        <f t="shared" ref="AF173" si="728">IF(D173=D172,"/",D173/D172-1)</f>
        <v>2.8874611997387056E-4</v>
      </c>
      <c r="AG173" s="11">
        <f t="shared" ref="AG173" si="729">IF(E173=E172,"/",E173/E172-1)</f>
        <v>-8.8737201365188811E-3</v>
      </c>
      <c r="AH173" s="11">
        <f t="shared" ref="AH173" si="730">IF(F173=F172,"/",F173/F172-1)</f>
        <v>1.1312217194570096E-3</v>
      </c>
      <c r="AI173" s="11">
        <f t="shared" ref="AI173" si="731">IF(G173=G172,"/",G173/G172-1)</f>
        <v>2.4138753129097523E-2</v>
      </c>
      <c r="AJ173" s="11">
        <f t="shared" ref="AJ173" si="732">IF(H173=H172,"/",H173/H172-1)</f>
        <v>2.0647267838280747E-3</v>
      </c>
      <c r="AK173" s="11">
        <f t="shared" ref="AK173" si="733">IF(I173=I172,"/",I173/I172-1)</f>
        <v>-4.6845721424104703E-4</v>
      </c>
      <c r="AL173" s="11">
        <f t="shared" ref="AL173" si="734">IF(J173=J172,"/",J173/J172-1)</f>
        <v>1.0355029585798814E-2</v>
      </c>
      <c r="AM173" s="11">
        <f t="shared" ref="AM173" si="735">IF(K173=K172,"/",K173/K172-1)</f>
        <v>-1.4981273408239959E-3</v>
      </c>
      <c r="AN173" s="11">
        <f t="shared" ref="AN173" si="736">IF(L173=L172,"/",L173/L172-1)</f>
        <v>1.0059956865843489E-2</v>
      </c>
      <c r="AO173" s="11">
        <f t="shared" ref="AO173" si="737">IF(M173=M172,"/",M173/M172-1)</f>
        <v>-2.4271844660193054E-3</v>
      </c>
      <c r="AP173" s="11">
        <f t="shared" ref="AP173" si="738">IF(N173=N172,"/",N173/N172-1)</f>
        <v>4.6079157409693039E-3</v>
      </c>
      <c r="AQ173" s="11">
        <f t="shared" ref="AQ173" si="739">IF(O173=O172,"/",O173/O172-1)</f>
        <v>8.7368946580128615E-3</v>
      </c>
      <c r="AR173" s="11">
        <f t="shared" ref="AR173" si="740">IF(P173=P172,"/",P173/P172-1)</f>
        <v>1.867662753468613E-3</v>
      </c>
      <c r="AS173" s="11" t="str">
        <f t="shared" ref="AS173" si="741">IF(Q173=Q172,"/",Q173/Q172-1)</f>
        <v>/</v>
      </c>
      <c r="AT173" s="11">
        <f t="shared" ref="AT173" si="742">IF(R173=R172,"/",R173/R172-1)</f>
        <v>2.9960981047938429E-3</v>
      </c>
      <c r="AU173" s="11">
        <f t="shared" ref="AU173" si="743">IF(S173=S172,"/",S173/S172-1)</f>
        <v>4.2543134010872841E-3</v>
      </c>
      <c r="AV173" s="11">
        <f t="shared" ref="AV173" si="744">IF(T173=T172,"/",T173/T172-1)</f>
        <v>3.3178500331785266E-3</v>
      </c>
      <c r="AW173" s="11">
        <f t="shared" ref="AW173" si="745">IF(U173=U172,"/",U173/U172-1)</f>
        <v>-1.1711711711711814E-2</v>
      </c>
      <c r="AX173" s="11">
        <f t="shared" ref="AX173" si="746">IF(V173=V172,"/",V173/V172-1)</f>
        <v>1.0325245224573898E-3</v>
      </c>
      <c r="AY173" s="11" t="str">
        <f t="shared" ref="AY173" si="747">IF(W173=W172,"/",W173/W172-1)</f>
        <v>/</v>
      </c>
      <c r="AZ173" s="11">
        <f t="shared" ref="AZ173" si="748">IF(X173=X172,"/",X173/X172-1)</f>
        <v>9.4142259414224938E-3</v>
      </c>
      <c r="BA173" s="11">
        <f t="shared" ref="BA173" si="749">IF(Y173=Y172,"/",Y173/Y172-1)</f>
        <v>6.6029539530843007E-3</v>
      </c>
      <c r="BB173" s="11">
        <f t="shared" ref="BB173" si="750">IF(Z173=Z172,"/",Z173/Z172-1)</f>
        <v>7.2667817240439359E-3</v>
      </c>
      <c r="BC173" s="11">
        <f t="shared" ref="BC173" si="751">IF(AA173=AA172,"/",AA173/AA172-1)</f>
        <v>-4.8997090797733289E-3</v>
      </c>
      <c r="BD173" s="11">
        <f t="shared" ref="BD173" si="752">IF(AB173=AB172,"/",AB173/AB172-1)</f>
        <v>3.1011102058129403E-3</v>
      </c>
      <c r="BW173" s="2">
        <f t="shared" ref="BW173" si="753">A173</f>
        <v>44330</v>
      </c>
      <c r="BX173" s="29">
        <f t="shared" ref="BX173" si="754">B173/B$2</f>
        <v>1.2412000000000001</v>
      </c>
      <c r="BY173" s="29">
        <f t="shared" ref="BY173" si="755">C173/C$2</f>
        <v>1.5353507815339875</v>
      </c>
      <c r="BZ173" s="29">
        <f t="shared" ref="BZ173" si="756">D173/D$2</f>
        <v>1.3711656441717792</v>
      </c>
      <c r="CA173" s="29">
        <f t="shared" ref="CA173" si="757">E173/E$2</f>
        <v>2.3609756097560974</v>
      </c>
      <c r="CB173" s="29">
        <f t="shared" ref="CB173" si="758">F173/F$2</f>
        <v>1.4081145584725538</v>
      </c>
      <c r="CC173" s="29">
        <f t="shared" ref="CC173" si="759">G173/G$2</f>
        <v>1.748105193550028</v>
      </c>
      <c r="CD173" s="29">
        <f t="shared" ref="CD173" si="760">H173/H$2</f>
        <v>1.7551724137931033</v>
      </c>
      <c r="CE173" s="29">
        <f t="shared" ref="CE173" si="761">I173/I$2</f>
        <v>1.2802</v>
      </c>
      <c r="CF173" s="29">
        <f t="shared" ref="CF173" si="762">J173/J$2</f>
        <v>1.1373855120732723</v>
      </c>
      <c r="CG173" s="29">
        <f t="shared" ref="CG173" si="763">K173/K$2</f>
        <v>1.333</v>
      </c>
      <c r="CH173" s="29">
        <f t="shared" ref="CH173" si="764">L173/L$2</f>
        <v>1.39226169742385</v>
      </c>
      <c r="CI173" s="29">
        <f t="shared" ref="CI173" si="765">M173/M$2</f>
        <v>1.2330000000000001</v>
      </c>
      <c r="CJ173" s="29">
        <f t="shared" ref="CJ173" si="766">N173/N$2</f>
        <v>1.2209000000000001</v>
      </c>
      <c r="CK173" s="29">
        <f t="shared" ref="CK173" si="767">O173/O$2</f>
        <v>1.2122999999999999</v>
      </c>
      <c r="CL173" s="29">
        <f t="shared" ref="CL173" si="768">P173/P$2</f>
        <v>1.1265000000000001</v>
      </c>
      <c r="CM173" s="29">
        <f t="shared" ref="CM173" si="769">Q173/Q$2</f>
        <v>1.2587999999999999</v>
      </c>
      <c r="CN173" s="29">
        <f t="shared" ref="CN173" si="770">R173/R$2</f>
        <v>1.4395</v>
      </c>
      <c r="CO173" s="29">
        <f t="shared" ref="CO173" si="771">S173/S$2</f>
        <v>1.6862784006349836</v>
      </c>
      <c r="CP173" s="29">
        <f t="shared" ref="CP173" si="772">T173/T$2</f>
        <v>1.3522940702978266</v>
      </c>
      <c r="CQ173" s="29">
        <f t="shared" ref="CQ173" si="773">U173/U$2</f>
        <v>1.097</v>
      </c>
      <c r="CR173" s="29">
        <f t="shared" ref="CR173" si="774">V173/V$2</f>
        <v>1.9390000000000001</v>
      </c>
      <c r="CS173" s="29">
        <f t="shared" ref="CS173" si="775">W173/W$2</f>
        <v>1.018</v>
      </c>
      <c r="CT173" s="29">
        <f t="shared" ref="CT173" si="776">X173/X$2</f>
        <v>1.9203980099502489</v>
      </c>
      <c r="CU173" s="29">
        <f t="shared" ref="CU173" si="777">Y173/Y$2</f>
        <v>1.6376743309460988</v>
      </c>
      <c r="CV173" s="29">
        <f t="shared" ref="CV173" si="778">Z173/Z$2</f>
        <v>1.1089</v>
      </c>
      <c r="CW173" s="29">
        <f t="shared" ref="CW173" si="779">AA173/AA$2</f>
        <v>1.2998000000000001</v>
      </c>
      <c r="CX173" s="29">
        <f t="shared" ref="CX173" si="780">AB173/AB$2</f>
        <v>1.6018683846938666</v>
      </c>
    </row>
    <row r="174" spans="1:102">
      <c r="AB174" s="3"/>
      <c r="AD174" s="17"/>
    </row>
    <row r="175" spans="1:102">
      <c r="AB175" s="3"/>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row>
    <row r="176" spans="1:102">
      <c r="AB176" s="3"/>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row>
    <row r="177" spans="28:28">
      <c r="AB177" s="3"/>
    </row>
  </sheetData>
  <mergeCells count="8">
    <mergeCell ref="BF2:BT2"/>
    <mergeCell ref="BH3:BI3"/>
    <mergeCell ref="BJ3:BK3"/>
    <mergeCell ref="BL3:BO3"/>
    <mergeCell ref="BP3:BS3"/>
    <mergeCell ref="BT3:BU3"/>
    <mergeCell ref="BF3:BF4"/>
    <mergeCell ref="BG3:BG4"/>
  </mergeCells>
  <phoneticPr fontId="15" type="noConversion"/>
  <conditionalFormatting sqref="BH5:BH7 BH24:BH30 BH9:BH19 BH21:BH22">
    <cfRule type="cellIs" dxfId="3" priority="43" operator="greaterThan">
      <formula>$BI$5</formula>
    </cfRule>
  </conditionalFormatting>
  <hyperlinks>
    <hyperlink ref="BY1" location="明汯中性1号!A1" display="明汯中性1号" xr:uid="{00000000-0004-0000-0600-000000000000}"/>
    <hyperlink ref="BZ1" location="天算顺势1号!A1" display="天算顺势1号" xr:uid="{00000000-0004-0000-0600-000001000000}"/>
    <hyperlink ref="CA1" location="鸣石满天星六号!A1" display="鸣石投资量化2期" xr:uid="{00000000-0004-0000-0600-000002000000}"/>
    <hyperlink ref="CC1" location="因诺启航1号!A1" display="因诺启航1号" xr:uid="{00000000-0004-0000-0600-000003000000}"/>
    <hyperlink ref="CD1" location="因诺启航1号!A1" display="九章幻方量化对冲1号" xr:uid="{00000000-0004-0000-0600-000004000000}"/>
    <hyperlink ref="CG1" location="海浦超平面量化对冲1号!A1" display="海浦超平面量化对冲1号" xr:uid="{00000000-0004-0000-0600-000005000000}"/>
    <hyperlink ref="AE1" location="明汯中性1号!A1" display="明汯中性1号" xr:uid="{00000000-0004-0000-0600-000006000000}"/>
    <hyperlink ref="AF1" location="天算顺势1号!A1" display="天算顺势1号" xr:uid="{00000000-0004-0000-0600-000007000000}"/>
    <hyperlink ref="AG1" location="鸣石满天星六号!A1" display="鸣石投资量化2期" xr:uid="{00000000-0004-0000-0600-000008000000}"/>
    <hyperlink ref="AI1" location="因诺启航1号!A1" display="因诺启航1号" xr:uid="{00000000-0004-0000-0600-000009000000}"/>
    <hyperlink ref="AJ1" location="因诺启航1号!A1" display="九章幻方量化对冲1号" xr:uid="{00000000-0004-0000-0600-00000A000000}"/>
    <hyperlink ref="AM1" location="海浦超平面量化对冲1号!A1" display="海浦超平面量化对冲1号" xr:uid="{00000000-0004-0000-0600-00000B000000}"/>
    <hyperlink ref="C1" location="明汯中性1号!A1" display="明汯中性1号" xr:uid="{00000000-0004-0000-0600-00000C000000}"/>
    <hyperlink ref="D1" location="天算顺势1号!A1" display="天算顺势1号" xr:uid="{00000000-0004-0000-0600-00000D000000}"/>
    <hyperlink ref="E1" location="鸣石满天星六号!A1" display="鸣石投资量化2期" xr:uid="{00000000-0004-0000-0600-00000E000000}"/>
    <hyperlink ref="G1" location="因诺启航1号!A1" display="因诺启航1号" xr:uid="{00000000-0004-0000-0600-00000F000000}"/>
    <hyperlink ref="H1" location="因诺启航1号!A1" display="九章幻方量化对冲1号" xr:uid="{00000000-0004-0000-0600-000010000000}"/>
    <hyperlink ref="K1" location="海浦超平面量化对冲1号!A1" display="海浦超平面量化对冲1号" xr:uid="{00000000-0004-0000-0600-000011000000}"/>
  </hyperlinks>
  <pageMargins left="0.69930555555555596" right="0.69930555555555596"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C177"/>
  <sheetViews>
    <sheetView topLeftCell="BH1" workbookViewId="0">
      <selection activeCell="BG1" sqref="A1:BG1048576"/>
    </sheetView>
  </sheetViews>
  <sheetFormatPr baseColWidth="10" defaultColWidth="9" defaultRowHeight="14"/>
  <cols>
    <col min="1" max="1" width="13" style="2" hidden="1" customWidth="1"/>
    <col min="2" max="5" width="0" hidden="1" customWidth="1"/>
    <col min="6" max="6" width="9.83203125" style="69" hidden="1" customWidth="1"/>
    <col min="7" max="20" width="0" hidden="1" customWidth="1"/>
    <col min="21" max="21" width="9.5" hidden="1" customWidth="1"/>
    <col min="22" max="43" width="9" hidden="1" customWidth="1"/>
    <col min="44" max="44" width="10" hidden="1" customWidth="1"/>
    <col min="45" max="45" width="22.1640625" hidden="1" customWidth="1"/>
    <col min="46" max="46" width="10.83203125" hidden="1" customWidth="1"/>
    <col min="47" max="47" width="11.1640625" hidden="1" customWidth="1"/>
    <col min="48" max="48" width="14.5" hidden="1" customWidth="1"/>
    <col min="49" max="49" width="11.83203125" hidden="1" customWidth="1"/>
    <col min="50" max="51" width="10.6640625" hidden="1" customWidth="1"/>
    <col min="52" max="52" width="10.5" hidden="1" customWidth="1"/>
    <col min="53" max="53" width="10.1640625" hidden="1" customWidth="1"/>
    <col min="54" max="58" width="10.6640625" hidden="1" customWidth="1"/>
    <col min="59" max="59" width="12.1640625" hidden="1" customWidth="1"/>
    <col min="60" max="60" width="9" customWidth="1"/>
    <col min="61" max="61" width="11.6640625" style="2" customWidth="1"/>
    <col min="62" max="81" width="10.5" style="3" customWidth="1"/>
  </cols>
  <sheetData>
    <row r="1" spans="1:81" ht="46" thickBot="1">
      <c r="A1" s="4" t="s">
        <v>234</v>
      </c>
      <c r="B1" s="7" t="s">
        <v>159</v>
      </c>
      <c r="C1" s="7" t="s">
        <v>161</v>
      </c>
      <c r="D1" s="7" t="s">
        <v>163</v>
      </c>
      <c r="E1" s="7" t="s">
        <v>164</v>
      </c>
      <c r="F1" s="68" t="s">
        <v>286</v>
      </c>
      <c r="G1" s="7" t="s">
        <v>167</v>
      </c>
      <c r="H1" s="7" t="s">
        <v>328</v>
      </c>
      <c r="I1" s="7" t="s">
        <v>170</v>
      </c>
      <c r="J1" s="7" t="s">
        <v>300</v>
      </c>
      <c r="K1" s="7" t="s">
        <v>340</v>
      </c>
      <c r="L1" s="7" t="s">
        <v>173</v>
      </c>
      <c r="M1" s="7" t="s">
        <v>175</v>
      </c>
      <c r="N1" s="8" t="s">
        <v>248</v>
      </c>
      <c r="O1" s="8" t="s">
        <v>304</v>
      </c>
      <c r="P1" s="8" t="s">
        <v>268</v>
      </c>
      <c r="Q1" s="8" t="s">
        <v>276</v>
      </c>
      <c r="R1" s="8" t="s">
        <v>348</v>
      </c>
      <c r="S1" s="8" t="s">
        <v>349</v>
      </c>
      <c r="T1" s="8" t="s">
        <v>341</v>
      </c>
      <c r="U1" s="22" t="s">
        <v>237</v>
      </c>
      <c r="W1" s="7" t="s">
        <v>159</v>
      </c>
      <c r="X1" s="7" t="s">
        <v>161</v>
      </c>
      <c r="Y1" s="7" t="s">
        <v>163</v>
      </c>
      <c r="Z1" s="7" t="s">
        <v>164</v>
      </c>
      <c r="AA1" s="7" t="s">
        <v>285</v>
      </c>
      <c r="AB1" s="7" t="s">
        <v>167</v>
      </c>
      <c r="AC1" s="7" t="s">
        <v>168</v>
      </c>
      <c r="AD1" s="7" t="s">
        <v>170</v>
      </c>
      <c r="AE1" s="7" t="s">
        <v>300</v>
      </c>
      <c r="AF1" s="7" t="s">
        <v>172</v>
      </c>
      <c r="AG1" s="7" t="s">
        <v>173</v>
      </c>
      <c r="AH1" s="7" t="s">
        <v>175</v>
      </c>
      <c r="AI1" s="7" t="s">
        <v>248</v>
      </c>
      <c r="AJ1" s="8" t="s">
        <v>302</v>
      </c>
      <c r="AK1" s="7" t="s">
        <v>268</v>
      </c>
      <c r="AL1" s="8" t="s">
        <v>276</v>
      </c>
      <c r="AM1" s="8" t="s">
        <v>348</v>
      </c>
      <c r="AN1" s="8" t="s">
        <v>349</v>
      </c>
      <c r="AO1" s="8" t="s">
        <v>341</v>
      </c>
      <c r="AP1" s="9" t="s">
        <v>237</v>
      </c>
      <c r="BI1" s="2" t="s">
        <v>240</v>
      </c>
      <c r="BJ1" s="5" t="s">
        <v>159</v>
      </c>
      <c r="BK1" s="5" t="s">
        <v>161</v>
      </c>
      <c r="BL1" s="5" t="s">
        <v>163</v>
      </c>
      <c r="BM1" s="5" t="s">
        <v>164</v>
      </c>
      <c r="BN1" s="7" t="s">
        <v>285</v>
      </c>
      <c r="BO1" s="5" t="s">
        <v>167</v>
      </c>
      <c r="BP1" s="7" t="s">
        <v>327</v>
      </c>
      <c r="BQ1" s="5" t="s">
        <v>170</v>
      </c>
      <c r="BR1" s="7" t="s">
        <v>300</v>
      </c>
      <c r="BS1" s="5" t="s">
        <v>172</v>
      </c>
      <c r="BT1" s="5" t="s">
        <v>173</v>
      </c>
      <c r="BU1" s="5" t="s">
        <v>175</v>
      </c>
      <c r="BV1" s="8" t="s">
        <v>248</v>
      </c>
      <c r="BW1" s="8" t="s">
        <v>303</v>
      </c>
      <c r="BX1" s="65" t="s">
        <v>268</v>
      </c>
      <c r="BY1" s="8" t="s">
        <v>276</v>
      </c>
      <c r="BZ1" s="8" t="s">
        <v>348</v>
      </c>
      <c r="CA1" s="8" t="s">
        <v>349</v>
      </c>
      <c r="CB1" s="8" t="s">
        <v>341</v>
      </c>
      <c r="CC1" s="5" t="s">
        <v>238</v>
      </c>
    </row>
    <row r="2" spans="1:81" ht="19" thickBot="1">
      <c r="A2" s="2">
        <v>43098</v>
      </c>
      <c r="B2">
        <v>1</v>
      </c>
      <c r="C2">
        <v>1</v>
      </c>
      <c r="D2">
        <v>1.0113000000000001</v>
      </c>
      <c r="E2">
        <v>1</v>
      </c>
      <c r="F2" s="69">
        <v>1</v>
      </c>
      <c r="G2">
        <v>1.0149999999999999</v>
      </c>
      <c r="H2">
        <v>1.0552999999999999</v>
      </c>
      <c r="I2">
        <v>1.1813</v>
      </c>
      <c r="J2">
        <v>1</v>
      </c>
      <c r="K2">
        <v>1</v>
      </c>
      <c r="L2">
        <v>1.089</v>
      </c>
      <c r="M2" s="3">
        <v>1</v>
      </c>
      <c r="N2" s="3">
        <v>1</v>
      </c>
      <c r="O2" s="3">
        <v>1</v>
      </c>
      <c r="P2" s="3">
        <v>1</v>
      </c>
      <c r="Q2">
        <v>1.0067999999999999</v>
      </c>
      <c r="R2" s="3">
        <v>1</v>
      </c>
      <c r="S2">
        <v>1</v>
      </c>
      <c r="T2" s="3">
        <v>1</v>
      </c>
      <c r="U2" s="19">
        <v>1</v>
      </c>
      <c r="AR2" s="105" t="s">
        <v>156</v>
      </c>
      <c r="AS2" s="105"/>
      <c r="AT2" s="105"/>
      <c r="AU2" s="105"/>
      <c r="AV2" s="105"/>
      <c r="AW2" s="105"/>
      <c r="AX2" s="105"/>
      <c r="AY2" s="105"/>
      <c r="AZ2" s="105"/>
      <c r="BA2" s="105"/>
      <c r="BB2" s="105"/>
      <c r="BC2" s="105"/>
      <c r="BD2" s="105"/>
      <c r="BE2" s="105"/>
      <c r="BF2" s="105"/>
      <c r="BI2" s="2">
        <f t="shared" ref="BI2:BI33" si="0">A2</f>
        <v>43098</v>
      </c>
      <c r="BJ2" s="3">
        <f t="shared" ref="BJ2:BJ33" si="1">B2/B$2</f>
        <v>1</v>
      </c>
      <c r="BK2" s="3">
        <f t="shared" ref="BK2:BK33" si="2">C2/C$2</f>
        <v>1</v>
      </c>
      <c r="BL2" s="3">
        <f t="shared" ref="BL2:BL33" si="3">D2/D$2</f>
        <v>1</v>
      </c>
      <c r="BM2" s="3">
        <f t="shared" ref="BM2:BM33" si="4">E2/E$2</f>
        <v>1</v>
      </c>
      <c r="BN2" s="3">
        <f t="shared" ref="BN2:BN33" si="5">F2/F$2</f>
        <v>1</v>
      </c>
      <c r="BO2" s="3">
        <f t="shared" ref="BO2:BO33" si="6">G2/G$2</f>
        <v>1</v>
      </c>
      <c r="BP2" s="3">
        <f t="shared" ref="BP2:BP33" si="7">H2/H$2</f>
        <v>1</v>
      </c>
      <c r="BQ2" s="3">
        <f t="shared" ref="BQ2:BQ33" si="8">I2/I$2</f>
        <v>1</v>
      </c>
      <c r="BR2" s="3">
        <f t="shared" ref="BR2:BR33" si="9">J2/J$2</f>
        <v>1</v>
      </c>
      <c r="BS2" s="3">
        <f t="shared" ref="BS2:BS33" si="10">K2/K$2</f>
        <v>1</v>
      </c>
      <c r="BT2" s="3">
        <f t="shared" ref="BT2:BT33" si="11">L2/L$2</f>
        <v>1</v>
      </c>
      <c r="BU2" s="3">
        <f t="shared" ref="BU2:BU33" si="12">M2/M$2</f>
        <v>1</v>
      </c>
      <c r="BV2" s="3">
        <f t="shared" ref="BV2:BV33" si="13">N2/N$2</f>
        <v>1</v>
      </c>
      <c r="BW2" s="3">
        <f t="shared" ref="BW2:BW33" si="14">O2/O$2</f>
        <v>1</v>
      </c>
      <c r="BX2" s="3">
        <f t="shared" ref="BX2:BX33" si="15">P2/P$2</f>
        <v>1</v>
      </c>
      <c r="BY2" s="3">
        <f t="shared" ref="BY2:BY33" si="16">Q2/Q$2</f>
        <v>1</v>
      </c>
      <c r="BZ2" s="3">
        <f t="shared" ref="BZ2:BZ33" si="17">R2/R$2</f>
        <v>1</v>
      </c>
      <c r="CA2" s="3">
        <f t="shared" ref="CA2:CA33" si="18">S2/S$2</f>
        <v>1</v>
      </c>
      <c r="CB2" s="3">
        <f t="shared" ref="CB2:CB33" si="19">T2/T$2</f>
        <v>1</v>
      </c>
      <c r="CC2" s="3">
        <f t="shared" ref="CC2:CC33" si="20">U2/U$2</f>
        <v>1</v>
      </c>
    </row>
    <row r="3" spans="1:81" ht="27" customHeight="1" thickBot="1">
      <c r="A3" s="2">
        <v>43105</v>
      </c>
      <c r="B3">
        <v>1</v>
      </c>
      <c r="C3">
        <v>1</v>
      </c>
      <c r="D3">
        <v>1.0156000000000001</v>
      </c>
      <c r="E3">
        <v>1</v>
      </c>
      <c r="F3" s="69">
        <v>1</v>
      </c>
      <c r="G3">
        <v>1.018</v>
      </c>
      <c r="H3">
        <v>1.0565</v>
      </c>
      <c r="I3">
        <v>1.1848000000000001</v>
      </c>
      <c r="J3">
        <v>1</v>
      </c>
      <c r="K3">
        <v>1</v>
      </c>
      <c r="L3">
        <v>1.0900000000000001</v>
      </c>
      <c r="M3" s="3">
        <v>1</v>
      </c>
      <c r="N3" s="3">
        <v>1</v>
      </c>
      <c r="O3" s="3">
        <v>1</v>
      </c>
      <c r="P3" s="3">
        <v>1</v>
      </c>
      <c r="Q3">
        <v>1.0106999999999999</v>
      </c>
      <c r="R3" s="3">
        <v>1</v>
      </c>
      <c r="S3">
        <v>1</v>
      </c>
      <c r="T3" s="3">
        <v>1</v>
      </c>
      <c r="U3" s="19">
        <v>1.0024451693122538</v>
      </c>
      <c r="W3" t="str">
        <f t="shared" ref="W3:W34" si="21">IF(B3=B2,"/",B3/B2-1)</f>
        <v>/</v>
      </c>
      <c r="X3" t="str">
        <f t="shared" ref="X3:X34" si="22">IF(C3=C2,"/",C3/C2-1)</f>
        <v>/</v>
      </c>
      <c r="Y3">
        <f t="shared" ref="Y3:Y34" si="23">IF(D3=D2,"/",D3/D2-1)</f>
        <v>4.2519529318698623E-3</v>
      </c>
      <c r="Z3" t="str">
        <f t="shared" ref="Z3:Z34" si="24">IF(E3=E2,"/",E3/E2-1)</f>
        <v>/</v>
      </c>
      <c r="AA3" t="str">
        <f t="shared" ref="AA3:AA34" si="25">IF(F3=F2,"/",F3/F2-1)</f>
        <v>/</v>
      </c>
      <c r="AB3">
        <f t="shared" ref="AB3:AB34" si="26">IF(G3=G2,"/",G3/G2-1)</f>
        <v>2.9556650246307381E-3</v>
      </c>
      <c r="AC3">
        <f t="shared" ref="AC3:AC34" si="27">IF(H3=H2,"/",H3/H2-1)</f>
        <v>1.1371174073724344E-3</v>
      </c>
      <c r="AD3">
        <f t="shared" ref="AD3:AD34" si="28">IF(I3=I2,"/",I3/I2-1)</f>
        <v>2.962837551849784E-3</v>
      </c>
      <c r="AE3" t="str">
        <f t="shared" ref="AE3:AE34" si="29">IF(J3=J2,"/",J3/J2-1)</f>
        <v>/</v>
      </c>
      <c r="AF3" t="str">
        <f t="shared" ref="AF3:AF34" si="30">IF(K3=K2,"/",K3/K2-1)</f>
        <v>/</v>
      </c>
      <c r="AG3">
        <f t="shared" ref="AG3:AG34" si="31">IF(L3=L2,"/",L3/L2-1)</f>
        <v>9.182736455464191E-4</v>
      </c>
      <c r="AH3" t="str">
        <f t="shared" ref="AH3:AH34" si="32">IF(M3=M2,"/",M3/M2-1)</f>
        <v>/</v>
      </c>
      <c r="AI3" t="str">
        <f t="shared" ref="AI3:AI34" si="33">IF(N3=N2,"/",N3/N2-1)</f>
        <v>/</v>
      </c>
      <c r="AJ3" t="str">
        <f t="shared" ref="AJ3:AJ34" si="34">IF(O3=O2,"/",O3/O2-1)</f>
        <v>/</v>
      </c>
      <c r="AK3" t="str">
        <f t="shared" ref="AK3:AK34" si="35">IF(P3=P2,"/",P3/P2-1)</f>
        <v>/</v>
      </c>
      <c r="AL3">
        <f t="shared" ref="AL3:AL34" si="36">IF(Q3=Q2,"/",Q3/Q2-1)</f>
        <v>3.8736591179975299E-3</v>
      </c>
      <c r="AM3" t="str">
        <f t="shared" ref="AM3:AM34" si="37">IF(R3=R2,"/",R3/R2-1)</f>
        <v>/</v>
      </c>
      <c r="AN3" t="str">
        <f t="shared" ref="AN3:AN34" si="38">IF(S3=S2,"/",S3/S2-1)</f>
        <v>/</v>
      </c>
      <c r="AO3" t="str">
        <f t="shared" ref="AO3:AO34" si="39">IF(T3=T2,"/",T3/T2-1)</f>
        <v>/</v>
      </c>
      <c r="AP3">
        <f t="shared" ref="AP3:AP34" si="40">IF(U3=U2,"/",U3/U2-1)</f>
        <v>2.4451693122538032E-3</v>
      </c>
      <c r="AR3" s="118" t="s">
        <v>157</v>
      </c>
      <c r="AS3" s="107" t="s">
        <v>2</v>
      </c>
      <c r="AT3" s="106" t="str">
        <f>cta策略!BV3</f>
        <v>2021/5/10-2021/5/14收益率</v>
      </c>
      <c r="AU3" s="107"/>
      <c r="AV3" s="106" t="str">
        <f>cta策略!BX3</f>
        <v>（2020/2/14-2021/5/14）季度收益率</v>
      </c>
      <c r="AW3" s="107"/>
      <c r="AX3" s="106" t="str">
        <f>cta策略!BZ3</f>
        <v>近半年（2020/11/15-2021/5/14）业绩指标</v>
      </c>
      <c r="AY3" s="106"/>
      <c r="AZ3" s="106"/>
      <c r="BA3" s="107"/>
      <c r="BB3" s="106" t="str">
        <f>cta策略!CD3</f>
        <v>近一年（2020/5/15-2021/5/14）业绩指标</v>
      </c>
      <c r="BC3" s="106"/>
      <c r="BD3" s="106"/>
      <c r="BE3" s="107"/>
      <c r="BF3" s="106" t="str">
        <f>cta策略!CH3</f>
        <v>2018年以来最大回撤</v>
      </c>
      <c r="BG3" s="107"/>
      <c r="BI3" s="2">
        <f t="shared" si="0"/>
        <v>43105</v>
      </c>
      <c r="BJ3" s="3">
        <f t="shared" si="1"/>
        <v>1</v>
      </c>
      <c r="BK3" s="3">
        <f t="shared" si="2"/>
        <v>1</v>
      </c>
      <c r="BL3" s="3">
        <f t="shared" si="3"/>
        <v>1.0042519529318699</v>
      </c>
      <c r="BM3" s="3">
        <f t="shared" si="4"/>
        <v>1</v>
      </c>
      <c r="BN3" s="3">
        <f t="shared" si="5"/>
        <v>1</v>
      </c>
      <c r="BO3" s="3">
        <f t="shared" si="6"/>
        <v>1.0029556650246307</v>
      </c>
      <c r="BP3" s="3">
        <f t="shared" si="7"/>
        <v>1.0011371174073724</v>
      </c>
      <c r="BQ3" s="3">
        <f t="shared" si="8"/>
        <v>1.0029628375518498</v>
      </c>
      <c r="BR3" s="3">
        <f t="shared" si="9"/>
        <v>1</v>
      </c>
      <c r="BS3" s="3">
        <f t="shared" si="10"/>
        <v>1</v>
      </c>
      <c r="BT3" s="3">
        <f t="shared" si="11"/>
        <v>1.0009182736455464</v>
      </c>
      <c r="BU3" s="3">
        <f t="shared" si="12"/>
        <v>1</v>
      </c>
      <c r="BV3" s="3">
        <f t="shared" si="13"/>
        <v>1</v>
      </c>
      <c r="BW3" s="3">
        <f t="shared" si="14"/>
        <v>1</v>
      </c>
      <c r="BX3" s="3">
        <f t="shared" si="15"/>
        <v>1</v>
      </c>
      <c r="BY3" s="3">
        <f t="shared" si="16"/>
        <v>1.0038736591179975</v>
      </c>
      <c r="BZ3" s="3">
        <f t="shared" si="17"/>
        <v>1</v>
      </c>
      <c r="CA3" s="3">
        <f t="shared" si="18"/>
        <v>1</v>
      </c>
      <c r="CB3" s="3">
        <f t="shared" si="19"/>
        <v>1</v>
      </c>
      <c r="CC3" s="3">
        <f t="shared" si="20"/>
        <v>1.0024451693122538</v>
      </c>
    </row>
    <row r="4" spans="1:81" ht="16" thickBot="1">
      <c r="A4" s="2">
        <v>43112</v>
      </c>
      <c r="B4">
        <v>1</v>
      </c>
      <c r="C4">
        <v>1</v>
      </c>
      <c r="D4">
        <v>1.0175000000000001</v>
      </c>
      <c r="E4">
        <v>1</v>
      </c>
      <c r="F4" s="69">
        <v>1</v>
      </c>
      <c r="G4">
        <v>1.02</v>
      </c>
      <c r="H4">
        <v>1.0591999999999999</v>
      </c>
      <c r="I4">
        <v>1.1857</v>
      </c>
      <c r="J4">
        <v>1</v>
      </c>
      <c r="K4">
        <v>1</v>
      </c>
      <c r="L4">
        <v>1.079</v>
      </c>
      <c r="M4" s="3">
        <v>1</v>
      </c>
      <c r="N4" s="3">
        <v>1</v>
      </c>
      <c r="O4" s="3">
        <v>1</v>
      </c>
      <c r="P4" s="3">
        <v>1</v>
      </c>
      <c r="Q4">
        <v>1.0121</v>
      </c>
      <c r="R4" s="3">
        <v>1</v>
      </c>
      <c r="S4">
        <v>1</v>
      </c>
      <c r="T4" s="3">
        <v>1</v>
      </c>
      <c r="U4" s="19">
        <v>1.0018555187780522</v>
      </c>
      <c r="W4" t="str">
        <f t="shared" si="21"/>
        <v>/</v>
      </c>
      <c r="X4" t="str">
        <f t="shared" si="22"/>
        <v>/</v>
      </c>
      <c r="Y4">
        <f t="shared" si="23"/>
        <v>1.8708152816069301E-3</v>
      </c>
      <c r="Z4" t="str">
        <f t="shared" si="24"/>
        <v>/</v>
      </c>
      <c r="AA4" t="str">
        <f t="shared" si="25"/>
        <v>/</v>
      </c>
      <c r="AB4">
        <f t="shared" si="26"/>
        <v>1.9646365422396617E-3</v>
      </c>
      <c r="AC4">
        <f t="shared" si="27"/>
        <v>2.5556081400850417E-3</v>
      </c>
      <c r="AD4">
        <f t="shared" si="28"/>
        <v>7.5962187710998386E-4</v>
      </c>
      <c r="AE4" t="str">
        <f t="shared" si="29"/>
        <v>/</v>
      </c>
      <c r="AF4" t="str">
        <f t="shared" si="30"/>
        <v>/</v>
      </c>
      <c r="AG4">
        <f t="shared" si="31"/>
        <v>-1.0091743119266194E-2</v>
      </c>
      <c r="AH4" t="str">
        <f t="shared" si="32"/>
        <v>/</v>
      </c>
      <c r="AI4" t="str">
        <f t="shared" si="33"/>
        <v>/</v>
      </c>
      <c r="AJ4" t="str">
        <f t="shared" si="34"/>
        <v>/</v>
      </c>
      <c r="AK4" t="str">
        <f t="shared" si="35"/>
        <v>/</v>
      </c>
      <c r="AL4">
        <f t="shared" si="36"/>
        <v>1.3851785890968138E-3</v>
      </c>
      <c r="AM4" t="str">
        <f t="shared" si="37"/>
        <v>/</v>
      </c>
      <c r="AN4" t="str">
        <f t="shared" si="38"/>
        <v>/</v>
      </c>
      <c r="AO4" t="str">
        <f t="shared" si="39"/>
        <v>/</v>
      </c>
      <c r="AP4">
        <f t="shared" si="40"/>
        <v>-5.8821225564498203E-4</v>
      </c>
      <c r="AR4" s="118"/>
      <c r="AS4" s="107"/>
      <c r="AT4" s="12" t="s">
        <v>3</v>
      </c>
      <c r="AU4" s="12" t="s">
        <v>4</v>
      </c>
      <c r="AV4" s="12" t="s">
        <v>3</v>
      </c>
      <c r="AW4" s="12" t="s">
        <v>4</v>
      </c>
      <c r="AX4" s="12" t="s">
        <v>5</v>
      </c>
      <c r="AY4" s="12" t="s">
        <v>4</v>
      </c>
      <c r="AZ4" s="12" t="s">
        <v>6</v>
      </c>
      <c r="BA4" s="12" t="s">
        <v>4</v>
      </c>
      <c r="BB4" s="12" t="s">
        <v>5</v>
      </c>
      <c r="BC4" s="12" t="s">
        <v>4</v>
      </c>
      <c r="BD4" s="12" t="s">
        <v>6</v>
      </c>
      <c r="BE4" s="12" t="s">
        <v>4</v>
      </c>
      <c r="BF4" s="15" t="s">
        <v>3</v>
      </c>
      <c r="BG4" s="12" t="s">
        <v>4</v>
      </c>
      <c r="BI4" s="2">
        <f t="shared" si="0"/>
        <v>43112</v>
      </c>
      <c r="BJ4" s="3">
        <f t="shared" si="1"/>
        <v>1</v>
      </c>
      <c r="BK4" s="3">
        <f t="shared" si="2"/>
        <v>1</v>
      </c>
      <c r="BL4" s="3">
        <f t="shared" si="3"/>
        <v>1.0061307228319984</v>
      </c>
      <c r="BM4" s="3">
        <f t="shared" si="4"/>
        <v>1</v>
      </c>
      <c r="BN4" s="3">
        <f t="shared" si="5"/>
        <v>1</v>
      </c>
      <c r="BO4" s="3">
        <f t="shared" si="6"/>
        <v>1.0049261083743843</v>
      </c>
      <c r="BP4" s="3">
        <f t="shared" si="7"/>
        <v>1.00369563157396</v>
      </c>
      <c r="BQ4" s="3">
        <f t="shared" si="8"/>
        <v>1.0037247100651825</v>
      </c>
      <c r="BR4" s="3">
        <f t="shared" si="9"/>
        <v>1</v>
      </c>
      <c r="BS4" s="3">
        <f t="shared" si="10"/>
        <v>1</v>
      </c>
      <c r="BT4" s="3">
        <f t="shared" si="11"/>
        <v>0.99081726354453625</v>
      </c>
      <c r="BU4" s="3">
        <f t="shared" si="12"/>
        <v>1</v>
      </c>
      <c r="BV4" s="3">
        <f t="shared" si="13"/>
        <v>1</v>
      </c>
      <c r="BW4" s="3">
        <f t="shared" si="14"/>
        <v>1</v>
      </c>
      <c r="BX4" s="3">
        <f t="shared" si="15"/>
        <v>1</v>
      </c>
      <c r="BY4" s="3">
        <f t="shared" si="16"/>
        <v>1.005264203416766</v>
      </c>
      <c r="BZ4" s="3">
        <f t="shared" si="17"/>
        <v>1</v>
      </c>
      <c r="CA4" s="3">
        <f t="shared" si="18"/>
        <v>1</v>
      </c>
      <c r="CB4" s="3">
        <f t="shared" si="19"/>
        <v>1</v>
      </c>
      <c r="CC4" s="3">
        <f t="shared" si="20"/>
        <v>1.0018555187780522</v>
      </c>
    </row>
    <row r="5" spans="1:81" ht="18" customHeight="1" thickBot="1">
      <c r="A5" s="2">
        <v>43119</v>
      </c>
      <c r="B5">
        <v>1.0009999999999999</v>
      </c>
      <c r="C5">
        <v>1</v>
      </c>
      <c r="D5">
        <v>1.0204</v>
      </c>
      <c r="E5">
        <v>1</v>
      </c>
      <c r="F5" s="69">
        <v>1</v>
      </c>
      <c r="G5">
        <v>1.034</v>
      </c>
      <c r="H5">
        <v>1.0672999999999999</v>
      </c>
      <c r="I5">
        <v>1.1819</v>
      </c>
      <c r="J5">
        <v>1</v>
      </c>
      <c r="K5">
        <v>1</v>
      </c>
      <c r="L5">
        <v>1.0780000000000001</v>
      </c>
      <c r="M5" s="3">
        <v>1</v>
      </c>
      <c r="N5" s="3">
        <v>1</v>
      </c>
      <c r="O5" s="3">
        <v>1</v>
      </c>
      <c r="P5" s="3">
        <v>1</v>
      </c>
      <c r="Q5">
        <v>1.0167999999999999</v>
      </c>
      <c r="R5" s="3">
        <v>1</v>
      </c>
      <c r="S5">
        <v>1.002</v>
      </c>
      <c r="T5" s="3">
        <v>1</v>
      </c>
      <c r="U5" s="19">
        <v>1.0053772499910618</v>
      </c>
      <c r="W5">
        <f t="shared" si="21"/>
        <v>9.9999999999988987E-4</v>
      </c>
      <c r="X5" t="str">
        <f t="shared" si="22"/>
        <v>/</v>
      </c>
      <c r="Y5">
        <f t="shared" si="23"/>
        <v>2.8501228501227605E-3</v>
      </c>
      <c r="Z5" t="str">
        <f t="shared" si="24"/>
        <v>/</v>
      </c>
      <c r="AA5" t="str">
        <f t="shared" si="25"/>
        <v>/</v>
      </c>
      <c r="AB5">
        <f t="shared" si="26"/>
        <v>1.3725490196078383E-2</v>
      </c>
      <c r="AC5">
        <f t="shared" si="27"/>
        <v>7.6472809667673669E-3</v>
      </c>
      <c r="AD5">
        <f t="shared" si="28"/>
        <v>-3.2048578898541402E-3</v>
      </c>
      <c r="AE5" t="str">
        <f t="shared" si="29"/>
        <v>/</v>
      </c>
      <c r="AF5" t="str">
        <f t="shared" si="30"/>
        <v>/</v>
      </c>
      <c r="AG5">
        <f t="shared" si="31"/>
        <v>-9.26784059314123E-4</v>
      </c>
      <c r="AH5" t="str">
        <f t="shared" si="32"/>
        <v>/</v>
      </c>
      <c r="AI5" t="str">
        <f t="shared" si="33"/>
        <v>/</v>
      </c>
      <c r="AJ5" t="str">
        <f t="shared" si="34"/>
        <v>/</v>
      </c>
      <c r="AK5" t="str">
        <f t="shared" si="35"/>
        <v>/</v>
      </c>
      <c r="AL5">
        <f t="shared" si="36"/>
        <v>4.6438099002075184E-3</v>
      </c>
      <c r="AM5" t="str">
        <f t="shared" si="37"/>
        <v>/</v>
      </c>
      <c r="AN5">
        <f t="shared" si="38"/>
        <v>2.0000000000000018E-3</v>
      </c>
      <c r="AO5" t="str">
        <f t="shared" si="39"/>
        <v>/</v>
      </c>
      <c r="AP5">
        <f t="shared" si="40"/>
        <v>3.5152086773000413E-3</v>
      </c>
      <c r="AR5" s="7" t="s">
        <v>158</v>
      </c>
      <c r="AS5" s="7" t="s">
        <v>159</v>
      </c>
      <c r="AT5" s="13">
        <f>INDEX(B:B,COUNTA(B:B))/INDEX(B:B,COUNTA(B:B)-1)-1</f>
        <v>-2.8093737152253828E-3</v>
      </c>
      <c r="AU5" s="14">
        <f>INDEX(U:U,COUNTA(U:U))/INDEX(U:U,COUNTA(U:U)-1)-1</f>
        <v>2.5853209316533121E-3</v>
      </c>
      <c r="AV5" s="13">
        <v>1.7478850590785244E-2</v>
      </c>
      <c r="AW5" s="14">
        <f>INDEX(U:U,COUNTA(U:U))/INDEX(U:U,COUNTA(U:U)-13)-1</f>
        <v>1.6594509615106778E-2</v>
      </c>
      <c r="AX5" s="13">
        <v>3.3446953557733305E-2</v>
      </c>
      <c r="AY5" s="14">
        <v>2.6884262606400977E-2</v>
      </c>
      <c r="AZ5" s="13">
        <v>2.2625667771876884E-2</v>
      </c>
      <c r="BA5" s="14">
        <v>1.6491949243118035E-2</v>
      </c>
      <c r="BB5" s="13">
        <v>3.0592734225621587E-2</v>
      </c>
      <c r="BC5" s="14">
        <f>INDEX(U:U,COUNTA(U:U))/INDEX(U:U,COUNTA(U:U)-50)-1</f>
        <v>8.8279476440314752E-2</v>
      </c>
      <c r="BD5" s="13">
        <v>2.4661433545345311E-2</v>
      </c>
      <c r="BE5" s="14">
        <v>1.8497037890304081E-2</v>
      </c>
      <c r="BF5" s="13">
        <f>[11]格量资产!$P$13</f>
        <v>-2.0142263539685845E-2</v>
      </c>
      <c r="BG5" s="14">
        <f>策略指数汇总!U20</f>
        <v>-6.724044862567724E-3</v>
      </c>
      <c r="BI5" s="2">
        <f t="shared" si="0"/>
        <v>43119</v>
      </c>
      <c r="BJ5" s="3">
        <f t="shared" si="1"/>
        <v>1.0009999999999999</v>
      </c>
      <c r="BK5" s="3">
        <f t="shared" si="2"/>
        <v>1</v>
      </c>
      <c r="BL5" s="3">
        <f t="shared" si="3"/>
        <v>1.0089983189953524</v>
      </c>
      <c r="BM5" s="3">
        <f t="shared" si="4"/>
        <v>1</v>
      </c>
      <c r="BN5" s="3">
        <f t="shared" si="5"/>
        <v>1</v>
      </c>
      <c r="BO5" s="3">
        <f t="shared" si="6"/>
        <v>1.0187192118226602</v>
      </c>
      <c r="BP5" s="3">
        <f t="shared" si="7"/>
        <v>1.0113711740737232</v>
      </c>
      <c r="BQ5" s="3">
        <f t="shared" si="8"/>
        <v>1.0005079150088885</v>
      </c>
      <c r="BR5" s="3">
        <f t="shared" si="9"/>
        <v>1</v>
      </c>
      <c r="BS5" s="3">
        <f t="shared" si="10"/>
        <v>1</v>
      </c>
      <c r="BT5" s="3">
        <f t="shared" si="11"/>
        <v>0.98989898989898994</v>
      </c>
      <c r="BU5" s="3">
        <f t="shared" si="12"/>
        <v>1</v>
      </c>
      <c r="BV5" s="3">
        <f t="shared" si="13"/>
        <v>1</v>
      </c>
      <c r="BW5" s="3">
        <f t="shared" si="14"/>
        <v>1</v>
      </c>
      <c r="BX5" s="3">
        <f t="shared" si="15"/>
        <v>1</v>
      </c>
      <c r="BY5" s="3">
        <f t="shared" si="16"/>
        <v>1.009932459276917</v>
      </c>
      <c r="BZ5" s="3">
        <f t="shared" si="17"/>
        <v>1</v>
      </c>
      <c r="CA5" s="3">
        <f t="shared" si="18"/>
        <v>1.002</v>
      </c>
      <c r="CB5" s="3">
        <f t="shared" si="19"/>
        <v>1</v>
      </c>
      <c r="CC5" s="3">
        <f t="shared" si="20"/>
        <v>1.0053772499910618</v>
      </c>
    </row>
    <row r="6" spans="1:81" ht="18" customHeight="1" thickBot="1">
      <c r="A6" s="2">
        <v>43126</v>
      </c>
      <c r="B6">
        <v>0.999</v>
      </c>
      <c r="C6">
        <v>1.0129999999999999</v>
      </c>
      <c r="D6">
        <v>1.0184</v>
      </c>
      <c r="E6">
        <v>1</v>
      </c>
      <c r="F6" s="69">
        <v>1</v>
      </c>
      <c r="G6">
        <v>1.034</v>
      </c>
      <c r="H6">
        <v>1.0585</v>
      </c>
      <c r="I6">
        <v>1.1778</v>
      </c>
      <c r="J6">
        <v>1</v>
      </c>
      <c r="K6">
        <v>1</v>
      </c>
      <c r="L6">
        <v>1.071</v>
      </c>
      <c r="M6" s="3">
        <v>1</v>
      </c>
      <c r="N6" s="3">
        <v>1</v>
      </c>
      <c r="O6" s="3">
        <v>1</v>
      </c>
      <c r="P6" s="3">
        <v>1</v>
      </c>
      <c r="Q6">
        <v>1.0193000000000001</v>
      </c>
      <c r="R6" s="3">
        <v>1</v>
      </c>
      <c r="S6">
        <v>1.006</v>
      </c>
      <c r="T6" s="3">
        <v>1</v>
      </c>
      <c r="U6" s="19">
        <v>1.0038414324785245</v>
      </c>
      <c r="W6">
        <f t="shared" si="21"/>
        <v>-1.9980019980019303E-3</v>
      </c>
      <c r="X6">
        <f t="shared" si="22"/>
        <v>1.2999999999999901E-2</v>
      </c>
      <c r="Y6">
        <f t="shared" si="23"/>
        <v>-1.9600156801254931E-3</v>
      </c>
      <c r="Z6" t="str">
        <f t="shared" si="24"/>
        <v>/</v>
      </c>
      <c r="AA6" t="str">
        <f t="shared" si="25"/>
        <v>/</v>
      </c>
      <c r="AB6" t="str">
        <f t="shared" si="26"/>
        <v>/</v>
      </c>
      <c r="AC6">
        <f t="shared" si="27"/>
        <v>-8.2451044692213316E-3</v>
      </c>
      <c r="AD6">
        <f t="shared" si="28"/>
        <v>-3.4689906083424926E-3</v>
      </c>
      <c r="AE6" t="str">
        <f t="shared" si="29"/>
        <v>/</v>
      </c>
      <c r="AF6" t="str">
        <f t="shared" si="30"/>
        <v>/</v>
      </c>
      <c r="AG6">
        <f t="shared" si="31"/>
        <v>-6.4935064935065512E-3</v>
      </c>
      <c r="AH6" t="str">
        <f t="shared" si="32"/>
        <v>/</v>
      </c>
      <c r="AI6" t="str">
        <f t="shared" si="33"/>
        <v>/</v>
      </c>
      <c r="AJ6" t="str">
        <f t="shared" si="34"/>
        <v>/</v>
      </c>
      <c r="AK6" t="str">
        <f t="shared" si="35"/>
        <v>/</v>
      </c>
      <c r="AL6">
        <f t="shared" si="36"/>
        <v>2.4586939417783338E-3</v>
      </c>
      <c r="AM6" t="str">
        <f t="shared" si="37"/>
        <v>/</v>
      </c>
      <c r="AN6">
        <f t="shared" si="38"/>
        <v>3.9920159680639777E-3</v>
      </c>
      <c r="AO6" t="str">
        <f t="shared" si="39"/>
        <v>/</v>
      </c>
      <c r="AP6">
        <f t="shared" si="40"/>
        <v>-1.5276032081996682E-3</v>
      </c>
      <c r="AR6" s="7" t="s">
        <v>160</v>
      </c>
      <c r="AS6" s="7" t="s">
        <v>161</v>
      </c>
      <c r="AT6" s="13">
        <f>INDEX(C:C,COUNTA(C:C))/INDEX(C:C,COUNTA(C:C)-1)-1</f>
        <v>2.9193021477722514E-3</v>
      </c>
      <c r="AU6" s="14">
        <f t="shared" ref="AU6:AU23" si="41">AU5</f>
        <v>2.5853209316533121E-3</v>
      </c>
      <c r="AV6" s="13">
        <v>1.7847065462754053E-2</v>
      </c>
      <c r="AW6" s="14">
        <f t="shared" ref="AW6:AW23" si="42">AW5</f>
        <v>1.6594509615106778E-2</v>
      </c>
      <c r="AX6" s="13">
        <v>3.7460454414725453E-2</v>
      </c>
      <c r="AY6" s="14">
        <f t="shared" ref="AY6:AY23" si="43">AY5</f>
        <v>2.6884262606400977E-2</v>
      </c>
      <c r="AZ6" s="13">
        <v>1.4816100340788955E-2</v>
      </c>
      <c r="BA6" s="14">
        <f>BA5</f>
        <v>1.6491949243118035E-2</v>
      </c>
      <c r="BB6" s="13">
        <v>9.501403961447985E-2</v>
      </c>
      <c r="BC6" s="14">
        <f t="shared" ref="BC6:BC23" si="44">BC5</f>
        <v>8.8279476440314752E-2</v>
      </c>
      <c r="BD6" s="13">
        <v>1.7768947108533995E-2</v>
      </c>
      <c r="BE6" s="14">
        <f>BE5</f>
        <v>1.8497037890304081E-2</v>
      </c>
      <c r="BF6" s="13">
        <f>[11]展弘投资!$P$13</f>
        <v>-9.6618357487923134E-3</v>
      </c>
      <c r="BG6" s="14">
        <f>BG5</f>
        <v>-6.724044862567724E-3</v>
      </c>
      <c r="BI6" s="2">
        <f t="shared" si="0"/>
        <v>43126</v>
      </c>
      <c r="BJ6" s="3">
        <f t="shared" si="1"/>
        <v>0.999</v>
      </c>
      <c r="BK6" s="3">
        <f t="shared" si="2"/>
        <v>1.0129999999999999</v>
      </c>
      <c r="BL6" s="3">
        <f t="shared" si="3"/>
        <v>1.0070206664689012</v>
      </c>
      <c r="BM6" s="3">
        <f t="shared" si="4"/>
        <v>1</v>
      </c>
      <c r="BN6" s="3">
        <f t="shared" si="5"/>
        <v>1</v>
      </c>
      <c r="BO6" s="3">
        <f t="shared" si="6"/>
        <v>1.0187192118226602</v>
      </c>
      <c r="BP6" s="3">
        <f t="shared" si="7"/>
        <v>1.0030323130863263</v>
      </c>
      <c r="BQ6" s="3">
        <f t="shared" si="8"/>
        <v>0.99703716244815033</v>
      </c>
      <c r="BR6" s="3">
        <f t="shared" si="9"/>
        <v>1</v>
      </c>
      <c r="BS6" s="3">
        <f t="shared" si="10"/>
        <v>1</v>
      </c>
      <c r="BT6" s="3">
        <f t="shared" si="11"/>
        <v>0.98347107438016523</v>
      </c>
      <c r="BU6" s="3">
        <f t="shared" si="12"/>
        <v>1</v>
      </c>
      <c r="BV6" s="3">
        <f t="shared" si="13"/>
        <v>1</v>
      </c>
      <c r="BW6" s="3">
        <f t="shared" si="14"/>
        <v>1</v>
      </c>
      <c r="BX6" s="3">
        <f t="shared" si="15"/>
        <v>1</v>
      </c>
      <c r="BY6" s="3">
        <f t="shared" si="16"/>
        <v>1.0124155740961465</v>
      </c>
      <c r="BZ6" s="3">
        <f t="shared" si="17"/>
        <v>1</v>
      </c>
      <c r="CA6" s="3">
        <f t="shared" si="18"/>
        <v>1.006</v>
      </c>
      <c r="CB6" s="3">
        <f t="shared" si="19"/>
        <v>1</v>
      </c>
      <c r="CC6" s="3">
        <f t="shared" si="20"/>
        <v>1.0038414324785245</v>
      </c>
    </row>
    <row r="7" spans="1:81" ht="18" customHeight="1" thickBot="1">
      <c r="A7" s="2">
        <v>43133</v>
      </c>
      <c r="B7">
        <v>1.0009999999999999</v>
      </c>
      <c r="C7">
        <v>1.016</v>
      </c>
      <c r="D7">
        <v>1.0184</v>
      </c>
      <c r="E7">
        <v>1</v>
      </c>
      <c r="F7" s="69">
        <v>1</v>
      </c>
      <c r="G7">
        <v>1.046</v>
      </c>
      <c r="H7">
        <v>1.0692999999999999</v>
      </c>
      <c r="I7">
        <v>1.1833</v>
      </c>
      <c r="J7">
        <v>1</v>
      </c>
      <c r="K7">
        <v>1</v>
      </c>
      <c r="L7">
        <v>1.0780000000000001</v>
      </c>
      <c r="M7" s="3">
        <v>1</v>
      </c>
      <c r="N7" s="3">
        <v>1</v>
      </c>
      <c r="O7" s="3">
        <v>1</v>
      </c>
      <c r="P7" s="3">
        <v>1</v>
      </c>
      <c r="Q7">
        <v>1.0223</v>
      </c>
      <c r="R7" s="3">
        <v>1</v>
      </c>
      <c r="S7">
        <v>1.012</v>
      </c>
      <c r="T7" s="3">
        <v>1</v>
      </c>
      <c r="U7" s="19">
        <v>1.0101953650947795</v>
      </c>
      <c r="W7">
        <f t="shared" si="21"/>
        <v>2.0020020020019569E-3</v>
      </c>
      <c r="X7">
        <f t="shared" si="22"/>
        <v>2.9615004935834577E-3</v>
      </c>
      <c r="Y7" t="str">
        <f t="shared" si="23"/>
        <v>/</v>
      </c>
      <c r="Z7" t="str">
        <f t="shared" si="24"/>
        <v>/</v>
      </c>
      <c r="AA7" t="str">
        <f t="shared" si="25"/>
        <v>/</v>
      </c>
      <c r="AB7">
        <f t="shared" si="26"/>
        <v>1.1605415860735047E-2</v>
      </c>
      <c r="AC7">
        <f t="shared" si="27"/>
        <v>1.0203117619272506E-2</v>
      </c>
      <c r="AD7">
        <f t="shared" si="28"/>
        <v>4.6697232127697053E-3</v>
      </c>
      <c r="AE7" t="str">
        <f t="shared" si="29"/>
        <v>/</v>
      </c>
      <c r="AF7" t="str">
        <f t="shared" si="30"/>
        <v>/</v>
      </c>
      <c r="AG7">
        <f t="shared" si="31"/>
        <v>6.5359477124184995E-3</v>
      </c>
      <c r="AH7" t="str">
        <f t="shared" si="32"/>
        <v>/</v>
      </c>
      <c r="AI7" t="str">
        <f t="shared" si="33"/>
        <v>/</v>
      </c>
      <c r="AJ7" t="str">
        <f t="shared" si="34"/>
        <v>/</v>
      </c>
      <c r="AK7" t="str">
        <f t="shared" si="35"/>
        <v>/</v>
      </c>
      <c r="AL7">
        <f t="shared" si="36"/>
        <v>2.9431963111938853E-3</v>
      </c>
      <c r="AM7" t="str">
        <f t="shared" si="37"/>
        <v>/</v>
      </c>
      <c r="AN7">
        <f t="shared" si="38"/>
        <v>5.9642147117295874E-3</v>
      </c>
      <c r="AO7" t="str">
        <f t="shared" si="39"/>
        <v>/</v>
      </c>
      <c r="AP7">
        <f t="shared" si="40"/>
        <v>6.329617816796862E-3</v>
      </c>
      <c r="AR7" s="7" t="s">
        <v>162</v>
      </c>
      <c r="AS7" s="7" t="s">
        <v>163</v>
      </c>
      <c r="AT7" s="13">
        <f>INDEX(D:D,COUNTA(D:D))/INDEX(D:D,COUNTA(D:D)-1)-1</f>
        <v>2.016882049749702E-3</v>
      </c>
      <c r="AU7" s="14">
        <f t="shared" si="41"/>
        <v>2.5853209316533121E-3</v>
      </c>
      <c r="AV7" s="13">
        <v>-3.5311039194534488E-2</v>
      </c>
      <c r="AW7" s="14">
        <f t="shared" si="42"/>
        <v>1.6594509615106778E-2</v>
      </c>
      <c r="AX7" s="13">
        <v>-2.4790985096328599E-2</v>
      </c>
      <c r="AY7" s="14">
        <f t="shared" si="43"/>
        <v>2.6884262606400977E-2</v>
      </c>
      <c r="AZ7" s="13">
        <v>7.0553511756110909E-2</v>
      </c>
      <c r="BA7" s="14">
        <f t="shared" ref="BA7:BA23" si="45">BA6</f>
        <v>1.6491949243118035E-2</v>
      </c>
      <c r="BB7" s="13">
        <v>-1.7001319067858844E-2</v>
      </c>
      <c r="BC7" s="14">
        <f t="shared" si="44"/>
        <v>8.8279476440314752E-2</v>
      </c>
      <c r="BD7" s="13">
        <v>5.5420227602755966E-2</v>
      </c>
      <c r="BE7" s="14">
        <f t="shared" ref="BE7:BE23" si="46">BE6</f>
        <v>1.8497037890304081E-2</v>
      </c>
      <c r="BF7" s="13">
        <f>[11]时代复兴!$P$13</f>
        <v>-6.1154358650676754E-2</v>
      </c>
      <c r="BG7" s="14">
        <f t="shared" ref="BG7:BG23" si="47">BG6</f>
        <v>-6.724044862567724E-3</v>
      </c>
      <c r="BI7" s="2">
        <f t="shared" si="0"/>
        <v>43133</v>
      </c>
      <c r="BJ7" s="3">
        <f t="shared" si="1"/>
        <v>1.0009999999999999</v>
      </c>
      <c r="BK7" s="3">
        <f t="shared" si="2"/>
        <v>1.016</v>
      </c>
      <c r="BL7" s="3">
        <f t="shared" si="3"/>
        <v>1.0070206664689012</v>
      </c>
      <c r="BM7" s="3">
        <f t="shared" si="4"/>
        <v>1</v>
      </c>
      <c r="BN7" s="3">
        <f t="shared" si="5"/>
        <v>1</v>
      </c>
      <c r="BO7" s="3">
        <f t="shared" si="6"/>
        <v>1.0305418719211823</v>
      </c>
      <c r="BP7" s="3">
        <f t="shared" si="7"/>
        <v>1.0132663697526769</v>
      </c>
      <c r="BQ7" s="3">
        <f t="shared" si="8"/>
        <v>1.0016930500296284</v>
      </c>
      <c r="BR7" s="3">
        <f t="shared" si="9"/>
        <v>1</v>
      </c>
      <c r="BS7" s="3">
        <f t="shared" si="10"/>
        <v>1</v>
      </c>
      <c r="BT7" s="3">
        <f t="shared" si="11"/>
        <v>0.98989898989898994</v>
      </c>
      <c r="BU7" s="3">
        <f t="shared" si="12"/>
        <v>1</v>
      </c>
      <c r="BV7" s="3">
        <f t="shared" si="13"/>
        <v>1</v>
      </c>
      <c r="BW7" s="3">
        <f t="shared" si="14"/>
        <v>1</v>
      </c>
      <c r="BX7" s="3">
        <f t="shared" si="15"/>
        <v>1</v>
      </c>
      <c r="BY7" s="3">
        <f t="shared" si="16"/>
        <v>1.0153953118792214</v>
      </c>
      <c r="BZ7" s="3">
        <f t="shared" si="17"/>
        <v>1</v>
      </c>
      <c r="CA7" s="3">
        <f t="shared" si="18"/>
        <v>1.012</v>
      </c>
      <c r="CB7" s="3">
        <f t="shared" si="19"/>
        <v>1</v>
      </c>
      <c r="CC7" s="3">
        <f t="shared" si="20"/>
        <v>1.0101953650947795</v>
      </c>
    </row>
    <row r="8" spans="1:81" ht="18" customHeight="1" thickBot="1">
      <c r="A8" s="2">
        <v>43140</v>
      </c>
      <c r="B8">
        <v>1.0049999999999999</v>
      </c>
      <c r="C8">
        <v>1.0189999999999999</v>
      </c>
      <c r="D8">
        <v>1.0198</v>
      </c>
      <c r="E8">
        <v>1</v>
      </c>
      <c r="F8" s="69">
        <v>1</v>
      </c>
      <c r="G8">
        <v>1.0489999999999999</v>
      </c>
      <c r="H8">
        <v>1.0707</v>
      </c>
      <c r="I8">
        <v>1.1944999999999999</v>
      </c>
      <c r="J8">
        <v>1</v>
      </c>
      <c r="K8">
        <v>1</v>
      </c>
      <c r="L8">
        <v>1.1120000000000001</v>
      </c>
      <c r="M8" s="3">
        <v>1</v>
      </c>
      <c r="N8" s="3">
        <v>1</v>
      </c>
      <c r="O8" s="3">
        <v>1</v>
      </c>
      <c r="P8" s="3">
        <v>1</v>
      </c>
      <c r="Q8">
        <v>1.0291999999999999</v>
      </c>
      <c r="R8" s="3">
        <v>1</v>
      </c>
      <c r="S8">
        <v>1.0169999999999999</v>
      </c>
      <c r="T8" s="3">
        <v>1</v>
      </c>
      <c r="U8" s="19">
        <v>1.01791697317358</v>
      </c>
      <c r="W8">
        <f t="shared" si="21"/>
        <v>3.9960039960040827E-3</v>
      </c>
      <c r="X8">
        <f t="shared" si="22"/>
        <v>2.9527559055118058E-3</v>
      </c>
      <c r="Y8">
        <f t="shared" si="23"/>
        <v>1.374705420267075E-3</v>
      </c>
      <c r="Z8" t="str">
        <f t="shared" si="24"/>
        <v>/</v>
      </c>
      <c r="AA8" t="str">
        <f t="shared" si="25"/>
        <v>/</v>
      </c>
      <c r="AB8">
        <f t="shared" si="26"/>
        <v>2.8680688336519822E-3</v>
      </c>
      <c r="AC8">
        <f t="shared" si="27"/>
        <v>1.3092677452539725E-3</v>
      </c>
      <c r="AD8">
        <f t="shared" si="28"/>
        <v>9.4650553536719251E-3</v>
      </c>
      <c r="AE8" t="str">
        <f t="shared" si="29"/>
        <v>/</v>
      </c>
      <c r="AF8" t="str">
        <f t="shared" si="30"/>
        <v>/</v>
      </c>
      <c r="AG8">
        <f t="shared" si="31"/>
        <v>3.153988868274582E-2</v>
      </c>
      <c r="AH8" t="str">
        <f t="shared" si="32"/>
        <v>/</v>
      </c>
      <c r="AI8" t="str">
        <f t="shared" si="33"/>
        <v>/</v>
      </c>
      <c r="AJ8" t="str">
        <f t="shared" si="34"/>
        <v>/</v>
      </c>
      <c r="AK8" t="str">
        <f t="shared" si="35"/>
        <v>/</v>
      </c>
      <c r="AL8">
        <f t="shared" si="36"/>
        <v>6.7494864521175923E-3</v>
      </c>
      <c r="AM8" t="str">
        <f t="shared" si="37"/>
        <v>/</v>
      </c>
      <c r="AN8">
        <f t="shared" si="38"/>
        <v>4.9407114624504533E-3</v>
      </c>
      <c r="AO8" t="str">
        <f t="shared" si="39"/>
        <v>/</v>
      </c>
      <c r="AP8">
        <f t="shared" si="40"/>
        <v>7.6436779910151742E-3</v>
      </c>
      <c r="AR8" s="7" t="s">
        <v>134</v>
      </c>
      <c r="AS8" s="7" t="s">
        <v>164</v>
      </c>
      <c r="AT8" s="13">
        <f>INDEX(E:E,COUNTA(E:E))/INDEX(E:E,COUNTA(E:E)-1)-1</f>
        <v>3.8986354775829568E-3</v>
      </c>
      <c r="AU8" s="14">
        <f t="shared" si="41"/>
        <v>2.5853209316533121E-3</v>
      </c>
      <c r="AV8" s="13">
        <v>1.3114754098360715E-2</v>
      </c>
      <c r="AW8" s="14">
        <f t="shared" si="42"/>
        <v>1.6594509615106778E-2</v>
      </c>
      <c r="AX8" s="13">
        <v>6.0398078242964948E-2</v>
      </c>
      <c r="AY8" s="14">
        <f t="shared" si="43"/>
        <v>2.6884262606400977E-2</v>
      </c>
      <c r="AZ8" s="13">
        <v>3.5581859470692888E-2</v>
      </c>
      <c r="BA8" s="14">
        <f t="shared" si="45"/>
        <v>1.6491949243118035E-2</v>
      </c>
      <c r="BB8" s="13">
        <v>0.11391492429704386</v>
      </c>
      <c r="BC8" s="14">
        <f t="shared" si="44"/>
        <v>8.8279476440314752E-2</v>
      </c>
      <c r="BD8" s="13">
        <v>3.0058825200424178E-2</v>
      </c>
      <c r="BE8" s="14">
        <f t="shared" si="46"/>
        <v>1.8497037890304081E-2</v>
      </c>
      <c r="BF8" s="13">
        <f>[11]爱凡哲!$P$13</f>
        <v>-1.8234165067178676E-2</v>
      </c>
      <c r="BG8" s="14">
        <f t="shared" si="47"/>
        <v>-6.724044862567724E-3</v>
      </c>
      <c r="BI8" s="2">
        <f t="shared" si="0"/>
        <v>43140</v>
      </c>
      <c r="BJ8" s="3">
        <f t="shared" si="1"/>
        <v>1.0049999999999999</v>
      </c>
      <c r="BK8" s="3">
        <f t="shared" si="2"/>
        <v>1.0189999999999999</v>
      </c>
      <c r="BL8" s="3">
        <f t="shared" si="3"/>
        <v>1.0084050232374171</v>
      </c>
      <c r="BM8" s="3">
        <f t="shared" si="4"/>
        <v>1</v>
      </c>
      <c r="BN8" s="3">
        <f t="shared" si="5"/>
        <v>1</v>
      </c>
      <c r="BO8" s="3">
        <f t="shared" si="6"/>
        <v>1.0334975369458128</v>
      </c>
      <c r="BP8" s="3">
        <f t="shared" si="7"/>
        <v>1.0145930067279447</v>
      </c>
      <c r="BQ8" s="3">
        <f t="shared" si="8"/>
        <v>1.0111741301955472</v>
      </c>
      <c r="BR8" s="3">
        <f t="shared" si="9"/>
        <v>1</v>
      </c>
      <c r="BS8" s="3">
        <f t="shared" si="10"/>
        <v>1</v>
      </c>
      <c r="BT8" s="3">
        <f t="shared" si="11"/>
        <v>1.0211202938475668</v>
      </c>
      <c r="BU8" s="3">
        <f t="shared" si="12"/>
        <v>1</v>
      </c>
      <c r="BV8" s="3">
        <f t="shared" si="13"/>
        <v>1</v>
      </c>
      <c r="BW8" s="3">
        <f t="shared" si="14"/>
        <v>1</v>
      </c>
      <c r="BX8" s="3">
        <f t="shared" si="15"/>
        <v>1</v>
      </c>
      <c r="BY8" s="3">
        <f t="shared" si="16"/>
        <v>1.0222487087802941</v>
      </c>
      <c r="BZ8" s="3">
        <f t="shared" si="17"/>
        <v>1</v>
      </c>
      <c r="CA8" s="3">
        <f t="shared" si="18"/>
        <v>1.0169999999999999</v>
      </c>
      <c r="CB8" s="3">
        <f t="shared" si="19"/>
        <v>1</v>
      </c>
      <c r="CC8" s="3">
        <f t="shared" si="20"/>
        <v>1.01791697317358</v>
      </c>
    </row>
    <row r="9" spans="1:81" ht="18" customHeight="1" thickBot="1">
      <c r="A9" s="2">
        <v>43145</v>
      </c>
      <c r="B9">
        <v>1.01</v>
      </c>
      <c r="C9">
        <v>1.0349999999999999</v>
      </c>
      <c r="D9">
        <v>1.0199</v>
      </c>
      <c r="E9">
        <v>1</v>
      </c>
      <c r="F9" s="69">
        <v>1</v>
      </c>
      <c r="G9">
        <v>1.046</v>
      </c>
      <c r="H9">
        <v>1.0792999999999999</v>
      </c>
      <c r="I9">
        <v>1.2028000000000001</v>
      </c>
      <c r="J9">
        <v>1</v>
      </c>
      <c r="K9">
        <v>1</v>
      </c>
      <c r="L9">
        <v>1.131</v>
      </c>
      <c r="M9" s="3">
        <v>1</v>
      </c>
      <c r="N9" s="3">
        <v>1</v>
      </c>
      <c r="O9" s="3">
        <v>1</v>
      </c>
      <c r="P9" s="3">
        <v>1</v>
      </c>
      <c r="Q9">
        <v>1.0293000000000001</v>
      </c>
      <c r="R9" s="3">
        <v>1</v>
      </c>
      <c r="S9">
        <v>1.02</v>
      </c>
      <c r="T9" s="3">
        <v>1</v>
      </c>
      <c r="U9" s="19">
        <v>1.0251851850960363</v>
      </c>
      <c r="W9">
        <f t="shared" si="21"/>
        <v>4.9751243781095411E-3</v>
      </c>
      <c r="X9">
        <f t="shared" si="22"/>
        <v>1.5701668302257055E-2</v>
      </c>
      <c r="Y9">
        <f t="shared" si="23"/>
        <v>9.8058442831838732E-5</v>
      </c>
      <c r="Z9" t="str">
        <f t="shared" si="24"/>
        <v>/</v>
      </c>
      <c r="AA9" t="str">
        <f t="shared" si="25"/>
        <v>/</v>
      </c>
      <c r="AB9">
        <f t="shared" si="26"/>
        <v>-2.8598665395613843E-3</v>
      </c>
      <c r="AC9">
        <f t="shared" si="27"/>
        <v>8.0321285140561027E-3</v>
      </c>
      <c r="AD9">
        <f t="shared" si="28"/>
        <v>6.9485140226037689E-3</v>
      </c>
      <c r="AE9" t="str">
        <f t="shared" si="29"/>
        <v>/</v>
      </c>
      <c r="AF9" t="str">
        <f t="shared" si="30"/>
        <v>/</v>
      </c>
      <c r="AG9">
        <f t="shared" si="31"/>
        <v>1.7086330935251803E-2</v>
      </c>
      <c r="AH9" t="str">
        <f t="shared" si="32"/>
        <v>/</v>
      </c>
      <c r="AI9" t="str">
        <f t="shared" si="33"/>
        <v>/</v>
      </c>
      <c r="AJ9" t="str">
        <f t="shared" si="34"/>
        <v>/</v>
      </c>
      <c r="AK9" t="str">
        <f t="shared" si="35"/>
        <v>/</v>
      </c>
      <c r="AL9">
        <f t="shared" si="36"/>
        <v>9.7162844928222469E-5</v>
      </c>
      <c r="AM9" t="str">
        <f t="shared" si="37"/>
        <v>/</v>
      </c>
      <c r="AN9">
        <f t="shared" si="38"/>
        <v>2.9498525073747839E-3</v>
      </c>
      <c r="AO9" t="str">
        <f t="shared" si="39"/>
        <v>/</v>
      </c>
      <c r="AP9">
        <f t="shared" si="40"/>
        <v>7.1402797222213099E-3</v>
      </c>
      <c r="AR9" s="7" t="s">
        <v>165</v>
      </c>
      <c r="AS9" s="7" t="s">
        <v>285</v>
      </c>
      <c r="AT9" s="13">
        <f>INDEX(F:F,COUNTA(F:F))/INDEX(F:F,COUNTA(F:F)-1)-1</f>
        <v>8.936550491510209E-3</v>
      </c>
      <c r="AU9" s="14">
        <f t="shared" si="41"/>
        <v>2.5853209316533121E-3</v>
      </c>
      <c r="AV9" s="13">
        <v>3.1992687385740348E-2</v>
      </c>
      <c r="AW9" s="14">
        <f t="shared" si="42"/>
        <v>1.6594509615106778E-2</v>
      </c>
      <c r="AX9" s="13">
        <v>3.1992687385740348E-2</v>
      </c>
      <c r="AY9" s="14">
        <f t="shared" si="43"/>
        <v>2.6884262606400977E-2</v>
      </c>
      <c r="AZ9" s="13">
        <v>2.8332700058985479E-2</v>
      </c>
      <c r="BA9" s="14">
        <f t="shared" si="45"/>
        <v>1.6491949243118035E-2</v>
      </c>
      <c r="BB9" s="13">
        <v>6.9366875970959585E-2</v>
      </c>
      <c r="BC9" s="14">
        <f t="shared" si="44"/>
        <v>8.8279476440314752E-2</v>
      </c>
      <c r="BD9" s="13">
        <v>3.3614976417918753E-2</v>
      </c>
      <c r="BE9" s="14">
        <f t="shared" si="46"/>
        <v>1.8497037890304081E-2</v>
      </c>
      <c r="BF9" s="13">
        <f>[11]鋆晟投资!$P$13</f>
        <v>-2.3868742249449904E-2</v>
      </c>
      <c r="BG9" s="14">
        <f t="shared" si="47"/>
        <v>-6.724044862567724E-3</v>
      </c>
      <c r="BI9" s="2">
        <f t="shared" si="0"/>
        <v>43145</v>
      </c>
      <c r="BJ9" s="3">
        <f t="shared" si="1"/>
        <v>1.01</v>
      </c>
      <c r="BK9" s="3">
        <f t="shared" si="2"/>
        <v>1.0349999999999999</v>
      </c>
      <c r="BL9" s="3">
        <f t="shared" si="3"/>
        <v>1.0085039058637397</v>
      </c>
      <c r="BM9" s="3">
        <f t="shared" si="4"/>
        <v>1</v>
      </c>
      <c r="BN9" s="3">
        <f t="shared" si="5"/>
        <v>1</v>
      </c>
      <c r="BO9" s="3">
        <f t="shared" si="6"/>
        <v>1.0305418719211823</v>
      </c>
      <c r="BP9" s="3">
        <f t="shared" si="7"/>
        <v>1.0227423481474462</v>
      </c>
      <c r="BQ9" s="3">
        <f t="shared" si="8"/>
        <v>1.018200287818505</v>
      </c>
      <c r="BR9" s="3">
        <f t="shared" si="9"/>
        <v>1</v>
      </c>
      <c r="BS9" s="3">
        <f t="shared" si="10"/>
        <v>1</v>
      </c>
      <c r="BT9" s="3">
        <f t="shared" si="11"/>
        <v>1.0385674931129476</v>
      </c>
      <c r="BU9" s="3">
        <f t="shared" si="12"/>
        <v>1</v>
      </c>
      <c r="BV9" s="3">
        <f t="shared" si="13"/>
        <v>1</v>
      </c>
      <c r="BW9" s="3">
        <f t="shared" si="14"/>
        <v>1</v>
      </c>
      <c r="BX9" s="3">
        <f t="shared" si="15"/>
        <v>1</v>
      </c>
      <c r="BY9" s="3">
        <f t="shared" si="16"/>
        <v>1.0223480333730635</v>
      </c>
      <c r="BZ9" s="3">
        <f t="shared" si="17"/>
        <v>1</v>
      </c>
      <c r="CA9" s="3">
        <f t="shared" si="18"/>
        <v>1.02</v>
      </c>
      <c r="CB9" s="3">
        <f t="shared" si="19"/>
        <v>1</v>
      </c>
      <c r="CC9" s="3">
        <f t="shared" si="20"/>
        <v>1.0251851850960363</v>
      </c>
    </row>
    <row r="10" spans="1:81" ht="18" customHeight="1" thickBot="1">
      <c r="A10" s="2">
        <v>43154</v>
      </c>
      <c r="B10">
        <v>1.0109999999999999</v>
      </c>
      <c r="C10">
        <v>1.0249999999999999</v>
      </c>
      <c r="D10">
        <v>1.0201</v>
      </c>
      <c r="E10">
        <v>1.0009999999999999</v>
      </c>
      <c r="F10" s="69">
        <v>1</v>
      </c>
      <c r="G10">
        <v>1.054</v>
      </c>
      <c r="H10">
        <v>1.0863</v>
      </c>
      <c r="I10">
        <v>1.2001999999999999</v>
      </c>
      <c r="J10">
        <v>1</v>
      </c>
      <c r="K10">
        <v>1</v>
      </c>
      <c r="L10">
        <v>1.123</v>
      </c>
      <c r="M10" s="3">
        <v>1</v>
      </c>
      <c r="N10" s="3">
        <v>1</v>
      </c>
      <c r="O10" s="3">
        <v>1</v>
      </c>
      <c r="P10" s="3">
        <v>1</v>
      </c>
      <c r="Q10">
        <v>1.03</v>
      </c>
      <c r="R10" s="3">
        <v>1</v>
      </c>
      <c r="S10">
        <v>1.0229999999999999</v>
      </c>
      <c r="T10" s="3">
        <v>1</v>
      </c>
      <c r="U10" s="19">
        <v>1.0248549755591636</v>
      </c>
      <c r="W10">
        <f t="shared" si="21"/>
        <v>9.9009900990099098E-4</v>
      </c>
      <c r="X10">
        <f t="shared" si="22"/>
        <v>-9.6618357487923134E-3</v>
      </c>
      <c r="Y10">
        <f t="shared" si="23"/>
        <v>1.9609765663308742E-4</v>
      </c>
      <c r="Z10">
        <f t="shared" si="24"/>
        <v>9.9999999999988987E-4</v>
      </c>
      <c r="AA10" t="str">
        <f t="shared" si="25"/>
        <v>/</v>
      </c>
      <c r="AB10">
        <f t="shared" si="26"/>
        <v>7.6481835564052858E-3</v>
      </c>
      <c r="AC10">
        <f t="shared" si="27"/>
        <v>6.4856851663115389E-3</v>
      </c>
      <c r="AD10">
        <f t="shared" si="28"/>
        <v>-2.1616228799469228E-3</v>
      </c>
      <c r="AE10" t="str">
        <f t="shared" si="29"/>
        <v>/</v>
      </c>
      <c r="AF10" t="str">
        <f t="shared" si="30"/>
        <v>/</v>
      </c>
      <c r="AG10">
        <f t="shared" si="31"/>
        <v>-7.0733863837312283E-3</v>
      </c>
      <c r="AH10" t="str">
        <f t="shared" si="32"/>
        <v>/</v>
      </c>
      <c r="AI10" t="str">
        <f t="shared" si="33"/>
        <v>/</v>
      </c>
      <c r="AJ10" t="str">
        <f t="shared" si="34"/>
        <v>/</v>
      </c>
      <c r="AK10" t="str">
        <f t="shared" si="35"/>
        <v>/</v>
      </c>
      <c r="AL10">
        <f t="shared" si="36"/>
        <v>6.8007383658796883E-4</v>
      </c>
      <c r="AM10" t="str">
        <f t="shared" si="37"/>
        <v>/</v>
      </c>
      <c r="AN10">
        <f t="shared" si="38"/>
        <v>2.9411764705882248E-3</v>
      </c>
      <c r="AO10" t="str">
        <f t="shared" si="39"/>
        <v>/</v>
      </c>
      <c r="AP10">
        <f t="shared" si="40"/>
        <v>-3.2209745290234792E-4</v>
      </c>
      <c r="AR10" s="7" t="s">
        <v>166</v>
      </c>
      <c r="AS10" s="7" t="s">
        <v>167</v>
      </c>
      <c r="AT10" s="13">
        <f>INDEX(G:G,COUNTA(G:G))/INDEX(G:G,COUNTA(G:G)-1)-1</f>
        <v>1.0820655667452383E-2</v>
      </c>
      <c r="AU10" s="14">
        <f t="shared" si="41"/>
        <v>2.5853209316533121E-3</v>
      </c>
      <c r="AV10" s="13">
        <v>4.5661088329823851E-2</v>
      </c>
      <c r="AW10" s="14">
        <f t="shared" si="42"/>
        <v>1.6594509615106778E-2</v>
      </c>
      <c r="AX10" s="13">
        <v>1.3317581355386077E-2</v>
      </c>
      <c r="AY10" s="14">
        <f t="shared" si="43"/>
        <v>2.6884262606400977E-2</v>
      </c>
      <c r="AZ10" s="13">
        <v>7.6254161151382838E-2</v>
      </c>
      <c r="BA10" s="14">
        <f t="shared" si="45"/>
        <v>1.6491949243118035E-2</v>
      </c>
      <c r="BB10" s="13">
        <v>0.22755659640905557</v>
      </c>
      <c r="BC10" s="14">
        <f t="shared" si="44"/>
        <v>8.8279476440314752E-2</v>
      </c>
      <c r="BD10" s="13">
        <v>8.4386559864089078E-2</v>
      </c>
      <c r="BE10" s="14">
        <f t="shared" si="46"/>
        <v>1.8497037890304081E-2</v>
      </c>
      <c r="BF10" s="13">
        <f>[11]盛冠达资产!$P$13</f>
        <v>-6.469030683765109E-2</v>
      </c>
      <c r="BG10" s="14">
        <f t="shared" si="47"/>
        <v>-6.724044862567724E-3</v>
      </c>
      <c r="BI10" s="2">
        <f t="shared" si="0"/>
        <v>43154</v>
      </c>
      <c r="BJ10" s="3">
        <f t="shared" si="1"/>
        <v>1.0109999999999999</v>
      </c>
      <c r="BK10" s="3">
        <f t="shared" si="2"/>
        <v>1.0249999999999999</v>
      </c>
      <c r="BL10" s="3">
        <f t="shared" si="3"/>
        <v>1.0087016711163848</v>
      </c>
      <c r="BM10" s="3">
        <f t="shared" si="4"/>
        <v>1.0009999999999999</v>
      </c>
      <c r="BN10" s="3">
        <f t="shared" si="5"/>
        <v>1</v>
      </c>
      <c r="BO10" s="3">
        <f t="shared" si="6"/>
        <v>1.0384236453201972</v>
      </c>
      <c r="BP10" s="3">
        <f t="shared" si="7"/>
        <v>1.0293755330237848</v>
      </c>
      <c r="BQ10" s="3">
        <f t="shared" si="8"/>
        <v>1.0159993227799882</v>
      </c>
      <c r="BR10" s="3">
        <f t="shared" si="9"/>
        <v>1</v>
      </c>
      <c r="BS10" s="3">
        <f t="shared" si="10"/>
        <v>1</v>
      </c>
      <c r="BT10" s="3">
        <f t="shared" si="11"/>
        <v>1.0312213039485767</v>
      </c>
      <c r="BU10" s="3">
        <f t="shared" si="12"/>
        <v>1</v>
      </c>
      <c r="BV10" s="3">
        <f t="shared" si="13"/>
        <v>1</v>
      </c>
      <c r="BW10" s="3">
        <f t="shared" si="14"/>
        <v>1</v>
      </c>
      <c r="BX10" s="3">
        <f t="shared" si="15"/>
        <v>1</v>
      </c>
      <c r="BY10" s="3">
        <f t="shared" si="16"/>
        <v>1.0230433055224475</v>
      </c>
      <c r="BZ10" s="3">
        <f t="shared" si="17"/>
        <v>1</v>
      </c>
      <c r="CA10" s="3">
        <f t="shared" si="18"/>
        <v>1.0229999999999999</v>
      </c>
      <c r="CB10" s="3">
        <f t="shared" si="19"/>
        <v>1</v>
      </c>
      <c r="CC10" s="3">
        <f t="shared" si="20"/>
        <v>1.0248549755591636</v>
      </c>
    </row>
    <row r="11" spans="1:81" ht="18" customHeight="1" thickBot="1">
      <c r="A11" s="2">
        <v>43161</v>
      </c>
      <c r="B11">
        <v>1.0169999999999999</v>
      </c>
      <c r="C11">
        <v>1.028</v>
      </c>
      <c r="D11">
        <v>1.022</v>
      </c>
      <c r="E11">
        <v>1.0029999999999999</v>
      </c>
      <c r="F11" s="69">
        <v>1</v>
      </c>
      <c r="G11">
        <v>1.0640000000000001</v>
      </c>
      <c r="H11">
        <v>1.0893999999999999</v>
      </c>
      <c r="I11">
        <v>1.2001999999999999</v>
      </c>
      <c r="J11">
        <v>1</v>
      </c>
      <c r="K11">
        <v>1</v>
      </c>
      <c r="L11">
        <v>1.1160000000000001</v>
      </c>
      <c r="M11" s="3">
        <v>1</v>
      </c>
      <c r="N11" s="3">
        <v>1</v>
      </c>
      <c r="O11" s="3">
        <v>1</v>
      </c>
      <c r="P11" s="3">
        <v>1</v>
      </c>
      <c r="Q11">
        <v>1.0323</v>
      </c>
      <c r="R11" s="3">
        <v>1</v>
      </c>
      <c r="S11">
        <v>1.0209999999999999</v>
      </c>
      <c r="T11" s="3">
        <v>1</v>
      </c>
      <c r="U11" s="19">
        <v>1.0276118644165604</v>
      </c>
      <c r="W11">
        <f t="shared" si="21"/>
        <v>5.9347181008901906E-3</v>
      </c>
      <c r="X11">
        <f t="shared" si="22"/>
        <v>2.9268292682926855E-3</v>
      </c>
      <c r="Y11">
        <f t="shared" si="23"/>
        <v>1.8625624938730656E-3</v>
      </c>
      <c r="Z11">
        <f t="shared" si="24"/>
        <v>1.9980019980019303E-3</v>
      </c>
      <c r="AA11" t="str">
        <f t="shared" si="25"/>
        <v>/</v>
      </c>
      <c r="AB11">
        <f t="shared" si="26"/>
        <v>9.4876660341556285E-3</v>
      </c>
      <c r="AC11">
        <f t="shared" si="27"/>
        <v>2.8537236490839835E-3</v>
      </c>
      <c r="AD11" t="str">
        <f t="shared" si="28"/>
        <v>/</v>
      </c>
      <c r="AE11" t="str">
        <f t="shared" si="29"/>
        <v>/</v>
      </c>
      <c r="AF11" t="str">
        <f t="shared" si="30"/>
        <v>/</v>
      </c>
      <c r="AG11">
        <f t="shared" si="31"/>
        <v>-6.2333036509348849E-3</v>
      </c>
      <c r="AH11" t="str">
        <f t="shared" si="32"/>
        <v>/</v>
      </c>
      <c r="AI11" t="str">
        <f t="shared" si="33"/>
        <v>/</v>
      </c>
      <c r="AJ11" t="str">
        <f t="shared" si="34"/>
        <v>/</v>
      </c>
      <c r="AK11" t="str">
        <f t="shared" si="35"/>
        <v>/</v>
      </c>
      <c r="AL11">
        <f t="shared" si="36"/>
        <v>2.2330097087377432E-3</v>
      </c>
      <c r="AM11" t="str">
        <f t="shared" si="37"/>
        <v>/</v>
      </c>
      <c r="AN11">
        <f t="shared" si="38"/>
        <v>-1.9550342130987275E-3</v>
      </c>
      <c r="AO11" t="str">
        <f t="shared" si="39"/>
        <v>/</v>
      </c>
      <c r="AP11">
        <f t="shared" si="40"/>
        <v>2.6900282704804823E-3</v>
      </c>
      <c r="AR11" s="7" t="s">
        <v>25</v>
      </c>
      <c r="AS11" s="7" t="s">
        <v>327</v>
      </c>
      <c r="AT11" s="13">
        <f>INDEX(H:H,COUNTA(H:H))/INDEX(H:H,COUNTA(H:H)-1)-1</f>
        <v>1.2637766348273516E-2</v>
      </c>
      <c r="AU11" s="14">
        <f t="shared" si="41"/>
        <v>2.5853209316533121E-3</v>
      </c>
      <c r="AV11" s="13">
        <v>3.2591593616543069E-2</v>
      </c>
      <c r="AW11" s="14">
        <f t="shared" si="42"/>
        <v>1.6594509615106778E-2</v>
      </c>
      <c r="AX11" s="13">
        <v>2.0586492890995345E-2</v>
      </c>
      <c r="AY11" s="14">
        <f t="shared" si="43"/>
        <v>2.6884262606400977E-2</v>
      </c>
      <c r="AZ11" s="13">
        <v>5.4763893181765042E-2</v>
      </c>
      <c r="BA11" s="14">
        <f t="shared" si="45"/>
        <v>1.6491949243118035E-2</v>
      </c>
      <c r="BB11" s="13">
        <v>9.1989541240789174E-2</v>
      </c>
      <c r="BC11" s="14">
        <f t="shared" si="44"/>
        <v>8.8279476440314752E-2</v>
      </c>
      <c r="BD11" s="13">
        <v>5.1241763233185481E-2</v>
      </c>
      <c r="BE11" s="14">
        <f t="shared" si="46"/>
        <v>1.8497037890304081E-2</v>
      </c>
      <c r="BF11" s="13">
        <f>[11]九坤投资!$P$13</f>
        <v>-4.0044493882091414E-2</v>
      </c>
      <c r="BG11" s="14">
        <f t="shared" si="47"/>
        <v>-6.724044862567724E-3</v>
      </c>
      <c r="BI11" s="2">
        <f t="shared" si="0"/>
        <v>43161</v>
      </c>
      <c r="BJ11" s="3">
        <f t="shared" si="1"/>
        <v>1.0169999999999999</v>
      </c>
      <c r="BK11" s="3">
        <f t="shared" si="2"/>
        <v>1.028</v>
      </c>
      <c r="BL11" s="3">
        <f t="shared" si="3"/>
        <v>1.0105804410165133</v>
      </c>
      <c r="BM11" s="3">
        <f t="shared" si="4"/>
        <v>1.0029999999999999</v>
      </c>
      <c r="BN11" s="3">
        <f t="shared" si="5"/>
        <v>1</v>
      </c>
      <c r="BO11" s="3">
        <f t="shared" si="6"/>
        <v>1.0482758620689656</v>
      </c>
      <c r="BP11" s="3">
        <f t="shared" si="7"/>
        <v>1.0323130863261631</v>
      </c>
      <c r="BQ11" s="3">
        <f t="shared" si="8"/>
        <v>1.0159993227799882</v>
      </c>
      <c r="BR11" s="3">
        <f t="shared" si="9"/>
        <v>1</v>
      </c>
      <c r="BS11" s="3">
        <f t="shared" si="10"/>
        <v>1</v>
      </c>
      <c r="BT11" s="3">
        <f t="shared" si="11"/>
        <v>1.0247933884297522</v>
      </c>
      <c r="BU11" s="3">
        <f t="shared" si="12"/>
        <v>1</v>
      </c>
      <c r="BV11" s="3">
        <f t="shared" si="13"/>
        <v>1</v>
      </c>
      <c r="BW11" s="3">
        <f t="shared" si="14"/>
        <v>1</v>
      </c>
      <c r="BX11" s="3">
        <f t="shared" si="15"/>
        <v>1</v>
      </c>
      <c r="BY11" s="3">
        <f t="shared" si="16"/>
        <v>1.0253277711561384</v>
      </c>
      <c r="BZ11" s="3">
        <f t="shared" si="17"/>
        <v>1</v>
      </c>
      <c r="CA11" s="3">
        <f t="shared" si="18"/>
        <v>1.0209999999999999</v>
      </c>
      <c r="CB11" s="3">
        <f t="shared" si="19"/>
        <v>1</v>
      </c>
      <c r="CC11" s="3">
        <f t="shared" si="20"/>
        <v>1.0276118644165604</v>
      </c>
    </row>
    <row r="12" spans="1:81" ht="18" customHeight="1" thickBot="1">
      <c r="A12" s="2">
        <v>43168</v>
      </c>
      <c r="B12">
        <v>1.02</v>
      </c>
      <c r="C12">
        <v>1.03</v>
      </c>
      <c r="D12">
        <v>1.0289999999999999</v>
      </c>
      <c r="E12">
        <v>1.0089999999999999</v>
      </c>
      <c r="F12" s="69">
        <v>1</v>
      </c>
      <c r="G12">
        <v>1.044</v>
      </c>
      <c r="H12">
        <v>1.099</v>
      </c>
      <c r="I12">
        <v>1.2057</v>
      </c>
      <c r="J12">
        <v>1</v>
      </c>
      <c r="K12">
        <v>1</v>
      </c>
      <c r="L12">
        <v>1.1180000000000001</v>
      </c>
      <c r="M12" s="3">
        <v>1</v>
      </c>
      <c r="N12" s="3">
        <v>1</v>
      </c>
      <c r="O12" s="3">
        <v>1</v>
      </c>
      <c r="P12" s="3">
        <v>1</v>
      </c>
      <c r="Q12">
        <v>1.0344</v>
      </c>
      <c r="R12" s="3">
        <v>1</v>
      </c>
      <c r="S12">
        <v>1.0189999999999999</v>
      </c>
      <c r="T12" s="3">
        <v>1</v>
      </c>
      <c r="U12" s="19">
        <v>1.0294251663072929</v>
      </c>
      <c r="W12">
        <f t="shared" si="21"/>
        <v>2.9498525073747839E-3</v>
      </c>
      <c r="X12">
        <f t="shared" si="22"/>
        <v>1.9455252918287869E-3</v>
      </c>
      <c r="Y12">
        <f t="shared" si="23"/>
        <v>6.849315068492956E-3</v>
      </c>
      <c r="Z12">
        <f t="shared" si="24"/>
        <v>5.9820538384844912E-3</v>
      </c>
      <c r="AA12" t="str">
        <f t="shared" si="25"/>
        <v>/</v>
      </c>
      <c r="AB12">
        <f t="shared" si="26"/>
        <v>-1.8796992481203034E-2</v>
      </c>
      <c r="AC12">
        <f t="shared" si="27"/>
        <v>8.8121901964384186E-3</v>
      </c>
      <c r="AD12">
        <f t="shared" si="28"/>
        <v>4.5825695717380821E-3</v>
      </c>
      <c r="AE12" t="str">
        <f t="shared" si="29"/>
        <v>/</v>
      </c>
      <c r="AF12" t="str">
        <f t="shared" si="30"/>
        <v>/</v>
      </c>
      <c r="AG12">
        <f t="shared" si="31"/>
        <v>1.7921146953405742E-3</v>
      </c>
      <c r="AH12" t="str">
        <f t="shared" si="32"/>
        <v>/</v>
      </c>
      <c r="AI12" t="str">
        <f t="shared" si="33"/>
        <v>/</v>
      </c>
      <c r="AJ12" t="str">
        <f t="shared" si="34"/>
        <v>/</v>
      </c>
      <c r="AK12" t="str">
        <f t="shared" si="35"/>
        <v>/</v>
      </c>
      <c r="AL12">
        <f t="shared" si="36"/>
        <v>2.0342923568730242E-3</v>
      </c>
      <c r="AM12" t="str">
        <f t="shared" si="37"/>
        <v>/</v>
      </c>
      <c r="AN12">
        <f t="shared" si="38"/>
        <v>-1.9588638589618235E-3</v>
      </c>
      <c r="AO12" t="str">
        <f t="shared" si="39"/>
        <v>/</v>
      </c>
      <c r="AP12">
        <f t="shared" si="40"/>
        <v>1.7645785860618268E-3</v>
      </c>
      <c r="AR12" s="7" t="s">
        <v>169</v>
      </c>
      <c r="AS12" s="7" t="s">
        <v>170</v>
      </c>
      <c r="AT12" s="13">
        <f>INDEX(I:I,COUNTA(I:I))/INDEX(I:I,COUNTA(I:I)-1)-1</f>
        <v>-3.7960210381889903E-3</v>
      </c>
      <c r="AU12" s="14">
        <f t="shared" si="41"/>
        <v>2.5853209316533121E-3</v>
      </c>
      <c r="AV12" s="13">
        <v>3.7325468872400069E-3</v>
      </c>
      <c r="AW12" s="14">
        <f t="shared" si="42"/>
        <v>1.6594509615106778E-2</v>
      </c>
      <c r="AX12" s="13">
        <v>6.0505288439334226E-3</v>
      </c>
      <c r="AY12" s="14">
        <f t="shared" si="43"/>
        <v>2.6884262606400977E-2</v>
      </c>
      <c r="AZ12" s="13">
        <v>5.4300254816203666E-2</v>
      </c>
      <c r="BA12" s="14">
        <f t="shared" si="45"/>
        <v>1.6491949243118035E-2</v>
      </c>
      <c r="BB12" s="13">
        <v>0.13785718017029724</v>
      </c>
      <c r="BC12" s="14">
        <f t="shared" si="44"/>
        <v>8.8279476440314752E-2</v>
      </c>
      <c r="BD12" s="13">
        <v>6.4426899496213774E-2</v>
      </c>
      <c r="BE12" s="14">
        <f t="shared" si="46"/>
        <v>1.8497037890304081E-2</v>
      </c>
      <c r="BF12" s="13">
        <f>[11]盛泉恒元!$P$13</f>
        <v>-3.0402848876029509E-2</v>
      </c>
      <c r="BG12" s="14">
        <f t="shared" si="47"/>
        <v>-6.724044862567724E-3</v>
      </c>
      <c r="BI12" s="2">
        <f t="shared" si="0"/>
        <v>43168</v>
      </c>
      <c r="BJ12" s="3">
        <f t="shared" si="1"/>
        <v>1.02</v>
      </c>
      <c r="BK12" s="3">
        <f t="shared" si="2"/>
        <v>1.03</v>
      </c>
      <c r="BL12" s="3">
        <f t="shared" si="3"/>
        <v>1.0175022248590921</v>
      </c>
      <c r="BM12" s="3">
        <f t="shared" si="4"/>
        <v>1.0089999999999999</v>
      </c>
      <c r="BN12" s="3">
        <f t="shared" si="5"/>
        <v>1</v>
      </c>
      <c r="BO12" s="3">
        <f t="shared" si="6"/>
        <v>1.0285714285714287</v>
      </c>
      <c r="BP12" s="3">
        <f t="shared" si="7"/>
        <v>1.0414100255851417</v>
      </c>
      <c r="BQ12" s="3">
        <f t="shared" si="8"/>
        <v>1.0206552103614661</v>
      </c>
      <c r="BR12" s="3">
        <f t="shared" si="9"/>
        <v>1</v>
      </c>
      <c r="BS12" s="3">
        <f t="shared" si="10"/>
        <v>1</v>
      </c>
      <c r="BT12" s="3">
        <f t="shared" si="11"/>
        <v>1.026629935720845</v>
      </c>
      <c r="BU12" s="3">
        <f t="shared" si="12"/>
        <v>1</v>
      </c>
      <c r="BV12" s="3">
        <f t="shared" si="13"/>
        <v>1</v>
      </c>
      <c r="BW12" s="3">
        <f t="shared" si="14"/>
        <v>1</v>
      </c>
      <c r="BX12" s="3">
        <f t="shared" si="15"/>
        <v>1</v>
      </c>
      <c r="BY12" s="3">
        <f t="shared" si="16"/>
        <v>1.0274135876042909</v>
      </c>
      <c r="BZ12" s="3">
        <f t="shared" si="17"/>
        <v>1</v>
      </c>
      <c r="CA12" s="3">
        <f t="shared" si="18"/>
        <v>1.0189999999999999</v>
      </c>
      <c r="CB12" s="3">
        <f t="shared" si="19"/>
        <v>1</v>
      </c>
      <c r="CC12" s="3">
        <f t="shared" si="20"/>
        <v>1.0294251663072929</v>
      </c>
    </row>
    <row r="13" spans="1:81" ht="18" customHeight="1" thickBot="1">
      <c r="A13" s="2">
        <v>43175</v>
      </c>
      <c r="B13">
        <v>1.03</v>
      </c>
      <c r="C13">
        <v>1.0309999999999999</v>
      </c>
      <c r="D13">
        <v>1.038</v>
      </c>
      <c r="E13">
        <v>1.018</v>
      </c>
      <c r="F13" s="69">
        <v>1</v>
      </c>
      <c r="G13">
        <v>1.0469999999999999</v>
      </c>
      <c r="H13">
        <v>1.0941000000000001</v>
      </c>
      <c r="I13">
        <v>1.2131000000000001</v>
      </c>
      <c r="J13">
        <v>1</v>
      </c>
      <c r="K13">
        <v>1</v>
      </c>
      <c r="L13">
        <v>1.119</v>
      </c>
      <c r="M13" s="3">
        <v>1</v>
      </c>
      <c r="N13" s="3">
        <v>1</v>
      </c>
      <c r="O13" s="3">
        <v>1</v>
      </c>
      <c r="P13" s="3">
        <v>1</v>
      </c>
      <c r="Q13">
        <v>1.0351999999999999</v>
      </c>
      <c r="R13" s="3">
        <v>1</v>
      </c>
      <c r="S13">
        <v>1.022</v>
      </c>
      <c r="T13" s="3">
        <v>1</v>
      </c>
      <c r="U13" s="19">
        <v>1.0337857863341122</v>
      </c>
      <c r="W13">
        <f t="shared" si="21"/>
        <v>9.8039215686274161E-3</v>
      </c>
      <c r="X13">
        <f t="shared" si="22"/>
        <v>9.7087378640758892E-4</v>
      </c>
      <c r="Y13">
        <f t="shared" si="23"/>
        <v>8.7463556851312685E-3</v>
      </c>
      <c r="Z13">
        <f t="shared" si="24"/>
        <v>8.9197224975223754E-3</v>
      </c>
      <c r="AA13" t="str">
        <f t="shared" si="25"/>
        <v>/</v>
      </c>
      <c r="AB13">
        <f t="shared" si="26"/>
        <v>2.8735632183907178E-3</v>
      </c>
      <c r="AC13">
        <f t="shared" si="27"/>
        <v>-4.4585987261145377E-3</v>
      </c>
      <c r="AD13">
        <f t="shared" si="28"/>
        <v>6.1375134776477935E-3</v>
      </c>
      <c r="AE13" t="str">
        <f t="shared" si="29"/>
        <v>/</v>
      </c>
      <c r="AF13" t="str">
        <f t="shared" si="30"/>
        <v>/</v>
      </c>
      <c r="AG13">
        <f t="shared" si="31"/>
        <v>8.944543828264262E-4</v>
      </c>
      <c r="AH13" t="str">
        <f t="shared" si="32"/>
        <v>/</v>
      </c>
      <c r="AI13" t="str">
        <f t="shared" si="33"/>
        <v>/</v>
      </c>
      <c r="AJ13" t="str">
        <f t="shared" si="34"/>
        <v>/</v>
      </c>
      <c r="AK13" t="str">
        <f t="shared" si="35"/>
        <v>/</v>
      </c>
      <c r="AL13">
        <f t="shared" si="36"/>
        <v>7.7339520494956737E-4</v>
      </c>
      <c r="AM13" t="str">
        <f t="shared" si="37"/>
        <v>/</v>
      </c>
      <c r="AN13">
        <f t="shared" si="38"/>
        <v>2.9440628066732533E-3</v>
      </c>
      <c r="AO13" t="str">
        <f t="shared" si="39"/>
        <v>/</v>
      </c>
      <c r="AP13">
        <f t="shared" si="40"/>
        <v>4.2359757363048534E-3</v>
      </c>
      <c r="AR13" s="18" t="s">
        <v>142</v>
      </c>
      <c r="AS13" s="7" t="s">
        <v>300</v>
      </c>
      <c r="AT13" s="13">
        <f>INDEX(J:J,COUNTA(J:J))/INDEX(J:J,COUNTA(J:J)-1)-1</f>
        <v>3.9296087476508035E-3</v>
      </c>
      <c r="AU13" s="14">
        <f t="shared" si="41"/>
        <v>2.5853209316533121E-3</v>
      </c>
      <c r="AV13" s="13">
        <v>7.8902229845625449E-3</v>
      </c>
      <c r="AW13" s="14">
        <f t="shared" si="42"/>
        <v>1.6594509615106778E-2</v>
      </c>
      <c r="AX13" s="13">
        <v>2.7272727272727337E-2</v>
      </c>
      <c r="AY13" s="14">
        <f t="shared" si="43"/>
        <v>2.6884262606400977E-2</v>
      </c>
      <c r="AZ13" s="13">
        <v>5.111930366621413E-2</v>
      </c>
      <c r="BA13" s="14">
        <f t="shared" si="45"/>
        <v>1.6491949243118035E-2</v>
      </c>
      <c r="BB13" s="13">
        <v>8.6806411837237807E-2</v>
      </c>
      <c r="BC13" s="14">
        <f t="shared" si="44"/>
        <v>8.8279476440314752E-2</v>
      </c>
      <c r="BD13" s="13">
        <v>5.2948544408847019E-2</v>
      </c>
      <c r="BE13" s="14">
        <f t="shared" si="46"/>
        <v>1.8497037890304081E-2</v>
      </c>
      <c r="BF13" s="13">
        <f>[11]衍盛投资!$P$13</f>
        <v>-0.11965192168237859</v>
      </c>
      <c r="BG13" s="14">
        <f t="shared" si="47"/>
        <v>-6.724044862567724E-3</v>
      </c>
      <c r="BI13" s="2">
        <f t="shared" si="0"/>
        <v>43175</v>
      </c>
      <c r="BJ13" s="3">
        <f t="shared" si="1"/>
        <v>1.03</v>
      </c>
      <c r="BK13" s="3">
        <f t="shared" si="2"/>
        <v>1.0309999999999999</v>
      </c>
      <c r="BL13" s="3">
        <f t="shared" si="3"/>
        <v>1.0264016612281222</v>
      </c>
      <c r="BM13" s="3">
        <f t="shared" si="4"/>
        <v>1.018</v>
      </c>
      <c r="BN13" s="3">
        <f t="shared" si="5"/>
        <v>1</v>
      </c>
      <c r="BO13" s="3">
        <f t="shared" si="6"/>
        <v>1.0315270935960592</v>
      </c>
      <c r="BP13" s="3">
        <f t="shared" si="7"/>
        <v>1.0367667961717049</v>
      </c>
      <c r="BQ13" s="3">
        <f t="shared" si="8"/>
        <v>1.0269194954710912</v>
      </c>
      <c r="BR13" s="3">
        <f t="shared" si="9"/>
        <v>1</v>
      </c>
      <c r="BS13" s="3">
        <f t="shared" si="10"/>
        <v>1</v>
      </c>
      <c r="BT13" s="3">
        <f t="shared" si="11"/>
        <v>1.0275482093663912</v>
      </c>
      <c r="BU13" s="3">
        <f t="shared" si="12"/>
        <v>1</v>
      </c>
      <c r="BV13" s="3">
        <f t="shared" si="13"/>
        <v>1</v>
      </c>
      <c r="BW13" s="3">
        <f t="shared" si="14"/>
        <v>1</v>
      </c>
      <c r="BX13" s="3">
        <f t="shared" si="15"/>
        <v>1</v>
      </c>
      <c r="BY13" s="3">
        <f t="shared" si="16"/>
        <v>1.0282081843464441</v>
      </c>
      <c r="BZ13" s="3">
        <f t="shared" si="17"/>
        <v>1</v>
      </c>
      <c r="CA13" s="3">
        <f t="shared" si="18"/>
        <v>1.022</v>
      </c>
      <c r="CB13" s="3">
        <f t="shared" si="19"/>
        <v>1</v>
      </c>
      <c r="CC13" s="3">
        <f t="shared" si="20"/>
        <v>1.0337857863341122</v>
      </c>
    </row>
    <row r="14" spans="1:81" ht="18" customHeight="1" thickBot="1">
      <c r="A14" s="2">
        <v>43182</v>
      </c>
      <c r="B14">
        <v>1.0349999999999999</v>
      </c>
      <c r="C14">
        <v>1.038</v>
      </c>
      <c r="D14">
        <v>1.048</v>
      </c>
      <c r="E14">
        <v>1.0289999999999999</v>
      </c>
      <c r="F14" s="69">
        <v>1</v>
      </c>
      <c r="G14">
        <v>1.0369999999999999</v>
      </c>
      <c r="H14">
        <v>1.1051</v>
      </c>
      <c r="I14">
        <v>1.2149000000000001</v>
      </c>
      <c r="J14">
        <v>1</v>
      </c>
      <c r="K14">
        <v>1</v>
      </c>
      <c r="L14">
        <v>1.153</v>
      </c>
      <c r="M14" s="3">
        <v>1</v>
      </c>
      <c r="N14" s="3">
        <v>1</v>
      </c>
      <c r="O14" s="3">
        <v>1</v>
      </c>
      <c r="P14">
        <v>0.98499999999999999</v>
      </c>
      <c r="Q14">
        <v>1.0424</v>
      </c>
      <c r="R14" s="3">
        <v>1</v>
      </c>
      <c r="S14">
        <v>1.0249999999999999</v>
      </c>
      <c r="T14" s="3">
        <v>1</v>
      </c>
      <c r="U14" s="19">
        <v>1.0421147666839543</v>
      </c>
      <c r="W14">
        <f t="shared" si="21"/>
        <v>4.8543689320388328E-3</v>
      </c>
      <c r="X14">
        <f t="shared" si="22"/>
        <v>6.7895247332687703E-3</v>
      </c>
      <c r="Y14">
        <f t="shared" si="23"/>
        <v>9.633911368015502E-3</v>
      </c>
      <c r="Z14">
        <f t="shared" si="24"/>
        <v>1.080550098231825E-2</v>
      </c>
      <c r="AA14" t="str">
        <f t="shared" si="25"/>
        <v>/</v>
      </c>
      <c r="AB14">
        <f t="shared" si="26"/>
        <v>-9.5510983763132939E-3</v>
      </c>
      <c r="AC14">
        <f t="shared" si="27"/>
        <v>1.005392560095042E-2</v>
      </c>
      <c r="AD14">
        <f t="shared" si="28"/>
        <v>1.4838018300222799E-3</v>
      </c>
      <c r="AE14" t="str">
        <f t="shared" si="29"/>
        <v>/</v>
      </c>
      <c r="AF14" t="str">
        <f t="shared" si="30"/>
        <v>/</v>
      </c>
      <c r="AG14">
        <f t="shared" si="31"/>
        <v>3.0384271671134888E-2</v>
      </c>
      <c r="AH14" t="str">
        <f t="shared" si="32"/>
        <v>/</v>
      </c>
      <c r="AI14" t="str">
        <f t="shared" si="33"/>
        <v>/</v>
      </c>
      <c r="AJ14" t="str">
        <f t="shared" si="34"/>
        <v>/</v>
      </c>
      <c r="AK14">
        <f t="shared" si="35"/>
        <v>-1.5000000000000013E-2</v>
      </c>
      <c r="AL14">
        <f t="shared" si="36"/>
        <v>6.9551777434313511E-3</v>
      </c>
      <c r="AM14" t="str">
        <f t="shared" si="37"/>
        <v>/</v>
      </c>
      <c r="AN14">
        <f t="shared" si="38"/>
        <v>2.9354207436398383E-3</v>
      </c>
      <c r="AO14" t="str">
        <f t="shared" si="39"/>
        <v>/</v>
      </c>
      <c r="AP14">
        <f t="shared" si="40"/>
        <v>8.0567758426794978E-3</v>
      </c>
      <c r="AR14" s="7" t="s">
        <v>171</v>
      </c>
      <c r="AS14" s="7" t="s">
        <v>172</v>
      </c>
      <c r="AT14" s="13">
        <f>INDEX(K:K,COUNTA(K:K))/INDEX(K:K,COUNTA(K:K)-1)-1</f>
        <v>-2.1288837744533939E-2</v>
      </c>
      <c r="AU14" s="14">
        <f t="shared" si="41"/>
        <v>2.5853209316533121E-3</v>
      </c>
      <c r="AV14" s="13">
        <v>-3.9177277179236469E-4</v>
      </c>
      <c r="AW14" s="14">
        <f t="shared" si="42"/>
        <v>1.6594509615106778E-2</v>
      </c>
      <c r="AX14" s="13">
        <v>-6.0381768601480701E-3</v>
      </c>
      <c r="AY14" s="14">
        <f t="shared" si="43"/>
        <v>2.6884262606400977E-2</v>
      </c>
      <c r="AZ14" s="13">
        <v>7.9370900471461447E-2</v>
      </c>
      <c r="BA14" s="14">
        <f t="shared" si="45"/>
        <v>1.6491949243118035E-2</v>
      </c>
      <c r="BB14" s="13">
        <v>2.0599999999999952E-2</v>
      </c>
      <c r="BC14" s="14">
        <f t="shared" si="44"/>
        <v>8.8279476440314752E-2</v>
      </c>
      <c r="BD14" s="13">
        <v>6.1545697732018942E-2</v>
      </c>
      <c r="BE14" s="14">
        <f t="shared" si="46"/>
        <v>1.8497037890304081E-2</v>
      </c>
      <c r="BF14" s="13">
        <f>[11]戊戌资产!$P$13</f>
        <v>-2.8752764688912413E-2</v>
      </c>
      <c r="BG14" s="14">
        <f t="shared" si="47"/>
        <v>-6.724044862567724E-3</v>
      </c>
      <c r="BI14" s="2">
        <f t="shared" si="0"/>
        <v>43182</v>
      </c>
      <c r="BJ14" s="3">
        <f t="shared" si="1"/>
        <v>1.0349999999999999</v>
      </c>
      <c r="BK14" s="3">
        <f t="shared" si="2"/>
        <v>1.038</v>
      </c>
      <c r="BL14" s="3">
        <f t="shared" si="3"/>
        <v>1.0362899238603778</v>
      </c>
      <c r="BM14" s="3">
        <f t="shared" si="4"/>
        <v>1.0289999999999999</v>
      </c>
      <c r="BN14" s="3">
        <f t="shared" si="5"/>
        <v>1</v>
      </c>
      <c r="BO14" s="3">
        <f t="shared" si="6"/>
        <v>1.0216748768472907</v>
      </c>
      <c r="BP14" s="3">
        <f t="shared" si="7"/>
        <v>1.047190372405951</v>
      </c>
      <c r="BQ14" s="3">
        <f t="shared" si="8"/>
        <v>1.0284432404977568</v>
      </c>
      <c r="BR14" s="3">
        <f t="shared" si="9"/>
        <v>1</v>
      </c>
      <c r="BS14" s="3">
        <f t="shared" si="10"/>
        <v>1</v>
      </c>
      <c r="BT14" s="3">
        <f t="shared" si="11"/>
        <v>1.0587695133149679</v>
      </c>
      <c r="BU14" s="3">
        <f t="shared" si="12"/>
        <v>1</v>
      </c>
      <c r="BV14" s="3">
        <f t="shared" si="13"/>
        <v>1</v>
      </c>
      <c r="BW14" s="3">
        <f t="shared" si="14"/>
        <v>1</v>
      </c>
      <c r="BX14" s="3">
        <f t="shared" si="15"/>
        <v>0.98499999999999999</v>
      </c>
      <c r="BY14" s="3">
        <f t="shared" si="16"/>
        <v>1.0353595550258246</v>
      </c>
      <c r="BZ14" s="3">
        <f t="shared" si="17"/>
        <v>1</v>
      </c>
      <c r="CA14" s="3">
        <f t="shared" si="18"/>
        <v>1.0249999999999999</v>
      </c>
      <c r="CB14" s="3">
        <f t="shared" si="19"/>
        <v>1</v>
      </c>
      <c r="CC14" s="3">
        <f t="shared" si="20"/>
        <v>1.0421147666839543</v>
      </c>
    </row>
    <row r="15" spans="1:81" ht="16" thickBot="1">
      <c r="A15" s="2">
        <v>43189</v>
      </c>
      <c r="B15">
        <v>1.0389999999999999</v>
      </c>
      <c r="C15">
        <v>1.0409999999999999</v>
      </c>
      <c r="D15">
        <v>1.0620000000000001</v>
      </c>
      <c r="E15">
        <v>1.03</v>
      </c>
      <c r="F15" s="69">
        <v>1</v>
      </c>
      <c r="G15">
        <v>1.0549999999999999</v>
      </c>
      <c r="H15">
        <v>1.1352</v>
      </c>
      <c r="I15">
        <v>1.2149000000000001</v>
      </c>
      <c r="J15">
        <v>1</v>
      </c>
      <c r="K15">
        <v>1</v>
      </c>
      <c r="L15">
        <v>1.1499999999999999</v>
      </c>
      <c r="M15" s="3">
        <v>1</v>
      </c>
      <c r="N15" s="3">
        <v>1</v>
      </c>
      <c r="O15" s="3">
        <v>1</v>
      </c>
      <c r="P15">
        <v>0.99299999999999999</v>
      </c>
      <c r="Q15">
        <v>1.0384</v>
      </c>
      <c r="R15" s="3">
        <v>1</v>
      </c>
      <c r="S15">
        <v>1.03</v>
      </c>
      <c r="T15" s="3">
        <v>1</v>
      </c>
      <c r="U15" s="19">
        <v>1.0515055177822279</v>
      </c>
      <c r="W15">
        <f t="shared" si="21"/>
        <v>3.8647342995168366E-3</v>
      </c>
      <c r="X15">
        <f t="shared" si="22"/>
        <v>2.8901734104045396E-3</v>
      </c>
      <c r="Y15">
        <f t="shared" si="23"/>
        <v>1.3358778625954137E-2</v>
      </c>
      <c r="Z15">
        <f t="shared" si="24"/>
        <v>9.7181729834794339E-4</v>
      </c>
      <c r="AA15" t="str">
        <f t="shared" si="25"/>
        <v>/</v>
      </c>
      <c r="AB15">
        <f t="shared" si="26"/>
        <v>1.7357762777242103E-2</v>
      </c>
      <c r="AC15">
        <f t="shared" si="27"/>
        <v>2.7237354085603238E-2</v>
      </c>
      <c r="AD15" t="str">
        <f t="shared" si="28"/>
        <v>/</v>
      </c>
      <c r="AE15" t="str">
        <f t="shared" si="29"/>
        <v>/</v>
      </c>
      <c r="AF15" t="str">
        <f t="shared" si="30"/>
        <v>/</v>
      </c>
      <c r="AG15">
        <f t="shared" si="31"/>
        <v>-2.6019080659150928E-3</v>
      </c>
      <c r="AH15" t="str">
        <f t="shared" si="32"/>
        <v>/</v>
      </c>
      <c r="AI15" t="str">
        <f t="shared" si="33"/>
        <v>/</v>
      </c>
      <c r="AJ15" t="str">
        <f t="shared" si="34"/>
        <v>/</v>
      </c>
      <c r="AK15">
        <f t="shared" si="35"/>
        <v>8.1218274111676259E-3</v>
      </c>
      <c r="AL15">
        <f t="shared" si="36"/>
        <v>-3.8372985418265726E-3</v>
      </c>
      <c r="AM15" t="str">
        <f t="shared" si="37"/>
        <v>/</v>
      </c>
      <c r="AN15">
        <f t="shared" si="38"/>
        <v>4.8780487804878092E-3</v>
      </c>
      <c r="AO15" t="str">
        <f t="shared" si="39"/>
        <v>/</v>
      </c>
      <c r="AP15">
        <f t="shared" si="40"/>
        <v>9.011244633021942E-3</v>
      </c>
      <c r="AR15" s="7" t="s">
        <v>9</v>
      </c>
      <c r="AS15" s="7" t="s">
        <v>173</v>
      </c>
      <c r="AT15" s="13">
        <f>INDEX(L:L,COUNTA(L:L))/INDEX(L:L,COUNTA(L:L)-1)-1</f>
        <v>-5.8201058201057254E-3</v>
      </c>
      <c r="AU15" s="14">
        <f t="shared" si="41"/>
        <v>2.5853209316533121E-3</v>
      </c>
      <c r="AV15" s="13">
        <v>2.2863364180729429E-2</v>
      </c>
      <c r="AW15" s="14">
        <f t="shared" si="42"/>
        <v>1.6594509615106778E-2</v>
      </c>
      <c r="AX15" s="13">
        <v>7.3101085094231966E-2</v>
      </c>
      <c r="AY15" s="14">
        <f t="shared" si="43"/>
        <v>2.6884262606400977E-2</v>
      </c>
      <c r="AZ15" s="13">
        <v>0.11903479747579969</v>
      </c>
      <c r="BA15" s="14">
        <f t="shared" si="45"/>
        <v>1.6491949243118035E-2</v>
      </c>
      <c r="BB15" s="13">
        <v>0.10724808485562765</v>
      </c>
      <c r="BC15" s="14">
        <f t="shared" si="44"/>
        <v>8.8279476440314752E-2</v>
      </c>
      <c r="BD15" s="13">
        <v>0.10724953180411939</v>
      </c>
      <c r="BE15" s="14">
        <f t="shared" si="46"/>
        <v>1.8497037890304081E-2</v>
      </c>
      <c r="BF15" s="13">
        <f>[11]思勰投资!$P$13</f>
        <v>-8.1580297588506934E-2</v>
      </c>
      <c r="BG15" s="14">
        <f t="shared" si="47"/>
        <v>-6.724044862567724E-3</v>
      </c>
      <c r="BI15" s="2">
        <f t="shared" si="0"/>
        <v>43189</v>
      </c>
      <c r="BJ15" s="3">
        <f t="shared" si="1"/>
        <v>1.0389999999999999</v>
      </c>
      <c r="BK15" s="3">
        <f t="shared" si="2"/>
        <v>1.0409999999999999</v>
      </c>
      <c r="BL15" s="3">
        <f t="shared" si="3"/>
        <v>1.0501334915455354</v>
      </c>
      <c r="BM15" s="3">
        <f t="shared" si="4"/>
        <v>1.03</v>
      </c>
      <c r="BN15" s="3">
        <f t="shared" si="5"/>
        <v>1</v>
      </c>
      <c r="BO15" s="3">
        <f t="shared" si="6"/>
        <v>1.0394088669950738</v>
      </c>
      <c r="BP15" s="3">
        <f t="shared" si="7"/>
        <v>1.0757130673742066</v>
      </c>
      <c r="BQ15" s="3">
        <f t="shared" si="8"/>
        <v>1.0284432404977568</v>
      </c>
      <c r="BR15" s="3">
        <f t="shared" si="9"/>
        <v>1</v>
      </c>
      <c r="BS15" s="3">
        <f t="shared" si="10"/>
        <v>1</v>
      </c>
      <c r="BT15" s="3">
        <f t="shared" si="11"/>
        <v>1.0560146923783287</v>
      </c>
      <c r="BU15" s="3">
        <f t="shared" si="12"/>
        <v>1</v>
      </c>
      <c r="BV15" s="3">
        <f t="shared" si="13"/>
        <v>1</v>
      </c>
      <c r="BW15" s="3">
        <f t="shared" si="14"/>
        <v>1</v>
      </c>
      <c r="BX15" s="3">
        <f t="shared" si="15"/>
        <v>0.99299999999999999</v>
      </c>
      <c r="BY15" s="3">
        <f t="shared" si="16"/>
        <v>1.0313865713150576</v>
      </c>
      <c r="BZ15" s="3">
        <f t="shared" si="17"/>
        <v>1</v>
      </c>
      <c r="CA15" s="3">
        <f t="shared" si="18"/>
        <v>1.03</v>
      </c>
      <c r="CB15" s="3">
        <f t="shared" si="19"/>
        <v>1</v>
      </c>
      <c r="CC15" s="3">
        <f t="shared" si="20"/>
        <v>1.0515055177822279</v>
      </c>
    </row>
    <row r="16" spans="1:81" ht="16" thickBot="1">
      <c r="A16" s="2">
        <v>43194</v>
      </c>
      <c r="B16">
        <v>1.04</v>
      </c>
      <c r="C16">
        <v>1.042</v>
      </c>
      <c r="D16">
        <v>1.056</v>
      </c>
      <c r="E16">
        <v>1.03</v>
      </c>
      <c r="F16" s="69">
        <v>1</v>
      </c>
      <c r="G16">
        <v>1.0489999999999999</v>
      </c>
      <c r="H16">
        <v>1.1415</v>
      </c>
      <c r="I16">
        <v>1.2185999999999999</v>
      </c>
      <c r="J16">
        <v>1</v>
      </c>
      <c r="K16">
        <v>1</v>
      </c>
      <c r="L16">
        <v>1.143</v>
      </c>
      <c r="M16" s="3">
        <v>1</v>
      </c>
      <c r="N16" s="3">
        <v>1</v>
      </c>
      <c r="O16" s="3">
        <v>1</v>
      </c>
      <c r="P16">
        <v>0.99299999999999999</v>
      </c>
      <c r="Q16">
        <v>1.0386</v>
      </c>
      <c r="R16" s="3">
        <v>1</v>
      </c>
      <c r="S16">
        <v>1.0327999999999999</v>
      </c>
      <c r="T16" s="3">
        <v>1</v>
      </c>
      <c r="U16" s="19">
        <v>1.0504681928526334</v>
      </c>
      <c r="W16">
        <f t="shared" si="21"/>
        <v>9.6246390760357237E-4</v>
      </c>
      <c r="X16">
        <f t="shared" si="22"/>
        <v>9.6061479346798428E-4</v>
      </c>
      <c r="Y16">
        <f t="shared" si="23"/>
        <v>-5.6497175141243527E-3</v>
      </c>
      <c r="Z16" t="str">
        <f t="shared" si="24"/>
        <v>/</v>
      </c>
      <c r="AA16" t="str">
        <f t="shared" si="25"/>
        <v>/</v>
      </c>
      <c r="AB16">
        <f t="shared" si="26"/>
        <v>-5.687203791469253E-3</v>
      </c>
      <c r="AC16">
        <f t="shared" si="27"/>
        <v>5.5496828752641392E-3</v>
      </c>
      <c r="AD16">
        <f t="shared" si="28"/>
        <v>3.0455181496418238E-3</v>
      </c>
      <c r="AE16" t="str">
        <f t="shared" si="29"/>
        <v>/</v>
      </c>
      <c r="AF16" t="str">
        <f t="shared" si="30"/>
        <v>/</v>
      </c>
      <c r="AG16">
        <f t="shared" si="31"/>
        <v>-6.0869565217390731E-3</v>
      </c>
      <c r="AH16" t="str">
        <f t="shared" si="32"/>
        <v>/</v>
      </c>
      <c r="AI16" t="str">
        <f t="shared" si="33"/>
        <v>/</v>
      </c>
      <c r="AJ16" t="str">
        <f t="shared" si="34"/>
        <v>/</v>
      </c>
      <c r="AK16" t="str">
        <f t="shared" si="35"/>
        <v>/</v>
      </c>
      <c r="AL16">
        <f t="shared" si="36"/>
        <v>1.9260400616327722E-4</v>
      </c>
      <c r="AM16" t="str">
        <f t="shared" si="37"/>
        <v>/</v>
      </c>
      <c r="AN16">
        <f t="shared" si="38"/>
        <v>2.7184466019416487E-3</v>
      </c>
      <c r="AO16" t="str">
        <f t="shared" si="39"/>
        <v>/</v>
      </c>
      <c r="AP16">
        <f t="shared" si="40"/>
        <v>-9.8651401447935605E-4</v>
      </c>
      <c r="AR16" s="7" t="s">
        <v>174</v>
      </c>
      <c r="AS16" s="7" t="s">
        <v>175</v>
      </c>
      <c r="AT16" s="13">
        <f>INDEX(M:M,COUNTA(M:M))/INDEX(M:M,COUNTA(M:M)-1)-1</f>
        <v>6.5956770502224593E-3</v>
      </c>
      <c r="AU16" s="14">
        <f t="shared" si="41"/>
        <v>2.5853209316533121E-3</v>
      </c>
      <c r="AV16" s="13">
        <v>7.1101279823038155E-4</v>
      </c>
      <c r="AW16" s="14">
        <f t="shared" si="42"/>
        <v>1.6594509615106778E-2</v>
      </c>
      <c r="AX16" s="13">
        <v>4.8853192017885183E-2</v>
      </c>
      <c r="AY16" s="14">
        <f t="shared" si="43"/>
        <v>2.6884262606400977E-2</v>
      </c>
      <c r="AZ16" s="13">
        <v>3.7216627441269266E-2</v>
      </c>
      <c r="BA16" s="14">
        <f t="shared" si="45"/>
        <v>1.6491949243118035E-2</v>
      </c>
      <c r="BB16" s="13">
        <v>7.4020688485670671E-2</v>
      </c>
      <c r="BC16" s="14">
        <f t="shared" si="44"/>
        <v>8.8279476440314752E-2</v>
      </c>
      <c r="BD16" s="13">
        <v>3.3041080611218E-2</v>
      </c>
      <c r="BE16" s="14">
        <f t="shared" si="46"/>
        <v>1.8497037890304081E-2</v>
      </c>
      <c r="BF16" s="13">
        <f>[11]迈萃投资!$P$13</f>
        <v>-1.7403658320014226E-2</v>
      </c>
      <c r="BG16" s="14">
        <f t="shared" si="47"/>
        <v>-6.724044862567724E-3</v>
      </c>
      <c r="BI16" s="2">
        <f t="shared" si="0"/>
        <v>43194</v>
      </c>
      <c r="BJ16" s="3">
        <f t="shared" si="1"/>
        <v>1.04</v>
      </c>
      <c r="BK16" s="3">
        <f t="shared" si="2"/>
        <v>1.042</v>
      </c>
      <c r="BL16" s="3">
        <f t="shared" si="3"/>
        <v>1.0442005339661822</v>
      </c>
      <c r="BM16" s="3">
        <f t="shared" si="4"/>
        <v>1.03</v>
      </c>
      <c r="BN16" s="3">
        <f t="shared" si="5"/>
        <v>1</v>
      </c>
      <c r="BO16" s="3">
        <f t="shared" si="6"/>
        <v>1.0334975369458128</v>
      </c>
      <c r="BP16" s="3">
        <f t="shared" si="7"/>
        <v>1.081682933762911</v>
      </c>
      <c r="BQ16" s="3">
        <f t="shared" si="8"/>
        <v>1.0315753830525691</v>
      </c>
      <c r="BR16" s="3">
        <f t="shared" si="9"/>
        <v>1</v>
      </c>
      <c r="BS16" s="3">
        <f t="shared" si="10"/>
        <v>1</v>
      </c>
      <c r="BT16" s="3">
        <f t="shared" si="11"/>
        <v>1.0495867768595042</v>
      </c>
      <c r="BU16" s="3">
        <f t="shared" si="12"/>
        <v>1</v>
      </c>
      <c r="BV16" s="3">
        <f t="shared" si="13"/>
        <v>1</v>
      </c>
      <c r="BW16" s="3">
        <f t="shared" si="14"/>
        <v>1</v>
      </c>
      <c r="BX16" s="3">
        <f t="shared" si="15"/>
        <v>0.99299999999999999</v>
      </c>
      <c r="BY16" s="3">
        <f t="shared" si="16"/>
        <v>1.031585220500596</v>
      </c>
      <c r="BZ16" s="3">
        <f t="shared" si="17"/>
        <v>1</v>
      </c>
      <c r="CA16" s="3">
        <f t="shared" si="18"/>
        <v>1.0327999999999999</v>
      </c>
      <c r="CB16" s="3">
        <f t="shared" si="19"/>
        <v>1</v>
      </c>
      <c r="CC16" s="3">
        <f t="shared" si="20"/>
        <v>1.0504681928526334</v>
      </c>
    </row>
    <row r="17" spans="1:81" ht="16" thickBot="1">
      <c r="A17" s="2">
        <v>43203</v>
      </c>
      <c r="B17">
        <v>1.042</v>
      </c>
      <c r="C17">
        <v>1.0429999999999999</v>
      </c>
      <c r="D17">
        <v>1.056</v>
      </c>
      <c r="E17">
        <v>1.042</v>
      </c>
      <c r="F17" s="69">
        <v>1</v>
      </c>
      <c r="G17">
        <v>1.04</v>
      </c>
      <c r="H17">
        <v>1.1412</v>
      </c>
      <c r="I17">
        <v>1.2216</v>
      </c>
      <c r="J17">
        <v>1</v>
      </c>
      <c r="K17">
        <v>1</v>
      </c>
      <c r="L17">
        <v>1.1399999999999999</v>
      </c>
      <c r="M17" s="3">
        <v>1</v>
      </c>
      <c r="N17" s="3">
        <v>1</v>
      </c>
      <c r="O17" s="3">
        <v>1</v>
      </c>
      <c r="P17">
        <v>0.997</v>
      </c>
      <c r="Q17">
        <v>1.0395000000000001</v>
      </c>
      <c r="R17" s="3">
        <v>1</v>
      </c>
      <c r="S17">
        <v>1.0409999999999999</v>
      </c>
      <c r="T17" s="3">
        <v>1</v>
      </c>
      <c r="U17" s="19">
        <v>1.0512977645558335</v>
      </c>
      <c r="W17">
        <f t="shared" si="21"/>
        <v>1.9230769230769162E-3</v>
      </c>
      <c r="X17">
        <f t="shared" si="22"/>
        <v>9.596928982724684E-4</v>
      </c>
      <c r="Y17" t="str">
        <f t="shared" si="23"/>
        <v>/</v>
      </c>
      <c r="Z17">
        <f t="shared" si="24"/>
        <v>1.1650485436893288E-2</v>
      </c>
      <c r="AA17" t="str">
        <f t="shared" si="25"/>
        <v>/</v>
      </c>
      <c r="AB17">
        <f t="shared" si="26"/>
        <v>-8.5795996186843748E-3</v>
      </c>
      <c r="AC17">
        <f t="shared" si="27"/>
        <v>-2.6281208935607925E-4</v>
      </c>
      <c r="AD17">
        <f t="shared" si="28"/>
        <v>2.461841457410241E-3</v>
      </c>
      <c r="AE17" t="str">
        <f t="shared" si="29"/>
        <v>/</v>
      </c>
      <c r="AF17" t="str">
        <f t="shared" si="30"/>
        <v>/</v>
      </c>
      <c r="AG17">
        <f t="shared" si="31"/>
        <v>-2.624671916010568E-3</v>
      </c>
      <c r="AH17" t="str">
        <f t="shared" si="32"/>
        <v>/</v>
      </c>
      <c r="AI17" t="str">
        <f t="shared" si="33"/>
        <v>/</v>
      </c>
      <c r="AJ17" t="str">
        <f t="shared" si="34"/>
        <v>/</v>
      </c>
      <c r="AK17">
        <f t="shared" si="35"/>
        <v>4.0281973816718164E-3</v>
      </c>
      <c r="AL17">
        <f t="shared" si="36"/>
        <v>8.665511265166792E-4</v>
      </c>
      <c r="AM17" t="str">
        <f t="shared" si="37"/>
        <v>/</v>
      </c>
      <c r="AN17">
        <f t="shared" si="38"/>
        <v>7.9395817195972995E-3</v>
      </c>
      <c r="AO17" t="str">
        <f t="shared" si="39"/>
        <v>/</v>
      </c>
      <c r="AP17">
        <f t="shared" si="40"/>
        <v>7.8971615594314315E-4</v>
      </c>
      <c r="AR17" s="7" t="s">
        <v>245</v>
      </c>
      <c r="AS17" s="8" t="s">
        <v>247</v>
      </c>
      <c r="AT17" s="13">
        <f>INDEX(N:N,COUNTA(N:N))/INDEX(N:N,COUNTA(N:N)-1)-1</f>
        <v>1.9389647614229677E-3</v>
      </c>
      <c r="AU17" s="14">
        <f t="shared" si="41"/>
        <v>2.5853209316533121E-3</v>
      </c>
      <c r="AV17" s="13">
        <v>2.4127531236535882E-2</v>
      </c>
      <c r="AW17" s="14">
        <f t="shared" si="42"/>
        <v>1.6594509615106778E-2</v>
      </c>
      <c r="AX17" s="13">
        <v>5.0839964633067947E-2</v>
      </c>
      <c r="AY17" s="14">
        <f t="shared" si="43"/>
        <v>2.6884262606400977E-2</v>
      </c>
      <c r="AZ17" s="13">
        <v>6.2437108210841544E-2</v>
      </c>
      <c r="BA17" s="14">
        <f t="shared" si="45"/>
        <v>1.6491949243118035E-2</v>
      </c>
      <c r="BB17" s="13">
        <v>0.12334593572778818</v>
      </c>
      <c r="BC17" s="14">
        <f t="shared" si="44"/>
        <v>8.8279476440314752E-2</v>
      </c>
      <c r="BD17" s="13">
        <v>6.4314568515633816E-2</v>
      </c>
      <c r="BE17" s="14">
        <f t="shared" si="46"/>
        <v>1.8497037890304081E-2</v>
      </c>
      <c r="BF17" s="13">
        <f>[11]金邦安!$P$13</f>
        <v>-1.9692148937999976E-2</v>
      </c>
      <c r="BG17" s="14">
        <f t="shared" si="47"/>
        <v>-6.724044862567724E-3</v>
      </c>
      <c r="BI17" s="2">
        <f t="shared" si="0"/>
        <v>43203</v>
      </c>
      <c r="BJ17" s="3">
        <f t="shared" si="1"/>
        <v>1.042</v>
      </c>
      <c r="BK17" s="3">
        <f t="shared" si="2"/>
        <v>1.0429999999999999</v>
      </c>
      <c r="BL17" s="3">
        <f t="shared" si="3"/>
        <v>1.0442005339661822</v>
      </c>
      <c r="BM17" s="3">
        <f t="shared" si="4"/>
        <v>1.042</v>
      </c>
      <c r="BN17" s="3">
        <f t="shared" si="5"/>
        <v>1</v>
      </c>
      <c r="BO17" s="3">
        <f t="shared" si="6"/>
        <v>1.0246305418719213</v>
      </c>
      <c r="BP17" s="3">
        <f t="shared" si="7"/>
        <v>1.0813986544110681</v>
      </c>
      <c r="BQ17" s="3">
        <f t="shared" si="8"/>
        <v>1.0341149580970117</v>
      </c>
      <c r="BR17" s="3">
        <f t="shared" si="9"/>
        <v>1</v>
      </c>
      <c r="BS17" s="3">
        <f t="shared" si="10"/>
        <v>1</v>
      </c>
      <c r="BT17" s="3">
        <f t="shared" si="11"/>
        <v>1.0468319559228649</v>
      </c>
      <c r="BU17" s="3">
        <f t="shared" si="12"/>
        <v>1</v>
      </c>
      <c r="BV17" s="3">
        <f t="shared" si="13"/>
        <v>1</v>
      </c>
      <c r="BW17" s="3">
        <f t="shared" si="14"/>
        <v>1</v>
      </c>
      <c r="BX17" s="3">
        <f t="shared" si="15"/>
        <v>0.997</v>
      </c>
      <c r="BY17" s="3">
        <f t="shared" si="16"/>
        <v>1.0324791418355186</v>
      </c>
      <c r="BZ17" s="3">
        <f t="shared" si="17"/>
        <v>1</v>
      </c>
      <c r="CA17" s="3">
        <f t="shared" si="18"/>
        <v>1.0409999999999999</v>
      </c>
      <c r="CB17" s="3">
        <f t="shared" si="19"/>
        <v>1</v>
      </c>
      <c r="CC17" s="3">
        <f t="shared" si="20"/>
        <v>1.0512977645558335</v>
      </c>
    </row>
    <row r="18" spans="1:81" ht="16" thickBot="1">
      <c r="A18" s="2">
        <v>43210</v>
      </c>
      <c r="B18">
        <v>1.048</v>
      </c>
      <c r="C18">
        <v>1.0449999999999999</v>
      </c>
      <c r="D18">
        <v>1.0660000000000001</v>
      </c>
      <c r="E18">
        <v>1.0389999999999999</v>
      </c>
      <c r="F18" s="69">
        <v>1</v>
      </c>
      <c r="G18">
        <v>1.0309999999999999</v>
      </c>
      <c r="H18">
        <v>1.1309</v>
      </c>
      <c r="I18">
        <v>1.2299</v>
      </c>
      <c r="J18">
        <v>1</v>
      </c>
      <c r="K18">
        <v>1</v>
      </c>
      <c r="L18">
        <v>1.151</v>
      </c>
      <c r="M18" s="3">
        <v>1</v>
      </c>
      <c r="N18" s="3">
        <v>1</v>
      </c>
      <c r="O18" s="3">
        <v>1</v>
      </c>
      <c r="P18">
        <v>1.0029999999999999</v>
      </c>
      <c r="Q18">
        <v>1.0427999999999999</v>
      </c>
      <c r="R18" s="3">
        <v>1</v>
      </c>
      <c r="S18">
        <v>1.046</v>
      </c>
      <c r="T18" s="3">
        <v>1</v>
      </c>
      <c r="U18" s="19">
        <v>1.0530101155688041</v>
      </c>
      <c r="W18">
        <f t="shared" si="21"/>
        <v>5.7581573896352545E-3</v>
      </c>
      <c r="X18">
        <f t="shared" si="22"/>
        <v>1.9175455417066445E-3</v>
      </c>
      <c r="Y18">
        <f t="shared" si="23"/>
        <v>9.4696969696970168E-3</v>
      </c>
      <c r="Z18">
        <f t="shared" si="24"/>
        <v>-2.8790786948177383E-3</v>
      </c>
      <c r="AA18" t="str">
        <f t="shared" si="25"/>
        <v>/</v>
      </c>
      <c r="AB18">
        <f t="shared" si="26"/>
        <v>-8.6538461538462341E-3</v>
      </c>
      <c r="AC18">
        <f t="shared" si="27"/>
        <v>-9.0255871012968614E-3</v>
      </c>
      <c r="AD18">
        <f t="shared" si="28"/>
        <v>6.7943680419122465E-3</v>
      </c>
      <c r="AE18" t="str">
        <f t="shared" si="29"/>
        <v>/</v>
      </c>
      <c r="AF18" t="str">
        <f t="shared" si="30"/>
        <v>/</v>
      </c>
      <c r="AG18">
        <f t="shared" si="31"/>
        <v>9.6491228070176849E-3</v>
      </c>
      <c r="AH18" t="str">
        <f t="shared" si="32"/>
        <v>/</v>
      </c>
      <c r="AI18" t="str">
        <f t="shared" si="33"/>
        <v>/</v>
      </c>
      <c r="AJ18" t="str">
        <f t="shared" si="34"/>
        <v>/</v>
      </c>
      <c r="AK18">
        <f t="shared" si="35"/>
        <v>6.0180541624874628E-3</v>
      </c>
      <c r="AL18">
        <f t="shared" si="36"/>
        <v>3.1746031746029413E-3</v>
      </c>
      <c r="AM18" t="str">
        <f t="shared" si="37"/>
        <v>/</v>
      </c>
      <c r="AN18">
        <f t="shared" si="38"/>
        <v>4.8030739673392553E-3</v>
      </c>
      <c r="AO18" t="str">
        <f t="shared" si="39"/>
        <v>/</v>
      </c>
      <c r="AP18">
        <f t="shared" si="40"/>
        <v>1.6287973500010988E-3</v>
      </c>
      <c r="AR18" s="24" t="s">
        <v>264</v>
      </c>
      <c r="AS18" s="8" t="s">
        <v>301</v>
      </c>
      <c r="AT18" s="13" t="s">
        <v>337</v>
      </c>
      <c r="AU18" s="14">
        <f t="shared" si="41"/>
        <v>2.5853209316533121E-3</v>
      </c>
      <c r="AV18" s="13">
        <v>-1.7377854608315757E-2</v>
      </c>
      <c r="AW18" s="14">
        <f t="shared" si="42"/>
        <v>1.6594509615106778E-2</v>
      </c>
      <c r="AX18" s="13">
        <v>-1.585565882996165E-2</v>
      </c>
      <c r="AY18" s="14">
        <f t="shared" si="43"/>
        <v>2.6884262606400977E-2</v>
      </c>
      <c r="AZ18" s="13">
        <v>6.6128068651487487E-2</v>
      </c>
      <c r="BA18" s="14">
        <f t="shared" si="45"/>
        <v>1.6491949243118035E-2</v>
      </c>
      <c r="BB18" s="13">
        <v>8.0000000000000071E-2</v>
      </c>
      <c r="BC18" s="14">
        <f t="shared" si="44"/>
        <v>8.8279476440314752E-2</v>
      </c>
      <c r="BD18" s="13">
        <v>7.4067984691390254E-2</v>
      </c>
      <c r="BE18" s="14">
        <f t="shared" si="46"/>
        <v>1.8497037890304081E-2</v>
      </c>
      <c r="BF18" s="13">
        <f>[11]红猫资产!$P$13</f>
        <v>-4.2482186344367179E-2</v>
      </c>
      <c r="BG18" s="14">
        <f t="shared" si="47"/>
        <v>-6.724044862567724E-3</v>
      </c>
      <c r="BI18" s="2">
        <f t="shared" si="0"/>
        <v>43210</v>
      </c>
      <c r="BJ18" s="3">
        <f t="shared" si="1"/>
        <v>1.048</v>
      </c>
      <c r="BK18" s="3">
        <f t="shared" si="2"/>
        <v>1.0449999999999999</v>
      </c>
      <c r="BL18" s="3">
        <f t="shared" si="3"/>
        <v>1.0540887965984376</v>
      </c>
      <c r="BM18" s="3">
        <f t="shared" si="4"/>
        <v>1.0389999999999999</v>
      </c>
      <c r="BN18" s="3">
        <f t="shared" si="5"/>
        <v>1</v>
      </c>
      <c r="BO18" s="3">
        <f t="shared" si="6"/>
        <v>1.0157635467980295</v>
      </c>
      <c r="BP18" s="3">
        <f t="shared" si="7"/>
        <v>1.0716383966644558</v>
      </c>
      <c r="BQ18" s="3">
        <f t="shared" si="8"/>
        <v>1.0411411157199695</v>
      </c>
      <c r="BR18" s="3">
        <f t="shared" si="9"/>
        <v>1</v>
      </c>
      <c r="BS18" s="3">
        <f t="shared" si="10"/>
        <v>1</v>
      </c>
      <c r="BT18" s="3">
        <f t="shared" si="11"/>
        <v>1.0569329660238751</v>
      </c>
      <c r="BU18" s="3">
        <f t="shared" si="12"/>
        <v>1</v>
      </c>
      <c r="BV18" s="3">
        <f t="shared" si="13"/>
        <v>1</v>
      </c>
      <c r="BW18" s="3">
        <f t="shared" si="14"/>
        <v>1</v>
      </c>
      <c r="BX18" s="3">
        <f t="shared" si="15"/>
        <v>1.0029999999999999</v>
      </c>
      <c r="BY18" s="3">
        <f t="shared" si="16"/>
        <v>1.035756853396901</v>
      </c>
      <c r="BZ18" s="3">
        <f t="shared" si="17"/>
        <v>1</v>
      </c>
      <c r="CA18" s="3">
        <f t="shared" si="18"/>
        <v>1.046</v>
      </c>
      <c r="CB18" s="3">
        <f t="shared" si="19"/>
        <v>1</v>
      </c>
      <c r="CC18" s="3">
        <f t="shared" si="20"/>
        <v>1.0530101155688041</v>
      </c>
    </row>
    <row r="19" spans="1:81" ht="16" thickBot="1">
      <c r="A19" s="2">
        <v>43217</v>
      </c>
      <c r="B19">
        <v>1.042</v>
      </c>
      <c r="C19">
        <v>1.046</v>
      </c>
      <c r="D19">
        <v>1.073</v>
      </c>
      <c r="E19">
        <v>1.0269999999999999</v>
      </c>
      <c r="F19" s="69">
        <v>1</v>
      </c>
      <c r="G19">
        <v>1.054</v>
      </c>
      <c r="H19">
        <v>1.1305000000000001</v>
      </c>
      <c r="I19">
        <v>1.2282999999999999</v>
      </c>
      <c r="J19">
        <v>1</v>
      </c>
      <c r="K19">
        <v>1</v>
      </c>
      <c r="L19">
        <v>1.149</v>
      </c>
      <c r="M19" s="3">
        <v>1</v>
      </c>
      <c r="N19" s="3">
        <v>1</v>
      </c>
      <c r="O19" s="3">
        <v>1</v>
      </c>
      <c r="P19">
        <v>1.008</v>
      </c>
      <c r="Q19">
        <v>1.0429999999999999</v>
      </c>
      <c r="R19" s="3">
        <v>1</v>
      </c>
      <c r="S19">
        <v>1.048</v>
      </c>
      <c r="T19" s="3">
        <v>1</v>
      </c>
      <c r="U19" s="19">
        <v>1.0542164681471229</v>
      </c>
      <c r="W19">
        <f t="shared" si="21"/>
        <v>-5.7251908396946938E-3</v>
      </c>
      <c r="X19">
        <f t="shared" si="22"/>
        <v>9.5693779904326703E-4</v>
      </c>
      <c r="Y19">
        <f t="shared" si="23"/>
        <v>6.5666041275795894E-3</v>
      </c>
      <c r="Z19">
        <f t="shared" si="24"/>
        <v>-1.1549566891241536E-2</v>
      </c>
      <c r="AA19" t="str">
        <f t="shared" si="25"/>
        <v>/</v>
      </c>
      <c r="AB19">
        <f t="shared" si="26"/>
        <v>2.2308438409311515E-2</v>
      </c>
      <c r="AC19">
        <f t="shared" si="27"/>
        <v>-3.5370059244843599E-4</v>
      </c>
      <c r="AD19">
        <f t="shared" si="28"/>
        <v>-1.3009187738840522E-3</v>
      </c>
      <c r="AE19" t="str">
        <f t="shared" si="29"/>
        <v>/</v>
      </c>
      <c r="AF19" t="str">
        <f t="shared" si="30"/>
        <v>/</v>
      </c>
      <c r="AG19">
        <f t="shared" si="31"/>
        <v>-1.7376194613379914E-3</v>
      </c>
      <c r="AH19" t="str">
        <f t="shared" si="32"/>
        <v>/</v>
      </c>
      <c r="AI19" t="str">
        <f t="shared" si="33"/>
        <v>/</v>
      </c>
      <c r="AJ19" t="str">
        <f t="shared" si="34"/>
        <v>/</v>
      </c>
      <c r="AK19">
        <f t="shared" si="35"/>
        <v>4.9850448654038537E-3</v>
      </c>
      <c r="AL19">
        <f t="shared" si="36"/>
        <v>1.917913310318653E-4</v>
      </c>
      <c r="AM19" t="str">
        <f t="shared" si="37"/>
        <v>/</v>
      </c>
      <c r="AN19">
        <f t="shared" si="38"/>
        <v>1.9120458891013214E-3</v>
      </c>
      <c r="AO19" t="str">
        <f t="shared" si="39"/>
        <v>/</v>
      </c>
      <c r="AP19">
        <f t="shared" si="40"/>
        <v>1.1456229721660272E-3</v>
      </c>
      <c r="AR19" s="65" t="s">
        <v>269</v>
      </c>
      <c r="AS19" s="8" t="s">
        <v>268</v>
      </c>
      <c r="AT19" s="13">
        <f>INDEX(P:P,COUNTA(P:P))/INDEX(P:P,COUNTA(P:P)-1)-1</f>
        <v>5.9117780809461173E-3</v>
      </c>
      <c r="AU19" s="14">
        <f t="shared" si="41"/>
        <v>2.5853209316533121E-3</v>
      </c>
      <c r="AV19" s="13">
        <v>5.4840247973295231E-2</v>
      </c>
      <c r="AW19" s="14">
        <f t="shared" si="42"/>
        <v>1.6594509615106778E-2</v>
      </c>
      <c r="AX19" s="13">
        <v>3.412809724170196E-2</v>
      </c>
      <c r="AY19" s="14">
        <f t="shared" si="43"/>
        <v>2.6884262606400977E-2</v>
      </c>
      <c r="AZ19" s="13">
        <v>8.7839817861186748E-2</v>
      </c>
      <c r="BA19" s="14">
        <f t="shared" si="45"/>
        <v>1.6491949243118035E-2</v>
      </c>
      <c r="BB19" s="13">
        <v>0.234375</v>
      </c>
      <c r="BC19" s="14">
        <f t="shared" si="44"/>
        <v>8.8279476440314752E-2</v>
      </c>
      <c r="BD19" s="13">
        <v>0.13015902811901198</v>
      </c>
      <c r="BE19" s="14">
        <f t="shared" si="46"/>
        <v>1.8497037890304081E-2</v>
      </c>
      <c r="BF19" s="13">
        <f>[11]悬铃资产!$P$13</f>
        <v>-6.9029850746268662E-2</v>
      </c>
      <c r="BG19" s="14">
        <f t="shared" si="47"/>
        <v>-6.724044862567724E-3</v>
      </c>
      <c r="BI19" s="2">
        <f t="shared" si="0"/>
        <v>43217</v>
      </c>
      <c r="BJ19" s="3">
        <f t="shared" si="1"/>
        <v>1.042</v>
      </c>
      <c r="BK19" s="3">
        <f t="shared" si="2"/>
        <v>1.046</v>
      </c>
      <c r="BL19" s="3">
        <f t="shared" si="3"/>
        <v>1.0610105804410164</v>
      </c>
      <c r="BM19" s="3">
        <f t="shared" si="4"/>
        <v>1.0269999999999999</v>
      </c>
      <c r="BN19" s="3">
        <f t="shared" si="5"/>
        <v>1</v>
      </c>
      <c r="BO19" s="3">
        <f t="shared" si="6"/>
        <v>1.0384236453201972</v>
      </c>
      <c r="BP19" s="3">
        <f t="shared" si="7"/>
        <v>1.0712593575286651</v>
      </c>
      <c r="BQ19" s="3">
        <f t="shared" si="8"/>
        <v>1.0397866756962668</v>
      </c>
      <c r="BR19" s="3">
        <f t="shared" si="9"/>
        <v>1</v>
      </c>
      <c r="BS19" s="3">
        <f t="shared" si="10"/>
        <v>1</v>
      </c>
      <c r="BT19" s="3">
        <f t="shared" si="11"/>
        <v>1.0550964187327825</v>
      </c>
      <c r="BU19" s="3">
        <f t="shared" si="12"/>
        <v>1</v>
      </c>
      <c r="BV19" s="3">
        <f t="shared" si="13"/>
        <v>1</v>
      </c>
      <c r="BW19" s="3">
        <f t="shared" si="14"/>
        <v>1</v>
      </c>
      <c r="BX19" s="3">
        <f t="shared" si="15"/>
        <v>1.008</v>
      </c>
      <c r="BY19" s="3">
        <f t="shared" si="16"/>
        <v>1.0359555025824394</v>
      </c>
      <c r="BZ19" s="3">
        <f t="shared" si="17"/>
        <v>1</v>
      </c>
      <c r="CA19" s="3">
        <f t="shared" si="18"/>
        <v>1.048</v>
      </c>
      <c r="CB19" s="3">
        <f t="shared" si="19"/>
        <v>1</v>
      </c>
      <c r="CC19" s="3">
        <f t="shared" si="20"/>
        <v>1.0542164681471229</v>
      </c>
    </row>
    <row r="20" spans="1:81" ht="16" thickBot="1">
      <c r="A20" s="2">
        <v>43224</v>
      </c>
      <c r="B20">
        <v>1.0389999999999999</v>
      </c>
      <c r="C20">
        <v>1.0489999999999999</v>
      </c>
      <c r="D20">
        <v>1.079</v>
      </c>
      <c r="E20">
        <v>1.0289999999999999</v>
      </c>
      <c r="F20" s="69">
        <v>1</v>
      </c>
      <c r="G20">
        <v>1.0580000000000001</v>
      </c>
      <c r="H20">
        <v>1.1369</v>
      </c>
      <c r="I20">
        <v>1.2418</v>
      </c>
      <c r="J20">
        <v>1</v>
      </c>
      <c r="K20">
        <v>1</v>
      </c>
      <c r="L20">
        <v>1.151</v>
      </c>
      <c r="M20" s="3">
        <v>1</v>
      </c>
      <c r="N20" s="3">
        <v>1</v>
      </c>
      <c r="O20" s="3">
        <v>1</v>
      </c>
      <c r="P20">
        <v>1.024</v>
      </c>
      <c r="Q20">
        <v>1.0448999999999999</v>
      </c>
      <c r="R20" s="3">
        <v>1</v>
      </c>
      <c r="S20">
        <v>1.0489999999999999</v>
      </c>
      <c r="T20" s="3">
        <v>1</v>
      </c>
      <c r="U20" s="19">
        <v>1.0581323461387775</v>
      </c>
      <c r="W20">
        <f t="shared" si="21"/>
        <v>-2.8790786948177383E-3</v>
      </c>
      <c r="X20">
        <f t="shared" si="22"/>
        <v>2.8680688336519822E-3</v>
      </c>
      <c r="Y20">
        <f t="shared" si="23"/>
        <v>5.5917986952469523E-3</v>
      </c>
      <c r="Z20">
        <f t="shared" si="24"/>
        <v>1.9474196689386325E-3</v>
      </c>
      <c r="AA20" t="str">
        <f t="shared" si="25"/>
        <v>/</v>
      </c>
      <c r="AB20">
        <f t="shared" si="26"/>
        <v>3.7950664136623402E-3</v>
      </c>
      <c r="AC20">
        <f t="shared" si="27"/>
        <v>5.6612118531622624E-3</v>
      </c>
      <c r="AD20">
        <f t="shared" si="28"/>
        <v>1.0990800293088077E-2</v>
      </c>
      <c r="AE20" t="str">
        <f t="shared" si="29"/>
        <v>/</v>
      </c>
      <c r="AF20" t="str">
        <f t="shared" si="30"/>
        <v>/</v>
      </c>
      <c r="AG20">
        <f t="shared" si="31"/>
        <v>1.7406440382941035E-3</v>
      </c>
      <c r="AH20" t="str">
        <f t="shared" si="32"/>
        <v>/</v>
      </c>
      <c r="AI20" t="str">
        <f t="shared" si="33"/>
        <v>/</v>
      </c>
      <c r="AJ20" t="str">
        <f t="shared" si="34"/>
        <v>/</v>
      </c>
      <c r="AK20">
        <f t="shared" si="35"/>
        <v>1.5873015873015817E-2</v>
      </c>
      <c r="AL20">
        <f t="shared" si="36"/>
        <v>1.8216682646212679E-3</v>
      </c>
      <c r="AM20" t="str">
        <f t="shared" si="37"/>
        <v>/</v>
      </c>
      <c r="AN20">
        <f t="shared" si="38"/>
        <v>9.5419847328237495E-4</v>
      </c>
      <c r="AO20" t="str">
        <f t="shared" si="39"/>
        <v>/</v>
      </c>
      <c r="AP20">
        <f t="shared" si="40"/>
        <v>3.7144913876532293E-3</v>
      </c>
      <c r="AR20" s="8" t="s">
        <v>347</v>
      </c>
      <c r="AS20" s="8" t="s">
        <v>276</v>
      </c>
      <c r="AT20" s="13">
        <f>INDEX(Q:Q,COUNTA(Q:Q))/INDEX(Q:Q,COUNTA(Q:Q)-1)-1</f>
        <v>-2.256317689530718E-4</v>
      </c>
      <c r="AU20" s="14">
        <f t="shared" si="41"/>
        <v>2.5853209316533121E-3</v>
      </c>
      <c r="AV20" s="13">
        <v>7.3507123370717409E-3</v>
      </c>
      <c r="AW20" s="14">
        <f t="shared" si="42"/>
        <v>1.6594509615106778E-2</v>
      </c>
      <c r="AX20" s="13">
        <v>2.0184190330007734E-2</v>
      </c>
      <c r="AY20" s="14">
        <f t="shared" si="43"/>
        <v>2.6884262606400977E-2</v>
      </c>
      <c r="AZ20" s="13">
        <v>5.1444477037289301E-3</v>
      </c>
      <c r="BA20" s="14">
        <f t="shared" si="45"/>
        <v>1.6491949243118035E-2</v>
      </c>
      <c r="BB20" s="13">
        <v>5.8865700175242841E-2</v>
      </c>
      <c r="BC20" s="14">
        <f t="shared" si="44"/>
        <v>8.8279476440314752E-2</v>
      </c>
      <c r="BD20" s="13">
        <v>9.5209741191046599E-3</v>
      </c>
      <c r="BE20" s="14">
        <f t="shared" si="46"/>
        <v>1.8497037890304081E-2</v>
      </c>
      <c r="BF20" s="13">
        <f>[11]量旗投资!$P$13</f>
        <v>-5.7547587428065095E-3</v>
      </c>
      <c r="BG20" s="14">
        <f t="shared" si="47"/>
        <v>-6.724044862567724E-3</v>
      </c>
      <c r="BI20" s="2">
        <f t="shared" si="0"/>
        <v>43224</v>
      </c>
      <c r="BJ20" s="3">
        <f t="shared" si="1"/>
        <v>1.0389999999999999</v>
      </c>
      <c r="BK20" s="3">
        <f t="shared" si="2"/>
        <v>1.0489999999999999</v>
      </c>
      <c r="BL20" s="3">
        <f t="shared" si="3"/>
        <v>1.0669435380203698</v>
      </c>
      <c r="BM20" s="3">
        <f t="shared" si="4"/>
        <v>1.0289999999999999</v>
      </c>
      <c r="BN20" s="3">
        <f t="shared" si="5"/>
        <v>1</v>
      </c>
      <c r="BO20" s="3">
        <f t="shared" si="6"/>
        <v>1.0423645320197046</v>
      </c>
      <c r="BP20" s="3">
        <f t="shared" si="7"/>
        <v>1.0773239837013173</v>
      </c>
      <c r="BQ20" s="3">
        <f t="shared" si="8"/>
        <v>1.0512147633962583</v>
      </c>
      <c r="BR20" s="3">
        <f t="shared" si="9"/>
        <v>1</v>
      </c>
      <c r="BS20" s="3">
        <f t="shared" si="10"/>
        <v>1</v>
      </c>
      <c r="BT20" s="3">
        <f t="shared" si="11"/>
        <v>1.0569329660238751</v>
      </c>
      <c r="BU20" s="3">
        <f t="shared" si="12"/>
        <v>1</v>
      </c>
      <c r="BV20" s="3">
        <f t="shared" si="13"/>
        <v>1</v>
      </c>
      <c r="BW20" s="3">
        <f t="shared" si="14"/>
        <v>1</v>
      </c>
      <c r="BX20" s="3">
        <f t="shared" si="15"/>
        <v>1.024</v>
      </c>
      <c r="BY20" s="3">
        <f t="shared" si="16"/>
        <v>1.0378426698450536</v>
      </c>
      <c r="BZ20" s="3">
        <f t="shared" si="17"/>
        <v>1</v>
      </c>
      <c r="CA20" s="3">
        <f t="shared" si="18"/>
        <v>1.0489999999999999</v>
      </c>
      <c r="CB20" s="3">
        <f t="shared" si="19"/>
        <v>1</v>
      </c>
      <c r="CC20" s="3">
        <f t="shared" si="20"/>
        <v>1.0581323461387775</v>
      </c>
    </row>
    <row r="21" spans="1:81" ht="16" thickBot="1">
      <c r="A21" s="2">
        <v>43231</v>
      </c>
      <c r="B21">
        <v>1.0429999999999999</v>
      </c>
      <c r="C21">
        <v>1.0489999999999999</v>
      </c>
      <c r="D21">
        <v>1.089</v>
      </c>
      <c r="E21">
        <v>1.028</v>
      </c>
      <c r="F21" s="69">
        <v>1</v>
      </c>
      <c r="G21">
        <v>1.0620000000000001</v>
      </c>
      <c r="H21">
        <v>1.1397999999999999</v>
      </c>
      <c r="I21">
        <v>1.248</v>
      </c>
      <c r="J21">
        <v>1</v>
      </c>
      <c r="K21">
        <v>1</v>
      </c>
      <c r="L21">
        <v>1.1539999999999999</v>
      </c>
      <c r="M21" s="3">
        <v>1</v>
      </c>
      <c r="N21" s="3">
        <v>1</v>
      </c>
      <c r="O21" s="3">
        <v>1</v>
      </c>
      <c r="P21">
        <v>1.0429999999999999</v>
      </c>
      <c r="Q21">
        <v>1.0469999999999999</v>
      </c>
      <c r="R21" s="3">
        <v>1</v>
      </c>
      <c r="S21">
        <v>1.052</v>
      </c>
      <c r="T21" s="3">
        <v>1</v>
      </c>
      <c r="U21" s="19">
        <v>1.0620741271979588</v>
      </c>
      <c r="W21">
        <f t="shared" si="21"/>
        <v>3.8498556304138454E-3</v>
      </c>
      <c r="X21" t="str">
        <f t="shared" si="22"/>
        <v>/</v>
      </c>
      <c r="Y21">
        <f t="shared" si="23"/>
        <v>9.2678405931418961E-3</v>
      </c>
      <c r="Z21">
        <f t="shared" si="24"/>
        <v>-9.7181729834783237E-4</v>
      </c>
      <c r="AA21" t="str">
        <f t="shared" si="25"/>
        <v>/</v>
      </c>
      <c r="AB21">
        <f t="shared" si="26"/>
        <v>3.780718336483968E-3</v>
      </c>
      <c r="AC21">
        <f t="shared" si="27"/>
        <v>2.5507960242765471E-3</v>
      </c>
      <c r="AD21">
        <f t="shared" si="28"/>
        <v>4.9927524561121928E-3</v>
      </c>
      <c r="AE21" t="str">
        <f t="shared" si="29"/>
        <v>/</v>
      </c>
      <c r="AF21" t="str">
        <f t="shared" si="30"/>
        <v>/</v>
      </c>
      <c r="AG21">
        <f t="shared" si="31"/>
        <v>2.6064291920069316E-3</v>
      </c>
      <c r="AH21" t="str">
        <f t="shared" si="32"/>
        <v>/</v>
      </c>
      <c r="AI21" t="str">
        <f t="shared" si="33"/>
        <v>/</v>
      </c>
      <c r="AJ21" t="str">
        <f t="shared" si="34"/>
        <v>/</v>
      </c>
      <c r="AK21">
        <f t="shared" si="35"/>
        <v>1.85546875E-2</v>
      </c>
      <c r="AL21">
        <f t="shared" si="36"/>
        <v>2.0097616996841428E-3</v>
      </c>
      <c r="AM21" t="str">
        <f t="shared" si="37"/>
        <v>/</v>
      </c>
      <c r="AN21">
        <f t="shared" si="38"/>
        <v>2.8598665395616063E-3</v>
      </c>
      <c r="AO21" t="str">
        <f t="shared" si="39"/>
        <v>/</v>
      </c>
      <c r="AP21">
        <f t="shared" si="40"/>
        <v>3.7252249905839196E-3</v>
      </c>
      <c r="AR21" s="8" t="s">
        <v>313</v>
      </c>
      <c r="AS21" s="8" t="s">
        <v>348</v>
      </c>
      <c r="AT21" s="13">
        <f>INDEX(R:R,COUNTA(R:R))/INDEX(R:R,COUNTA(R:R)-1)-1</f>
        <v>0</v>
      </c>
      <c r="AU21" s="14">
        <f t="shared" si="41"/>
        <v>2.5853209316533121E-3</v>
      </c>
      <c r="AV21" s="13">
        <v>9.765625E-3</v>
      </c>
      <c r="AW21" s="14">
        <f t="shared" si="42"/>
        <v>1.6594509615106778E-2</v>
      </c>
      <c r="AX21" s="13">
        <v>3.2795072415515047E-2</v>
      </c>
      <c r="AY21" s="14">
        <f t="shared" si="43"/>
        <v>2.6884262606400977E-2</v>
      </c>
      <c r="AZ21" s="13">
        <v>1.9858616001313986E-2</v>
      </c>
      <c r="BA21" s="14">
        <f t="shared" si="45"/>
        <v>1.6491949243118035E-2</v>
      </c>
      <c r="BB21" s="13">
        <v>7.4285714285714066E-2</v>
      </c>
      <c r="BC21" s="14">
        <f t="shared" si="44"/>
        <v>8.8279476440314752E-2</v>
      </c>
      <c r="BD21" s="13">
        <v>1.8853927411794549E-2</v>
      </c>
      <c r="BE21" s="14">
        <f t="shared" si="46"/>
        <v>1.8497037890304081E-2</v>
      </c>
      <c r="BF21" s="13">
        <f>[11]宏龙资产!$P$13</f>
        <v>-1.0920436817472678E-2</v>
      </c>
      <c r="BG21" s="14">
        <f t="shared" si="47"/>
        <v>-6.724044862567724E-3</v>
      </c>
      <c r="BI21" s="2">
        <f t="shared" si="0"/>
        <v>43231</v>
      </c>
      <c r="BJ21" s="3">
        <f t="shared" si="1"/>
        <v>1.0429999999999999</v>
      </c>
      <c r="BK21" s="3">
        <f t="shared" si="2"/>
        <v>1.0489999999999999</v>
      </c>
      <c r="BL21" s="3">
        <f t="shared" si="3"/>
        <v>1.0768318006526252</v>
      </c>
      <c r="BM21" s="3">
        <f t="shared" si="4"/>
        <v>1.028</v>
      </c>
      <c r="BN21" s="3">
        <f t="shared" si="5"/>
        <v>1</v>
      </c>
      <c r="BO21" s="3">
        <f t="shared" si="6"/>
        <v>1.046305418719212</v>
      </c>
      <c r="BP21" s="3">
        <f t="shared" si="7"/>
        <v>1.0800720174358003</v>
      </c>
      <c r="BQ21" s="3">
        <f t="shared" si="8"/>
        <v>1.0564632184881062</v>
      </c>
      <c r="BR21" s="3">
        <f t="shared" si="9"/>
        <v>1</v>
      </c>
      <c r="BS21" s="3">
        <f t="shared" si="10"/>
        <v>1</v>
      </c>
      <c r="BT21" s="3">
        <f t="shared" si="11"/>
        <v>1.0596877869605141</v>
      </c>
      <c r="BU21" s="3">
        <f t="shared" si="12"/>
        <v>1</v>
      </c>
      <c r="BV21" s="3">
        <f t="shared" si="13"/>
        <v>1</v>
      </c>
      <c r="BW21" s="3">
        <f t="shared" si="14"/>
        <v>1</v>
      </c>
      <c r="BX21" s="3">
        <f t="shared" si="15"/>
        <v>1.0429999999999999</v>
      </c>
      <c r="BY21" s="3">
        <f t="shared" si="16"/>
        <v>1.0399284862932061</v>
      </c>
      <c r="BZ21" s="3">
        <f t="shared" si="17"/>
        <v>1</v>
      </c>
      <c r="CA21" s="3">
        <f t="shared" si="18"/>
        <v>1.052</v>
      </c>
      <c r="CB21" s="3">
        <f t="shared" si="19"/>
        <v>1</v>
      </c>
      <c r="CC21" s="3">
        <f t="shared" si="20"/>
        <v>1.0620741271979588</v>
      </c>
    </row>
    <row r="22" spans="1:81" ht="16" thickBot="1">
      <c r="A22" s="2">
        <v>43238</v>
      </c>
      <c r="B22">
        <v>1.0429999999999999</v>
      </c>
      <c r="C22">
        <v>1.0509999999999999</v>
      </c>
      <c r="D22">
        <v>1.089</v>
      </c>
      <c r="E22">
        <v>1.032</v>
      </c>
      <c r="F22" s="69">
        <v>1</v>
      </c>
      <c r="G22">
        <v>1.056</v>
      </c>
      <c r="H22">
        <v>1.1415999999999999</v>
      </c>
      <c r="I22">
        <v>1.2562</v>
      </c>
      <c r="J22">
        <v>1</v>
      </c>
      <c r="K22">
        <v>1</v>
      </c>
      <c r="L22">
        <v>1.149</v>
      </c>
      <c r="M22" s="3">
        <v>1</v>
      </c>
      <c r="N22" s="3">
        <v>1</v>
      </c>
      <c r="O22" s="3">
        <v>1</v>
      </c>
      <c r="P22">
        <v>1.056</v>
      </c>
      <c r="Q22">
        <v>1.0486</v>
      </c>
      <c r="R22" s="3">
        <v>1</v>
      </c>
      <c r="S22">
        <v>1.0580000000000001</v>
      </c>
      <c r="T22" s="3">
        <v>1</v>
      </c>
      <c r="U22" s="19">
        <v>1.0627759621328765</v>
      </c>
      <c r="W22" t="str">
        <f t="shared" si="21"/>
        <v>/</v>
      </c>
      <c r="X22">
        <f t="shared" si="22"/>
        <v>1.9065776930409228E-3</v>
      </c>
      <c r="Y22" t="str">
        <f t="shared" si="23"/>
        <v>/</v>
      </c>
      <c r="Z22">
        <f t="shared" si="24"/>
        <v>3.8910505836575737E-3</v>
      </c>
      <c r="AA22" t="str">
        <f t="shared" si="25"/>
        <v>/</v>
      </c>
      <c r="AB22">
        <f t="shared" si="26"/>
        <v>-5.6497175141243527E-3</v>
      </c>
      <c r="AC22">
        <f t="shared" si="27"/>
        <v>1.5792244253378662E-3</v>
      </c>
      <c r="AD22">
        <f t="shared" si="28"/>
        <v>6.5705128205129082E-3</v>
      </c>
      <c r="AE22" t="str">
        <f t="shared" si="29"/>
        <v>/</v>
      </c>
      <c r="AF22" t="str">
        <f t="shared" si="30"/>
        <v>/</v>
      </c>
      <c r="AG22">
        <f t="shared" si="31"/>
        <v>-4.3327556325822858E-3</v>
      </c>
      <c r="AH22" t="str">
        <f t="shared" si="32"/>
        <v>/</v>
      </c>
      <c r="AI22" t="str">
        <f t="shared" si="33"/>
        <v>/</v>
      </c>
      <c r="AJ22" t="str">
        <f t="shared" si="34"/>
        <v>/</v>
      </c>
      <c r="AK22">
        <f t="shared" si="35"/>
        <v>1.2464046021093189E-2</v>
      </c>
      <c r="AL22">
        <f t="shared" si="36"/>
        <v>1.5281757402101359E-3</v>
      </c>
      <c r="AM22" t="str">
        <f t="shared" si="37"/>
        <v>/</v>
      </c>
      <c r="AN22">
        <f t="shared" si="38"/>
        <v>5.7034220532319324E-3</v>
      </c>
      <c r="AO22" t="str">
        <f t="shared" si="39"/>
        <v>/</v>
      </c>
      <c r="AP22">
        <f t="shared" si="40"/>
        <v>6.6081539597373506E-4</v>
      </c>
      <c r="AR22" s="8" t="s">
        <v>314</v>
      </c>
      <c r="AS22" s="8" t="s">
        <v>349</v>
      </c>
      <c r="AT22" s="13">
        <f>INDEX(S:S,COUNTA(S:S))/INDEX(S:S,COUNTA(S:S)-1)-1</f>
        <v>2.2172949002217113E-3</v>
      </c>
      <c r="AU22" s="14">
        <f t="shared" si="41"/>
        <v>2.5853209316533121E-3</v>
      </c>
      <c r="AV22" s="13">
        <v>1.6491754122938573E-2</v>
      </c>
      <c r="AW22" s="14">
        <f t="shared" si="42"/>
        <v>1.6594509615106778E-2</v>
      </c>
      <c r="AX22" s="13">
        <v>4.7913446676970617E-2</v>
      </c>
      <c r="AY22" s="14">
        <f t="shared" si="43"/>
        <v>2.6884262606400977E-2</v>
      </c>
      <c r="AZ22" s="13">
        <v>4.1179155798860771E-2</v>
      </c>
      <c r="BA22" s="14">
        <f t="shared" si="45"/>
        <v>1.6491949243118035E-2</v>
      </c>
      <c r="BB22" s="13">
        <v>8.9156626506024184E-2</v>
      </c>
      <c r="BC22" s="14">
        <f t="shared" si="44"/>
        <v>8.8279476440314752E-2</v>
      </c>
      <c r="BD22" s="13">
        <v>4.2913236745709439E-2</v>
      </c>
      <c r="BE22" s="14">
        <f t="shared" si="46"/>
        <v>1.8497037890304081E-2</v>
      </c>
      <c r="BF22" s="13">
        <f>'[11]量游资产 '!$P$13</f>
        <v>-4.336734693877542E-2</v>
      </c>
      <c r="BG22" s="14">
        <f t="shared" si="47"/>
        <v>-6.724044862567724E-3</v>
      </c>
      <c r="BI22" s="2">
        <f t="shared" si="0"/>
        <v>43238</v>
      </c>
      <c r="BJ22" s="3">
        <f t="shared" si="1"/>
        <v>1.0429999999999999</v>
      </c>
      <c r="BK22" s="3">
        <f t="shared" si="2"/>
        <v>1.0509999999999999</v>
      </c>
      <c r="BL22" s="3">
        <f t="shared" si="3"/>
        <v>1.0768318006526252</v>
      </c>
      <c r="BM22" s="3">
        <f t="shared" si="4"/>
        <v>1.032</v>
      </c>
      <c r="BN22" s="3">
        <f t="shared" si="5"/>
        <v>1</v>
      </c>
      <c r="BO22" s="3">
        <f t="shared" si="6"/>
        <v>1.040394088669951</v>
      </c>
      <c r="BP22" s="3">
        <f t="shared" si="7"/>
        <v>1.0817776935468588</v>
      </c>
      <c r="BQ22" s="3">
        <f t="shared" si="8"/>
        <v>1.0634047236095827</v>
      </c>
      <c r="BR22" s="3">
        <f t="shared" si="9"/>
        <v>1</v>
      </c>
      <c r="BS22" s="3">
        <f t="shared" si="10"/>
        <v>1</v>
      </c>
      <c r="BT22" s="3">
        <f t="shared" si="11"/>
        <v>1.0550964187327825</v>
      </c>
      <c r="BU22" s="3">
        <f t="shared" si="12"/>
        <v>1</v>
      </c>
      <c r="BV22" s="3">
        <f t="shared" si="13"/>
        <v>1</v>
      </c>
      <c r="BW22" s="3">
        <f t="shared" si="14"/>
        <v>1</v>
      </c>
      <c r="BX22" s="3">
        <f t="shared" si="15"/>
        <v>1.056</v>
      </c>
      <c r="BY22" s="3">
        <f t="shared" si="16"/>
        <v>1.041517679777513</v>
      </c>
      <c r="BZ22" s="3">
        <f t="shared" si="17"/>
        <v>1</v>
      </c>
      <c r="CA22" s="3">
        <f t="shared" si="18"/>
        <v>1.0580000000000001</v>
      </c>
      <c r="CB22" s="3">
        <f t="shared" si="19"/>
        <v>1</v>
      </c>
      <c r="CC22" s="3">
        <f t="shared" si="20"/>
        <v>1.0627759621328765</v>
      </c>
    </row>
    <row r="23" spans="1:81" ht="16" thickBot="1">
      <c r="A23" s="2">
        <v>43245</v>
      </c>
      <c r="B23">
        <v>1.0449999999999999</v>
      </c>
      <c r="C23">
        <v>1.054</v>
      </c>
      <c r="D23">
        <v>1.093</v>
      </c>
      <c r="E23">
        <v>1.0249999999999999</v>
      </c>
      <c r="F23" s="69">
        <v>1</v>
      </c>
      <c r="G23">
        <v>1.0569999999999999</v>
      </c>
      <c r="H23">
        <v>1.1373</v>
      </c>
      <c r="I23">
        <v>1.2763</v>
      </c>
      <c r="J23">
        <v>1</v>
      </c>
      <c r="K23">
        <v>1</v>
      </c>
      <c r="L23">
        <v>1.149</v>
      </c>
      <c r="M23" s="3">
        <v>1</v>
      </c>
      <c r="N23" s="3">
        <v>1</v>
      </c>
      <c r="O23" s="3">
        <v>1</v>
      </c>
      <c r="P23">
        <v>1.0660000000000001</v>
      </c>
      <c r="Q23">
        <v>1.0515000000000001</v>
      </c>
      <c r="R23" s="3">
        <v>1</v>
      </c>
      <c r="S23">
        <v>1.056</v>
      </c>
      <c r="T23" s="3">
        <v>1</v>
      </c>
      <c r="U23" s="19">
        <v>1.0650295150939995</v>
      </c>
      <c r="W23">
        <f t="shared" si="21"/>
        <v>1.9175455417066445E-3</v>
      </c>
      <c r="X23">
        <f t="shared" si="22"/>
        <v>2.8544243577546258E-3</v>
      </c>
      <c r="Y23">
        <f t="shared" si="23"/>
        <v>3.6730945821854544E-3</v>
      </c>
      <c r="Z23">
        <f t="shared" si="24"/>
        <v>-6.7829457364342316E-3</v>
      </c>
      <c r="AA23" t="str">
        <f t="shared" si="25"/>
        <v>/</v>
      </c>
      <c r="AB23">
        <f t="shared" si="26"/>
        <v>9.4696969696950184E-4</v>
      </c>
      <c r="AC23">
        <f t="shared" si="27"/>
        <v>-3.7666433076384287E-3</v>
      </c>
      <c r="AD23">
        <f t="shared" si="28"/>
        <v>1.6000636841267291E-2</v>
      </c>
      <c r="AE23" t="str">
        <f t="shared" si="29"/>
        <v>/</v>
      </c>
      <c r="AF23" t="str">
        <f t="shared" si="30"/>
        <v>/</v>
      </c>
      <c r="AG23" t="str">
        <f t="shared" si="31"/>
        <v>/</v>
      </c>
      <c r="AH23" t="str">
        <f t="shared" si="32"/>
        <v>/</v>
      </c>
      <c r="AI23" t="str">
        <f t="shared" si="33"/>
        <v>/</v>
      </c>
      <c r="AJ23" t="str">
        <f t="shared" si="34"/>
        <v>/</v>
      </c>
      <c r="AK23">
        <f t="shared" si="35"/>
        <v>9.4696969696970168E-3</v>
      </c>
      <c r="AL23">
        <f t="shared" si="36"/>
        <v>2.7655922181957227E-3</v>
      </c>
      <c r="AM23" t="str">
        <f t="shared" si="37"/>
        <v>/</v>
      </c>
      <c r="AN23">
        <f t="shared" si="38"/>
        <v>-1.890359168241984E-3</v>
      </c>
      <c r="AO23" t="str">
        <f t="shared" si="39"/>
        <v>/</v>
      </c>
      <c r="AP23">
        <f t="shared" si="40"/>
        <v>2.1204402822587731E-3</v>
      </c>
      <c r="AR23" s="72" t="s">
        <v>342</v>
      </c>
      <c r="AS23" s="8" t="s">
        <v>341</v>
      </c>
      <c r="AT23" s="13">
        <f>INDEX(T:T,COUNTA(T:T))/INDEX(T:T,COUNTA(T:T)-1)-1</f>
        <v>4.8309178743961567E-3</v>
      </c>
      <c r="AU23" s="14">
        <f t="shared" si="41"/>
        <v>2.5853209316533121E-3</v>
      </c>
      <c r="AV23" s="13">
        <v>3.5856573705179251E-2</v>
      </c>
      <c r="AW23" s="14">
        <f t="shared" si="42"/>
        <v>1.6594509615106778E-2</v>
      </c>
      <c r="AX23" s="13" t="s">
        <v>337</v>
      </c>
      <c r="AY23" s="14">
        <f t="shared" si="43"/>
        <v>2.6884262606400977E-2</v>
      </c>
      <c r="AZ23" s="13" t="s">
        <v>343</v>
      </c>
      <c r="BA23" s="14">
        <f t="shared" si="45"/>
        <v>1.6491949243118035E-2</v>
      </c>
      <c r="BB23" s="13" t="s">
        <v>337</v>
      </c>
      <c r="BC23" s="14">
        <f t="shared" si="44"/>
        <v>8.8279476440314752E-2</v>
      </c>
      <c r="BD23" s="13" t="s">
        <v>343</v>
      </c>
      <c r="BE23" s="14">
        <f t="shared" si="46"/>
        <v>1.8497037890304081E-2</v>
      </c>
      <c r="BF23" s="13">
        <f>[11]宽投资产!$P$13</f>
        <v>-5.9055118110236116E-3</v>
      </c>
      <c r="BG23" s="14">
        <f t="shared" si="47"/>
        <v>-6.724044862567724E-3</v>
      </c>
      <c r="BI23" s="2">
        <f t="shared" si="0"/>
        <v>43245</v>
      </c>
      <c r="BJ23" s="3">
        <f t="shared" si="1"/>
        <v>1.0449999999999999</v>
      </c>
      <c r="BK23" s="3">
        <f t="shared" si="2"/>
        <v>1.054</v>
      </c>
      <c r="BL23" s="3">
        <f t="shared" si="3"/>
        <v>1.0807871057055274</v>
      </c>
      <c r="BM23" s="3">
        <f t="shared" si="4"/>
        <v>1.0249999999999999</v>
      </c>
      <c r="BN23" s="3">
        <f t="shared" si="5"/>
        <v>1</v>
      </c>
      <c r="BO23" s="3">
        <f t="shared" si="6"/>
        <v>1.0413793103448277</v>
      </c>
      <c r="BP23" s="3">
        <f t="shared" si="7"/>
        <v>1.0777030228371081</v>
      </c>
      <c r="BQ23" s="3">
        <f t="shared" si="8"/>
        <v>1.0804198764073478</v>
      </c>
      <c r="BR23" s="3">
        <f t="shared" si="9"/>
        <v>1</v>
      </c>
      <c r="BS23" s="3">
        <f t="shared" si="10"/>
        <v>1</v>
      </c>
      <c r="BT23" s="3">
        <f t="shared" si="11"/>
        <v>1.0550964187327825</v>
      </c>
      <c r="BU23" s="3">
        <f t="shared" si="12"/>
        <v>1</v>
      </c>
      <c r="BV23" s="3">
        <f t="shared" si="13"/>
        <v>1</v>
      </c>
      <c r="BW23" s="3">
        <f t="shared" si="14"/>
        <v>1</v>
      </c>
      <c r="BX23" s="3">
        <f t="shared" si="15"/>
        <v>1.0660000000000001</v>
      </c>
      <c r="BY23" s="3">
        <f t="shared" si="16"/>
        <v>1.0443980929678189</v>
      </c>
      <c r="BZ23" s="3">
        <f t="shared" si="17"/>
        <v>1</v>
      </c>
      <c r="CA23" s="3">
        <f t="shared" si="18"/>
        <v>1.056</v>
      </c>
      <c r="CB23" s="3">
        <f t="shared" si="19"/>
        <v>1</v>
      </c>
      <c r="CC23" s="3">
        <f t="shared" si="20"/>
        <v>1.0650295150939995</v>
      </c>
    </row>
    <row r="24" spans="1:81">
      <c r="A24" s="2">
        <v>43252</v>
      </c>
      <c r="B24">
        <v>1.048</v>
      </c>
      <c r="C24">
        <v>1.0569999999999999</v>
      </c>
      <c r="D24">
        <v>1.0960000000000001</v>
      </c>
      <c r="E24">
        <v>1.0229999999999999</v>
      </c>
      <c r="F24" s="69">
        <v>1</v>
      </c>
      <c r="G24">
        <v>1.0609999999999999</v>
      </c>
      <c r="H24">
        <v>1.1424000000000001</v>
      </c>
      <c r="I24">
        <v>1.2646999999999999</v>
      </c>
      <c r="J24">
        <v>1</v>
      </c>
      <c r="K24">
        <v>1</v>
      </c>
      <c r="L24">
        <v>1.1539999999999999</v>
      </c>
      <c r="M24" s="3">
        <v>1</v>
      </c>
      <c r="N24" s="3">
        <v>1</v>
      </c>
      <c r="O24" s="3">
        <v>1</v>
      </c>
      <c r="P24">
        <v>1.0329999999999999</v>
      </c>
      <c r="Q24">
        <v>1.0528999999999999</v>
      </c>
      <c r="R24" s="3">
        <v>1</v>
      </c>
      <c r="S24">
        <v>1.0589999999999999</v>
      </c>
      <c r="T24" s="3">
        <v>1</v>
      </c>
      <c r="U24" s="19">
        <v>1.0663664028338038</v>
      </c>
      <c r="W24">
        <f t="shared" si="21"/>
        <v>2.870813397129357E-3</v>
      </c>
      <c r="X24">
        <f t="shared" si="22"/>
        <v>2.8462998102465331E-3</v>
      </c>
      <c r="Y24">
        <f t="shared" si="23"/>
        <v>2.7447392497714773E-3</v>
      </c>
      <c r="Z24">
        <f t="shared" si="24"/>
        <v>-1.9512195121951237E-3</v>
      </c>
      <c r="AA24" t="str">
        <f t="shared" si="25"/>
        <v>/</v>
      </c>
      <c r="AB24">
        <f t="shared" si="26"/>
        <v>3.7842951750237663E-3</v>
      </c>
      <c r="AC24">
        <f t="shared" si="27"/>
        <v>4.484304932735439E-3</v>
      </c>
      <c r="AD24">
        <f t="shared" si="28"/>
        <v>-9.0887722322338105E-3</v>
      </c>
      <c r="AE24" t="str">
        <f t="shared" si="29"/>
        <v>/</v>
      </c>
      <c r="AF24" t="str">
        <f t="shared" si="30"/>
        <v>/</v>
      </c>
      <c r="AG24">
        <f t="shared" si="31"/>
        <v>4.3516100957352588E-3</v>
      </c>
      <c r="AH24" t="str">
        <f t="shared" si="32"/>
        <v>/</v>
      </c>
      <c r="AI24" t="str">
        <f t="shared" si="33"/>
        <v>/</v>
      </c>
      <c r="AJ24" t="str">
        <f t="shared" si="34"/>
        <v>/</v>
      </c>
      <c r="AK24">
        <f t="shared" si="35"/>
        <v>-3.0956848030018858E-2</v>
      </c>
      <c r="AL24">
        <f t="shared" si="36"/>
        <v>1.3314312886352209E-3</v>
      </c>
      <c r="AM24" t="str">
        <f t="shared" si="37"/>
        <v>/</v>
      </c>
      <c r="AN24">
        <f t="shared" si="38"/>
        <v>2.8409090909089496E-3</v>
      </c>
      <c r="AO24" t="str">
        <f t="shared" si="39"/>
        <v>/</v>
      </c>
      <c r="AP24">
        <f t="shared" si="40"/>
        <v>1.2552588645267093E-3</v>
      </c>
      <c r="AV24" s="3"/>
      <c r="AW24" s="3"/>
      <c r="AX24" s="3"/>
      <c r="BI24" s="2">
        <f t="shared" si="0"/>
        <v>43252</v>
      </c>
      <c r="BJ24" s="3">
        <f t="shared" si="1"/>
        <v>1.048</v>
      </c>
      <c r="BK24" s="3">
        <f t="shared" si="2"/>
        <v>1.0569999999999999</v>
      </c>
      <c r="BL24" s="3">
        <f t="shared" si="3"/>
        <v>1.0837535844952042</v>
      </c>
      <c r="BM24" s="3">
        <f t="shared" si="4"/>
        <v>1.0229999999999999</v>
      </c>
      <c r="BN24" s="3">
        <f t="shared" si="5"/>
        <v>1</v>
      </c>
      <c r="BO24" s="3">
        <f t="shared" si="6"/>
        <v>1.0453201970443351</v>
      </c>
      <c r="BP24" s="3">
        <f t="shared" si="7"/>
        <v>1.0825357718184405</v>
      </c>
      <c r="BQ24" s="3">
        <f t="shared" si="8"/>
        <v>1.0706001862355032</v>
      </c>
      <c r="BR24" s="3">
        <f t="shared" si="9"/>
        <v>1</v>
      </c>
      <c r="BS24" s="3">
        <f t="shared" si="10"/>
        <v>1</v>
      </c>
      <c r="BT24" s="3">
        <f t="shared" si="11"/>
        <v>1.0596877869605141</v>
      </c>
      <c r="BU24" s="3">
        <f t="shared" si="12"/>
        <v>1</v>
      </c>
      <c r="BV24" s="3">
        <f t="shared" si="13"/>
        <v>1</v>
      </c>
      <c r="BW24" s="3">
        <f t="shared" si="14"/>
        <v>1</v>
      </c>
      <c r="BX24" s="3">
        <f t="shared" si="15"/>
        <v>1.0329999999999999</v>
      </c>
      <c r="BY24" s="3">
        <f t="shared" si="16"/>
        <v>1.0457886372665872</v>
      </c>
      <c r="BZ24" s="3">
        <f t="shared" si="17"/>
        <v>1</v>
      </c>
      <c r="CA24" s="3">
        <f t="shared" si="18"/>
        <v>1.0589999999999999</v>
      </c>
      <c r="CB24" s="3">
        <f t="shared" si="19"/>
        <v>1</v>
      </c>
      <c r="CC24" s="3">
        <f t="shared" si="20"/>
        <v>1.0663664028338038</v>
      </c>
    </row>
    <row r="25" spans="1:81">
      <c r="A25" s="2">
        <v>43259</v>
      </c>
      <c r="B25">
        <v>1.046</v>
      </c>
      <c r="C25">
        <v>1.0620000000000001</v>
      </c>
      <c r="D25">
        <v>1.1140000000000001</v>
      </c>
      <c r="E25">
        <v>1.026</v>
      </c>
      <c r="F25" s="69">
        <v>1</v>
      </c>
      <c r="G25">
        <v>1.048</v>
      </c>
      <c r="H25">
        <v>1.1535</v>
      </c>
      <c r="I25">
        <v>1.3025</v>
      </c>
      <c r="J25">
        <v>1</v>
      </c>
      <c r="K25">
        <v>1</v>
      </c>
      <c r="L25">
        <v>1.149</v>
      </c>
      <c r="M25" s="3">
        <v>1</v>
      </c>
      <c r="N25" s="3">
        <v>1</v>
      </c>
      <c r="O25" s="3">
        <v>1</v>
      </c>
      <c r="P25">
        <v>1.0720000000000001</v>
      </c>
      <c r="Q25">
        <v>1.0551999999999999</v>
      </c>
      <c r="R25" s="3">
        <v>1</v>
      </c>
      <c r="S25">
        <v>1.0629999999999999</v>
      </c>
      <c r="T25" s="3">
        <v>1</v>
      </c>
      <c r="U25" s="19">
        <v>1.0723910305919719</v>
      </c>
      <c r="W25">
        <f t="shared" si="21"/>
        <v>-1.9083969465648609E-3</v>
      </c>
      <c r="X25">
        <f t="shared" si="22"/>
        <v>4.7303689687796524E-3</v>
      </c>
      <c r="Y25">
        <f t="shared" si="23"/>
        <v>1.642335766423364E-2</v>
      </c>
      <c r="Z25">
        <f t="shared" si="24"/>
        <v>2.9325513196483133E-3</v>
      </c>
      <c r="AA25" t="str">
        <f t="shared" si="25"/>
        <v>/</v>
      </c>
      <c r="AB25">
        <f t="shared" si="26"/>
        <v>-1.2252591894439169E-2</v>
      </c>
      <c r="AC25">
        <f t="shared" si="27"/>
        <v>9.7163865546217032E-3</v>
      </c>
      <c r="AD25">
        <f t="shared" si="28"/>
        <v>2.9888511109354088E-2</v>
      </c>
      <c r="AE25" t="str">
        <f t="shared" si="29"/>
        <v>/</v>
      </c>
      <c r="AF25" t="str">
        <f t="shared" si="30"/>
        <v>/</v>
      </c>
      <c r="AG25">
        <f t="shared" si="31"/>
        <v>-4.3327556325822858E-3</v>
      </c>
      <c r="AH25" t="str">
        <f t="shared" si="32"/>
        <v>/</v>
      </c>
      <c r="AI25" t="str">
        <f t="shared" si="33"/>
        <v>/</v>
      </c>
      <c r="AJ25" t="str">
        <f t="shared" si="34"/>
        <v>/</v>
      </c>
      <c r="AK25">
        <f t="shared" si="35"/>
        <v>3.7754114230396985E-2</v>
      </c>
      <c r="AL25">
        <f t="shared" si="36"/>
        <v>2.184442967043454E-3</v>
      </c>
      <c r="AM25" t="str">
        <f t="shared" si="37"/>
        <v>/</v>
      </c>
      <c r="AN25">
        <f t="shared" si="38"/>
        <v>3.7771482530688516E-3</v>
      </c>
      <c r="AO25" t="str">
        <f t="shared" si="39"/>
        <v>/</v>
      </c>
      <c r="AP25">
        <f t="shared" si="40"/>
        <v>5.6496788928814823E-3</v>
      </c>
      <c r="AV25" s="3"/>
      <c r="AW25" s="3"/>
      <c r="AX25" s="3"/>
      <c r="BI25" s="2">
        <f t="shared" si="0"/>
        <v>43259</v>
      </c>
      <c r="BJ25" s="3">
        <f t="shared" si="1"/>
        <v>1.046</v>
      </c>
      <c r="BK25" s="3">
        <f t="shared" si="2"/>
        <v>1.0620000000000001</v>
      </c>
      <c r="BL25" s="3">
        <f t="shared" si="3"/>
        <v>1.1015524572332642</v>
      </c>
      <c r="BM25" s="3">
        <f t="shared" si="4"/>
        <v>1.026</v>
      </c>
      <c r="BN25" s="3">
        <f t="shared" si="5"/>
        <v>1</v>
      </c>
      <c r="BO25" s="3">
        <f t="shared" si="6"/>
        <v>1.0325123152709361</v>
      </c>
      <c r="BP25" s="3">
        <f t="shared" si="7"/>
        <v>1.0930541078366343</v>
      </c>
      <c r="BQ25" s="3">
        <f t="shared" si="8"/>
        <v>1.1025988317954796</v>
      </c>
      <c r="BR25" s="3">
        <f t="shared" si="9"/>
        <v>1</v>
      </c>
      <c r="BS25" s="3">
        <f t="shared" si="10"/>
        <v>1</v>
      </c>
      <c r="BT25" s="3">
        <f t="shared" si="11"/>
        <v>1.0550964187327825</v>
      </c>
      <c r="BU25" s="3">
        <f t="shared" si="12"/>
        <v>1</v>
      </c>
      <c r="BV25" s="3">
        <f t="shared" si="13"/>
        <v>1</v>
      </c>
      <c r="BW25" s="3">
        <f t="shared" si="14"/>
        <v>1</v>
      </c>
      <c r="BX25" s="3">
        <f t="shared" si="15"/>
        <v>1.0720000000000001</v>
      </c>
      <c r="BY25" s="3">
        <f t="shared" si="16"/>
        <v>1.0480731029002781</v>
      </c>
      <c r="BZ25" s="3">
        <f t="shared" si="17"/>
        <v>1</v>
      </c>
      <c r="CA25" s="3">
        <f t="shared" si="18"/>
        <v>1.0629999999999999</v>
      </c>
      <c r="CB25" s="3">
        <f t="shared" si="19"/>
        <v>1</v>
      </c>
      <c r="CC25" s="3">
        <f t="shared" si="20"/>
        <v>1.0723910305919719</v>
      </c>
    </row>
    <row r="26" spans="1:81">
      <c r="A26" s="2">
        <v>43266</v>
      </c>
      <c r="B26">
        <v>1.056</v>
      </c>
      <c r="C26">
        <v>1.0620000000000001</v>
      </c>
      <c r="D26">
        <v>1.123</v>
      </c>
      <c r="E26">
        <v>1.0269999999999999</v>
      </c>
      <c r="F26" s="69">
        <v>1</v>
      </c>
      <c r="G26">
        <v>1.071</v>
      </c>
      <c r="H26">
        <v>1.1426000000000001</v>
      </c>
      <c r="I26">
        <v>1.2829999999999999</v>
      </c>
      <c r="J26">
        <v>1</v>
      </c>
      <c r="K26">
        <v>1</v>
      </c>
      <c r="L26">
        <v>1.153</v>
      </c>
      <c r="M26" s="3">
        <v>1</v>
      </c>
      <c r="N26" s="3">
        <v>1</v>
      </c>
      <c r="O26" s="3">
        <v>1</v>
      </c>
      <c r="P26">
        <v>1.018</v>
      </c>
      <c r="Q26">
        <v>1.0563</v>
      </c>
      <c r="R26" s="3">
        <v>1</v>
      </c>
      <c r="S26">
        <v>1.0649999999999999</v>
      </c>
      <c r="T26" s="3">
        <v>1</v>
      </c>
      <c r="U26" s="19">
        <v>1.0753969465053261</v>
      </c>
      <c r="W26">
        <f t="shared" si="21"/>
        <v>9.5602294455066072E-3</v>
      </c>
      <c r="X26" t="str">
        <f t="shared" si="22"/>
        <v>/</v>
      </c>
      <c r="Y26">
        <f t="shared" si="23"/>
        <v>8.0789946140034097E-3</v>
      </c>
      <c r="Z26">
        <f t="shared" si="24"/>
        <v>9.7465886939551716E-4</v>
      </c>
      <c r="AA26" t="str">
        <f t="shared" si="25"/>
        <v>/</v>
      </c>
      <c r="AB26">
        <f t="shared" si="26"/>
        <v>2.1946564885496178E-2</v>
      </c>
      <c r="AC26">
        <f t="shared" si="27"/>
        <v>-9.4495015171217611E-3</v>
      </c>
      <c r="AD26">
        <f t="shared" si="28"/>
        <v>-1.4971209213051839E-2</v>
      </c>
      <c r="AE26" t="str">
        <f t="shared" si="29"/>
        <v>/</v>
      </c>
      <c r="AF26" t="str">
        <f t="shared" si="30"/>
        <v>/</v>
      </c>
      <c r="AG26">
        <f t="shared" si="31"/>
        <v>3.4812880765884291E-3</v>
      </c>
      <c r="AH26" t="str">
        <f t="shared" si="32"/>
        <v>/</v>
      </c>
      <c r="AI26" t="str">
        <f t="shared" si="33"/>
        <v>/</v>
      </c>
      <c r="AJ26" t="str">
        <f t="shared" si="34"/>
        <v>/</v>
      </c>
      <c r="AK26">
        <f t="shared" si="35"/>
        <v>-5.0373134328358216E-2</v>
      </c>
      <c r="AL26">
        <f t="shared" si="36"/>
        <v>1.0424564063684638E-3</v>
      </c>
      <c r="AM26" t="str">
        <f t="shared" si="37"/>
        <v>/</v>
      </c>
      <c r="AN26">
        <f t="shared" si="38"/>
        <v>1.8814675446847673E-3</v>
      </c>
      <c r="AO26" t="str">
        <f t="shared" si="39"/>
        <v>/</v>
      </c>
      <c r="AP26">
        <f t="shared" si="40"/>
        <v>2.8030035944024423E-3</v>
      </c>
      <c r="AV26" s="3"/>
      <c r="AW26" s="3"/>
      <c r="AX26" s="3"/>
      <c r="BI26" s="2">
        <f t="shared" si="0"/>
        <v>43266</v>
      </c>
      <c r="BJ26" s="3">
        <f t="shared" si="1"/>
        <v>1.056</v>
      </c>
      <c r="BK26" s="3">
        <f t="shared" si="2"/>
        <v>1.0620000000000001</v>
      </c>
      <c r="BL26" s="3">
        <f t="shared" si="3"/>
        <v>1.110451893602294</v>
      </c>
      <c r="BM26" s="3">
        <f t="shared" si="4"/>
        <v>1.0269999999999999</v>
      </c>
      <c r="BN26" s="3">
        <f t="shared" si="5"/>
        <v>1</v>
      </c>
      <c r="BO26" s="3">
        <f t="shared" si="6"/>
        <v>1.0551724137931036</v>
      </c>
      <c r="BP26" s="3">
        <f t="shared" si="7"/>
        <v>1.0827252913863359</v>
      </c>
      <c r="BQ26" s="3">
        <f t="shared" si="8"/>
        <v>1.0860915940066027</v>
      </c>
      <c r="BR26" s="3">
        <f t="shared" si="9"/>
        <v>1</v>
      </c>
      <c r="BS26" s="3">
        <f t="shared" si="10"/>
        <v>1</v>
      </c>
      <c r="BT26" s="3">
        <f t="shared" si="11"/>
        <v>1.0587695133149679</v>
      </c>
      <c r="BU26" s="3">
        <f t="shared" si="12"/>
        <v>1</v>
      </c>
      <c r="BV26" s="3">
        <f t="shared" si="13"/>
        <v>1</v>
      </c>
      <c r="BW26" s="3">
        <f t="shared" si="14"/>
        <v>1</v>
      </c>
      <c r="BX26" s="3">
        <f t="shared" si="15"/>
        <v>1.018</v>
      </c>
      <c r="BY26" s="3">
        <f t="shared" si="16"/>
        <v>1.0491656734207391</v>
      </c>
      <c r="BZ26" s="3">
        <f t="shared" si="17"/>
        <v>1</v>
      </c>
      <c r="CA26" s="3">
        <f t="shared" si="18"/>
        <v>1.0649999999999999</v>
      </c>
      <c r="CB26" s="3">
        <f t="shared" si="19"/>
        <v>1</v>
      </c>
      <c r="CC26" s="3">
        <f t="shared" si="20"/>
        <v>1.0753969465053261</v>
      </c>
    </row>
    <row r="27" spans="1:81">
      <c r="A27" s="2">
        <v>43273</v>
      </c>
      <c r="B27">
        <v>1.0660000000000001</v>
      </c>
      <c r="C27">
        <v>1.0609999999999999</v>
      </c>
      <c r="D27">
        <v>1.109</v>
      </c>
      <c r="E27">
        <v>1.032</v>
      </c>
      <c r="F27" s="69">
        <v>1</v>
      </c>
      <c r="G27">
        <v>1.093</v>
      </c>
      <c r="H27">
        <v>1.1478999999999999</v>
      </c>
      <c r="I27">
        <v>1.2818000000000001</v>
      </c>
      <c r="J27">
        <v>1</v>
      </c>
      <c r="K27">
        <v>1</v>
      </c>
      <c r="L27">
        <v>1.179</v>
      </c>
      <c r="M27" s="3">
        <v>1</v>
      </c>
      <c r="N27" s="3">
        <v>1</v>
      </c>
      <c r="O27" s="3">
        <v>1</v>
      </c>
      <c r="P27">
        <v>0.998</v>
      </c>
      <c r="Q27">
        <v>1.0591999999999999</v>
      </c>
      <c r="R27" s="3">
        <v>1</v>
      </c>
      <c r="S27">
        <v>1.0680000000000001</v>
      </c>
      <c r="T27" s="3">
        <v>1</v>
      </c>
      <c r="U27" s="19">
        <v>1.0818123177145655</v>
      </c>
      <c r="W27">
        <f t="shared" si="21"/>
        <v>9.4696969696970168E-3</v>
      </c>
      <c r="X27">
        <f t="shared" si="22"/>
        <v>-9.4161958568750315E-4</v>
      </c>
      <c r="Y27">
        <f t="shared" si="23"/>
        <v>-1.2466607301869992E-2</v>
      </c>
      <c r="Z27">
        <f t="shared" si="24"/>
        <v>4.8685491723468033E-3</v>
      </c>
      <c r="AA27" t="str">
        <f t="shared" si="25"/>
        <v>/</v>
      </c>
      <c r="AB27">
        <f t="shared" si="26"/>
        <v>2.0541549953314586E-2</v>
      </c>
      <c r="AC27">
        <f t="shared" si="27"/>
        <v>4.6385436723261897E-3</v>
      </c>
      <c r="AD27">
        <f t="shared" si="28"/>
        <v>-9.3530787217444011E-4</v>
      </c>
      <c r="AE27" t="str">
        <f t="shared" si="29"/>
        <v>/</v>
      </c>
      <c r="AF27" t="str">
        <f t="shared" si="30"/>
        <v>/</v>
      </c>
      <c r="AG27">
        <f t="shared" si="31"/>
        <v>2.2549869904596731E-2</v>
      </c>
      <c r="AH27" t="str">
        <f t="shared" si="32"/>
        <v>/</v>
      </c>
      <c r="AI27" t="str">
        <f t="shared" si="33"/>
        <v>/</v>
      </c>
      <c r="AJ27" t="str">
        <f t="shared" si="34"/>
        <v>/</v>
      </c>
      <c r="AK27">
        <f t="shared" si="35"/>
        <v>-1.9646365422396839E-2</v>
      </c>
      <c r="AL27">
        <f t="shared" si="36"/>
        <v>2.7454321688913375E-3</v>
      </c>
      <c r="AM27" t="str">
        <f t="shared" si="37"/>
        <v>/</v>
      </c>
      <c r="AN27">
        <f t="shared" si="38"/>
        <v>2.8169014084507005E-3</v>
      </c>
      <c r="AO27" t="str">
        <f t="shared" si="39"/>
        <v>/</v>
      </c>
      <c r="AP27">
        <f t="shared" si="40"/>
        <v>5.9655843640686879E-3</v>
      </c>
      <c r="AV27" s="3"/>
      <c r="AW27" s="3"/>
      <c r="AX27" s="3"/>
      <c r="BI27" s="2">
        <f t="shared" si="0"/>
        <v>43273</v>
      </c>
      <c r="BJ27" s="3">
        <f t="shared" si="1"/>
        <v>1.0660000000000001</v>
      </c>
      <c r="BK27" s="3">
        <f t="shared" si="2"/>
        <v>1.0609999999999999</v>
      </c>
      <c r="BL27" s="3">
        <f t="shared" si="3"/>
        <v>1.0966083259171362</v>
      </c>
      <c r="BM27" s="3">
        <f t="shared" si="4"/>
        <v>1.032</v>
      </c>
      <c r="BN27" s="3">
        <f t="shared" si="5"/>
        <v>1</v>
      </c>
      <c r="BO27" s="3">
        <f t="shared" si="6"/>
        <v>1.0768472906403941</v>
      </c>
      <c r="BP27" s="3">
        <f t="shared" si="7"/>
        <v>1.0877475599355633</v>
      </c>
      <c r="BQ27" s="3">
        <f t="shared" si="8"/>
        <v>1.085075763988826</v>
      </c>
      <c r="BR27" s="3">
        <f t="shared" si="9"/>
        <v>1</v>
      </c>
      <c r="BS27" s="3">
        <f t="shared" si="10"/>
        <v>1</v>
      </c>
      <c r="BT27" s="3">
        <f t="shared" si="11"/>
        <v>1.0826446280991737</v>
      </c>
      <c r="BU27" s="3">
        <f t="shared" si="12"/>
        <v>1</v>
      </c>
      <c r="BV27" s="3">
        <f t="shared" si="13"/>
        <v>1</v>
      </c>
      <c r="BW27" s="3">
        <f t="shared" si="14"/>
        <v>1</v>
      </c>
      <c r="BX27" s="3">
        <f t="shared" si="15"/>
        <v>0.998</v>
      </c>
      <c r="BY27" s="3">
        <f t="shared" si="16"/>
        <v>1.0520460866110448</v>
      </c>
      <c r="BZ27" s="3">
        <f t="shared" si="17"/>
        <v>1</v>
      </c>
      <c r="CA27" s="3">
        <f t="shared" si="18"/>
        <v>1.0680000000000001</v>
      </c>
      <c r="CB27" s="3">
        <f t="shared" si="19"/>
        <v>1</v>
      </c>
      <c r="CC27" s="3">
        <f t="shared" si="20"/>
        <v>1.0818123177145655</v>
      </c>
    </row>
    <row r="28" spans="1:81">
      <c r="A28" s="2">
        <v>43280</v>
      </c>
      <c r="B28">
        <v>1.069</v>
      </c>
      <c r="C28">
        <v>1.0649999999999999</v>
      </c>
      <c r="D28">
        <v>1.1100000000000001</v>
      </c>
      <c r="E28">
        <v>1.04</v>
      </c>
      <c r="F28" s="69">
        <v>1</v>
      </c>
      <c r="G28">
        <v>1.0920000000000001</v>
      </c>
      <c r="H28">
        <v>1.1603000000000001</v>
      </c>
      <c r="I28">
        <v>1.2987</v>
      </c>
      <c r="J28">
        <v>1</v>
      </c>
      <c r="K28">
        <v>1</v>
      </c>
      <c r="L28">
        <v>1.18</v>
      </c>
      <c r="M28" s="3">
        <v>1</v>
      </c>
      <c r="N28" s="3">
        <v>1</v>
      </c>
      <c r="O28" s="3">
        <v>1</v>
      </c>
      <c r="P28">
        <v>1.0409999999999999</v>
      </c>
      <c r="Q28">
        <v>1.0617000000000001</v>
      </c>
      <c r="R28" s="3">
        <v>1</v>
      </c>
      <c r="S28">
        <v>1.0620000000000001</v>
      </c>
      <c r="T28" s="3">
        <v>1</v>
      </c>
      <c r="U28" s="19">
        <v>1.0871075348705364</v>
      </c>
      <c r="W28">
        <f t="shared" si="21"/>
        <v>2.8142589118198558E-3</v>
      </c>
      <c r="X28">
        <f t="shared" si="22"/>
        <v>3.7700282752120007E-3</v>
      </c>
      <c r="Y28">
        <f t="shared" si="23"/>
        <v>9.0171325518495493E-4</v>
      </c>
      <c r="Z28">
        <f t="shared" si="24"/>
        <v>7.7519379844961378E-3</v>
      </c>
      <c r="AA28" t="str">
        <f t="shared" si="25"/>
        <v>/</v>
      </c>
      <c r="AB28">
        <f t="shared" si="26"/>
        <v>-9.1491308325697407E-4</v>
      </c>
      <c r="AC28">
        <f t="shared" si="27"/>
        <v>1.0802334698144511E-2</v>
      </c>
      <c r="AD28">
        <f t="shared" si="28"/>
        <v>1.3184584178498993E-2</v>
      </c>
      <c r="AE28" t="str">
        <f t="shared" si="29"/>
        <v>/</v>
      </c>
      <c r="AF28" t="str">
        <f t="shared" si="30"/>
        <v>/</v>
      </c>
      <c r="AG28">
        <f t="shared" si="31"/>
        <v>8.4817642069534571E-4</v>
      </c>
      <c r="AH28" t="str">
        <f t="shared" si="32"/>
        <v>/</v>
      </c>
      <c r="AI28" t="str">
        <f t="shared" si="33"/>
        <v>/</v>
      </c>
      <c r="AJ28" t="str">
        <f t="shared" si="34"/>
        <v>/</v>
      </c>
      <c r="AK28">
        <f t="shared" si="35"/>
        <v>4.3086172344689366E-2</v>
      </c>
      <c r="AL28">
        <f t="shared" si="36"/>
        <v>2.3602719033233299E-3</v>
      </c>
      <c r="AM28" t="str">
        <f t="shared" si="37"/>
        <v>/</v>
      </c>
      <c r="AN28">
        <f t="shared" si="38"/>
        <v>-5.6179775280899014E-3</v>
      </c>
      <c r="AO28" t="str">
        <f t="shared" si="39"/>
        <v>/</v>
      </c>
      <c r="AP28">
        <f t="shared" si="40"/>
        <v>4.8947650800994502E-3</v>
      </c>
      <c r="AV28" s="3"/>
      <c r="AW28" s="3"/>
      <c r="AX28" s="3"/>
      <c r="BI28" s="2">
        <f t="shared" si="0"/>
        <v>43280</v>
      </c>
      <c r="BJ28" s="3">
        <f t="shared" si="1"/>
        <v>1.069</v>
      </c>
      <c r="BK28" s="3">
        <f t="shared" si="2"/>
        <v>1.0649999999999999</v>
      </c>
      <c r="BL28" s="3">
        <f t="shared" si="3"/>
        <v>1.0975971521803618</v>
      </c>
      <c r="BM28" s="3">
        <f t="shared" si="4"/>
        <v>1.04</v>
      </c>
      <c r="BN28" s="3">
        <f t="shared" si="5"/>
        <v>1</v>
      </c>
      <c r="BO28" s="3">
        <f t="shared" si="6"/>
        <v>1.0758620689655174</v>
      </c>
      <c r="BP28" s="3">
        <f t="shared" si="7"/>
        <v>1.0994977731450775</v>
      </c>
      <c r="BQ28" s="3">
        <f t="shared" si="8"/>
        <v>1.0993820367391856</v>
      </c>
      <c r="BR28" s="3">
        <f t="shared" si="9"/>
        <v>1</v>
      </c>
      <c r="BS28" s="3">
        <f t="shared" si="10"/>
        <v>1</v>
      </c>
      <c r="BT28" s="3">
        <f t="shared" si="11"/>
        <v>1.0835629017447199</v>
      </c>
      <c r="BU28" s="3">
        <f t="shared" si="12"/>
        <v>1</v>
      </c>
      <c r="BV28" s="3">
        <f t="shared" si="13"/>
        <v>1</v>
      </c>
      <c r="BW28" s="3">
        <f t="shared" si="14"/>
        <v>1</v>
      </c>
      <c r="BX28" s="3">
        <f t="shared" si="15"/>
        <v>1.0409999999999999</v>
      </c>
      <c r="BY28" s="3">
        <f t="shared" si="16"/>
        <v>1.0545292014302743</v>
      </c>
      <c r="BZ28" s="3">
        <f t="shared" si="17"/>
        <v>1</v>
      </c>
      <c r="CA28" s="3">
        <f t="shared" si="18"/>
        <v>1.0620000000000001</v>
      </c>
      <c r="CB28" s="3">
        <f t="shared" si="19"/>
        <v>1</v>
      </c>
      <c r="CC28" s="3">
        <f t="shared" si="20"/>
        <v>1.0871075348705364</v>
      </c>
    </row>
    <row r="29" spans="1:81">
      <c r="A29" s="2">
        <v>43287</v>
      </c>
      <c r="B29">
        <v>1.069</v>
      </c>
      <c r="C29">
        <v>1.0713999999999999</v>
      </c>
      <c r="D29">
        <v>1.117</v>
      </c>
      <c r="E29">
        <v>1.042</v>
      </c>
      <c r="F29" s="69">
        <v>1</v>
      </c>
      <c r="G29">
        <v>1.091</v>
      </c>
      <c r="H29">
        <v>1.1531</v>
      </c>
      <c r="I29">
        <v>1.2983</v>
      </c>
      <c r="J29">
        <v>1</v>
      </c>
      <c r="K29">
        <v>1</v>
      </c>
      <c r="L29">
        <v>1.2010000000000001</v>
      </c>
      <c r="M29" s="3">
        <v>1</v>
      </c>
      <c r="N29" s="3">
        <v>1</v>
      </c>
      <c r="O29" s="3">
        <v>1</v>
      </c>
      <c r="P29">
        <v>1.044</v>
      </c>
      <c r="Q29">
        <v>1.0651999999999999</v>
      </c>
      <c r="R29" s="3">
        <v>1</v>
      </c>
      <c r="S29">
        <v>1.0669999999999999</v>
      </c>
      <c r="T29" s="3">
        <v>1</v>
      </c>
      <c r="U29" s="19">
        <v>1.0909289259763784</v>
      </c>
      <c r="W29" t="str">
        <f t="shared" si="21"/>
        <v>/</v>
      </c>
      <c r="X29">
        <f t="shared" si="22"/>
        <v>6.0093896713615536E-3</v>
      </c>
      <c r="Y29">
        <f t="shared" si="23"/>
        <v>6.3063063063062419E-3</v>
      </c>
      <c r="Z29">
        <f t="shared" si="24"/>
        <v>1.9230769230769162E-3</v>
      </c>
      <c r="AA29" t="str">
        <f t="shared" si="25"/>
        <v>/</v>
      </c>
      <c r="AB29">
        <f t="shared" si="26"/>
        <v>-9.1575091575102352E-4</v>
      </c>
      <c r="AC29">
        <f t="shared" si="27"/>
        <v>-6.2052917348962566E-3</v>
      </c>
      <c r="AD29">
        <f t="shared" si="28"/>
        <v>-3.080003080002669E-4</v>
      </c>
      <c r="AE29" t="str">
        <f t="shared" si="29"/>
        <v>/</v>
      </c>
      <c r="AF29" t="str">
        <f t="shared" si="30"/>
        <v>/</v>
      </c>
      <c r="AG29">
        <f t="shared" si="31"/>
        <v>1.7796610169491744E-2</v>
      </c>
      <c r="AH29" t="str">
        <f t="shared" si="32"/>
        <v>/</v>
      </c>
      <c r="AI29" t="str">
        <f t="shared" si="33"/>
        <v>/</v>
      </c>
      <c r="AJ29" t="str">
        <f t="shared" si="34"/>
        <v>/</v>
      </c>
      <c r="AK29">
        <f t="shared" si="35"/>
        <v>2.8818443804035088E-3</v>
      </c>
      <c r="AL29">
        <f t="shared" si="36"/>
        <v>3.29659979278496E-3</v>
      </c>
      <c r="AM29" t="str">
        <f t="shared" si="37"/>
        <v>/</v>
      </c>
      <c r="AN29">
        <f t="shared" si="38"/>
        <v>4.7080979284368496E-3</v>
      </c>
      <c r="AO29" t="str">
        <f t="shared" si="39"/>
        <v>/</v>
      </c>
      <c r="AP29">
        <f t="shared" si="40"/>
        <v>3.515191444512622E-3</v>
      </c>
      <c r="AV29" s="3"/>
      <c r="AW29" s="3"/>
      <c r="AX29" s="3"/>
      <c r="BI29" s="2">
        <f t="shared" si="0"/>
        <v>43287</v>
      </c>
      <c r="BJ29" s="3">
        <f t="shared" si="1"/>
        <v>1.069</v>
      </c>
      <c r="BK29" s="3">
        <f t="shared" si="2"/>
        <v>1.0713999999999999</v>
      </c>
      <c r="BL29" s="3">
        <f t="shared" si="3"/>
        <v>1.1045189360229406</v>
      </c>
      <c r="BM29" s="3">
        <f t="shared" si="4"/>
        <v>1.042</v>
      </c>
      <c r="BN29" s="3">
        <f t="shared" si="5"/>
        <v>1</v>
      </c>
      <c r="BO29" s="3">
        <f t="shared" si="6"/>
        <v>1.0748768472906405</v>
      </c>
      <c r="BP29" s="3">
        <f t="shared" si="7"/>
        <v>1.0926750687008435</v>
      </c>
      <c r="BQ29" s="3">
        <f t="shared" si="8"/>
        <v>1.0990434267332601</v>
      </c>
      <c r="BR29" s="3">
        <f t="shared" si="9"/>
        <v>1</v>
      </c>
      <c r="BS29" s="3">
        <f t="shared" si="10"/>
        <v>1</v>
      </c>
      <c r="BT29" s="3">
        <f t="shared" si="11"/>
        <v>1.1028466483011938</v>
      </c>
      <c r="BU29" s="3">
        <f t="shared" si="12"/>
        <v>1</v>
      </c>
      <c r="BV29" s="3">
        <f t="shared" si="13"/>
        <v>1</v>
      </c>
      <c r="BW29" s="3">
        <f t="shared" si="14"/>
        <v>1</v>
      </c>
      <c r="BX29" s="3">
        <f t="shared" si="15"/>
        <v>1.044</v>
      </c>
      <c r="BY29" s="3">
        <f t="shared" si="16"/>
        <v>1.0580055621771951</v>
      </c>
      <c r="BZ29" s="3">
        <f t="shared" si="17"/>
        <v>1</v>
      </c>
      <c r="CA29" s="3">
        <f t="shared" si="18"/>
        <v>1.0669999999999999</v>
      </c>
      <c r="CB29" s="3">
        <f t="shared" si="19"/>
        <v>1</v>
      </c>
      <c r="CC29" s="3">
        <f t="shared" si="20"/>
        <v>1.0909289259763784</v>
      </c>
    </row>
    <row r="30" spans="1:81">
      <c r="A30" s="2">
        <v>43294</v>
      </c>
      <c r="B30">
        <v>1.0720000000000001</v>
      </c>
      <c r="C30">
        <v>1.0703</v>
      </c>
      <c r="D30">
        <v>1.117</v>
      </c>
      <c r="E30">
        <v>1.046</v>
      </c>
      <c r="F30" s="69">
        <v>1</v>
      </c>
      <c r="G30">
        <v>1.115</v>
      </c>
      <c r="H30">
        <v>1.1687000000000001</v>
      </c>
      <c r="I30">
        <v>1.3067</v>
      </c>
      <c r="J30">
        <v>1</v>
      </c>
      <c r="K30">
        <v>1</v>
      </c>
      <c r="L30">
        <v>1.2190000000000001</v>
      </c>
      <c r="M30" s="3">
        <v>1</v>
      </c>
      <c r="N30" s="3">
        <v>1</v>
      </c>
      <c r="O30" s="3">
        <v>1</v>
      </c>
      <c r="P30">
        <v>1.0549999999999999</v>
      </c>
      <c r="Q30">
        <v>1.0672999999999999</v>
      </c>
      <c r="R30" s="3">
        <v>1</v>
      </c>
      <c r="S30">
        <v>1.077</v>
      </c>
      <c r="T30" s="3">
        <v>1</v>
      </c>
      <c r="U30" s="19">
        <v>1.1006853938104559</v>
      </c>
      <c r="W30">
        <f t="shared" si="21"/>
        <v>2.8063610851263299E-3</v>
      </c>
      <c r="X30">
        <f t="shared" si="22"/>
        <v>-1.0266940451744144E-3</v>
      </c>
      <c r="Y30" t="str">
        <f t="shared" si="23"/>
        <v>/</v>
      </c>
      <c r="Z30">
        <f t="shared" si="24"/>
        <v>3.8387715930903177E-3</v>
      </c>
      <c r="AA30" t="str">
        <f t="shared" si="25"/>
        <v>/</v>
      </c>
      <c r="AB30">
        <f t="shared" si="26"/>
        <v>2.1998166819431786E-2</v>
      </c>
      <c r="AC30">
        <f t="shared" si="27"/>
        <v>1.3528748590755368E-2</v>
      </c>
      <c r="AD30">
        <f t="shared" si="28"/>
        <v>6.4699992297618802E-3</v>
      </c>
      <c r="AE30" t="str">
        <f t="shared" si="29"/>
        <v>/</v>
      </c>
      <c r="AF30" t="str">
        <f t="shared" si="30"/>
        <v>/</v>
      </c>
      <c r="AG30">
        <f t="shared" si="31"/>
        <v>1.4987510407993287E-2</v>
      </c>
      <c r="AH30" t="str">
        <f t="shared" si="32"/>
        <v>/</v>
      </c>
      <c r="AI30" t="str">
        <f t="shared" si="33"/>
        <v>/</v>
      </c>
      <c r="AJ30" t="str">
        <f t="shared" si="34"/>
        <v>/</v>
      </c>
      <c r="AK30">
        <f t="shared" si="35"/>
        <v>1.0536398467432928E-2</v>
      </c>
      <c r="AL30">
        <f t="shared" si="36"/>
        <v>1.9714607585430421E-3</v>
      </c>
      <c r="AM30" t="str">
        <f t="shared" si="37"/>
        <v>/</v>
      </c>
      <c r="AN30">
        <f t="shared" si="38"/>
        <v>9.3720712277414187E-3</v>
      </c>
      <c r="AO30" t="str">
        <f t="shared" si="39"/>
        <v>/</v>
      </c>
      <c r="AP30">
        <f t="shared" si="40"/>
        <v>8.9432662401407459E-3</v>
      </c>
      <c r="AV30" s="3"/>
      <c r="AW30" s="3"/>
      <c r="AX30" s="3"/>
      <c r="BI30" s="2">
        <f t="shared" si="0"/>
        <v>43294</v>
      </c>
      <c r="BJ30" s="3">
        <f t="shared" si="1"/>
        <v>1.0720000000000001</v>
      </c>
      <c r="BK30" s="3">
        <f t="shared" si="2"/>
        <v>1.0703</v>
      </c>
      <c r="BL30" s="3">
        <f t="shared" si="3"/>
        <v>1.1045189360229406</v>
      </c>
      <c r="BM30" s="3">
        <f t="shared" si="4"/>
        <v>1.046</v>
      </c>
      <c r="BN30" s="3">
        <f t="shared" si="5"/>
        <v>1</v>
      </c>
      <c r="BO30" s="3">
        <f t="shared" si="6"/>
        <v>1.0985221674876848</v>
      </c>
      <c r="BP30" s="3">
        <f t="shared" si="7"/>
        <v>1.1074575949966836</v>
      </c>
      <c r="BQ30" s="3">
        <f t="shared" si="8"/>
        <v>1.1061542368576991</v>
      </c>
      <c r="BR30" s="3">
        <f t="shared" si="9"/>
        <v>1</v>
      </c>
      <c r="BS30" s="3">
        <f t="shared" si="10"/>
        <v>1</v>
      </c>
      <c r="BT30" s="3">
        <f t="shared" si="11"/>
        <v>1.1193755739210285</v>
      </c>
      <c r="BU30" s="3">
        <f t="shared" si="12"/>
        <v>1</v>
      </c>
      <c r="BV30" s="3">
        <f t="shared" si="13"/>
        <v>1</v>
      </c>
      <c r="BW30" s="3">
        <f t="shared" si="14"/>
        <v>1</v>
      </c>
      <c r="BX30" s="3">
        <f t="shared" si="15"/>
        <v>1.0549999999999999</v>
      </c>
      <c r="BY30" s="3">
        <f t="shared" si="16"/>
        <v>1.0600913786253476</v>
      </c>
      <c r="BZ30" s="3">
        <f t="shared" si="17"/>
        <v>1</v>
      </c>
      <c r="CA30" s="3">
        <f t="shared" si="18"/>
        <v>1.077</v>
      </c>
      <c r="CB30" s="3">
        <f t="shared" si="19"/>
        <v>1</v>
      </c>
      <c r="CC30" s="3">
        <f t="shared" si="20"/>
        <v>1.1006853938104559</v>
      </c>
    </row>
    <row r="31" spans="1:81">
      <c r="A31" s="2">
        <v>43301</v>
      </c>
      <c r="B31">
        <v>1.08</v>
      </c>
      <c r="C31">
        <v>1.0713999999999999</v>
      </c>
      <c r="D31">
        <v>1.119</v>
      </c>
      <c r="E31">
        <v>1.0629999999999999</v>
      </c>
      <c r="F31" s="69">
        <v>1</v>
      </c>
      <c r="G31">
        <v>1.1160000000000001</v>
      </c>
      <c r="H31">
        <v>1.1584000000000001</v>
      </c>
      <c r="I31">
        <v>1.3049999999999999</v>
      </c>
      <c r="J31">
        <v>1</v>
      </c>
      <c r="K31">
        <v>1</v>
      </c>
      <c r="L31">
        <v>1.2370000000000001</v>
      </c>
      <c r="M31" s="3">
        <v>1</v>
      </c>
      <c r="N31" s="3">
        <v>1</v>
      </c>
      <c r="O31" s="3">
        <v>1</v>
      </c>
      <c r="P31">
        <v>1.071</v>
      </c>
      <c r="Q31">
        <v>1.0697000000000001</v>
      </c>
      <c r="R31" s="3">
        <v>1</v>
      </c>
      <c r="S31">
        <v>1.079</v>
      </c>
      <c r="T31" s="3">
        <v>1</v>
      </c>
      <c r="U31" s="19">
        <v>1.1050994449914586</v>
      </c>
      <c r="W31">
        <f t="shared" si="21"/>
        <v>7.4626865671640896E-3</v>
      </c>
      <c r="X31">
        <f t="shared" si="22"/>
        <v>1.0277492291879131E-3</v>
      </c>
      <c r="Y31">
        <f t="shared" si="23"/>
        <v>1.7905102954343111E-3</v>
      </c>
      <c r="Z31">
        <f t="shared" si="24"/>
        <v>1.6252390057361232E-2</v>
      </c>
      <c r="AA31" t="str">
        <f t="shared" si="25"/>
        <v>/</v>
      </c>
      <c r="AB31">
        <f t="shared" si="26"/>
        <v>8.9686098654717661E-4</v>
      </c>
      <c r="AC31">
        <f t="shared" si="27"/>
        <v>-8.8132112603747093E-3</v>
      </c>
      <c r="AD31">
        <f t="shared" si="28"/>
        <v>-1.3009872197138339E-3</v>
      </c>
      <c r="AE31" t="str">
        <f t="shared" si="29"/>
        <v>/</v>
      </c>
      <c r="AF31" t="str">
        <f t="shared" si="30"/>
        <v>/</v>
      </c>
      <c r="AG31">
        <f t="shared" si="31"/>
        <v>1.4766201804758072E-2</v>
      </c>
      <c r="AH31" t="str">
        <f t="shared" si="32"/>
        <v>/</v>
      </c>
      <c r="AI31" t="str">
        <f t="shared" si="33"/>
        <v>/</v>
      </c>
      <c r="AJ31" t="str">
        <f t="shared" si="34"/>
        <v>/</v>
      </c>
      <c r="AK31">
        <f t="shared" si="35"/>
        <v>1.5165876777251119E-2</v>
      </c>
      <c r="AL31">
        <f t="shared" si="36"/>
        <v>2.2486648552424437E-3</v>
      </c>
      <c r="AM31" t="str">
        <f t="shared" si="37"/>
        <v>/</v>
      </c>
      <c r="AN31">
        <f t="shared" si="38"/>
        <v>1.8570102135562205E-3</v>
      </c>
      <c r="AO31" t="str">
        <f t="shared" si="39"/>
        <v>/</v>
      </c>
      <c r="AP31">
        <f t="shared" si="40"/>
        <v>4.010275057545476E-3</v>
      </c>
      <c r="AV31" s="3"/>
      <c r="AW31" s="3"/>
      <c r="AX31" s="3"/>
      <c r="BI31" s="2">
        <f t="shared" si="0"/>
        <v>43301</v>
      </c>
      <c r="BJ31" s="3">
        <f t="shared" si="1"/>
        <v>1.08</v>
      </c>
      <c r="BK31" s="3">
        <f t="shared" si="2"/>
        <v>1.0713999999999999</v>
      </c>
      <c r="BL31" s="3">
        <f t="shared" si="3"/>
        <v>1.1064965885493918</v>
      </c>
      <c r="BM31" s="3">
        <f t="shared" si="4"/>
        <v>1.0629999999999999</v>
      </c>
      <c r="BN31" s="3">
        <f t="shared" si="5"/>
        <v>1</v>
      </c>
      <c r="BO31" s="3">
        <f t="shared" si="6"/>
        <v>1.0995073891625617</v>
      </c>
      <c r="BP31" s="3">
        <f t="shared" si="7"/>
        <v>1.0976973372500713</v>
      </c>
      <c r="BQ31" s="3">
        <f t="shared" si="8"/>
        <v>1.1047151443325149</v>
      </c>
      <c r="BR31" s="3">
        <f t="shared" si="9"/>
        <v>1</v>
      </c>
      <c r="BS31" s="3">
        <f t="shared" si="10"/>
        <v>1</v>
      </c>
      <c r="BT31" s="3">
        <f t="shared" si="11"/>
        <v>1.1359044995408634</v>
      </c>
      <c r="BU31" s="3">
        <f t="shared" si="12"/>
        <v>1</v>
      </c>
      <c r="BV31" s="3">
        <f t="shared" si="13"/>
        <v>1</v>
      </c>
      <c r="BW31" s="3">
        <f t="shared" si="14"/>
        <v>1</v>
      </c>
      <c r="BX31" s="3">
        <f t="shared" si="15"/>
        <v>1.071</v>
      </c>
      <c r="BY31" s="3">
        <f t="shared" si="16"/>
        <v>1.0624751688518079</v>
      </c>
      <c r="BZ31" s="3">
        <f t="shared" si="17"/>
        <v>1</v>
      </c>
      <c r="CA31" s="3">
        <f t="shared" si="18"/>
        <v>1.079</v>
      </c>
      <c r="CB31" s="3">
        <f t="shared" si="19"/>
        <v>1</v>
      </c>
      <c r="CC31" s="3">
        <f t="shared" si="20"/>
        <v>1.1050994449914586</v>
      </c>
    </row>
    <row r="32" spans="1:81">
      <c r="A32" s="2">
        <v>43308</v>
      </c>
      <c r="B32">
        <v>1.077</v>
      </c>
      <c r="C32">
        <v>1.0746</v>
      </c>
      <c r="D32">
        <v>1.1200000000000001</v>
      </c>
      <c r="E32">
        <v>1.0680000000000001</v>
      </c>
      <c r="F32" s="69">
        <v>1</v>
      </c>
      <c r="G32">
        <v>1.1180000000000001</v>
      </c>
      <c r="H32">
        <v>1.1516</v>
      </c>
      <c r="I32">
        <v>1.3003</v>
      </c>
      <c r="J32">
        <v>1</v>
      </c>
      <c r="K32">
        <v>1</v>
      </c>
      <c r="L32">
        <v>1.2270000000000001</v>
      </c>
      <c r="M32" s="3">
        <v>1</v>
      </c>
      <c r="N32" s="3">
        <v>1</v>
      </c>
      <c r="O32" s="3">
        <v>1</v>
      </c>
      <c r="P32">
        <v>1.0569999999999999</v>
      </c>
      <c r="Q32">
        <v>1.0701000000000001</v>
      </c>
      <c r="R32" s="3">
        <v>1</v>
      </c>
      <c r="S32">
        <v>1.077</v>
      </c>
      <c r="T32" s="3">
        <v>1</v>
      </c>
      <c r="U32" s="19">
        <v>1.1037239600993265</v>
      </c>
      <c r="W32">
        <f t="shared" si="21"/>
        <v>-2.7777777777778789E-3</v>
      </c>
      <c r="X32">
        <f t="shared" si="22"/>
        <v>2.9867463132351446E-3</v>
      </c>
      <c r="Y32">
        <f t="shared" si="23"/>
        <v>8.9365504915117633E-4</v>
      </c>
      <c r="Z32">
        <f t="shared" si="24"/>
        <v>4.7036688617121403E-3</v>
      </c>
      <c r="AA32" t="str">
        <f t="shared" si="25"/>
        <v>/</v>
      </c>
      <c r="AB32">
        <f t="shared" si="26"/>
        <v>1.7921146953405742E-3</v>
      </c>
      <c r="AC32">
        <f t="shared" si="27"/>
        <v>-5.870165745856526E-3</v>
      </c>
      <c r="AD32">
        <f t="shared" si="28"/>
        <v>-3.6015325670497589E-3</v>
      </c>
      <c r="AE32" t="str">
        <f t="shared" si="29"/>
        <v>/</v>
      </c>
      <c r="AF32" t="str">
        <f t="shared" si="30"/>
        <v>/</v>
      </c>
      <c r="AG32">
        <f t="shared" si="31"/>
        <v>-8.0840743734842402E-3</v>
      </c>
      <c r="AH32" t="str">
        <f t="shared" si="32"/>
        <v>/</v>
      </c>
      <c r="AI32" t="str">
        <f t="shared" si="33"/>
        <v>/</v>
      </c>
      <c r="AJ32" t="str">
        <f t="shared" si="34"/>
        <v>/</v>
      </c>
      <c r="AK32">
        <f t="shared" si="35"/>
        <v>-1.3071895424836666E-2</v>
      </c>
      <c r="AL32">
        <f t="shared" si="36"/>
        <v>3.739366177433201E-4</v>
      </c>
      <c r="AM32" t="str">
        <f t="shared" si="37"/>
        <v>/</v>
      </c>
      <c r="AN32">
        <f t="shared" si="38"/>
        <v>-1.853568118628357E-3</v>
      </c>
      <c r="AO32" t="str">
        <f t="shared" si="39"/>
        <v>/</v>
      </c>
      <c r="AP32">
        <f t="shared" si="40"/>
        <v>-1.2446706930910878E-3</v>
      </c>
      <c r="AV32" s="3"/>
      <c r="AW32" s="3"/>
      <c r="AX32" s="3"/>
      <c r="BI32" s="2">
        <f t="shared" si="0"/>
        <v>43308</v>
      </c>
      <c r="BJ32" s="3">
        <f t="shared" si="1"/>
        <v>1.077</v>
      </c>
      <c r="BK32" s="3">
        <f t="shared" si="2"/>
        <v>1.0746</v>
      </c>
      <c r="BL32" s="3">
        <f t="shared" si="3"/>
        <v>1.1074854148126174</v>
      </c>
      <c r="BM32" s="3">
        <f t="shared" si="4"/>
        <v>1.0680000000000001</v>
      </c>
      <c r="BN32" s="3">
        <f t="shared" si="5"/>
        <v>1</v>
      </c>
      <c r="BO32" s="3">
        <f t="shared" si="6"/>
        <v>1.1014778325123156</v>
      </c>
      <c r="BP32" s="3">
        <f t="shared" si="7"/>
        <v>1.0912536719416279</v>
      </c>
      <c r="BQ32" s="3">
        <f t="shared" si="8"/>
        <v>1.1007364767628884</v>
      </c>
      <c r="BR32" s="3">
        <f t="shared" si="9"/>
        <v>1</v>
      </c>
      <c r="BS32" s="3">
        <f t="shared" si="10"/>
        <v>1</v>
      </c>
      <c r="BT32" s="3">
        <f t="shared" si="11"/>
        <v>1.1267217630853996</v>
      </c>
      <c r="BU32" s="3">
        <f t="shared" si="12"/>
        <v>1</v>
      </c>
      <c r="BV32" s="3">
        <f t="shared" si="13"/>
        <v>1</v>
      </c>
      <c r="BW32" s="3">
        <f t="shared" si="14"/>
        <v>1</v>
      </c>
      <c r="BX32" s="3">
        <f t="shared" si="15"/>
        <v>1.0569999999999999</v>
      </c>
      <c r="BY32" s="3">
        <f t="shared" si="16"/>
        <v>1.0628724672228844</v>
      </c>
      <c r="BZ32" s="3">
        <f t="shared" si="17"/>
        <v>1</v>
      </c>
      <c r="CA32" s="3">
        <f t="shared" si="18"/>
        <v>1.077</v>
      </c>
      <c r="CB32" s="3">
        <f t="shared" si="19"/>
        <v>1</v>
      </c>
      <c r="CC32" s="3">
        <f t="shared" si="20"/>
        <v>1.1037239600993265</v>
      </c>
    </row>
    <row r="33" spans="1:81">
      <c r="A33" s="2">
        <v>43315</v>
      </c>
      <c r="B33">
        <v>1.0760000000000001</v>
      </c>
      <c r="C33">
        <v>1.0788</v>
      </c>
      <c r="D33">
        <v>1.127</v>
      </c>
      <c r="E33">
        <v>1.079</v>
      </c>
      <c r="F33" s="69">
        <v>1</v>
      </c>
      <c r="G33">
        <v>1.1379999999999999</v>
      </c>
      <c r="H33">
        <v>1.1506000000000001</v>
      </c>
      <c r="I33">
        <v>1.3091999999999999</v>
      </c>
      <c r="J33">
        <v>1</v>
      </c>
      <c r="K33">
        <v>1</v>
      </c>
      <c r="L33">
        <v>1.238</v>
      </c>
      <c r="M33">
        <v>0.96619999999999995</v>
      </c>
      <c r="N33" s="3">
        <v>1</v>
      </c>
      <c r="O33" s="3">
        <v>1</v>
      </c>
      <c r="P33">
        <v>1.0269999999999999</v>
      </c>
      <c r="Q33">
        <v>1.0723</v>
      </c>
      <c r="R33" s="3">
        <v>1</v>
      </c>
      <c r="S33">
        <v>1.0660000000000001</v>
      </c>
      <c r="T33" s="3">
        <v>1</v>
      </c>
      <c r="U33" s="19">
        <v>1.1109478074113803</v>
      </c>
      <c r="W33">
        <f t="shared" si="21"/>
        <v>-9.2850510677799925E-4</v>
      </c>
      <c r="X33">
        <f t="shared" si="22"/>
        <v>3.9084310441093173E-3</v>
      </c>
      <c r="Y33">
        <f t="shared" si="23"/>
        <v>6.2499999999998668E-3</v>
      </c>
      <c r="Z33">
        <f t="shared" si="24"/>
        <v>1.0299625468164653E-2</v>
      </c>
      <c r="AA33" t="str">
        <f t="shared" si="25"/>
        <v>/</v>
      </c>
      <c r="AB33">
        <f t="shared" si="26"/>
        <v>1.7889087656529412E-2</v>
      </c>
      <c r="AC33">
        <f t="shared" si="27"/>
        <v>-8.6835706842647298E-4</v>
      </c>
      <c r="AD33">
        <f t="shared" si="28"/>
        <v>6.8445743290008743E-3</v>
      </c>
      <c r="AE33" t="str">
        <f t="shared" si="29"/>
        <v>/</v>
      </c>
      <c r="AF33" t="str">
        <f t="shared" si="30"/>
        <v>/</v>
      </c>
      <c r="AG33">
        <f t="shared" si="31"/>
        <v>8.9649551752239987E-3</v>
      </c>
      <c r="AH33">
        <f t="shared" si="32"/>
        <v>-3.3800000000000052E-2</v>
      </c>
      <c r="AI33" t="str">
        <f t="shared" si="33"/>
        <v>/</v>
      </c>
      <c r="AJ33" t="str">
        <f t="shared" si="34"/>
        <v>/</v>
      </c>
      <c r="AK33">
        <f t="shared" si="35"/>
        <v>-2.838221381267747E-2</v>
      </c>
      <c r="AL33">
        <f t="shared" si="36"/>
        <v>2.0558826277918829E-3</v>
      </c>
      <c r="AM33" t="str">
        <f t="shared" si="37"/>
        <v>/</v>
      </c>
      <c r="AN33">
        <f t="shared" si="38"/>
        <v>-1.021355617455888E-2</v>
      </c>
      <c r="AO33" t="str">
        <f t="shared" si="39"/>
        <v>/</v>
      </c>
      <c r="AP33">
        <f t="shared" si="40"/>
        <v>6.5449764372278452E-3</v>
      </c>
      <c r="AV33" s="3"/>
      <c r="AW33" s="3"/>
      <c r="AX33" s="3"/>
      <c r="BI33" s="2">
        <f t="shared" si="0"/>
        <v>43315</v>
      </c>
      <c r="BJ33" s="3">
        <f t="shared" si="1"/>
        <v>1.0760000000000001</v>
      </c>
      <c r="BK33" s="3">
        <f t="shared" si="2"/>
        <v>1.0788</v>
      </c>
      <c r="BL33" s="3">
        <f t="shared" si="3"/>
        <v>1.1144071986551962</v>
      </c>
      <c r="BM33" s="3">
        <f t="shared" si="4"/>
        <v>1.079</v>
      </c>
      <c r="BN33" s="3">
        <f t="shared" si="5"/>
        <v>1</v>
      </c>
      <c r="BO33" s="3">
        <f t="shared" si="6"/>
        <v>1.1211822660098523</v>
      </c>
      <c r="BP33" s="3">
        <f t="shared" si="7"/>
        <v>1.0903060741021513</v>
      </c>
      <c r="BQ33" s="3">
        <f t="shared" si="8"/>
        <v>1.1082705493947345</v>
      </c>
      <c r="BR33" s="3">
        <f t="shared" si="9"/>
        <v>1</v>
      </c>
      <c r="BS33" s="3">
        <f t="shared" si="10"/>
        <v>1</v>
      </c>
      <c r="BT33" s="3">
        <f t="shared" si="11"/>
        <v>1.1368227731864096</v>
      </c>
      <c r="BU33" s="3">
        <f t="shared" si="12"/>
        <v>0.96619999999999995</v>
      </c>
      <c r="BV33" s="3">
        <f t="shared" si="13"/>
        <v>1</v>
      </c>
      <c r="BW33" s="3">
        <f t="shared" si="14"/>
        <v>1</v>
      </c>
      <c r="BX33" s="3">
        <f t="shared" si="15"/>
        <v>1.0269999999999999</v>
      </c>
      <c r="BY33" s="3">
        <f t="shared" si="16"/>
        <v>1.0650576082638061</v>
      </c>
      <c r="BZ33" s="3">
        <f t="shared" si="17"/>
        <v>1</v>
      </c>
      <c r="CA33" s="3">
        <f t="shared" si="18"/>
        <v>1.0660000000000001</v>
      </c>
      <c r="CB33" s="3">
        <f t="shared" si="19"/>
        <v>1</v>
      </c>
      <c r="CC33" s="3">
        <f t="shared" si="20"/>
        <v>1.1109478074113803</v>
      </c>
    </row>
    <row r="34" spans="1:81">
      <c r="A34" s="2">
        <v>43322</v>
      </c>
      <c r="B34">
        <v>1.077</v>
      </c>
      <c r="C34">
        <v>1.0820000000000001</v>
      </c>
      <c r="D34">
        <v>1.1299999999999999</v>
      </c>
      <c r="E34">
        <v>1.0780000000000001</v>
      </c>
      <c r="F34" s="69">
        <v>1</v>
      </c>
      <c r="G34">
        <v>1.1339999999999999</v>
      </c>
      <c r="H34">
        <v>1.1541999999999999</v>
      </c>
      <c r="I34">
        <v>1.3080000000000001</v>
      </c>
      <c r="J34">
        <v>1</v>
      </c>
      <c r="K34">
        <v>1</v>
      </c>
      <c r="L34">
        <v>1.246</v>
      </c>
      <c r="M34">
        <v>0.96719999999999995</v>
      </c>
      <c r="N34" s="3">
        <v>1</v>
      </c>
      <c r="O34" s="3">
        <v>1</v>
      </c>
      <c r="P34">
        <v>1.0309999999999999</v>
      </c>
      <c r="Q34">
        <v>1.0750999999999999</v>
      </c>
      <c r="R34" s="3">
        <v>1</v>
      </c>
      <c r="S34">
        <v>1.06</v>
      </c>
      <c r="T34" s="3">
        <v>1</v>
      </c>
      <c r="U34" s="19">
        <v>1.1124462102437436</v>
      </c>
      <c r="W34">
        <f t="shared" si="21"/>
        <v>9.2936802973975219E-4</v>
      </c>
      <c r="X34">
        <f t="shared" si="22"/>
        <v>2.9662588060808126E-3</v>
      </c>
      <c r="Y34">
        <f t="shared" si="23"/>
        <v>2.6619343389528982E-3</v>
      </c>
      <c r="Z34">
        <f t="shared" si="24"/>
        <v>-9.26784059314123E-4</v>
      </c>
      <c r="AA34" t="str">
        <f t="shared" si="25"/>
        <v>/</v>
      </c>
      <c r="AB34">
        <f t="shared" si="26"/>
        <v>-3.5149384885764245E-3</v>
      </c>
      <c r="AC34">
        <f t="shared" si="27"/>
        <v>3.1288023639839402E-3</v>
      </c>
      <c r="AD34">
        <f t="shared" si="28"/>
        <v>-9.1659028414292631E-4</v>
      </c>
      <c r="AE34" t="str">
        <f t="shared" si="29"/>
        <v>/</v>
      </c>
      <c r="AF34" t="str">
        <f t="shared" si="30"/>
        <v>/</v>
      </c>
      <c r="AG34">
        <f t="shared" si="31"/>
        <v>6.4620355411955099E-3</v>
      </c>
      <c r="AH34">
        <f t="shared" si="32"/>
        <v>1.0349824052990897E-3</v>
      </c>
      <c r="AI34" t="str">
        <f t="shared" si="33"/>
        <v>/</v>
      </c>
      <c r="AJ34" t="str">
        <f t="shared" si="34"/>
        <v>/</v>
      </c>
      <c r="AK34">
        <f t="shared" si="35"/>
        <v>3.894839337877265E-3</v>
      </c>
      <c r="AL34">
        <f t="shared" si="36"/>
        <v>2.6112095495662846E-3</v>
      </c>
      <c r="AM34" t="str">
        <f t="shared" si="37"/>
        <v>/</v>
      </c>
      <c r="AN34">
        <f t="shared" si="38"/>
        <v>-5.6285178236398226E-3</v>
      </c>
      <c r="AO34" t="str">
        <f t="shared" si="39"/>
        <v>/</v>
      </c>
      <c r="AP34">
        <f t="shared" si="40"/>
        <v>1.3487607809898883E-3</v>
      </c>
      <c r="AV34" s="3"/>
      <c r="AW34" s="3"/>
      <c r="AX34" s="3"/>
      <c r="BI34" s="2">
        <f t="shared" ref="BI34:BI65" si="48">A34</f>
        <v>43322</v>
      </c>
      <c r="BJ34" s="3">
        <f t="shared" ref="BJ34:BJ65" si="49">B34/B$2</f>
        <v>1.077</v>
      </c>
      <c r="BK34" s="3">
        <f t="shared" ref="BK34:BK65" si="50">C34/C$2</f>
        <v>1.0820000000000001</v>
      </c>
      <c r="BL34" s="3">
        <f t="shared" ref="BL34:BL65" si="51">D34/D$2</f>
        <v>1.1173736774448728</v>
      </c>
      <c r="BM34" s="3">
        <f t="shared" ref="BM34:BM65" si="52">E34/E$2</f>
        <v>1.0780000000000001</v>
      </c>
      <c r="BN34" s="3">
        <f t="shared" ref="BN34:BN65" si="53">F34/F$2</f>
        <v>1</v>
      </c>
      <c r="BO34" s="3">
        <f t="shared" ref="BO34:BO65" si="54">G34/G$2</f>
        <v>1.1172413793103448</v>
      </c>
      <c r="BP34" s="3">
        <f t="shared" ref="BP34:BP65" si="55">H34/H$2</f>
        <v>1.0937174263242679</v>
      </c>
      <c r="BQ34" s="3">
        <f t="shared" ref="BQ34:BQ65" si="56">I34/I$2</f>
        <v>1.1072547193769575</v>
      </c>
      <c r="BR34" s="3">
        <f t="shared" ref="BR34:BR65" si="57">J34/J$2</f>
        <v>1</v>
      </c>
      <c r="BS34" s="3">
        <f t="shared" ref="BS34:BS65" si="58">K34/K$2</f>
        <v>1</v>
      </c>
      <c r="BT34" s="3">
        <f t="shared" ref="BT34:BT65" si="59">L34/L$2</f>
        <v>1.1441689623507805</v>
      </c>
      <c r="BU34" s="3">
        <f t="shared" ref="BU34:BU65" si="60">M34/M$2</f>
        <v>0.96719999999999995</v>
      </c>
      <c r="BV34" s="3">
        <f t="shared" ref="BV34:BV65" si="61">N34/N$2</f>
        <v>1</v>
      </c>
      <c r="BW34" s="3">
        <f t="shared" ref="BW34:BW65" si="62">O34/O$2</f>
        <v>1</v>
      </c>
      <c r="BX34" s="3">
        <f t="shared" ref="BX34:BX65" si="63">P34/P$2</f>
        <v>1.0309999999999999</v>
      </c>
      <c r="BY34" s="3">
        <f t="shared" ref="BY34:BY65" si="64">Q34/Q$2</f>
        <v>1.0678386968613429</v>
      </c>
      <c r="BZ34" s="3">
        <f t="shared" ref="BZ34:BZ65" si="65">R34/R$2</f>
        <v>1</v>
      </c>
      <c r="CA34" s="3">
        <f t="shared" ref="CA34:CA65" si="66">S34/S$2</f>
        <v>1.06</v>
      </c>
      <c r="CB34" s="3">
        <f t="shared" ref="CB34:CB65" si="67">T34/T$2</f>
        <v>1</v>
      </c>
      <c r="CC34" s="3">
        <f t="shared" ref="CC34:CC66" si="68">U34/U$2</f>
        <v>1.1124462102437436</v>
      </c>
    </row>
    <row r="35" spans="1:81">
      <c r="A35" s="2">
        <v>43329</v>
      </c>
      <c r="B35">
        <v>1.0760000000000001</v>
      </c>
      <c r="C35">
        <v>1.0863</v>
      </c>
      <c r="D35">
        <v>1.135</v>
      </c>
      <c r="E35">
        <v>1.0820000000000001</v>
      </c>
      <c r="F35" s="69">
        <v>1</v>
      </c>
      <c r="G35">
        <v>1.1850000000000001</v>
      </c>
      <c r="H35">
        <v>1.147</v>
      </c>
      <c r="I35">
        <v>1.3104</v>
      </c>
      <c r="J35">
        <v>1</v>
      </c>
      <c r="K35">
        <v>1</v>
      </c>
      <c r="L35">
        <v>1.238</v>
      </c>
      <c r="M35">
        <v>0.97330000000000005</v>
      </c>
      <c r="N35" s="3">
        <v>1</v>
      </c>
      <c r="O35" s="3">
        <v>1</v>
      </c>
      <c r="P35">
        <v>1.03</v>
      </c>
      <c r="Q35">
        <v>1.0771999999999999</v>
      </c>
      <c r="R35" s="3">
        <v>1</v>
      </c>
      <c r="S35">
        <v>1.0640000000000001</v>
      </c>
      <c r="T35" s="3">
        <v>1</v>
      </c>
      <c r="U35" s="19">
        <v>1.1187497122368759</v>
      </c>
      <c r="W35">
        <f t="shared" ref="W35:W66" si="69">IF(B35=B34,"/",B35/B34-1)</f>
        <v>-9.2850510677799925E-4</v>
      </c>
      <c r="X35">
        <f t="shared" ref="X35:X66" si="70">IF(C35=C34,"/",C35/C34-1)</f>
        <v>3.9741219963032037E-3</v>
      </c>
      <c r="Y35">
        <f t="shared" ref="Y35:Y66" si="71">IF(D35=D34,"/",D35/D34-1)</f>
        <v>4.4247787610620648E-3</v>
      </c>
      <c r="Z35">
        <f t="shared" ref="Z35:Z66" si="72">IF(E35=E34,"/",E35/E34-1)</f>
        <v>3.7105751391466324E-3</v>
      </c>
      <c r="AA35" t="str">
        <f t="shared" ref="AA35:AA66" si="73">IF(F35=F34,"/",F35/F34-1)</f>
        <v>/</v>
      </c>
      <c r="AB35">
        <f t="shared" ref="AB35:AB66" si="74">IF(G35=G34,"/",G35/G34-1)</f>
        <v>4.497354497354511E-2</v>
      </c>
      <c r="AC35">
        <f t="shared" ref="AC35:AC66" si="75">IF(H35=H34,"/",H35/H34-1)</f>
        <v>-6.2380869866572874E-3</v>
      </c>
      <c r="AD35">
        <f t="shared" ref="AD35:AD66" si="76">IF(I35=I34,"/",I35/I34-1)</f>
        <v>1.8348623853210455E-3</v>
      </c>
      <c r="AE35" t="str">
        <f t="shared" ref="AE35:AE66" si="77">IF(J35=J34,"/",J35/J34-1)</f>
        <v>/</v>
      </c>
      <c r="AF35" t="str">
        <f t="shared" ref="AF35:AF66" si="78">IF(K35=K34,"/",K35/K34-1)</f>
        <v>/</v>
      </c>
      <c r="AG35">
        <f t="shared" ref="AG35:AG66" si="79">IF(L35=L34,"/",L35/L34-1)</f>
        <v>-6.4205457463883953E-3</v>
      </c>
      <c r="AH35">
        <f t="shared" ref="AH35:AH66" si="80">IF(M35=M34,"/",M35/M34-1)</f>
        <v>6.3068651778330764E-3</v>
      </c>
      <c r="AI35" t="str">
        <f t="shared" ref="AI35:AI66" si="81">IF(N35=N34,"/",N35/N34-1)</f>
        <v>/</v>
      </c>
      <c r="AJ35" t="str">
        <f t="shared" ref="AJ35:AJ66" si="82">IF(O35=O34,"/",O35/O34-1)</f>
        <v>/</v>
      </c>
      <c r="AK35">
        <f t="shared" ref="AK35:AK66" si="83">IF(P35=P34,"/",P35/P34-1)</f>
        <v>-9.6993210475260216E-4</v>
      </c>
      <c r="AL35">
        <f t="shared" ref="AL35:AL66" si="84">IF(Q35=Q34,"/",Q35/Q34-1)</f>
        <v>1.9533066691470591E-3</v>
      </c>
      <c r="AM35" t="str">
        <f t="shared" ref="AM35:AM66" si="85">IF(R35=R34,"/",R35/R34-1)</f>
        <v>/</v>
      </c>
      <c r="AN35">
        <f t="shared" ref="AN35:AN66" si="86">IF(S35=S34,"/",S35/S34-1)</f>
        <v>3.7735849056603765E-3</v>
      </c>
      <c r="AO35" t="str">
        <f t="shared" ref="AO35:AO66" si="87">IF(T35=T34,"/",T35/T34-1)</f>
        <v>/</v>
      </c>
      <c r="AP35">
        <f t="shared" ref="AP35:AP67" si="88">IF(U35=U34,"/",U35/U34-1)</f>
        <v>5.6663431769443662E-3</v>
      </c>
      <c r="AV35" s="3"/>
      <c r="AW35" s="3"/>
      <c r="AX35" s="3"/>
      <c r="BI35" s="2">
        <f t="shared" si="48"/>
        <v>43329</v>
      </c>
      <c r="BJ35" s="3">
        <f t="shared" si="49"/>
        <v>1.0760000000000001</v>
      </c>
      <c r="BK35" s="3">
        <f t="shared" si="50"/>
        <v>1.0863</v>
      </c>
      <c r="BL35" s="3">
        <f t="shared" si="51"/>
        <v>1.1223178087610006</v>
      </c>
      <c r="BM35" s="3">
        <f t="shared" si="52"/>
        <v>1.0820000000000001</v>
      </c>
      <c r="BN35" s="3">
        <f t="shared" si="53"/>
        <v>1</v>
      </c>
      <c r="BO35" s="3">
        <f t="shared" si="54"/>
        <v>1.1674876847290643</v>
      </c>
      <c r="BP35" s="3">
        <f t="shared" si="55"/>
        <v>1.0868947218800342</v>
      </c>
      <c r="BQ35" s="3">
        <f t="shared" si="56"/>
        <v>1.1092863794125116</v>
      </c>
      <c r="BR35" s="3">
        <f t="shared" si="57"/>
        <v>1</v>
      </c>
      <c r="BS35" s="3">
        <f t="shared" si="58"/>
        <v>1</v>
      </c>
      <c r="BT35" s="3">
        <f t="shared" si="59"/>
        <v>1.1368227731864096</v>
      </c>
      <c r="BU35" s="3">
        <f t="shared" si="60"/>
        <v>0.97330000000000005</v>
      </c>
      <c r="BV35" s="3">
        <f t="shared" si="61"/>
        <v>1</v>
      </c>
      <c r="BW35" s="3">
        <f t="shared" si="62"/>
        <v>1</v>
      </c>
      <c r="BX35" s="3">
        <f t="shared" si="63"/>
        <v>1.03</v>
      </c>
      <c r="BY35" s="3">
        <f t="shared" si="64"/>
        <v>1.0699245133094955</v>
      </c>
      <c r="BZ35" s="3">
        <f t="shared" si="65"/>
        <v>1</v>
      </c>
      <c r="CA35" s="3">
        <f t="shared" si="66"/>
        <v>1.0640000000000001</v>
      </c>
      <c r="CB35" s="3">
        <f t="shared" si="67"/>
        <v>1</v>
      </c>
      <c r="CC35" s="3">
        <f t="shared" si="68"/>
        <v>1.1187497122368759</v>
      </c>
    </row>
    <row r="36" spans="1:81">
      <c r="A36" s="2">
        <v>43336</v>
      </c>
      <c r="B36">
        <v>1.077</v>
      </c>
      <c r="C36">
        <v>1.097</v>
      </c>
      <c r="D36">
        <v>1.1379999999999999</v>
      </c>
      <c r="E36">
        <v>1.075</v>
      </c>
      <c r="F36" s="69">
        <v>1</v>
      </c>
      <c r="G36">
        <v>1.204</v>
      </c>
      <c r="H36">
        <v>1.1494</v>
      </c>
      <c r="I36">
        <v>1.3125</v>
      </c>
      <c r="J36">
        <v>1</v>
      </c>
      <c r="K36">
        <v>1</v>
      </c>
      <c r="L36">
        <v>1.2370000000000001</v>
      </c>
      <c r="M36">
        <v>0.97870000000000001</v>
      </c>
      <c r="N36" s="3">
        <v>1</v>
      </c>
      <c r="O36" s="3">
        <v>1</v>
      </c>
      <c r="P36">
        <v>1.0309999999999999</v>
      </c>
      <c r="Q36">
        <v>1.079</v>
      </c>
      <c r="R36" s="3">
        <v>1</v>
      </c>
      <c r="S36">
        <v>1.0629999999999999</v>
      </c>
      <c r="T36" s="3">
        <v>1</v>
      </c>
      <c r="U36" s="19">
        <v>1.1223680240481764</v>
      </c>
      <c r="W36">
        <f t="shared" si="69"/>
        <v>9.2936802973975219E-4</v>
      </c>
      <c r="X36">
        <f t="shared" si="70"/>
        <v>9.8499493694190754E-3</v>
      </c>
      <c r="Y36">
        <f t="shared" si="71"/>
        <v>2.6431718061672438E-3</v>
      </c>
      <c r="Z36">
        <f t="shared" si="72"/>
        <v>-6.4695009242144996E-3</v>
      </c>
      <c r="AA36" t="str">
        <f t="shared" si="73"/>
        <v>/</v>
      </c>
      <c r="AB36">
        <f t="shared" si="74"/>
        <v>1.6033755274261541E-2</v>
      </c>
      <c r="AC36">
        <f t="shared" si="75"/>
        <v>2.0924149956407234E-3</v>
      </c>
      <c r="AD36">
        <f t="shared" si="76"/>
        <v>1.6025641025640969E-3</v>
      </c>
      <c r="AE36" t="str">
        <f t="shared" si="77"/>
        <v>/</v>
      </c>
      <c r="AF36" t="str">
        <f t="shared" si="78"/>
        <v>/</v>
      </c>
      <c r="AG36">
        <f t="shared" si="79"/>
        <v>-8.0775444264935548E-4</v>
      </c>
      <c r="AH36">
        <f t="shared" si="80"/>
        <v>5.5481352101098835E-3</v>
      </c>
      <c r="AI36" t="str">
        <f t="shared" si="81"/>
        <v>/</v>
      </c>
      <c r="AJ36" t="str">
        <f t="shared" si="82"/>
        <v>/</v>
      </c>
      <c r="AK36">
        <f t="shared" si="83"/>
        <v>9.7087378640758892E-4</v>
      </c>
      <c r="AL36">
        <f t="shared" si="84"/>
        <v>1.6709988860008629E-3</v>
      </c>
      <c r="AM36" t="str">
        <f t="shared" si="85"/>
        <v>/</v>
      </c>
      <c r="AN36">
        <f t="shared" si="86"/>
        <v>-9.3984962406024053E-4</v>
      </c>
      <c r="AO36" t="str">
        <f t="shared" si="87"/>
        <v>/</v>
      </c>
      <c r="AP36">
        <f t="shared" si="88"/>
        <v>3.2342460263661277E-3</v>
      </c>
      <c r="AV36" s="3"/>
      <c r="AW36" s="3"/>
      <c r="AX36" s="3"/>
      <c r="BI36" s="2">
        <f t="shared" si="48"/>
        <v>43336</v>
      </c>
      <c r="BJ36" s="3">
        <f t="shared" si="49"/>
        <v>1.077</v>
      </c>
      <c r="BK36" s="3">
        <f t="shared" si="50"/>
        <v>1.097</v>
      </c>
      <c r="BL36" s="3">
        <f t="shared" si="51"/>
        <v>1.1252842875506772</v>
      </c>
      <c r="BM36" s="3">
        <f t="shared" si="52"/>
        <v>1.075</v>
      </c>
      <c r="BN36" s="3">
        <f t="shared" si="53"/>
        <v>1</v>
      </c>
      <c r="BO36" s="3">
        <f t="shared" si="54"/>
        <v>1.1862068965517243</v>
      </c>
      <c r="BP36" s="3">
        <f t="shared" si="55"/>
        <v>1.0891689566947789</v>
      </c>
      <c r="BQ36" s="3">
        <f t="shared" si="56"/>
        <v>1.1110640819436215</v>
      </c>
      <c r="BR36" s="3">
        <f t="shared" si="57"/>
        <v>1</v>
      </c>
      <c r="BS36" s="3">
        <f t="shared" si="58"/>
        <v>1</v>
      </c>
      <c r="BT36" s="3">
        <f t="shared" si="59"/>
        <v>1.1359044995408634</v>
      </c>
      <c r="BU36" s="3">
        <f t="shared" si="60"/>
        <v>0.97870000000000001</v>
      </c>
      <c r="BV36" s="3">
        <f t="shared" si="61"/>
        <v>1</v>
      </c>
      <c r="BW36" s="3">
        <f t="shared" si="62"/>
        <v>1</v>
      </c>
      <c r="BX36" s="3">
        <f t="shared" si="63"/>
        <v>1.0309999999999999</v>
      </c>
      <c r="BY36" s="3">
        <f t="shared" si="64"/>
        <v>1.0717123559793404</v>
      </c>
      <c r="BZ36" s="3">
        <f t="shared" si="65"/>
        <v>1</v>
      </c>
      <c r="CA36" s="3">
        <f t="shared" si="66"/>
        <v>1.0629999999999999</v>
      </c>
      <c r="CB36" s="3">
        <f t="shared" si="67"/>
        <v>1</v>
      </c>
      <c r="CC36" s="3">
        <f t="shared" si="68"/>
        <v>1.1223680240481764</v>
      </c>
    </row>
    <row r="37" spans="1:81">
      <c r="A37" s="2">
        <v>43343</v>
      </c>
      <c r="B37">
        <v>1.0820000000000001</v>
      </c>
      <c r="C37">
        <v>1.0991</v>
      </c>
      <c r="D37">
        <v>1.139</v>
      </c>
      <c r="E37">
        <v>1.0780000000000001</v>
      </c>
      <c r="F37" s="69">
        <v>1</v>
      </c>
      <c r="G37">
        <v>1.196</v>
      </c>
      <c r="H37">
        <v>1.1472</v>
      </c>
      <c r="I37">
        <v>1.3151999999999999</v>
      </c>
      <c r="J37">
        <v>1</v>
      </c>
      <c r="K37">
        <v>1</v>
      </c>
      <c r="L37">
        <v>1.2390000000000001</v>
      </c>
      <c r="M37">
        <v>0.97650000000000003</v>
      </c>
      <c r="N37" s="3">
        <v>1</v>
      </c>
      <c r="O37" s="3">
        <v>1</v>
      </c>
      <c r="P37">
        <v>1.0409999999999999</v>
      </c>
      <c r="Q37">
        <v>1.0795999999999999</v>
      </c>
      <c r="R37" s="3">
        <v>1</v>
      </c>
      <c r="S37">
        <v>1.06</v>
      </c>
      <c r="T37" s="3">
        <v>1</v>
      </c>
      <c r="U37" s="19">
        <v>1.1231174385692879</v>
      </c>
      <c r="W37">
        <f t="shared" si="69"/>
        <v>4.6425255338904403E-3</v>
      </c>
      <c r="X37">
        <f t="shared" si="70"/>
        <v>1.9143117593436454E-3</v>
      </c>
      <c r="Y37">
        <f t="shared" si="71"/>
        <v>8.7873462214416165E-4</v>
      </c>
      <c r="Z37">
        <f t="shared" si="72"/>
        <v>2.7906976744187517E-3</v>
      </c>
      <c r="AA37" t="str">
        <f t="shared" si="73"/>
        <v>/</v>
      </c>
      <c r="AB37">
        <f t="shared" si="74"/>
        <v>-6.6445182724252927E-3</v>
      </c>
      <c r="AC37">
        <f t="shared" si="75"/>
        <v>-1.9140421089264281E-3</v>
      </c>
      <c r="AD37">
        <f t="shared" si="76"/>
        <v>2.0571428571427575E-3</v>
      </c>
      <c r="AE37" t="str">
        <f t="shared" si="77"/>
        <v>/</v>
      </c>
      <c r="AF37" t="str">
        <f t="shared" si="78"/>
        <v>/</v>
      </c>
      <c r="AG37">
        <f t="shared" si="79"/>
        <v>1.6168148746968924E-3</v>
      </c>
      <c r="AH37">
        <f t="shared" si="80"/>
        <v>-2.2478798406048162E-3</v>
      </c>
      <c r="AI37" t="str">
        <f t="shared" si="81"/>
        <v>/</v>
      </c>
      <c r="AJ37" t="str">
        <f t="shared" si="82"/>
        <v>/</v>
      </c>
      <c r="AK37">
        <f t="shared" si="83"/>
        <v>9.6993210475266878E-3</v>
      </c>
      <c r="AL37">
        <f t="shared" si="84"/>
        <v>5.560704355884738E-4</v>
      </c>
      <c r="AM37" t="str">
        <f t="shared" si="85"/>
        <v>/</v>
      </c>
      <c r="AN37">
        <f t="shared" si="86"/>
        <v>-2.8222013170271509E-3</v>
      </c>
      <c r="AO37" t="str">
        <f t="shared" si="87"/>
        <v>/</v>
      </c>
      <c r="AP37">
        <f t="shared" si="88"/>
        <v>6.6770836753571317E-4</v>
      </c>
      <c r="AV37" s="3"/>
      <c r="AW37" s="3"/>
      <c r="AX37" s="3"/>
      <c r="BI37" s="2">
        <f t="shared" si="48"/>
        <v>43343</v>
      </c>
      <c r="BJ37" s="3">
        <f t="shared" si="49"/>
        <v>1.0820000000000001</v>
      </c>
      <c r="BK37" s="3">
        <f t="shared" si="50"/>
        <v>1.0991</v>
      </c>
      <c r="BL37" s="3">
        <f t="shared" si="51"/>
        <v>1.1262731138139028</v>
      </c>
      <c r="BM37" s="3">
        <f t="shared" si="52"/>
        <v>1.0780000000000001</v>
      </c>
      <c r="BN37" s="3">
        <f t="shared" si="53"/>
        <v>1</v>
      </c>
      <c r="BO37" s="3">
        <f t="shared" si="54"/>
        <v>1.1783251231527094</v>
      </c>
      <c r="BP37" s="3">
        <f t="shared" si="55"/>
        <v>1.0870842414479296</v>
      </c>
      <c r="BQ37" s="3">
        <f t="shared" si="56"/>
        <v>1.1133496994836196</v>
      </c>
      <c r="BR37" s="3">
        <f t="shared" si="57"/>
        <v>1</v>
      </c>
      <c r="BS37" s="3">
        <f t="shared" si="58"/>
        <v>1</v>
      </c>
      <c r="BT37" s="3">
        <f t="shared" si="59"/>
        <v>1.137741046831956</v>
      </c>
      <c r="BU37" s="3">
        <f t="shared" si="60"/>
        <v>0.97650000000000003</v>
      </c>
      <c r="BV37" s="3">
        <f t="shared" si="61"/>
        <v>1</v>
      </c>
      <c r="BW37" s="3">
        <f t="shared" si="62"/>
        <v>1</v>
      </c>
      <c r="BX37" s="3">
        <f t="shared" si="63"/>
        <v>1.0409999999999999</v>
      </c>
      <c r="BY37" s="3">
        <f t="shared" si="64"/>
        <v>1.0723083035359555</v>
      </c>
      <c r="BZ37" s="3">
        <f t="shared" si="65"/>
        <v>1</v>
      </c>
      <c r="CA37" s="3">
        <f t="shared" si="66"/>
        <v>1.06</v>
      </c>
      <c r="CB37" s="3">
        <f t="shared" si="67"/>
        <v>1</v>
      </c>
      <c r="CC37" s="3">
        <f t="shared" si="68"/>
        <v>1.1231174385692879</v>
      </c>
    </row>
    <row r="38" spans="1:81">
      <c r="A38" s="2">
        <v>43350</v>
      </c>
      <c r="B38">
        <v>1.085</v>
      </c>
      <c r="C38">
        <v>1.1032999999999999</v>
      </c>
      <c r="D38">
        <v>1.141</v>
      </c>
      <c r="E38">
        <v>1.083</v>
      </c>
      <c r="F38" s="69">
        <v>1</v>
      </c>
      <c r="G38">
        <v>1.196</v>
      </c>
      <c r="H38">
        <v>1.1476</v>
      </c>
      <c r="I38">
        <v>1.3173999999999999</v>
      </c>
      <c r="J38">
        <v>1</v>
      </c>
      <c r="K38">
        <v>1</v>
      </c>
      <c r="L38">
        <v>1.2210000000000001</v>
      </c>
      <c r="M38">
        <v>0.97740000000000005</v>
      </c>
      <c r="N38" s="3">
        <v>1</v>
      </c>
      <c r="O38" s="3">
        <v>1</v>
      </c>
      <c r="P38">
        <v>1.03</v>
      </c>
      <c r="Q38">
        <v>1.0813999999999999</v>
      </c>
      <c r="R38" s="3">
        <v>1</v>
      </c>
      <c r="S38">
        <v>1.0609999999999999</v>
      </c>
      <c r="T38" s="3">
        <v>1</v>
      </c>
      <c r="U38" s="19">
        <v>1.1231947212688567</v>
      </c>
      <c r="W38">
        <f t="shared" si="69"/>
        <v>2.7726432532346745E-3</v>
      </c>
      <c r="X38">
        <f t="shared" si="70"/>
        <v>3.8213083431899442E-3</v>
      </c>
      <c r="Y38">
        <f t="shared" si="71"/>
        <v>1.7559262510975504E-3</v>
      </c>
      <c r="Z38">
        <f t="shared" si="72"/>
        <v>4.638218923933124E-3</v>
      </c>
      <c r="AA38" t="str">
        <f t="shared" si="73"/>
        <v>/</v>
      </c>
      <c r="AB38" t="str">
        <f t="shared" si="74"/>
        <v>/</v>
      </c>
      <c r="AC38">
        <f t="shared" si="75"/>
        <v>3.4867503486757379E-4</v>
      </c>
      <c r="AD38">
        <f t="shared" si="76"/>
        <v>1.6727493917274572E-3</v>
      </c>
      <c r="AE38" t="str">
        <f t="shared" si="77"/>
        <v>/</v>
      </c>
      <c r="AF38" t="str">
        <f t="shared" si="78"/>
        <v>/</v>
      </c>
      <c r="AG38">
        <f t="shared" si="79"/>
        <v>-1.4527845036319653E-2</v>
      </c>
      <c r="AH38">
        <f t="shared" si="80"/>
        <v>9.2165898617513342E-4</v>
      </c>
      <c r="AI38" t="str">
        <f t="shared" si="81"/>
        <v>/</v>
      </c>
      <c r="AJ38" t="str">
        <f t="shared" si="82"/>
        <v>/</v>
      </c>
      <c r="AK38">
        <f t="shared" si="83"/>
        <v>-1.056676272814594E-2</v>
      </c>
      <c r="AL38">
        <f t="shared" si="84"/>
        <v>1.667284179325712E-3</v>
      </c>
      <c r="AM38" t="str">
        <f t="shared" si="85"/>
        <v>/</v>
      </c>
      <c r="AN38">
        <f t="shared" si="86"/>
        <v>9.433962264149276E-4</v>
      </c>
      <c r="AO38" t="str">
        <f t="shared" si="87"/>
        <v>/</v>
      </c>
      <c r="AP38">
        <f t="shared" si="88"/>
        <v>6.881088024712767E-5</v>
      </c>
      <c r="AV38" s="3"/>
      <c r="AW38" s="3"/>
      <c r="AX38" s="3"/>
      <c r="BI38" s="2">
        <f t="shared" si="48"/>
        <v>43350</v>
      </c>
      <c r="BJ38" s="3">
        <f t="shared" si="49"/>
        <v>1.085</v>
      </c>
      <c r="BK38" s="3">
        <f t="shared" si="50"/>
        <v>1.1032999999999999</v>
      </c>
      <c r="BL38" s="3">
        <f t="shared" si="51"/>
        <v>1.1282507663403538</v>
      </c>
      <c r="BM38" s="3">
        <f t="shared" si="52"/>
        <v>1.083</v>
      </c>
      <c r="BN38" s="3">
        <f t="shared" si="53"/>
        <v>1</v>
      </c>
      <c r="BO38" s="3">
        <f t="shared" si="54"/>
        <v>1.1783251231527094</v>
      </c>
      <c r="BP38" s="3">
        <f t="shared" si="55"/>
        <v>1.0874632805837203</v>
      </c>
      <c r="BQ38" s="3">
        <f t="shared" si="56"/>
        <v>1.1152120545162107</v>
      </c>
      <c r="BR38" s="3">
        <f t="shared" si="57"/>
        <v>1</v>
      </c>
      <c r="BS38" s="3">
        <f t="shared" si="58"/>
        <v>1</v>
      </c>
      <c r="BT38" s="3">
        <f t="shared" si="59"/>
        <v>1.1212121212121213</v>
      </c>
      <c r="BU38" s="3">
        <f t="shared" si="60"/>
        <v>0.97740000000000005</v>
      </c>
      <c r="BV38" s="3">
        <f t="shared" si="61"/>
        <v>1</v>
      </c>
      <c r="BW38" s="3">
        <f t="shared" si="62"/>
        <v>1</v>
      </c>
      <c r="BX38" s="3">
        <f t="shared" si="63"/>
        <v>1.03</v>
      </c>
      <c r="BY38" s="3">
        <f t="shared" si="64"/>
        <v>1.0740961462058005</v>
      </c>
      <c r="BZ38" s="3">
        <f t="shared" si="65"/>
        <v>1</v>
      </c>
      <c r="CA38" s="3">
        <f t="shared" si="66"/>
        <v>1.0609999999999999</v>
      </c>
      <c r="CB38" s="3">
        <f t="shared" si="67"/>
        <v>1</v>
      </c>
      <c r="CC38" s="3">
        <f t="shared" si="68"/>
        <v>1.1231947212688567</v>
      </c>
    </row>
    <row r="39" spans="1:81">
      <c r="A39" s="2">
        <v>43357</v>
      </c>
      <c r="B39">
        <v>1.0840000000000001</v>
      </c>
      <c r="C39">
        <v>1.1032999999999999</v>
      </c>
      <c r="D39">
        <v>1.145</v>
      </c>
      <c r="E39">
        <v>1.0880000000000001</v>
      </c>
      <c r="F39" s="69">
        <v>1</v>
      </c>
      <c r="G39">
        <v>1.196</v>
      </c>
      <c r="H39">
        <v>1.1411</v>
      </c>
      <c r="I39">
        <v>1.3149</v>
      </c>
      <c r="J39">
        <v>1.2410000000000001</v>
      </c>
      <c r="K39">
        <v>1</v>
      </c>
      <c r="L39">
        <v>1.2230000000000001</v>
      </c>
      <c r="M39">
        <v>0.97819999999999996</v>
      </c>
      <c r="N39" s="3">
        <v>1</v>
      </c>
      <c r="O39" s="3">
        <v>1</v>
      </c>
      <c r="P39">
        <v>1.0389999999999999</v>
      </c>
      <c r="Q39">
        <v>1.0823</v>
      </c>
      <c r="R39" s="3">
        <v>1</v>
      </c>
      <c r="S39">
        <v>1.0720000000000001</v>
      </c>
      <c r="T39" s="3">
        <v>1</v>
      </c>
      <c r="U39" s="19">
        <v>1.1620696415117979</v>
      </c>
      <c r="W39">
        <f t="shared" si="69"/>
        <v>-9.216589861750224E-4</v>
      </c>
      <c r="X39" t="str">
        <f t="shared" si="70"/>
        <v>/</v>
      </c>
      <c r="Y39">
        <f t="shared" si="71"/>
        <v>3.5056967572304476E-3</v>
      </c>
      <c r="Z39">
        <f t="shared" si="72"/>
        <v>4.6168051708219693E-3</v>
      </c>
      <c r="AA39" t="str">
        <f t="shared" si="73"/>
        <v>/</v>
      </c>
      <c r="AB39" t="str">
        <f t="shared" si="74"/>
        <v>/</v>
      </c>
      <c r="AC39">
        <f t="shared" si="75"/>
        <v>-5.6639944231439143E-3</v>
      </c>
      <c r="AD39">
        <f t="shared" si="76"/>
        <v>-1.897677243054452E-3</v>
      </c>
      <c r="AE39">
        <f t="shared" si="77"/>
        <v>0.2410000000000001</v>
      </c>
      <c r="AF39" t="str">
        <f t="shared" si="78"/>
        <v>/</v>
      </c>
      <c r="AG39">
        <f t="shared" si="79"/>
        <v>1.6380016380015405E-3</v>
      </c>
      <c r="AH39">
        <f t="shared" si="80"/>
        <v>8.1849805606704074E-4</v>
      </c>
      <c r="AI39" t="str">
        <f t="shared" si="81"/>
        <v>/</v>
      </c>
      <c r="AJ39" t="str">
        <f t="shared" si="82"/>
        <v>/</v>
      </c>
      <c r="AK39">
        <f t="shared" si="83"/>
        <v>8.7378640776698546E-3</v>
      </c>
      <c r="AL39">
        <f t="shared" si="84"/>
        <v>8.3225448492707521E-4</v>
      </c>
      <c r="AM39" t="str">
        <f t="shared" si="85"/>
        <v>/</v>
      </c>
      <c r="AN39">
        <f t="shared" si="86"/>
        <v>1.0367577756833279E-2</v>
      </c>
      <c r="AO39" t="str">
        <f t="shared" si="87"/>
        <v>/</v>
      </c>
      <c r="AP39">
        <f t="shared" si="88"/>
        <v>3.4611024701954429E-2</v>
      </c>
      <c r="AV39" s="3"/>
      <c r="AW39" s="3"/>
      <c r="AX39" s="3"/>
      <c r="BI39" s="2">
        <f t="shared" si="48"/>
        <v>43357</v>
      </c>
      <c r="BJ39" s="3">
        <f t="shared" si="49"/>
        <v>1.0840000000000001</v>
      </c>
      <c r="BK39" s="3">
        <f t="shared" si="50"/>
        <v>1.1032999999999999</v>
      </c>
      <c r="BL39" s="3">
        <f t="shared" si="51"/>
        <v>1.132206071393256</v>
      </c>
      <c r="BM39" s="3">
        <f t="shared" si="52"/>
        <v>1.0880000000000001</v>
      </c>
      <c r="BN39" s="3">
        <f t="shared" si="53"/>
        <v>1</v>
      </c>
      <c r="BO39" s="3">
        <f t="shared" si="54"/>
        <v>1.1783251231527094</v>
      </c>
      <c r="BP39" s="3">
        <f t="shared" si="55"/>
        <v>1.0813038946271203</v>
      </c>
      <c r="BQ39" s="3">
        <f t="shared" si="56"/>
        <v>1.1130957419791754</v>
      </c>
      <c r="BR39" s="3">
        <f t="shared" si="57"/>
        <v>1.2410000000000001</v>
      </c>
      <c r="BS39" s="3">
        <f t="shared" si="58"/>
        <v>1</v>
      </c>
      <c r="BT39" s="3">
        <f t="shared" si="59"/>
        <v>1.1230486685032142</v>
      </c>
      <c r="BU39" s="3">
        <f t="shared" si="60"/>
        <v>0.97819999999999996</v>
      </c>
      <c r="BV39" s="3">
        <f t="shared" si="61"/>
        <v>1</v>
      </c>
      <c r="BW39" s="3">
        <f t="shared" si="62"/>
        <v>1</v>
      </c>
      <c r="BX39" s="3">
        <f t="shared" si="63"/>
        <v>1.0389999999999999</v>
      </c>
      <c r="BY39" s="3">
        <f t="shared" si="64"/>
        <v>1.0749900675407231</v>
      </c>
      <c r="BZ39" s="3">
        <f t="shared" si="65"/>
        <v>1</v>
      </c>
      <c r="CA39" s="3">
        <f t="shared" si="66"/>
        <v>1.0720000000000001</v>
      </c>
      <c r="CB39" s="3">
        <f t="shared" si="67"/>
        <v>1</v>
      </c>
      <c r="CC39" s="3">
        <f t="shared" si="68"/>
        <v>1.1620696415117979</v>
      </c>
    </row>
    <row r="40" spans="1:81">
      <c r="A40" s="2">
        <v>43364</v>
      </c>
      <c r="B40">
        <v>1.0760000000000001</v>
      </c>
      <c r="C40">
        <v>1.1054999999999999</v>
      </c>
      <c r="D40">
        <v>1.145</v>
      </c>
      <c r="E40">
        <v>1.095</v>
      </c>
      <c r="F40" s="69">
        <v>1</v>
      </c>
      <c r="G40">
        <v>1.2010000000000001</v>
      </c>
      <c r="H40">
        <v>1.1385000000000001</v>
      </c>
      <c r="I40">
        <v>1.3213999999999999</v>
      </c>
      <c r="J40">
        <v>1.26</v>
      </c>
      <c r="K40">
        <v>1</v>
      </c>
      <c r="L40">
        <v>1.2390000000000001</v>
      </c>
      <c r="M40">
        <v>0.97809999999999997</v>
      </c>
      <c r="N40" s="3">
        <v>1</v>
      </c>
      <c r="O40" s="3">
        <v>1</v>
      </c>
      <c r="P40">
        <v>1.0429999999999999</v>
      </c>
      <c r="Q40">
        <v>1.0848</v>
      </c>
      <c r="R40" s="3">
        <v>1</v>
      </c>
      <c r="S40">
        <v>1.0740000000000001</v>
      </c>
      <c r="T40" s="3">
        <v>1</v>
      </c>
      <c r="U40" s="19">
        <v>1.167340502617753</v>
      </c>
      <c r="W40">
        <f t="shared" si="69"/>
        <v>-7.3800738007380184E-3</v>
      </c>
      <c r="X40">
        <f t="shared" si="70"/>
        <v>1.9940179461614971E-3</v>
      </c>
      <c r="Y40" t="str">
        <f t="shared" si="71"/>
        <v>/</v>
      </c>
      <c r="Z40">
        <f t="shared" si="72"/>
        <v>6.4338235294116863E-3</v>
      </c>
      <c r="AA40" t="str">
        <f t="shared" si="73"/>
        <v>/</v>
      </c>
      <c r="AB40">
        <f t="shared" si="74"/>
        <v>4.1806020066890159E-3</v>
      </c>
      <c r="AC40">
        <f t="shared" si="75"/>
        <v>-2.2785031986678472E-3</v>
      </c>
      <c r="AD40">
        <f t="shared" si="76"/>
        <v>4.9433416989885792E-3</v>
      </c>
      <c r="AE40">
        <f t="shared" si="77"/>
        <v>1.5310233682513941E-2</v>
      </c>
      <c r="AF40" t="str">
        <f t="shared" si="78"/>
        <v>/</v>
      </c>
      <c r="AG40">
        <f t="shared" si="79"/>
        <v>1.3082583810302584E-2</v>
      </c>
      <c r="AH40">
        <f t="shared" si="80"/>
        <v>-1.0222858311181859E-4</v>
      </c>
      <c r="AI40" t="str">
        <f t="shared" si="81"/>
        <v>/</v>
      </c>
      <c r="AJ40" t="str">
        <f t="shared" si="82"/>
        <v>/</v>
      </c>
      <c r="AK40">
        <f t="shared" si="83"/>
        <v>3.8498556304138454E-3</v>
      </c>
      <c r="AL40">
        <f t="shared" si="84"/>
        <v>2.3098955927192133E-3</v>
      </c>
      <c r="AM40" t="str">
        <f t="shared" si="85"/>
        <v>/</v>
      </c>
      <c r="AN40">
        <f t="shared" si="86"/>
        <v>1.8656716417910779E-3</v>
      </c>
      <c r="AO40" t="str">
        <f t="shared" si="87"/>
        <v>/</v>
      </c>
      <c r="AP40">
        <f t="shared" si="88"/>
        <v>4.535753209332638E-3</v>
      </c>
      <c r="AV40" s="3"/>
      <c r="AW40" s="3"/>
      <c r="AX40" s="3"/>
      <c r="BI40" s="2">
        <f t="shared" si="48"/>
        <v>43364</v>
      </c>
      <c r="BJ40" s="3">
        <f t="shared" si="49"/>
        <v>1.0760000000000001</v>
      </c>
      <c r="BK40" s="3">
        <f t="shared" si="50"/>
        <v>1.1054999999999999</v>
      </c>
      <c r="BL40" s="3">
        <f t="shared" si="51"/>
        <v>1.132206071393256</v>
      </c>
      <c r="BM40" s="3">
        <f t="shared" si="52"/>
        <v>1.095</v>
      </c>
      <c r="BN40" s="3">
        <f t="shared" si="53"/>
        <v>1</v>
      </c>
      <c r="BO40" s="3">
        <f t="shared" si="54"/>
        <v>1.1832512315270938</v>
      </c>
      <c r="BP40" s="3">
        <f t="shared" si="55"/>
        <v>1.0788401402444805</v>
      </c>
      <c r="BQ40" s="3">
        <f t="shared" si="56"/>
        <v>1.1185981545754675</v>
      </c>
      <c r="BR40" s="3">
        <f t="shared" si="57"/>
        <v>1.26</v>
      </c>
      <c r="BS40" s="3">
        <f t="shared" si="58"/>
        <v>1</v>
      </c>
      <c r="BT40" s="3">
        <f t="shared" si="59"/>
        <v>1.137741046831956</v>
      </c>
      <c r="BU40" s="3">
        <f t="shared" si="60"/>
        <v>0.97809999999999997</v>
      </c>
      <c r="BV40" s="3">
        <f t="shared" si="61"/>
        <v>1</v>
      </c>
      <c r="BW40" s="3">
        <f t="shared" si="62"/>
        <v>1</v>
      </c>
      <c r="BX40" s="3">
        <f t="shared" si="63"/>
        <v>1.0429999999999999</v>
      </c>
      <c r="BY40" s="3">
        <f t="shared" si="64"/>
        <v>1.0774731823599524</v>
      </c>
      <c r="BZ40" s="3">
        <f t="shared" si="65"/>
        <v>1</v>
      </c>
      <c r="CA40" s="3">
        <f t="shared" si="66"/>
        <v>1.0740000000000001</v>
      </c>
      <c r="CB40" s="3">
        <f t="shared" si="67"/>
        <v>1</v>
      </c>
      <c r="CC40" s="3">
        <f t="shared" si="68"/>
        <v>1.167340502617753</v>
      </c>
    </row>
    <row r="41" spans="1:81">
      <c r="A41" s="2">
        <v>43371</v>
      </c>
      <c r="B41">
        <v>1.079</v>
      </c>
      <c r="C41">
        <v>1.1065</v>
      </c>
      <c r="D41">
        <v>1.1499999999999999</v>
      </c>
      <c r="E41">
        <v>1.1000000000000001</v>
      </c>
      <c r="F41" s="69">
        <v>1</v>
      </c>
      <c r="G41">
        <v>1.1890000000000001</v>
      </c>
      <c r="H41">
        <v>1.1398999999999999</v>
      </c>
      <c r="I41">
        <v>1.3254999999999999</v>
      </c>
      <c r="J41">
        <v>1.268</v>
      </c>
      <c r="K41">
        <v>1</v>
      </c>
      <c r="L41">
        <v>1.238</v>
      </c>
      <c r="M41">
        <v>0.98019999999999996</v>
      </c>
      <c r="N41" s="3">
        <v>1</v>
      </c>
      <c r="O41" s="3">
        <v>1</v>
      </c>
      <c r="P41">
        <v>1.0449999999999999</v>
      </c>
      <c r="Q41">
        <v>1.087</v>
      </c>
      <c r="R41" s="3">
        <v>1</v>
      </c>
      <c r="S41">
        <v>1.0740000000000001</v>
      </c>
      <c r="T41" s="3">
        <v>1</v>
      </c>
      <c r="U41" s="19">
        <v>1.1689629220795095</v>
      </c>
      <c r="W41">
        <f t="shared" si="69"/>
        <v>2.7881040892192566E-3</v>
      </c>
      <c r="X41">
        <f t="shared" si="70"/>
        <v>9.0456806874716911E-4</v>
      </c>
      <c r="Y41">
        <f t="shared" si="71"/>
        <v>4.366812227074135E-3</v>
      </c>
      <c r="Z41">
        <f t="shared" si="72"/>
        <v>4.5662100456622667E-3</v>
      </c>
      <c r="AA41" t="str">
        <f t="shared" si="73"/>
        <v>/</v>
      </c>
      <c r="AB41">
        <f t="shared" si="74"/>
        <v>-9.9916736053289323E-3</v>
      </c>
      <c r="AC41">
        <f t="shared" si="75"/>
        <v>1.2296881862097209E-3</v>
      </c>
      <c r="AD41">
        <f t="shared" si="76"/>
        <v>3.1027697896170991E-3</v>
      </c>
      <c r="AE41">
        <f t="shared" si="77"/>
        <v>6.3492063492063266E-3</v>
      </c>
      <c r="AF41" t="str">
        <f t="shared" si="78"/>
        <v>/</v>
      </c>
      <c r="AG41">
        <f t="shared" si="79"/>
        <v>-8.071025020178757E-4</v>
      </c>
      <c r="AH41">
        <f t="shared" si="80"/>
        <v>2.1470197321338258E-3</v>
      </c>
      <c r="AI41" t="str">
        <f t="shared" si="81"/>
        <v>/</v>
      </c>
      <c r="AJ41" t="str">
        <f t="shared" si="82"/>
        <v>/</v>
      </c>
      <c r="AK41">
        <f t="shared" si="83"/>
        <v>1.9175455417066445E-3</v>
      </c>
      <c r="AL41">
        <f t="shared" si="84"/>
        <v>2.02802359882015E-3</v>
      </c>
      <c r="AM41" t="str">
        <f t="shared" si="85"/>
        <v>/</v>
      </c>
      <c r="AN41" t="str">
        <f t="shared" si="86"/>
        <v>/</v>
      </c>
      <c r="AO41" t="str">
        <f t="shared" si="87"/>
        <v>/</v>
      </c>
      <c r="AP41">
        <f t="shared" si="88"/>
        <v>1.3898425164877715E-3</v>
      </c>
      <c r="AV41" s="3"/>
      <c r="AW41" s="3"/>
      <c r="AX41" s="3"/>
      <c r="BI41" s="2">
        <f t="shared" si="48"/>
        <v>43371</v>
      </c>
      <c r="BJ41" s="3">
        <f t="shared" si="49"/>
        <v>1.079</v>
      </c>
      <c r="BK41" s="3">
        <f t="shared" si="50"/>
        <v>1.1065</v>
      </c>
      <c r="BL41" s="3">
        <f t="shared" si="51"/>
        <v>1.1371502027093838</v>
      </c>
      <c r="BM41" s="3">
        <f t="shared" si="52"/>
        <v>1.1000000000000001</v>
      </c>
      <c r="BN41" s="3">
        <f t="shared" si="53"/>
        <v>1</v>
      </c>
      <c r="BO41" s="3">
        <f t="shared" si="54"/>
        <v>1.1714285714285717</v>
      </c>
      <c r="BP41" s="3">
        <f t="shared" si="55"/>
        <v>1.0801667772197479</v>
      </c>
      <c r="BQ41" s="3">
        <f t="shared" si="56"/>
        <v>1.1220689071362058</v>
      </c>
      <c r="BR41" s="3">
        <f t="shared" si="57"/>
        <v>1.268</v>
      </c>
      <c r="BS41" s="3">
        <f t="shared" si="58"/>
        <v>1</v>
      </c>
      <c r="BT41" s="3">
        <f t="shared" si="59"/>
        <v>1.1368227731864096</v>
      </c>
      <c r="BU41" s="3">
        <f t="shared" si="60"/>
        <v>0.98019999999999996</v>
      </c>
      <c r="BV41" s="3">
        <f t="shared" si="61"/>
        <v>1</v>
      </c>
      <c r="BW41" s="3">
        <f t="shared" si="62"/>
        <v>1</v>
      </c>
      <c r="BX41" s="3">
        <f t="shared" si="63"/>
        <v>1.0449999999999999</v>
      </c>
      <c r="BY41" s="3">
        <f t="shared" si="64"/>
        <v>1.0796583234008741</v>
      </c>
      <c r="BZ41" s="3">
        <f t="shared" si="65"/>
        <v>1</v>
      </c>
      <c r="CA41" s="3">
        <f t="shared" si="66"/>
        <v>1.0740000000000001</v>
      </c>
      <c r="CB41" s="3">
        <f t="shared" si="67"/>
        <v>1</v>
      </c>
      <c r="CC41" s="3">
        <f t="shared" si="68"/>
        <v>1.1689629220795095</v>
      </c>
    </row>
    <row r="42" spans="1:81">
      <c r="A42" s="2">
        <v>43385</v>
      </c>
      <c r="B42">
        <v>1.0760000000000001</v>
      </c>
      <c r="C42">
        <v>1.1075999999999999</v>
      </c>
      <c r="D42">
        <v>1.153</v>
      </c>
      <c r="E42">
        <v>1.1140000000000001</v>
      </c>
      <c r="F42" s="69">
        <v>1</v>
      </c>
      <c r="G42">
        <v>1.2230000000000001</v>
      </c>
      <c r="H42">
        <v>1.1331</v>
      </c>
      <c r="I42">
        <v>1.3307</v>
      </c>
      <c r="J42">
        <v>1.268</v>
      </c>
      <c r="K42">
        <v>1</v>
      </c>
      <c r="L42">
        <v>1.2430000000000001</v>
      </c>
      <c r="M42">
        <v>0.98050000000000004</v>
      </c>
      <c r="N42" s="3">
        <v>1</v>
      </c>
      <c r="O42" s="3">
        <v>1</v>
      </c>
      <c r="P42">
        <v>1.018</v>
      </c>
      <c r="Q42">
        <v>1.0906</v>
      </c>
      <c r="R42" s="3">
        <v>1</v>
      </c>
      <c r="S42">
        <v>1.073</v>
      </c>
      <c r="T42" s="3">
        <v>1</v>
      </c>
      <c r="U42" s="19">
        <v>1.1754129065658037</v>
      </c>
      <c r="W42">
        <f t="shared" si="69"/>
        <v>-2.78035217794248E-3</v>
      </c>
      <c r="X42">
        <f t="shared" si="70"/>
        <v>9.9412562132839E-4</v>
      </c>
      <c r="Y42">
        <f t="shared" si="71"/>
        <v>2.6086956521740312E-3</v>
      </c>
      <c r="Z42">
        <f t="shared" si="72"/>
        <v>1.2727272727272698E-2</v>
      </c>
      <c r="AA42" t="str">
        <f t="shared" si="73"/>
        <v>/</v>
      </c>
      <c r="AB42">
        <f t="shared" si="74"/>
        <v>2.8595458368376736E-2</v>
      </c>
      <c r="AC42">
        <f t="shared" si="75"/>
        <v>-5.9654355645231139E-3</v>
      </c>
      <c r="AD42">
        <f t="shared" si="76"/>
        <v>3.9230479064504831E-3</v>
      </c>
      <c r="AE42" t="str">
        <f t="shared" si="77"/>
        <v>/</v>
      </c>
      <c r="AF42" t="str">
        <f t="shared" si="78"/>
        <v>/</v>
      </c>
      <c r="AG42">
        <f t="shared" si="79"/>
        <v>4.0387722132473325E-3</v>
      </c>
      <c r="AH42">
        <f t="shared" si="80"/>
        <v>3.0605998775778964E-4</v>
      </c>
      <c r="AI42" t="str">
        <f t="shared" si="81"/>
        <v>/</v>
      </c>
      <c r="AJ42" t="str">
        <f t="shared" si="82"/>
        <v>/</v>
      </c>
      <c r="AK42">
        <f t="shared" si="83"/>
        <v>-2.5837320574162548E-2</v>
      </c>
      <c r="AL42">
        <f t="shared" si="84"/>
        <v>3.3118675252989949E-3</v>
      </c>
      <c r="AM42" t="str">
        <f t="shared" si="85"/>
        <v>/</v>
      </c>
      <c r="AN42">
        <f t="shared" si="86"/>
        <v>-9.3109869646190724E-4</v>
      </c>
      <c r="AO42" t="str">
        <f t="shared" si="87"/>
        <v>/</v>
      </c>
      <c r="AP42">
        <f t="shared" si="88"/>
        <v>5.5176980932980513E-3</v>
      </c>
      <c r="AV42" s="3"/>
      <c r="AW42" s="3"/>
      <c r="AX42" s="3"/>
      <c r="BI42" s="2">
        <f t="shared" si="48"/>
        <v>43385</v>
      </c>
      <c r="BJ42" s="3">
        <f t="shared" si="49"/>
        <v>1.0760000000000001</v>
      </c>
      <c r="BK42" s="3">
        <f t="shared" si="50"/>
        <v>1.1075999999999999</v>
      </c>
      <c r="BL42" s="3">
        <f t="shared" si="51"/>
        <v>1.1401166814990606</v>
      </c>
      <c r="BM42" s="3">
        <f t="shared" si="52"/>
        <v>1.1140000000000001</v>
      </c>
      <c r="BN42" s="3">
        <f t="shared" si="53"/>
        <v>1</v>
      </c>
      <c r="BO42" s="3">
        <f t="shared" si="54"/>
        <v>1.2049261083743845</v>
      </c>
      <c r="BP42" s="3">
        <f t="shared" si="55"/>
        <v>1.0737231119113049</v>
      </c>
      <c r="BQ42" s="3">
        <f t="shared" si="56"/>
        <v>1.1264708372132397</v>
      </c>
      <c r="BR42" s="3">
        <f t="shared" si="57"/>
        <v>1.268</v>
      </c>
      <c r="BS42" s="3">
        <f t="shared" si="58"/>
        <v>1</v>
      </c>
      <c r="BT42" s="3">
        <f t="shared" si="59"/>
        <v>1.1414141414141414</v>
      </c>
      <c r="BU42" s="3">
        <f t="shared" si="60"/>
        <v>0.98050000000000004</v>
      </c>
      <c r="BV42" s="3">
        <f t="shared" si="61"/>
        <v>1</v>
      </c>
      <c r="BW42" s="3">
        <f t="shared" si="62"/>
        <v>1</v>
      </c>
      <c r="BX42" s="3">
        <f t="shared" si="63"/>
        <v>1.018</v>
      </c>
      <c r="BY42" s="3">
        <f t="shared" si="64"/>
        <v>1.0832340087405643</v>
      </c>
      <c r="BZ42" s="3">
        <f t="shared" si="65"/>
        <v>1</v>
      </c>
      <c r="CA42" s="3">
        <f t="shared" si="66"/>
        <v>1.073</v>
      </c>
      <c r="CB42" s="3">
        <f t="shared" si="67"/>
        <v>1</v>
      </c>
      <c r="CC42" s="3">
        <f t="shared" si="68"/>
        <v>1.1754129065658037</v>
      </c>
    </row>
    <row r="43" spans="1:81">
      <c r="A43" s="2">
        <v>43392</v>
      </c>
      <c r="B43">
        <v>1.0780000000000001</v>
      </c>
      <c r="C43">
        <v>1.1087</v>
      </c>
      <c r="D43">
        <v>1.155</v>
      </c>
      <c r="E43">
        <v>1.123</v>
      </c>
      <c r="F43" s="69">
        <v>1</v>
      </c>
      <c r="G43">
        <v>1.216</v>
      </c>
      <c r="H43">
        <v>1.1337999999999999</v>
      </c>
      <c r="I43">
        <v>1.3309</v>
      </c>
      <c r="J43">
        <v>1.2629999999999999</v>
      </c>
      <c r="K43">
        <v>1</v>
      </c>
      <c r="L43">
        <v>1.2509999999999999</v>
      </c>
      <c r="M43">
        <v>0.98399999999999999</v>
      </c>
      <c r="N43" s="3">
        <v>1</v>
      </c>
      <c r="O43" s="3">
        <v>1</v>
      </c>
      <c r="P43">
        <v>1.0069999999999999</v>
      </c>
      <c r="Q43">
        <v>1.0929</v>
      </c>
      <c r="R43" s="3">
        <v>1</v>
      </c>
      <c r="S43">
        <v>1.081</v>
      </c>
      <c r="T43" s="3">
        <v>1</v>
      </c>
      <c r="U43" s="19">
        <v>1.1767453989371346</v>
      </c>
      <c r="W43">
        <f t="shared" si="69"/>
        <v>1.8587360594795044E-3</v>
      </c>
      <c r="X43">
        <f t="shared" si="70"/>
        <v>9.9313831708203182E-4</v>
      </c>
      <c r="Y43">
        <f t="shared" si="71"/>
        <v>1.7346053772766545E-3</v>
      </c>
      <c r="Z43">
        <f t="shared" si="72"/>
        <v>8.0789946140034097E-3</v>
      </c>
      <c r="AA43" t="str">
        <f t="shared" si="73"/>
        <v>/</v>
      </c>
      <c r="AB43">
        <f t="shared" si="74"/>
        <v>-5.7236304170074082E-3</v>
      </c>
      <c r="AC43">
        <f t="shared" si="75"/>
        <v>6.177742476392023E-4</v>
      </c>
      <c r="AD43">
        <f t="shared" si="76"/>
        <v>1.5029683625167323E-4</v>
      </c>
      <c r="AE43">
        <f t="shared" si="77"/>
        <v>-3.9432176656152285E-3</v>
      </c>
      <c r="AF43" t="str">
        <f t="shared" si="78"/>
        <v>/</v>
      </c>
      <c r="AG43">
        <f t="shared" si="79"/>
        <v>6.4360418342717107E-3</v>
      </c>
      <c r="AH43">
        <f t="shared" si="80"/>
        <v>3.569607343192116E-3</v>
      </c>
      <c r="AI43" t="str">
        <f t="shared" si="81"/>
        <v>/</v>
      </c>
      <c r="AJ43" t="str">
        <f t="shared" si="82"/>
        <v>/</v>
      </c>
      <c r="AK43">
        <f t="shared" si="83"/>
        <v>-1.0805500982318361E-2</v>
      </c>
      <c r="AL43">
        <f t="shared" si="84"/>
        <v>2.1089308637447512E-3</v>
      </c>
      <c r="AM43" t="str">
        <f t="shared" si="85"/>
        <v>/</v>
      </c>
      <c r="AN43">
        <f t="shared" si="86"/>
        <v>7.455731593662529E-3</v>
      </c>
      <c r="AO43" t="str">
        <f t="shared" si="87"/>
        <v>/</v>
      </c>
      <c r="AP43">
        <f t="shared" si="88"/>
        <v>1.133637689264555E-3</v>
      </c>
      <c r="AV43" s="3"/>
      <c r="AW43" s="3"/>
      <c r="AX43" s="3"/>
      <c r="BI43" s="2">
        <f t="shared" si="48"/>
        <v>43392</v>
      </c>
      <c r="BJ43" s="3">
        <f t="shared" si="49"/>
        <v>1.0780000000000001</v>
      </c>
      <c r="BK43" s="3">
        <f t="shared" si="50"/>
        <v>1.1087</v>
      </c>
      <c r="BL43" s="3">
        <f t="shared" si="51"/>
        <v>1.1420943340255116</v>
      </c>
      <c r="BM43" s="3">
        <f t="shared" si="52"/>
        <v>1.123</v>
      </c>
      <c r="BN43" s="3">
        <f t="shared" si="53"/>
        <v>1</v>
      </c>
      <c r="BO43" s="3">
        <f t="shared" si="54"/>
        <v>1.1980295566502464</v>
      </c>
      <c r="BP43" s="3">
        <f t="shared" si="55"/>
        <v>1.0743864303989388</v>
      </c>
      <c r="BQ43" s="3">
        <f t="shared" si="56"/>
        <v>1.1266401422162025</v>
      </c>
      <c r="BR43" s="3">
        <f t="shared" si="57"/>
        <v>1.2629999999999999</v>
      </c>
      <c r="BS43" s="3">
        <f t="shared" si="58"/>
        <v>1</v>
      </c>
      <c r="BT43" s="3">
        <f t="shared" si="59"/>
        <v>1.1487603305785123</v>
      </c>
      <c r="BU43" s="3">
        <f t="shared" si="60"/>
        <v>0.98399999999999999</v>
      </c>
      <c r="BV43" s="3">
        <f t="shared" si="61"/>
        <v>1</v>
      </c>
      <c r="BW43" s="3">
        <f t="shared" si="62"/>
        <v>1</v>
      </c>
      <c r="BX43" s="3">
        <f t="shared" si="63"/>
        <v>1.0069999999999999</v>
      </c>
      <c r="BY43" s="3">
        <f t="shared" si="64"/>
        <v>1.0855184743742552</v>
      </c>
      <c r="BZ43" s="3">
        <f t="shared" si="65"/>
        <v>1</v>
      </c>
      <c r="CA43" s="3">
        <f t="shared" si="66"/>
        <v>1.081</v>
      </c>
      <c r="CB43" s="3">
        <f t="shared" si="67"/>
        <v>1</v>
      </c>
      <c r="CC43" s="3">
        <f t="shared" si="68"/>
        <v>1.1767453989371346</v>
      </c>
    </row>
    <row r="44" spans="1:81">
      <c r="A44" s="2">
        <v>43399</v>
      </c>
      <c r="B44">
        <v>1.0840000000000001</v>
      </c>
      <c r="C44">
        <v>1.1132</v>
      </c>
      <c r="D44">
        <v>1.157</v>
      </c>
      <c r="E44">
        <v>1.1220000000000001</v>
      </c>
      <c r="F44" s="69">
        <v>1</v>
      </c>
      <c r="G44">
        <v>1.2190000000000001</v>
      </c>
      <c r="H44">
        <v>1.1284000000000001</v>
      </c>
      <c r="I44">
        <v>1.3640000000000001</v>
      </c>
      <c r="J44">
        <v>1.266</v>
      </c>
      <c r="K44">
        <v>1</v>
      </c>
      <c r="L44">
        <v>1.2669999999999999</v>
      </c>
      <c r="M44">
        <v>0.98370000000000002</v>
      </c>
      <c r="N44" s="3">
        <v>1</v>
      </c>
      <c r="O44" s="3">
        <v>1</v>
      </c>
      <c r="P44">
        <v>1.0349999999999999</v>
      </c>
      <c r="Q44">
        <v>1.0955999999999999</v>
      </c>
      <c r="R44" s="3">
        <v>1</v>
      </c>
      <c r="S44">
        <v>1.0820000000000001</v>
      </c>
      <c r="T44" s="3">
        <v>1</v>
      </c>
      <c r="U44" s="19">
        <v>1.1830482583457715</v>
      </c>
      <c r="W44">
        <f t="shared" si="69"/>
        <v>5.5658627087198376E-3</v>
      </c>
      <c r="X44">
        <f t="shared" si="70"/>
        <v>4.0588076125191996E-3</v>
      </c>
      <c r="Y44">
        <f t="shared" si="71"/>
        <v>1.7316017316018062E-3</v>
      </c>
      <c r="Z44">
        <f t="shared" si="72"/>
        <v>-8.9047195013347569E-4</v>
      </c>
      <c r="AA44" t="str">
        <f t="shared" si="73"/>
        <v>/</v>
      </c>
      <c r="AB44">
        <f t="shared" si="74"/>
        <v>2.4671052631579649E-3</v>
      </c>
      <c r="AC44">
        <f t="shared" si="75"/>
        <v>-4.7627447521607635E-3</v>
      </c>
      <c r="AD44">
        <f t="shared" si="76"/>
        <v>2.4870388458937631E-2</v>
      </c>
      <c r="AE44">
        <f t="shared" si="77"/>
        <v>2.3752969121140222E-3</v>
      </c>
      <c r="AF44" t="str">
        <f t="shared" si="78"/>
        <v>/</v>
      </c>
      <c r="AG44">
        <f t="shared" si="79"/>
        <v>1.2789768185451633E-2</v>
      </c>
      <c r="AH44">
        <f t="shared" si="80"/>
        <v>-3.0487804878043256E-4</v>
      </c>
      <c r="AI44" t="str">
        <f t="shared" si="81"/>
        <v>/</v>
      </c>
      <c r="AJ44" t="str">
        <f t="shared" si="82"/>
        <v>/</v>
      </c>
      <c r="AK44">
        <f t="shared" si="83"/>
        <v>2.7805362462760774E-2</v>
      </c>
      <c r="AL44">
        <f t="shared" si="84"/>
        <v>2.4704913532802575E-3</v>
      </c>
      <c r="AM44" t="str">
        <f t="shared" si="85"/>
        <v>/</v>
      </c>
      <c r="AN44">
        <f t="shared" si="86"/>
        <v>9.2506938020364693E-4</v>
      </c>
      <c r="AO44" t="str">
        <f t="shared" si="87"/>
        <v>/</v>
      </c>
      <c r="AP44">
        <f t="shared" si="88"/>
        <v>5.356179352245416E-3</v>
      </c>
      <c r="BI44" s="2">
        <f t="shared" si="48"/>
        <v>43399</v>
      </c>
      <c r="BJ44" s="3">
        <f t="shared" si="49"/>
        <v>1.0840000000000001</v>
      </c>
      <c r="BK44" s="3">
        <f t="shared" si="50"/>
        <v>1.1132</v>
      </c>
      <c r="BL44" s="3">
        <f t="shared" si="51"/>
        <v>1.1440719865519628</v>
      </c>
      <c r="BM44" s="3">
        <f t="shared" si="52"/>
        <v>1.1220000000000001</v>
      </c>
      <c r="BN44" s="3">
        <f t="shared" si="53"/>
        <v>1</v>
      </c>
      <c r="BO44" s="3">
        <f t="shared" si="54"/>
        <v>1.2009852216748771</v>
      </c>
      <c r="BP44" s="3">
        <f t="shared" si="55"/>
        <v>1.0692694020657634</v>
      </c>
      <c r="BQ44" s="3">
        <f t="shared" si="56"/>
        <v>1.1546601202065521</v>
      </c>
      <c r="BR44" s="3">
        <f t="shared" si="57"/>
        <v>1.266</v>
      </c>
      <c r="BS44" s="3">
        <f t="shared" si="58"/>
        <v>1</v>
      </c>
      <c r="BT44" s="3">
        <f t="shared" si="59"/>
        <v>1.1634527089072544</v>
      </c>
      <c r="BU44" s="3">
        <f t="shared" si="60"/>
        <v>0.98370000000000002</v>
      </c>
      <c r="BV44" s="3">
        <f t="shared" si="61"/>
        <v>1</v>
      </c>
      <c r="BW44" s="3">
        <f t="shared" si="62"/>
        <v>1</v>
      </c>
      <c r="BX44" s="3">
        <f t="shared" si="63"/>
        <v>1.0349999999999999</v>
      </c>
      <c r="BY44" s="3">
        <f t="shared" si="64"/>
        <v>1.0882002383790226</v>
      </c>
      <c r="BZ44" s="3">
        <f t="shared" si="65"/>
        <v>1</v>
      </c>
      <c r="CA44" s="3">
        <f t="shared" si="66"/>
        <v>1.0820000000000001</v>
      </c>
      <c r="CB44" s="3">
        <f t="shared" si="67"/>
        <v>1</v>
      </c>
      <c r="CC44" s="3">
        <f t="shared" si="68"/>
        <v>1.1830482583457715</v>
      </c>
    </row>
    <row r="45" spans="1:81">
      <c r="A45" s="2">
        <v>43406</v>
      </c>
      <c r="B45">
        <v>1.085</v>
      </c>
      <c r="C45">
        <v>1.1153999999999999</v>
      </c>
      <c r="D45">
        <v>1.159</v>
      </c>
      <c r="E45">
        <v>1.119</v>
      </c>
      <c r="F45" s="69">
        <v>1</v>
      </c>
      <c r="G45">
        <v>1.202</v>
      </c>
      <c r="H45">
        <v>1.1273</v>
      </c>
      <c r="I45">
        <v>1.3672</v>
      </c>
      <c r="J45">
        <v>1.2809999999999999</v>
      </c>
      <c r="K45">
        <v>1</v>
      </c>
      <c r="L45">
        <v>1.288</v>
      </c>
      <c r="M45">
        <v>0.98699999999999999</v>
      </c>
      <c r="N45" s="3">
        <v>1</v>
      </c>
      <c r="O45" s="3">
        <v>1</v>
      </c>
      <c r="P45">
        <v>1.054</v>
      </c>
      <c r="Q45">
        <v>1.0974999999999999</v>
      </c>
      <c r="R45" s="3">
        <v>1</v>
      </c>
      <c r="S45">
        <v>1.085</v>
      </c>
      <c r="T45" s="3">
        <v>1</v>
      </c>
      <c r="U45" s="19">
        <v>1.1853883126225429</v>
      </c>
      <c r="W45">
        <f t="shared" si="69"/>
        <v>9.2250922509218292E-4</v>
      </c>
      <c r="X45">
        <f t="shared" si="70"/>
        <v>1.9762845849802257E-3</v>
      </c>
      <c r="Y45">
        <f t="shared" si="71"/>
        <v>1.7286084701815252E-3</v>
      </c>
      <c r="Z45">
        <f t="shared" si="72"/>
        <v>-2.673796791443972E-3</v>
      </c>
      <c r="AA45" t="str">
        <f t="shared" si="73"/>
        <v>/</v>
      </c>
      <c r="AB45">
        <f t="shared" si="74"/>
        <v>-1.3945857260049377E-2</v>
      </c>
      <c r="AC45">
        <f t="shared" si="75"/>
        <v>-9.7483161999301071E-4</v>
      </c>
      <c r="AD45">
        <f t="shared" si="76"/>
        <v>2.3460410557183398E-3</v>
      </c>
      <c r="AE45">
        <f t="shared" si="77"/>
        <v>1.1848341232227444E-2</v>
      </c>
      <c r="AF45" t="str">
        <f t="shared" si="78"/>
        <v>/</v>
      </c>
      <c r="AG45">
        <f t="shared" si="79"/>
        <v>1.6574585635359185E-2</v>
      </c>
      <c r="AH45">
        <f t="shared" si="80"/>
        <v>3.3546813052760527E-3</v>
      </c>
      <c r="AI45" t="str">
        <f t="shared" si="81"/>
        <v>/</v>
      </c>
      <c r="AJ45" t="str">
        <f t="shared" si="82"/>
        <v>/</v>
      </c>
      <c r="AK45">
        <f t="shared" si="83"/>
        <v>1.8357487922705529E-2</v>
      </c>
      <c r="AL45">
        <f t="shared" si="84"/>
        <v>1.7342095655348277E-3</v>
      </c>
      <c r="AM45" t="str">
        <f t="shared" si="85"/>
        <v>/</v>
      </c>
      <c r="AN45">
        <f t="shared" si="86"/>
        <v>2.7726432532346745E-3</v>
      </c>
      <c r="AO45" t="str">
        <f t="shared" si="87"/>
        <v>/</v>
      </c>
      <c r="AP45">
        <f t="shared" si="88"/>
        <v>1.9779871702303442E-3</v>
      </c>
      <c r="AV45" s="17"/>
      <c r="AW45" s="17"/>
      <c r="BI45" s="2">
        <f t="shared" si="48"/>
        <v>43406</v>
      </c>
      <c r="BJ45" s="3">
        <f t="shared" si="49"/>
        <v>1.085</v>
      </c>
      <c r="BK45" s="3">
        <f t="shared" si="50"/>
        <v>1.1153999999999999</v>
      </c>
      <c r="BL45" s="3">
        <f t="shared" si="51"/>
        <v>1.1460496390784138</v>
      </c>
      <c r="BM45" s="3">
        <f t="shared" si="52"/>
        <v>1.119</v>
      </c>
      <c r="BN45" s="3">
        <f t="shared" si="53"/>
        <v>1</v>
      </c>
      <c r="BO45" s="3">
        <f t="shared" si="54"/>
        <v>1.1842364532019705</v>
      </c>
      <c r="BP45" s="3">
        <f t="shared" si="55"/>
        <v>1.0682270444423387</v>
      </c>
      <c r="BQ45" s="3">
        <f t="shared" si="56"/>
        <v>1.1573690002539574</v>
      </c>
      <c r="BR45" s="3">
        <f t="shared" si="57"/>
        <v>1.2809999999999999</v>
      </c>
      <c r="BS45" s="3">
        <f t="shared" si="58"/>
        <v>1</v>
      </c>
      <c r="BT45" s="3">
        <f t="shared" si="59"/>
        <v>1.1827364554637283</v>
      </c>
      <c r="BU45" s="3">
        <f t="shared" si="60"/>
        <v>0.98699999999999999</v>
      </c>
      <c r="BV45" s="3">
        <f t="shared" si="61"/>
        <v>1</v>
      </c>
      <c r="BW45" s="3">
        <f t="shared" si="62"/>
        <v>1</v>
      </c>
      <c r="BX45" s="3">
        <f t="shared" si="63"/>
        <v>1.054</v>
      </c>
      <c r="BY45" s="3">
        <f t="shared" si="64"/>
        <v>1.090087405641637</v>
      </c>
      <c r="BZ45" s="3">
        <f t="shared" si="65"/>
        <v>1</v>
      </c>
      <c r="CA45" s="3">
        <f t="shared" si="66"/>
        <v>1.085</v>
      </c>
      <c r="CB45" s="3">
        <f t="shared" si="67"/>
        <v>1</v>
      </c>
      <c r="CC45" s="3">
        <f t="shared" si="68"/>
        <v>1.1853883126225429</v>
      </c>
    </row>
    <row r="46" spans="1:81">
      <c r="A46" s="2">
        <v>43413</v>
      </c>
      <c r="B46">
        <v>1.087</v>
      </c>
      <c r="C46">
        <v>1.1187</v>
      </c>
      <c r="D46">
        <v>1.159</v>
      </c>
      <c r="E46">
        <v>1.1299999999999999</v>
      </c>
      <c r="F46" s="69">
        <v>1</v>
      </c>
      <c r="G46">
        <v>1.1950000000000001</v>
      </c>
      <c r="H46">
        <v>1.1282000000000001</v>
      </c>
      <c r="I46">
        <v>1.3692</v>
      </c>
      <c r="J46">
        <v>1.284</v>
      </c>
      <c r="K46">
        <v>1</v>
      </c>
      <c r="L46">
        <v>1.2769999999999999</v>
      </c>
      <c r="M46">
        <v>0.98839999999999995</v>
      </c>
      <c r="N46" s="3">
        <v>1</v>
      </c>
      <c r="O46" s="3">
        <v>1</v>
      </c>
      <c r="P46">
        <v>1.056</v>
      </c>
      <c r="Q46">
        <v>1.097</v>
      </c>
      <c r="R46" s="3">
        <v>1</v>
      </c>
      <c r="S46">
        <v>1.0860000000000001</v>
      </c>
      <c r="T46" s="3">
        <v>1</v>
      </c>
      <c r="U46" s="19">
        <v>1.1861101008055779</v>
      </c>
      <c r="W46">
        <f t="shared" si="69"/>
        <v>1.8433179723502668E-3</v>
      </c>
      <c r="X46">
        <f t="shared" si="70"/>
        <v>2.9585798816569309E-3</v>
      </c>
      <c r="Y46" t="str">
        <f t="shared" si="71"/>
        <v>/</v>
      </c>
      <c r="Z46">
        <f t="shared" si="72"/>
        <v>9.8302055406611633E-3</v>
      </c>
      <c r="AA46" t="str">
        <f t="shared" si="73"/>
        <v>/</v>
      </c>
      <c r="AB46">
        <f t="shared" si="74"/>
        <v>-5.8236272878534612E-3</v>
      </c>
      <c r="AC46">
        <f t="shared" si="75"/>
        <v>7.9836778142472475E-4</v>
      </c>
      <c r="AD46">
        <f t="shared" si="76"/>
        <v>1.4628437682855377E-3</v>
      </c>
      <c r="AE46">
        <f t="shared" si="77"/>
        <v>2.3419203747072626E-3</v>
      </c>
      <c r="AF46" t="str">
        <f t="shared" si="78"/>
        <v>/</v>
      </c>
      <c r="AG46">
        <f t="shared" si="79"/>
        <v>-8.5403726708075389E-3</v>
      </c>
      <c r="AH46">
        <f t="shared" si="80"/>
        <v>1.4184397163119478E-3</v>
      </c>
      <c r="AI46" t="str">
        <f t="shared" si="81"/>
        <v>/</v>
      </c>
      <c r="AJ46" t="str">
        <f t="shared" si="82"/>
        <v>/</v>
      </c>
      <c r="AK46">
        <f t="shared" si="83"/>
        <v>1.8975332068311701E-3</v>
      </c>
      <c r="AL46">
        <f t="shared" si="84"/>
        <v>-4.5558086560359978E-4</v>
      </c>
      <c r="AM46" t="str">
        <f t="shared" si="85"/>
        <v>/</v>
      </c>
      <c r="AN46">
        <f t="shared" si="86"/>
        <v>9.2165898617513342E-4</v>
      </c>
      <c r="AO46" t="str">
        <f t="shared" si="87"/>
        <v>/</v>
      </c>
      <c r="AP46">
        <f t="shared" si="88"/>
        <v>6.089044200530136E-4</v>
      </c>
      <c r="AV46" s="17"/>
      <c r="AW46" s="17"/>
      <c r="BI46" s="2">
        <f t="shared" si="48"/>
        <v>43413</v>
      </c>
      <c r="BJ46" s="3">
        <f t="shared" si="49"/>
        <v>1.087</v>
      </c>
      <c r="BK46" s="3">
        <f t="shared" si="50"/>
        <v>1.1187</v>
      </c>
      <c r="BL46" s="3">
        <f t="shared" si="51"/>
        <v>1.1460496390784138</v>
      </c>
      <c r="BM46" s="3">
        <f t="shared" si="52"/>
        <v>1.1299999999999999</v>
      </c>
      <c r="BN46" s="3">
        <f t="shared" si="53"/>
        <v>1</v>
      </c>
      <c r="BO46" s="3">
        <f t="shared" si="54"/>
        <v>1.1773399014778327</v>
      </c>
      <c r="BP46" s="3">
        <f t="shared" si="55"/>
        <v>1.069079882497868</v>
      </c>
      <c r="BQ46" s="3">
        <f t="shared" si="56"/>
        <v>1.1590620502835858</v>
      </c>
      <c r="BR46" s="3">
        <f t="shared" si="57"/>
        <v>1.284</v>
      </c>
      <c r="BS46" s="3">
        <f t="shared" si="58"/>
        <v>1</v>
      </c>
      <c r="BT46" s="3">
        <f t="shared" si="59"/>
        <v>1.1726354453627181</v>
      </c>
      <c r="BU46" s="3">
        <f t="shared" si="60"/>
        <v>0.98839999999999995</v>
      </c>
      <c r="BV46" s="3">
        <f t="shared" si="61"/>
        <v>1</v>
      </c>
      <c r="BW46" s="3">
        <f t="shared" si="62"/>
        <v>1</v>
      </c>
      <c r="BX46" s="3">
        <f t="shared" si="63"/>
        <v>1.056</v>
      </c>
      <c r="BY46" s="3">
        <f t="shared" si="64"/>
        <v>1.0895907826777911</v>
      </c>
      <c r="BZ46" s="3">
        <f t="shared" si="65"/>
        <v>1</v>
      </c>
      <c r="CA46" s="3">
        <f t="shared" si="66"/>
        <v>1.0860000000000001</v>
      </c>
      <c r="CB46" s="3">
        <f t="shared" si="67"/>
        <v>1</v>
      </c>
      <c r="CC46" s="3">
        <f t="shared" si="68"/>
        <v>1.1861101008055779</v>
      </c>
    </row>
    <row r="47" spans="1:81">
      <c r="A47" s="2">
        <v>43420</v>
      </c>
      <c r="B47">
        <v>1.0860000000000001</v>
      </c>
      <c r="C47">
        <v>1.1231</v>
      </c>
      <c r="D47">
        <v>1.1599999999999999</v>
      </c>
      <c r="E47">
        <v>1.1359999999999999</v>
      </c>
      <c r="F47" s="69">
        <v>1</v>
      </c>
      <c r="G47">
        <v>1.194</v>
      </c>
      <c r="H47">
        <v>1.1359999999999999</v>
      </c>
      <c r="I47">
        <v>1.3718999999999999</v>
      </c>
      <c r="J47">
        <v>1.302</v>
      </c>
      <c r="K47">
        <v>1</v>
      </c>
      <c r="L47">
        <v>1.2889999999999999</v>
      </c>
      <c r="M47">
        <v>0.98980000000000001</v>
      </c>
      <c r="N47" s="3">
        <v>1</v>
      </c>
      <c r="O47" s="3">
        <v>1</v>
      </c>
      <c r="P47">
        <v>1.0900000000000001</v>
      </c>
      <c r="Q47">
        <v>1.0994999999999999</v>
      </c>
      <c r="R47" s="3">
        <v>1</v>
      </c>
      <c r="S47">
        <v>1.087</v>
      </c>
      <c r="T47" s="3">
        <v>1</v>
      </c>
      <c r="U47" s="19">
        <v>1.1914673962262783</v>
      </c>
      <c r="W47">
        <f t="shared" si="69"/>
        <v>-9.1996320147180732E-4</v>
      </c>
      <c r="X47">
        <f t="shared" si="70"/>
        <v>3.9331366764994158E-3</v>
      </c>
      <c r="Y47">
        <f t="shared" si="71"/>
        <v>8.6281276962885123E-4</v>
      </c>
      <c r="Z47">
        <f t="shared" si="72"/>
        <v>5.3097345132744334E-3</v>
      </c>
      <c r="AA47" t="str">
        <f t="shared" si="73"/>
        <v>/</v>
      </c>
      <c r="AB47">
        <f t="shared" si="74"/>
        <v>-8.3682008368213268E-4</v>
      </c>
      <c r="AC47">
        <f t="shared" si="75"/>
        <v>6.9136677893988363E-3</v>
      </c>
      <c r="AD47">
        <f t="shared" si="76"/>
        <v>1.9719544259420019E-3</v>
      </c>
      <c r="AE47">
        <f t="shared" si="77"/>
        <v>1.4018691588784993E-2</v>
      </c>
      <c r="AF47" t="str">
        <f t="shared" si="78"/>
        <v>/</v>
      </c>
      <c r="AG47">
        <f t="shared" si="79"/>
        <v>9.3970242756460376E-3</v>
      </c>
      <c r="AH47">
        <f t="shared" si="80"/>
        <v>1.4164305949009304E-3</v>
      </c>
      <c r="AI47" t="str">
        <f t="shared" si="81"/>
        <v>/</v>
      </c>
      <c r="AJ47" t="str">
        <f t="shared" si="82"/>
        <v>/</v>
      </c>
      <c r="AK47">
        <f t="shared" si="83"/>
        <v>3.2196969696969724E-2</v>
      </c>
      <c r="AL47">
        <f t="shared" si="84"/>
        <v>2.2789425706470912E-3</v>
      </c>
      <c r="AM47" t="str">
        <f t="shared" si="85"/>
        <v>/</v>
      </c>
      <c r="AN47">
        <f t="shared" si="86"/>
        <v>9.2081031307533756E-4</v>
      </c>
      <c r="AO47" t="str">
        <f t="shared" si="87"/>
        <v>/</v>
      </c>
      <c r="AP47">
        <f t="shared" si="88"/>
        <v>4.5166931948912303E-3</v>
      </c>
      <c r="AV47" s="17"/>
      <c r="AW47" s="17"/>
      <c r="BI47" s="2">
        <f t="shared" si="48"/>
        <v>43420</v>
      </c>
      <c r="BJ47" s="3">
        <f t="shared" si="49"/>
        <v>1.0860000000000001</v>
      </c>
      <c r="BK47" s="3">
        <f t="shared" si="50"/>
        <v>1.1231</v>
      </c>
      <c r="BL47" s="3">
        <f t="shared" si="51"/>
        <v>1.1470384653416392</v>
      </c>
      <c r="BM47" s="3">
        <f t="shared" si="52"/>
        <v>1.1359999999999999</v>
      </c>
      <c r="BN47" s="3">
        <f t="shared" si="53"/>
        <v>1</v>
      </c>
      <c r="BO47" s="3">
        <f t="shared" si="54"/>
        <v>1.1763546798029558</v>
      </c>
      <c r="BP47" s="3">
        <f t="shared" si="55"/>
        <v>1.0764711456457878</v>
      </c>
      <c r="BQ47" s="3">
        <f t="shared" si="56"/>
        <v>1.1613476678235841</v>
      </c>
      <c r="BR47" s="3">
        <f t="shared" si="57"/>
        <v>1.302</v>
      </c>
      <c r="BS47" s="3">
        <f t="shared" si="58"/>
        <v>1</v>
      </c>
      <c r="BT47" s="3">
        <f t="shared" si="59"/>
        <v>1.1836547291092745</v>
      </c>
      <c r="BU47" s="3">
        <f t="shared" si="60"/>
        <v>0.98980000000000001</v>
      </c>
      <c r="BV47" s="3">
        <f t="shared" si="61"/>
        <v>1</v>
      </c>
      <c r="BW47" s="3">
        <f t="shared" si="62"/>
        <v>1</v>
      </c>
      <c r="BX47" s="3">
        <f t="shared" si="63"/>
        <v>1.0900000000000001</v>
      </c>
      <c r="BY47" s="3">
        <f t="shared" si="64"/>
        <v>1.0920738974970203</v>
      </c>
      <c r="BZ47" s="3">
        <f t="shared" si="65"/>
        <v>1</v>
      </c>
      <c r="CA47" s="3">
        <f t="shared" si="66"/>
        <v>1.087</v>
      </c>
      <c r="CB47" s="3">
        <f t="shared" si="67"/>
        <v>1</v>
      </c>
      <c r="CC47" s="3">
        <f t="shared" si="68"/>
        <v>1.1914673962262783</v>
      </c>
    </row>
    <row r="48" spans="1:81">
      <c r="A48" s="2">
        <v>43427</v>
      </c>
      <c r="B48">
        <v>1.0900000000000001</v>
      </c>
      <c r="C48">
        <v>1.1231</v>
      </c>
      <c r="D48">
        <v>1.163</v>
      </c>
      <c r="E48">
        <v>1.1379999999999999</v>
      </c>
      <c r="F48" s="69">
        <v>1</v>
      </c>
      <c r="G48">
        <v>1.18</v>
      </c>
      <c r="H48">
        <v>1.1366000000000001</v>
      </c>
      <c r="I48">
        <v>1.3752</v>
      </c>
      <c r="J48">
        <v>1.296</v>
      </c>
      <c r="K48">
        <v>1</v>
      </c>
      <c r="L48">
        <v>1.2849999999999999</v>
      </c>
      <c r="M48">
        <v>0.99199999999999999</v>
      </c>
      <c r="N48" s="3">
        <v>1</v>
      </c>
      <c r="O48" s="3">
        <v>1</v>
      </c>
      <c r="P48">
        <v>1.0920000000000001</v>
      </c>
      <c r="Q48">
        <v>1.1011</v>
      </c>
      <c r="R48" s="3">
        <v>1</v>
      </c>
      <c r="S48">
        <v>1.089</v>
      </c>
      <c r="T48" s="3">
        <v>1</v>
      </c>
      <c r="U48" s="19">
        <v>1.1902054587247193</v>
      </c>
      <c r="W48">
        <f t="shared" si="69"/>
        <v>3.6832412523020164E-3</v>
      </c>
      <c r="X48" t="str">
        <f t="shared" si="70"/>
        <v>/</v>
      </c>
      <c r="Y48">
        <f t="shared" si="71"/>
        <v>2.5862068965518681E-3</v>
      </c>
      <c r="Z48">
        <f t="shared" si="72"/>
        <v>1.7605633802817433E-3</v>
      </c>
      <c r="AA48" t="str">
        <f t="shared" si="73"/>
        <v>/</v>
      </c>
      <c r="AB48">
        <f t="shared" si="74"/>
        <v>-1.1725293132328285E-2</v>
      </c>
      <c r="AC48">
        <f t="shared" si="75"/>
        <v>5.2816901408458961E-4</v>
      </c>
      <c r="AD48">
        <f t="shared" si="76"/>
        <v>2.4054231357970579E-3</v>
      </c>
      <c r="AE48">
        <f t="shared" si="77"/>
        <v>-4.6082949308755561E-3</v>
      </c>
      <c r="AF48" t="str">
        <f t="shared" si="78"/>
        <v>/</v>
      </c>
      <c r="AG48">
        <f t="shared" si="79"/>
        <v>-3.1031807602792671E-3</v>
      </c>
      <c r="AH48">
        <f t="shared" si="80"/>
        <v>2.2226712467163789E-3</v>
      </c>
      <c r="AI48" t="str">
        <f t="shared" si="81"/>
        <v>/</v>
      </c>
      <c r="AJ48" t="str">
        <f t="shared" si="82"/>
        <v>/</v>
      </c>
      <c r="AK48">
        <f t="shared" si="83"/>
        <v>1.8348623853210455E-3</v>
      </c>
      <c r="AL48">
        <f t="shared" si="84"/>
        <v>1.455206912232887E-3</v>
      </c>
      <c r="AM48" t="str">
        <f t="shared" si="85"/>
        <v>/</v>
      </c>
      <c r="AN48">
        <f t="shared" si="86"/>
        <v>1.8399264029438367E-3</v>
      </c>
      <c r="AO48" t="str">
        <f t="shared" si="87"/>
        <v>/</v>
      </c>
      <c r="AP48">
        <f t="shared" si="88"/>
        <v>-1.0591456430582014E-3</v>
      </c>
      <c r="AV48" s="17"/>
      <c r="AW48" s="17"/>
      <c r="BI48" s="2">
        <f t="shared" si="48"/>
        <v>43427</v>
      </c>
      <c r="BJ48" s="3">
        <f t="shared" si="49"/>
        <v>1.0900000000000001</v>
      </c>
      <c r="BK48" s="3">
        <f t="shared" si="50"/>
        <v>1.1231</v>
      </c>
      <c r="BL48" s="3">
        <f t="shared" si="51"/>
        <v>1.150004944131316</v>
      </c>
      <c r="BM48" s="3">
        <f t="shared" si="52"/>
        <v>1.1379999999999999</v>
      </c>
      <c r="BN48" s="3">
        <f t="shared" si="53"/>
        <v>1</v>
      </c>
      <c r="BO48" s="3">
        <f t="shared" si="54"/>
        <v>1.1625615763546799</v>
      </c>
      <c r="BP48" s="3">
        <f t="shared" si="55"/>
        <v>1.0770397043494742</v>
      </c>
      <c r="BQ48" s="3">
        <f t="shared" si="56"/>
        <v>1.1641412003724709</v>
      </c>
      <c r="BR48" s="3">
        <f t="shared" si="57"/>
        <v>1.296</v>
      </c>
      <c r="BS48" s="3">
        <f t="shared" si="58"/>
        <v>1</v>
      </c>
      <c r="BT48" s="3">
        <f t="shared" si="59"/>
        <v>1.179981634527089</v>
      </c>
      <c r="BU48" s="3">
        <f t="shared" si="60"/>
        <v>0.99199999999999999</v>
      </c>
      <c r="BV48" s="3">
        <f t="shared" si="61"/>
        <v>1</v>
      </c>
      <c r="BW48" s="3">
        <f t="shared" si="62"/>
        <v>1</v>
      </c>
      <c r="BX48" s="3">
        <f t="shared" si="63"/>
        <v>1.0920000000000001</v>
      </c>
      <c r="BY48" s="3">
        <f t="shared" si="64"/>
        <v>1.093663090981327</v>
      </c>
      <c r="BZ48" s="3">
        <f t="shared" si="65"/>
        <v>1</v>
      </c>
      <c r="CA48" s="3">
        <f t="shared" si="66"/>
        <v>1.089</v>
      </c>
      <c r="CB48" s="3">
        <f t="shared" si="67"/>
        <v>1</v>
      </c>
      <c r="CC48" s="3">
        <f t="shared" si="68"/>
        <v>1.1902054587247193</v>
      </c>
    </row>
    <row r="49" spans="1:81">
      <c r="A49" s="2">
        <v>43434</v>
      </c>
      <c r="B49">
        <v>1.095</v>
      </c>
      <c r="C49">
        <v>1.1265000000000001</v>
      </c>
      <c r="D49">
        <v>1.1639999999999999</v>
      </c>
      <c r="E49">
        <v>1.1399999999999999</v>
      </c>
      <c r="F49" s="69">
        <v>1</v>
      </c>
      <c r="G49">
        <v>1.17</v>
      </c>
      <c r="H49">
        <v>1.141</v>
      </c>
      <c r="I49">
        <v>1.3805000000000001</v>
      </c>
      <c r="J49">
        <v>1.302</v>
      </c>
      <c r="K49">
        <v>1</v>
      </c>
      <c r="L49">
        <v>1.292</v>
      </c>
      <c r="M49">
        <v>0.99690000000000001</v>
      </c>
      <c r="N49" s="3">
        <v>1</v>
      </c>
      <c r="O49" s="3">
        <v>1</v>
      </c>
      <c r="P49">
        <v>1.0920000000000001</v>
      </c>
      <c r="Q49">
        <v>1.1031</v>
      </c>
      <c r="R49" s="3">
        <v>1</v>
      </c>
      <c r="S49">
        <v>1.099</v>
      </c>
      <c r="T49" s="3">
        <v>1</v>
      </c>
      <c r="U49" s="19">
        <v>1.1927921070332907</v>
      </c>
      <c r="W49">
        <f t="shared" si="69"/>
        <v>4.5871559633026138E-3</v>
      </c>
      <c r="X49">
        <f t="shared" si="70"/>
        <v>3.0273350547591615E-3</v>
      </c>
      <c r="Y49">
        <f t="shared" si="71"/>
        <v>8.5984522785897965E-4</v>
      </c>
      <c r="Z49">
        <f t="shared" si="72"/>
        <v>1.7574692442883233E-3</v>
      </c>
      <c r="AA49" t="str">
        <f t="shared" si="73"/>
        <v>/</v>
      </c>
      <c r="AB49">
        <f t="shared" si="74"/>
        <v>-8.4745762711864181E-3</v>
      </c>
      <c r="AC49">
        <f t="shared" si="75"/>
        <v>3.8711947914833456E-3</v>
      </c>
      <c r="AD49">
        <f t="shared" si="76"/>
        <v>3.8539848749272743E-3</v>
      </c>
      <c r="AE49">
        <f t="shared" si="77"/>
        <v>4.6296296296295392E-3</v>
      </c>
      <c r="AF49" t="str">
        <f t="shared" si="78"/>
        <v>/</v>
      </c>
      <c r="AG49">
        <f t="shared" si="79"/>
        <v>5.4474708171206032E-3</v>
      </c>
      <c r="AH49">
        <f t="shared" si="80"/>
        <v>4.9395161290322065E-3</v>
      </c>
      <c r="AI49" t="str">
        <f t="shared" si="81"/>
        <v>/</v>
      </c>
      <c r="AJ49" t="str">
        <f t="shared" si="82"/>
        <v>/</v>
      </c>
      <c r="AK49" t="str">
        <f t="shared" si="83"/>
        <v>/</v>
      </c>
      <c r="AL49">
        <f t="shared" si="84"/>
        <v>1.8163654527290074E-3</v>
      </c>
      <c r="AM49" t="str">
        <f t="shared" si="85"/>
        <v>/</v>
      </c>
      <c r="AN49">
        <f t="shared" si="86"/>
        <v>9.1827364554637469E-3</v>
      </c>
      <c r="AO49" t="str">
        <f t="shared" si="87"/>
        <v>/</v>
      </c>
      <c r="AP49">
        <f t="shared" si="88"/>
        <v>2.1732788146870963E-3</v>
      </c>
      <c r="AV49" s="17"/>
      <c r="AW49" s="17"/>
      <c r="BI49" s="2">
        <f t="shared" si="48"/>
        <v>43434</v>
      </c>
      <c r="BJ49" s="3">
        <f t="shared" si="49"/>
        <v>1.095</v>
      </c>
      <c r="BK49" s="3">
        <f t="shared" si="50"/>
        <v>1.1265000000000001</v>
      </c>
      <c r="BL49" s="3">
        <f t="shared" si="51"/>
        <v>1.1509937703945414</v>
      </c>
      <c r="BM49" s="3">
        <f t="shared" si="52"/>
        <v>1.1399999999999999</v>
      </c>
      <c r="BN49" s="3">
        <f t="shared" si="53"/>
        <v>1</v>
      </c>
      <c r="BO49" s="3">
        <f t="shared" si="54"/>
        <v>1.1527093596059115</v>
      </c>
      <c r="BP49" s="3">
        <f t="shared" si="55"/>
        <v>1.0812091348431727</v>
      </c>
      <c r="BQ49" s="3">
        <f t="shared" si="56"/>
        <v>1.1686277829509861</v>
      </c>
      <c r="BR49" s="3">
        <f t="shared" si="57"/>
        <v>1.302</v>
      </c>
      <c r="BS49" s="3">
        <f t="shared" si="58"/>
        <v>1</v>
      </c>
      <c r="BT49" s="3">
        <f t="shared" si="59"/>
        <v>1.1864095500459138</v>
      </c>
      <c r="BU49" s="3">
        <f t="shared" si="60"/>
        <v>0.99690000000000001</v>
      </c>
      <c r="BV49" s="3">
        <f t="shared" si="61"/>
        <v>1</v>
      </c>
      <c r="BW49" s="3">
        <f t="shared" si="62"/>
        <v>1</v>
      </c>
      <c r="BX49" s="3">
        <f t="shared" si="63"/>
        <v>1.0920000000000001</v>
      </c>
      <c r="BY49" s="3">
        <f t="shared" si="64"/>
        <v>1.0956495828367103</v>
      </c>
      <c r="BZ49" s="3">
        <f t="shared" si="65"/>
        <v>1</v>
      </c>
      <c r="CA49" s="3">
        <f t="shared" si="66"/>
        <v>1.099</v>
      </c>
      <c r="CB49" s="3">
        <f t="shared" si="67"/>
        <v>1</v>
      </c>
      <c r="CC49" s="3">
        <f t="shared" si="68"/>
        <v>1.1927921070332907</v>
      </c>
    </row>
    <row r="50" spans="1:81">
      <c r="A50" s="2">
        <v>43441</v>
      </c>
      <c r="B50">
        <v>1.0960000000000001</v>
      </c>
      <c r="C50">
        <v>1.1297999999999999</v>
      </c>
      <c r="D50">
        <v>1.167</v>
      </c>
      <c r="E50">
        <v>1.1539999999999999</v>
      </c>
      <c r="F50" s="69">
        <v>1</v>
      </c>
      <c r="G50">
        <v>1.208</v>
      </c>
      <c r="H50">
        <v>1.1404000000000001</v>
      </c>
      <c r="I50">
        <v>1.3846000000000001</v>
      </c>
      <c r="J50">
        <v>1.323</v>
      </c>
      <c r="K50">
        <v>1</v>
      </c>
      <c r="L50">
        <v>1.3109999999999999</v>
      </c>
      <c r="M50">
        <v>1.0084</v>
      </c>
      <c r="N50" s="3">
        <v>1</v>
      </c>
      <c r="O50" s="3">
        <v>1</v>
      </c>
      <c r="P50">
        <v>1.101</v>
      </c>
      <c r="Q50">
        <v>1.1033999999999999</v>
      </c>
      <c r="R50" s="3">
        <v>1</v>
      </c>
      <c r="S50">
        <v>1.1100000000000001</v>
      </c>
      <c r="T50" s="3">
        <v>1</v>
      </c>
      <c r="U50" s="19">
        <v>1.2039855758776135</v>
      </c>
      <c r="W50">
        <f t="shared" si="69"/>
        <v>9.1324200913245335E-4</v>
      </c>
      <c r="X50">
        <f t="shared" si="70"/>
        <v>2.9294274300930567E-3</v>
      </c>
      <c r="Y50">
        <f t="shared" si="71"/>
        <v>2.5773195876288568E-3</v>
      </c>
      <c r="Z50">
        <f t="shared" si="72"/>
        <v>1.2280701754386003E-2</v>
      </c>
      <c r="AA50" t="str">
        <f t="shared" si="73"/>
        <v>/</v>
      </c>
      <c r="AB50">
        <f t="shared" si="74"/>
        <v>3.2478632478632585E-2</v>
      </c>
      <c r="AC50">
        <f t="shared" si="75"/>
        <v>-5.2585451358455604E-4</v>
      </c>
      <c r="AD50">
        <f t="shared" si="76"/>
        <v>2.9699384281056673E-3</v>
      </c>
      <c r="AE50">
        <f t="shared" si="77"/>
        <v>1.6129032258064502E-2</v>
      </c>
      <c r="AF50" t="str">
        <f t="shared" si="78"/>
        <v>/</v>
      </c>
      <c r="AG50">
        <f t="shared" si="79"/>
        <v>1.4705882352941124E-2</v>
      </c>
      <c r="AH50">
        <f t="shared" si="80"/>
        <v>1.1535760858661703E-2</v>
      </c>
      <c r="AI50" t="str">
        <f t="shared" si="81"/>
        <v>/</v>
      </c>
      <c r="AJ50" t="str">
        <f t="shared" si="82"/>
        <v>/</v>
      </c>
      <c r="AK50">
        <f t="shared" si="83"/>
        <v>8.2417582417582125E-3</v>
      </c>
      <c r="AL50">
        <f t="shared" si="84"/>
        <v>2.719608376393623E-4</v>
      </c>
      <c r="AM50" t="str">
        <f t="shared" si="85"/>
        <v>/</v>
      </c>
      <c r="AN50">
        <f t="shared" si="86"/>
        <v>1.0009099181073733E-2</v>
      </c>
      <c r="AO50" t="str">
        <f t="shared" si="87"/>
        <v>/</v>
      </c>
      <c r="AP50">
        <f t="shared" si="88"/>
        <v>9.3842579761556078E-3</v>
      </c>
      <c r="AV50" s="17"/>
      <c r="AW50" s="17"/>
      <c r="BI50" s="2">
        <f t="shared" si="48"/>
        <v>43441</v>
      </c>
      <c r="BJ50" s="3">
        <f t="shared" si="49"/>
        <v>1.0960000000000001</v>
      </c>
      <c r="BK50" s="3">
        <f t="shared" si="50"/>
        <v>1.1297999999999999</v>
      </c>
      <c r="BL50" s="3">
        <f t="shared" si="51"/>
        <v>1.1539602491842182</v>
      </c>
      <c r="BM50" s="3">
        <f t="shared" si="52"/>
        <v>1.1539999999999999</v>
      </c>
      <c r="BN50" s="3">
        <f t="shared" si="53"/>
        <v>1</v>
      </c>
      <c r="BO50" s="3">
        <f t="shared" si="54"/>
        <v>1.1901477832512315</v>
      </c>
      <c r="BP50" s="3">
        <f t="shared" si="55"/>
        <v>1.0806405761394866</v>
      </c>
      <c r="BQ50" s="3">
        <f t="shared" si="56"/>
        <v>1.1720985355117244</v>
      </c>
      <c r="BR50" s="3">
        <f t="shared" si="57"/>
        <v>1.323</v>
      </c>
      <c r="BS50" s="3">
        <f t="shared" si="58"/>
        <v>1</v>
      </c>
      <c r="BT50" s="3">
        <f t="shared" si="59"/>
        <v>1.2038567493112948</v>
      </c>
      <c r="BU50" s="3">
        <f t="shared" si="60"/>
        <v>1.0084</v>
      </c>
      <c r="BV50" s="3">
        <f t="shared" si="61"/>
        <v>1</v>
      </c>
      <c r="BW50" s="3">
        <f t="shared" si="62"/>
        <v>1</v>
      </c>
      <c r="BX50" s="3">
        <f t="shared" si="63"/>
        <v>1.101</v>
      </c>
      <c r="BY50" s="3">
        <f t="shared" si="64"/>
        <v>1.0959475566150179</v>
      </c>
      <c r="BZ50" s="3">
        <f t="shared" si="65"/>
        <v>1</v>
      </c>
      <c r="CA50" s="3">
        <f t="shared" si="66"/>
        <v>1.1100000000000001</v>
      </c>
      <c r="CB50" s="3">
        <f t="shared" si="67"/>
        <v>1</v>
      </c>
      <c r="CC50" s="3">
        <f t="shared" si="68"/>
        <v>1.2039855758776135</v>
      </c>
    </row>
    <row r="51" spans="1:81">
      <c r="A51" s="2">
        <v>43448</v>
      </c>
      <c r="B51">
        <v>1.097</v>
      </c>
      <c r="C51">
        <v>1.1231</v>
      </c>
      <c r="D51">
        <v>1.1679999999999999</v>
      </c>
      <c r="E51">
        <v>1.1559999999999999</v>
      </c>
      <c r="F51" s="69">
        <v>1</v>
      </c>
      <c r="G51">
        <v>1.218</v>
      </c>
      <c r="H51">
        <v>1.1389</v>
      </c>
      <c r="I51">
        <v>1.3871</v>
      </c>
      <c r="J51">
        <v>1.31</v>
      </c>
      <c r="K51">
        <v>1</v>
      </c>
      <c r="L51">
        <v>1.3120000000000001</v>
      </c>
      <c r="M51">
        <v>1.0044</v>
      </c>
      <c r="N51" s="3">
        <v>1</v>
      </c>
      <c r="O51" s="3">
        <v>1</v>
      </c>
      <c r="P51">
        <v>1.095</v>
      </c>
      <c r="Q51">
        <v>1.1057999999999999</v>
      </c>
      <c r="R51" s="3">
        <v>1</v>
      </c>
      <c r="S51">
        <v>1.115</v>
      </c>
      <c r="T51" s="3">
        <v>1</v>
      </c>
      <c r="U51" s="19">
        <v>1.2036213265068165</v>
      </c>
      <c r="W51">
        <f t="shared" si="69"/>
        <v>9.1240875912390607E-4</v>
      </c>
      <c r="X51">
        <f t="shared" si="70"/>
        <v>-5.9302531421490112E-3</v>
      </c>
      <c r="Y51">
        <f t="shared" si="71"/>
        <v>8.5689802913435642E-4</v>
      </c>
      <c r="Z51">
        <f t="shared" si="72"/>
        <v>1.7331022530329143E-3</v>
      </c>
      <c r="AA51" t="str">
        <f t="shared" si="73"/>
        <v>/</v>
      </c>
      <c r="AB51">
        <f t="shared" si="74"/>
        <v>8.2781456953642252E-3</v>
      </c>
      <c r="AC51">
        <f t="shared" si="75"/>
        <v>-1.3153279551034736E-3</v>
      </c>
      <c r="AD51">
        <f t="shared" si="76"/>
        <v>1.8055756175068272E-3</v>
      </c>
      <c r="AE51">
        <f t="shared" si="77"/>
        <v>-9.8261526832954527E-3</v>
      </c>
      <c r="AF51" t="str">
        <f t="shared" si="78"/>
        <v>/</v>
      </c>
      <c r="AG51">
        <f t="shared" si="79"/>
        <v>7.6277650648370887E-4</v>
      </c>
      <c r="AH51">
        <f t="shared" si="80"/>
        <v>-3.9666798889329558E-3</v>
      </c>
      <c r="AI51" t="str">
        <f t="shared" si="81"/>
        <v>/</v>
      </c>
      <c r="AJ51" t="str">
        <f t="shared" si="82"/>
        <v>/</v>
      </c>
      <c r="AK51">
        <f t="shared" si="83"/>
        <v>-5.4495912806539204E-3</v>
      </c>
      <c r="AL51">
        <f t="shared" si="84"/>
        <v>2.175095160413143E-3</v>
      </c>
      <c r="AM51" t="str">
        <f t="shared" si="85"/>
        <v>/</v>
      </c>
      <c r="AN51">
        <f t="shared" si="86"/>
        <v>4.5045045045044585E-3</v>
      </c>
      <c r="AO51" t="str">
        <f t="shared" si="87"/>
        <v>/</v>
      </c>
      <c r="AP51">
        <f t="shared" si="88"/>
        <v>-3.0253632443344447E-4</v>
      </c>
      <c r="AV51" s="17"/>
      <c r="AW51" s="17"/>
      <c r="BI51" s="2">
        <f t="shared" si="48"/>
        <v>43448</v>
      </c>
      <c r="BJ51" s="3">
        <f t="shared" si="49"/>
        <v>1.097</v>
      </c>
      <c r="BK51" s="3">
        <f t="shared" si="50"/>
        <v>1.1231</v>
      </c>
      <c r="BL51" s="3">
        <f t="shared" si="51"/>
        <v>1.1549490754474436</v>
      </c>
      <c r="BM51" s="3">
        <f t="shared" si="52"/>
        <v>1.1559999999999999</v>
      </c>
      <c r="BN51" s="3">
        <f t="shared" si="53"/>
        <v>1</v>
      </c>
      <c r="BO51" s="3">
        <f t="shared" si="54"/>
        <v>1.2000000000000002</v>
      </c>
      <c r="BP51" s="3">
        <f t="shared" si="55"/>
        <v>1.0792191793802712</v>
      </c>
      <c r="BQ51" s="3">
        <f t="shared" si="56"/>
        <v>1.1742148480487598</v>
      </c>
      <c r="BR51" s="3">
        <f t="shared" si="57"/>
        <v>1.31</v>
      </c>
      <c r="BS51" s="3">
        <f t="shared" si="58"/>
        <v>1</v>
      </c>
      <c r="BT51" s="3">
        <f t="shared" si="59"/>
        <v>1.2047750229568412</v>
      </c>
      <c r="BU51" s="3">
        <f t="shared" si="60"/>
        <v>1.0044</v>
      </c>
      <c r="BV51" s="3">
        <f t="shared" si="61"/>
        <v>1</v>
      </c>
      <c r="BW51" s="3">
        <f t="shared" si="62"/>
        <v>1</v>
      </c>
      <c r="BX51" s="3">
        <f t="shared" si="63"/>
        <v>1.095</v>
      </c>
      <c r="BY51" s="3">
        <f t="shared" si="64"/>
        <v>1.0983313468414779</v>
      </c>
      <c r="BZ51" s="3">
        <f t="shared" si="65"/>
        <v>1</v>
      </c>
      <c r="CA51" s="3">
        <f t="shared" si="66"/>
        <v>1.115</v>
      </c>
      <c r="CB51" s="3">
        <f t="shared" si="67"/>
        <v>1</v>
      </c>
      <c r="CC51" s="3">
        <f t="shared" si="68"/>
        <v>1.2036213265068165</v>
      </c>
    </row>
    <row r="52" spans="1:81">
      <c r="A52" s="2">
        <v>43455</v>
      </c>
      <c r="B52">
        <v>1.101</v>
      </c>
      <c r="C52">
        <v>1.1342000000000001</v>
      </c>
      <c r="D52">
        <v>1.17</v>
      </c>
      <c r="E52">
        <v>1.155</v>
      </c>
      <c r="F52" s="69">
        <v>1</v>
      </c>
      <c r="G52">
        <v>1.2210000000000001</v>
      </c>
      <c r="H52">
        <v>1.1364000000000001</v>
      </c>
      <c r="I52">
        <v>1.39</v>
      </c>
      <c r="J52">
        <v>1.288</v>
      </c>
      <c r="K52">
        <v>1</v>
      </c>
      <c r="L52">
        <v>1.3120000000000001</v>
      </c>
      <c r="M52">
        <v>1.0126999999999999</v>
      </c>
      <c r="N52" s="3">
        <v>1</v>
      </c>
      <c r="O52" s="3">
        <v>1</v>
      </c>
      <c r="P52">
        <v>1.0960000000000001</v>
      </c>
      <c r="Q52">
        <v>1.1080000000000001</v>
      </c>
      <c r="R52" s="3">
        <v>1</v>
      </c>
      <c r="S52">
        <v>1.113</v>
      </c>
      <c r="T52" s="3">
        <v>1</v>
      </c>
      <c r="U52" s="19">
        <v>1.2036125546458332</v>
      </c>
      <c r="W52">
        <f t="shared" si="69"/>
        <v>3.6463081130355679E-3</v>
      </c>
      <c r="X52">
        <f t="shared" si="70"/>
        <v>9.8833585611255437E-3</v>
      </c>
      <c r="Y52">
        <f t="shared" si="71"/>
        <v>1.712328767123239E-3</v>
      </c>
      <c r="Z52">
        <f t="shared" si="72"/>
        <v>-8.6505190311414459E-4</v>
      </c>
      <c r="AA52" t="str">
        <f t="shared" si="73"/>
        <v>/</v>
      </c>
      <c r="AB52">
        <f t="shared" si="74"/>
        <v>2.4630541871921707E-3</v>
      </c>
      <c r="AC52">
        <f t="shared" si="75"/>
        <v>-2.1951005356044551E-3</v>
      </c>
      <c r="AD52">
        <f t="shared" si="76"/>
        <v>2.0906928123423096E-3</v>
      </c>
      <c r="AE52">
        <f t="shared" si="77"/>
        <v>-1.6793893129770976E-2</v>
      </c>
      <c r="AF52" t="str">
        <f t="shared" si="78"/>
        <v>/</v>
      </c>
      <c r="AG52" t="str">
        <f t="shared" si="79"/>
        <v>/</v>
      </c>
      <c r="AH52">
        <f t="shared" si="80"/>
        <v>8.2636399840700925E-3</v>
      </c>
      <c r="AI52" t="str">
        <f t="shared" si="81"/>
        <v>/</v>
      </c>
      <c r="AJ52" t="str">
        <f t="shared" si="82"/>
        <v>/</v>
      </c>
      <c r="AK52">
        <f t="shared" si="83"/>
        <v>9.1324200913245335E-4</v>
      </c>
      <c r="AL52">
        <f t="shared" si="84"/>
        <v>1.989509857117211E-3</v>
      </c>
      <c r="AM52" t="str">
        <f t="shared" si="85"/>
        <v>/</v>
      </c>
      <c r="AN52">
        <f t="shared" si="86"/>
        <v>-1.7937219730941312E-3</v>
      </c>
      <c r="AO52" t="str">
        <f t="shared" si="87"/>
        <v>/</v>
      </c>
      <c r="AP52">
        <f t="shared" si="88"/>
        <v>-7.2878909588292018E-6</v>
      </c>
      <c r="AV52" s="17"/>
      <c r="AW52" s="17"/>
      <c r="BI52" s="2">
        <f t="shared" si="48"/>
        <v>43455</v>
      </c>
      <c r="BJ52" s="3">
        <f t="shared" si="49"/>
        <v>1.101</v>
      </c>
      <c r="BK52" s="3">
        <f t="shared" si="50"/>
        <v>1.1342000000000001</v>
      </c>
      <c r="BL52" s="3">
        <f t="shared" si="51"/>
        <v>1.1569267279738948</v>
      </c>
      <c r="BM52" s="3">
        <f t="shared" si="52"/>
        <v>1.155</v>
      </c>
      <c r="BN52" s="3">
        <f t="shared" si="53"/>
        <v>1</v>
      </c>
      <c r="BO52" s="3">
        <f t="shared" si="54"/>
        <v>1.2029556650246307</v>
      </c>
      <c r="BP52" s="3">
        <f t="shared" si="55"/>
        <v>1.0768501847815788</v>
      </c>
      <c r="BQ52" s="3">
        <f t="shared" si="56"/>
        <v>1.1766697705917208</v>
      </c>
      <c r="BR52" s="3">
        <f t="shared" si="57"/>
        <v>1.288</v>
      </c>
      <c r="BS52" s="3">
        <f t="shared" si="58"/>
        <v>1</v>
      </c>
      <c r="BT52" s="3">
        <f t="shared" si="59"/>
        <v>1.2047750229568412</v>
      </c>
      <c r="BU52" s="3">
        <f t="shared" si="60"/>
        <v>1.0126999999999999</v>
      </c>
      <c r="BV52" s="3">
        <f t="shared" si="61"/>
        <v>1</v>
      </c>
      <c r="BW52" s="3">
        <f t="shared" si="62"/>
        <v>1</v>
      </c>
      <c r="BX52" s="3">
        <f t="shared" si="63"/>
        <v>1.0960000000000001</v>
      </c>
      <c r="BY52" s="3">
        <f t="shared" si="64"/>
        <v>1.1005164878823999</v>
      </c>
      <c r="BZ52" s="3">
        <f t="shared" si="65"/>
        <v>1</v>
      </c>
      <c r="CA52" s="3">
        <f t="shared" si="66"/>
        <v>1.113</v>
      </c>
      <c r="CB52" s="3">
        <f t="shared" si="67"/>
        <v>1</v>
      </c>
      <c r="CC52" s="3">
        <f t="shared" si="68"/>
        <v>1.2036125546458332</v>
      </c>
    </row>
    <row r="53" spans="1:81">
      <c r="A53" s="2">
        <v>43462</v>
      </c>
      <c r="B53">
        <v>1.101</v>
      </c>
      <c r="C53">
        <v>1.1386000000000001</v>
      </c>
      <c r="D53">
        <v>1.171</v>
      </c>
      <c r="E53">
        <v>1.1579999999999999</v>
      </c>
      <c r="F53" s="69">
        <v>1</v>
      </c>
      <c r="G53">
        <v>1.2170000000000001</v>
      </c>
      <c r="H53">
        <v>1.1357999999999999</v>
      </c>
      <c r="I53">
        <v>1.4025000000000001</v>
      </c>
      <c r="J53">
        <v>1.276</v>
      </c>
      <c r="K53">
        <v>1</v>
      </c>
      <c r="L53">
        <v>1.2969999999999999</v>
      </c>
      <c r="M53">
        <v>1.0186999999999999</v>
      </c>
      <c r="N53" s="3">
        <v>1</v>
      </c>
      <c r="O53" s="3">
        <v>1</v>
      </c>
      <c r="P53">
        <v>1.0920000000000001</v>
      </c>
      <c r="Q53">
        <v>1.1116999999999999</v>
      </c>
      <c r="R53" s="3">
        <v>1</v>
      </c>
      <c r="S53">
        <v>1.1060000000000001</v>
      </c>
      <c r="T53" s="3">
        <v>1</v>
      </c>
      <c r="U53" s="19">
        <v>1.2023744303311199</v>
      </c>
      <c r="W53" t="str">
        <f t="shared" si="69"/>
        <v>/</v>
      </c>
      <c r="X53">
        <f t="shared" si="70"/>
        <v>3.8793863516133342E-3</v>
      </c>
      <c r="Y53">
        <f t="shared" si="71"/>
        <v>8.5470085470085166E-4</v>
      </c>
      <c r="Z53">
        <f t="shared" si="72"/>
        <v>2.5974025974024872E-3</v>
      </c>
      <c r="AA53" t="str">
        <f t="shared" si="73"/>
        <v>/</v>
      </c>
      <c r="AB53">
        <f t="shared" si="74"/>
        <v>-3.2760032760033031E-3</v>
      </c>
      <c r="AC53">
        <f t="shared" si="75"/>
        <v>-5.2798310454083008E-4</v>
      </c>
      <c r="AD53">
        <f t="shared" si="76"/>
        <v>8.9928057553958496E-3</v>
      </c>
      <c r="AE53">
        <f t="shared" si="77"/>
        <v>-9.3167701863353658E-3</v>
      </c>
      <c r="AF53" t="str">
        <f t="shared" si="78"/>
        <v>/</v>
      </c>
      <c r="AG53">
        <f t="shared" si="79"/>
        <v>-1.1432926829268442E-2</v>
      </c>
      <c r="AH53">
        <f t="shared" si="80"/>
        <v>5.924755603831322E-3</v>
      </c>
      <c r="AI53" t="str">
        <f t="shared" si="81"/>
        <v>/</v>
      </c>
      <c r="AJ53" t="str">
        <f t="shared" si="82"/>
        <v>/</v>
      </c>
      <c r="AK53">
        <f t="shared" si="83"/>
        <v>-3.6496350364964014E-3</v>
      </c>
      <c r="AL53">
        <f t="shared" si="84"/>
        <v>3.3393501805052406E-3</v>
      </c>
      <c r="AM53" t="str">
        <f t="shared" si="85"/>
        <v>/</v>
      </c>
      <c r="AN53">
        <f t="shared" si="86"/>
        <v>-6.2893081761005165E-3</v>
      </c>
      <c r="AO53" t="str">
        <f t="shared" si="87"/>
        <v>/</v>
      </c>
      <c r="AP53">
        <f t="shared" si="88"/>
        <v>-1.0286734796295383E-3</v>
      </c>
      <c r="AV53" s="17"/>
      <c r="AW53" s="17"/>
      <c r="BI53" s="2">
        <f t="shared" si="48"/>
        <v>43462</v>
      </c>
      <c r="BJ53" s="3">
        <f t="shared" si="49"/>
        <v>1.101</v>
      </c>
      <c r="BK53" s="3">
        <f t="shared" si="50"/>
        <v>1.1386000000000001</v>
      </c>
      <c r="BL53" s="3">
        <f t="shared" si="51"/>
        <v>1.1579155542371204</v>
      </c>
      <c r="BM53" s="3">
        <f t="shared" si="52"/>
        <v>1.1579999999999999</v>
      </c>
      <c r="BN53" s="3">
        <f t="shared" si="53"/>
        <v>1</v>
      </c>
      <c r="BO53" s="3">
        <f t="shared" si="54"/>
        <v>1.1990147783251233</v>
      </c>
      <c r="BP53" s="3">
        <f t="shared" si="55"/>
        <v>1.0762816260778925</v>
      </c>
      <c r="BQ53" s="3">
        <f t="shared" si="56"/>
        <v>1.1872513332768984</v>
      </c>
      <c r="BR53" s="3">
        <f t="shared" si="57"/>
        <v>1.276</v>
      </c>
      <c r="BS53" s="3">
        <f t="shared" si="58"/>
        <v>1</v>
      </c>
      <c r="BT53" s="3">
        <f t="shared" si="59"/>
        <v>1.1910009182736456</v>
      </c>
      <c r="BU53" s="3">
        <f t="shared" si="60"/>
        <v>1.0186999999999999</v>
      </c>
      <c r="BV53" s="3">
        <f t="shared" si="61"/>
        <v>1</v>
      </c>
      <c r="BW53" s="3">
        <f t="shared" si="62"/>
        <v>1</v>
      </c>
      <c r="BX53" s="3">
        <f t="shared" si="63"/>
        <v>1.0920000000000001</v>
      </c>
      <c r="BY53" s="3">
        <f t="shared" si="64"/>
        <v>1.104191497814859</v>
      </c>
      <c r="BZ53" s="3">
        <f t="shared" si="65"/>
        <v>1</v>
      </c>
      <c r="CA53" s="3">
        <f t="shared" si="66"/>
        <v>1.1060000000000001</v>
      </c>
      <c r="CB53" s="3">
        <f t="shared" si="67"/>
        <v>1</v>
      </c>
      <c r="CC53" s="3">
        <f t="shared" si="68"/>
        <v>1.2023744303311199</v>
      </c>
    </row>
    <row r="54" spans="1:81">
      <c r="A54" s="2">
        <v>43469</v>
      </c>
      <c r="B54">
        <v>1.1000000000000001</v>
      </c>
      <c r="C54">
        <v>1.1386000000000001</v>
      </c>
      <c r="D54">
        <v>1.1719999999999999</v>
      </c>
      <c r="E54">
        <v>1.163</v>
      </c>
      <c r="F54" s="69">
        <v>1</v>
      </c>
      <c r="G54">
        <v>1.2030000000000001</v>
      </c>
      <c r="H54">
        <v>1.1321000000000001</v>
      </c>
      <c r="I54">
        <v>1.3993</v>
      </c>
      <c r="J54">
        <v>1.278</v>
      </c>
      <c r="K54">
        <v>1</v>
      </c>
      <c r="L54">
        <v>1.3049999999999999</v>
      </c>
      <c r="M54">
        <v>1.0167999999999999</v>
      </c>
      <c r="N54" s="3">
        <v>1</v>
      </c>
      <c r="O54" s="3">
        <v>1</v>
      </c>
      <c r="P54">
        <v>1.1020000000000001</v>
      </c>
      <c r="Q54">
        <v>1.1136999999999999</v>
      </c>
      <c r="R54" s="3">
        <v>1</v>
      </c>
      <c r="S54">
        <v>1.1040000000000001</v>
      </c>
      <c r="T54" s="3">
        <v>1</v>
      </c>
      <c r="U54" s="19">
        <v>1.2016163362623959</v>
      </c>
      <c r="W54">
        <f t="shared" si="69"/>
        <v>-9.0826521344222755E-4</v>
      </c>
      <c r="X54" t="str">
        <f t="shared" si="70"/>
        <v>/</v>
      </c>
      <c r="Y54">
        <f t="shared" si="71"/>
        <v>8.5397096498707192E-4</v>
      </c>
      <c r="Z54">
        <f t="shared" si="72"/>
        <v>4.3177892918826455E-3</v>
      </c>
      <c r="AA54" t="str">
        <f t="shared" si="73"/>
        <v>/</v>
      </c>
      <c r="AB54">
        <f t="shared" si="74"/>
        <v>-1.1503697617091246E-2</v>
      </c>
      <c r="AC54">
        <f t="shared" si="75"/>
        <v>-3.2576157774254488E-3</v>
      </c>
      <c r="AD54">
        <f t="shared" si="76"/>
        <v>-2.2816399286987865E-3</v>
      </c>
      <c r="AE54">
        <f t="shared" si="77"/>
        <v>1.5673981191222097E-3</v>
      </c>
      <c r="AF54" t="str">
        <f t="shared" si="78"/>
        <v>/</v>
      </c>
      <c r="AG54">
        <f t="shared" si="79"/>
        <v>6.168080185042335E-3</v>
      </c>
      <c r="AH54">
        <f t="shared" si="80"/>
        <v>-1.8651222145872337E-3</v>
      </c>
      <c r="AI54" t="str">
        <f t="shared" si="81"/>
        <v>/</v>
      </c>
      <c r="AJ54" t="str">
        <f t="shared" si="82"/>
        <v>/</v>
      </c>
      <c r="AK54">
        <f t="shared" si="83"/>
        <v>9.157509157509125E-3</v>
      </c>
      <c r="AL54">
        <f t="shared" si="84"/>
        <v>1.7990465053521199E-3</v>
      </c>
      <c r="AM54" t="str">
        <f t="shared" si="85"/>
        <v>/</v>
      </c>
      <c r="AN54">
        <f t="shared" si="86"/>
        <v>-1.8083182640145079E-3</v>
      </c>
      <c r="AO54" t="str">
        <f t="shared" si="87"/>
        <v>/</v>
      </c>
      <c r="AP54">
        <f t="shared" si="88"/>
        <v>-6.3049749695287538E-4</v>
      </c>
      <c r="AV54" s="17"/>
      <c r="AW54" s="17"/>
      <c r="BI54" s="2">
        <f t="shared" si="48"/>
        <v>43469</v>
      </c>
      <c r="BJ54" s="3">
        <f t="shared" si="49"/>
        <v>1.1000000000000001</v>
      </c>
      <c r="BK54" s="3">
        <f t="shared" si="50"/>
        <v>1.1386000000000001</v>
      </c>
      <c r="BL54" s="3">
        <f t="shared" si="51"/>
        <v>1.1589043805003458</v>
      </c>
      <c r="BM54" s="3">
        <f t="shared" si="52"/>
        <v>1.163</v>
      </c>
      <c r="BN54" s="3">
        <f t="shared" si="53"/>
        <v>1</v>
      </c>
      <c r="BO54" s="3">
        <f t="shared" si="54"/>
        <v>1.1852216748768474</v>
      </c>
      <c r="BP54" s="3">
        <f t="shared" si="55"/>
        <v>1.072775514071828</v>
      </c>
      <c r="BQ54" s="3">
        <f t="shared" si="56"/>
        <v>1.1845424532294928</v>
      </c>
      <c r="BR54" s="3">
        <f t="shared" si="57"/>
        <v>1.278</v>
      </c>
      <c r="BS54" s="3">
        <f t="shared" si="58"/>
        <v>1</v>
      </c>
      <c r="BT54" s="3">
        <f t="shared" si="59"/>
        <v>1.1983471074380165</v>
      </c>
      <c r="BU54" s="3">
        <f t="shared" si="60"/>
        <v>1.0167999999999999</v>
      </c>
      <c r="BV54" s="3">
        <f t="shared" si="61"/>
        <v>1</v>
      </c>
      <c r="BW54" s="3">
        <f t="shared" si="62"/>
        <v>1</v>
      </c>
      <c r="BX54" s="3">
        <f t="shared" si="63"/>
        <v>1.1020000000000001</v>
      </c>
      <c r="BY54" s="3">
        <f t="shared" si="64"/>
        <v>1.1061779896702424</v>
      </c>
      <c r="BZ54" s="3">
        <f t="shared" si="65"/>
        <v>1</v>
      </c>
      <c r="CA54" s="3">
        <f t="shared" si="66"/>
        <v>1.1040000000000001</v>
      </c>
      <c r="CB54" s="3">
        <f t="shared" si="67"/>
        <v>1</v>
      </c>
      <c r="CC54" s="3">
        <f t="shared" si="68"/>
        <v>1.2016163362623959</v>
      </c>
    </row>
    <row r="55" spans="1:81">
      <c r="A55" s="2">
        <v>43476</v>
      </c>
      <c r="B55">
        <v>1.1020000000000001</v>
      </c>
      <c r="C55">
        <v>1.1432</v>
      </c>
      <c r="D55">
        <v>1.1739999999999999</v>
      </c>
      <c r="E55">
        <v>1.167</v>
      </c>
      <c r="F55" s="69">
        <v>1</v>
      </c>
      <c r="G55">
        <v>1.2130000000000001</v>
      </c>
      <c r="H55">
        <v>1.1328</v>
      </c>
      <c r="I55">
        <v>1.4093</v>
      </c>
      <c r="J55">
        <v>1.278</v>
      </c>
      <c r="K55">
        <v>1</v>
      </c>
      <c r="L55">
        <v>1.3080000000000001</v>
      </c>
      <c r="M55">
        <v>1.0207999999999999</v>
      </c>
      <c r="N55" s="3">
        <v>1</v>
      </c>
      <c r="O55" s="3">
        <v>1</v>
      </c>
      <c r="P55">
        <v>1.1319999999999999</v>
      </c>
      <c r="Q55">
        <v>1.1147</v>
      </c>
      <c r="R55" s="3">
        <v>1</v>
      </c>
      <c r="S55">
        <v>1.105</v>
      </c>
      <c r="T55" s="3">
        <v>1</v>
      </c>
      <c r="U55" s="19">
        <v>1.2060293097142636</v>
      </c>
      <c r="W55">
        <f t="shared" si="69"/>
        <v>1.8181818181817189E-3</v>
      </c>
      <c r="X55">
        <f t="shared" si="70"/>
        <v>4.0400491832073282E-3</v>
      </c>
      <c r="Y55">
        <f t="shared" si="71"/>
        <v>1.7064846416381396E-3</v>
      </c>
      <c r="Z55">
        <f t="shared" si="72"/>
        <v>3.4393809114359186E-3</v>
      </c>
      <c r="AA55" t="str">
        <f t="shared" si="73"/>
        <v>/</v>
      </c>
      <c r="AB55">
        <f t="shared" si="74"/>
        <v>8.3125519534497094E-3</v>
      </c>
      <c r="AC55">
        <f t="shared" si="75"/>
        <v>6.1831993640137917E-4</v>
      </c>
      <c r="AD55">
        <f t="shared" si="76"/>
        <v>7.1464303580361932E-3</v>
      </c>
      <c r="AE55" t="str">
        <f t="shared" si="77"/>
        <v>/</v>
      </c>
      <c r="AF55" t="str">
        <f t="shared" si="78"/>
        <v>/</v>
      </c>
      <c r="AG55">
        <f t="shared" si="79"/>
        <v>2.2988505747127963E-3</v>
      </c>
      <c r="AH55">
        <f t="shared" si="80"/>
        <v>3.9339103068449788E-3</v>
      </c>
      <c r="AI55" t="str">
        <f t="shared" si="81"/>
        <v>/</v>
      </c>
      <c r="AJ55" t="str">
        <f t="shared" si="82"/>
        <v>/</v>
      </c>
      <c r="AK55">
        <f t="shared" si="83"/>
        <v>2.7223230490017958E-2</v>
      </c>
      <c r="AL55">
        <f t="shared" si="84"/>
        <v>8.9790787465227062E-4</v>
      </c>
      <c r="AM55" t="str">
        <f t="shared" si="85"/>
        <v>/</v>
      </c>
      <c r="AN55">
        <f t="shared" si="86"/>
        <v>9.0579710144922387E-4</v>
      </c>
      <c r="AO55" t="str">
        <f t="shared" si="87"/>
        <v>/</v>
      </c>
      <c r="AP55">
        <f t="shared" si="88"/>
        <v>3.6725311721328424E-3</v>
      </c>
      <c r="AV55" s="17"/>
      <c r="AW55" s="17"/>
      <c r="BI55" s="2">
        <f t="shared" si="48"/>
        <v>43476</v>
      </c>
      <c r="BJ55" s="3">
        <f t="shared" si="49"/>
        <v>1.1020000000000001</v>
      </c>
      <c r="BK55" s="3">
        <f t="shared" si="50"/>
        <v>1.1432</v>
      </c>
      <c r="BL55" s="3">
        <f t="shared" si="51"/>
        <v>1.160882033026797</v>
      </c>
      <c r="BM55" s="3">
        <f t="shared" si="52"/>
        <v>1.167</v>
      </c>
      <c r="BN55" s="3">
        <f t="shared" si="53"/>
        <v>1</v>
      </c>
      <c r="BO55" s="3">
        <f t="shared" si="54"/>
        <v>1.1950738916256161</v>
      </c>
      <c r="BP55" s="3">
        <f t="shared" si="55"/>
        <v>1.0734388325594619</v>
      </c>
      <c r="BQ55" s="3">
        <f t="shared" si="56"/>
        <v>1.1930077033776347</v>
      </c>
      <c r="BR55" s="3">
        <f t="shared" si="57"/>
        <v>1.278</v>
      </c>
      <c r="BS55" s="3">
        <f t="shared" si="58"/>
        <v>1</v>
      </c>
      <c r="BT55" s="3">
        <f t="shared" si="59"/>
        <v>1.2011019283746558</v>
      </c>
      <c r="BU55" s="3">
        <f t="shared" si="60"/>
        <v>1.0207999999999999</v>
      </c>
      <c r="BV55" s="3">
        <f t="shared" si="61"/>
        <v>1</v>
      </c>
      <c r="BW55" s="3">
        <f t="shared" si="62"/>
        <v>1</v>
      </c>
      <c r="BX55" s="3">
        <f t="shared" si="63"/>
        <v>1.1319999999999999</v>
      </c>
      <c r="BY55" s="3">
        <f t="shared" si="64"/>
        <v>1.1071712355979342</v>
      </c>
      <c r="BZ55" s="3">
        <f t="shared" si="65"/>
        <v>1</v>
      </c>
      <c r="CA55" s="3">
        <f t="shared" si="66"/>
        <v>1.105</v>
      </c>
      <c r="CB55" s="3">
        <f t="shared" si="67"/>
        <v>1</v>
      </c>
      <c r="CC55" s="3">
        <f t="shared" si="68"/>
        <v>1.2060293097142636</v>
      </c>
    </row>
    <row r="56" spans="1:81">
      <c r="A56" s="2">
        <v>43483</v>
      </c>
      <c r="B56">
        <v>1.1000000000000001</v>
      </c>
      <c r="C56">
        <v>1.1499999999999999</v>
      </c>
      <c r="D56">
        <v>1.173</v>
      </c>
      <c r="E56">
        <v>1.165</v>
      </c>
      <c r="F56" s="69">
        <v>1</v>
      </c>
      <c r="G56">
        <v>1.2350000000000001</v>
      </c>
      <c r="H56">
        <v>1.127</v>
      </c>
      <c r="I56">
        <v>1.4146000000000001</v>
      </c>
      <c r="J56">
        <v>1.276</v>
      </c>
      <c r="K56">
        <v>1</v>
      </c>
      <c r="L56">
        <v>1.3149999999999999</v>
      </c>
      <c r="M56">
        <v>1.0236000000000001</v>
      </c>
      <c r="N56" s="3">
        <v>1</v>
      </c>
      <c r="O56" s="3">
        <v>1</v>
      </c>
      <c r="P56">
        <v>1.135</v>
      </c>
      <c r="Q56">
        <v>1.1163000000000001</v>
      </c>
      <c r="R56" s="3">
        <v>1</v>
      </c>
      <c r="S56">
        <v>1.111</v>
      </c>
      <c r="T56" s="3">
        <v>1</v>
      </c>
      <c r="U56" s="19">
        <v>1.2089950713958322</v>
      </c>
      <c r="W56">
        <f t="shared" si="69"/>
        <v>-1.8148820326678861E-3</v>
      </c>
      <c r="X56">
        <f t="shared" si="70"/>
        <v>5.9482155353394184E-3</v>
      </c>
      <c r="Y56">
        <f t="shared" si="71"/>
        <v>-8.5178875638836082E-4</v>
      </c>
      <c r="Z56">
        <f t="shared" si="72"/>
        <v>-1.7137960582690459E-3</v>
      </c>
      <c r="AA56" t="str">
        <f t="shared" si="73"/>
        <v>/</v>
      </c>
      <c r="AB56">
        <f t="shared" si="74"/>
        <v>1.8136850783182279E-2</v>
      </c>
      <c r="AC56">
        <f t="shared" si="75"/>
        <v>-5.1200564971751739E-3</v>
      </c>
      <c r="AD56">
        <f t="shared" si="76"/>
        <v>3.7607322784360964E-3</v>
      </c>
      <c r="AE56">
        <f t="shared" si="77"/>
        <v>-1.5649452269170805E-3</v>
      </c>
      <c r="AF56" t="str">
        <f t="shared" si="78"/>
        <v>/</v>
      </c>
      <c r="AG56">
        <f t="shared" si="79"/>
        <v>5.3516819571863827E-3</v>
      </c>
      <c r="AH56">
        <f t="shared" si="80"/>
        <v>2.7429467084640891E-3</v>
      </c>
      <c r="AI56" t="str">
        <f t="shared" si="81"/>
        <v>/</v>
      </c>
      <c r="AJ56" t="str">
        <f t="shared" si="82"/>
        <v>/</v>
      </c>
      <c r="AK56">
        <f t="shared" si="83"/>
        <v>2.6501766784452485E-3</v>
      </c>
      <c r="AL56">
        <f t="shared" si="84"/>
        <v>1.4353637750068593E-3</v>
      </c>
      <c r="AM56" t="str">
        <f t="shared" si="85"/>
        <v>/</v>
      </c>
      <c r="AN56">
        <f t="shared" si="86"/>
        <v>5.4298642533936459E-3</v>
      </c>
      <c r="AO56" t="str">
        <f t="shared" si="87"/>
        <v>/</v>
      </c>
      <c r="AP56">
        <f t="shared" si="88"/>
        <v>2.4591124425252797E-3</v>
      </c>
      <c r="AV56" s="17"/>
      <c r="AW56" s="17"/>
      <c r="BI56" s="2">
        <f t="shared" si="48"/>
        <v>43483</v>
      </c>
      <c r="BJ56" s="3">
        <f t="shared" si="49"/>
        <v>1.1000000000000001</v>
      </c>
      <c r="BK56" s="3">
        <f t="shared" si="50"/>
        <v>1.1499999999999999</v>
      </c>
      <c r="BL56" s="3">
        <f t="shared" si="51"/>
        <v>1.1598932067635717</v>
      </c>
      <c r="BM56" s="3">
        <f t="shared" si="52"/>
        <v>1.165</v>
      </c>
      <c r="BN56" s="3">
        <f t="shared" si="53"/>
        <v>1</v>
      </c>
      <c r="BO56" s="3">
        <f t="shared" si="54"/>
        <v>1.2167487684729066</v>
      </c>
      <c r="BP56" s="3">
        <f t="shared" si="55"/>
        <v>1.0679427650904958</v>
      </c>
      <c r="BQ56" s="3">
        <f t="shared" si="56"/>
        <v>1.1974942859561502</v>
      </c>
      <c r="BR56" s="3">
        <f t="shared" si="57"/>
        <v>1.276</v>
      </c>
      <c r="BS56" s="3">
        <f t="shared" si="58"/>
        <v>1</v>
      </c>
      <c r="BT56" s="3">
        <f t="shared" si="59"/>
        <v>1.2075298438934803</v>
      </c>
      <c r="BU56" s="3">
        <f t="shared" si="60"/>
        <v>1.0236000000000001</v>
      </c>
      <c r="BV56" s="3">
        <f t="shared" si="61"/>
        <v>1</v>
      </c>
      <c r="BW56" s="3">
        <f t="shared" si="62"/>
        <v>1</v>
      </c>
      <c r="BX56" s="3">
        <f t="shared" si="63"/>
        <v>1.135</v>
      </c>
      <c r="BY56" s="3">
        <f t="shared" si="64"/>
        <v>1.1087604290822408</v>
      </c>
      <c r="BZ56" s="3">
        <f t="shared" si="65"/>
        <v>1</v>
      </c>
      <c r="CA56" s="3">
        <f t="shared" si="66"/>
        <v>1.111</v>
      </c>
      <c r="CB56" s="3">
        <f t="shared" si="67"/>
        <v>1</v>
      </c>
      <c r="CC56" s="3">
        <f t="shared" si="68"/>
        <v>1.2089950713958322</v>
      </c>
    </row>
    <row r="57" spans="1:81">
      <c r="A57" s="2">
        <v>43490</v>
      </c>
      <c r="B57">
        <v>1.1000000000000001</v>
      </c>
      <c r="C57">
        <v>1.1523000000000001</v>
      </c>
      <c r="D57">
        <v>1.1741999999999999</v>
      </c>
      <c r="E57">
        <v>1.169</v>
      </c>
      <c r="F57" s="69">
        <v>1</v>
      </c>
      <c r="G57">
        <v>1.2450000000000001</v>
      </c>
      <c r="H57">
        <v>1.1267</v>
      </c>
      <c r="I57">
        <v>1.4184000000000001</v>
      </c>
      <c r="J57">
        <v>1.2849999999999999</v>
      </c>
      <c r="K57">
        <v>1</v>
      </c>
      <c r="L57">
        <v>1.3160000000000001</v>
      </c>
      <c r="M57">
        <v>1.0205</v>
      </c>
      <c r="N57" s="3">
        <v>1</v>
      </c>
      <c r="O57" s="3">
        <v>1</v>
      </c>
      <c r="P57">
        <v>1.1379999999999999</v>
      </c>
      <c r="Q57">
        <v>1.1164000000000001</v>
      </c>
      <c r="R57" s="3">
        <v>1</v>
      </c>
      <c r="S57">
        <v>1.117</v>
      </c>
      <c r="T57" s="3">
        <v>1</v>
      </c>
      <c r="U57" s="19">
        <v>1.2127410650075339</v>
      </c>
      <c r="W57" t="str">
        <f t="shared" si="69"/>
        <v>/</v>
      </c>
      <c r="X57">
        <f t="shared" si="70"/>
        <v>2.0000000000002238E-3</v>
      </c>
      <c r="Y57">
        <f t="shared" si="71"/>
        <v>1.023017902813228E-3</v>
      </c>
      <c r="Z57">
        <f t="shared" si="72"/>
        <v>3.4334763948498104E-3</v>
      </c>
      <c r="AA57" t="str">
        <f t="shared" si="73"/>
        <v>/</v>
      </c>
      <c r="AB57">
        <f t="shared" si="74"/>
        <v>8.0971659919029104E-3</v>
      </c>
      <c r="AC57">
        <f t="shared" si="75"/>
        <v>-2.6619343389522321E-4</v>
      </c>
      <c r="AD57">
        <f t="shared" si="76"/>
        <v>2.6862717375937262E-3</v>
      </c>
      <c r="AE57">
        <f t="shared" si="77"/>
        <v>7.0532915360501658E-3</v>
      </c>
      <c r="AF57" t="str">
        <f t="shared" si="78"/>
        <v>/</v>
      </c>
      <c r="AG57">
        <f t="shared" si="79"/>
        <v>7.6045627376442049E-4</v>
      </c>
      <c r="AH57">
        <f t="shared" si="80"/>
        <v>-3.0285267682689243E-3</v>
      </c>
      <c r="AI57" t="str">
        <f t="shared" si="81"/>
        <v>/</v>
      </c>
      <c r="AJ57" t="str">
        <f t="shared" si="82"/>
        <v>/</v>
      </c>
      <c r="AK57">
        <f t="shared" si="83"/>
        <v>2.6431718061672438E-3</v>
      </c>
      <c r="AL57">
        <f t="shared" si="84"/>
        <v>8.9581653677228701E-5</v>
      </c>
      <c r="AM57" t="str">
        <f t="shared" si="85"/>
        <v>/</v>
      </c>
      <c r="AN57">
        <f t="shared" si="86"/>
        <v>5.400540054005365E-3</v>
      </c>
      <c r="AO57" t="str">
        <f t="shared" si="87"/>
        <v>/</v>
      </c>
      <c r="AP57">
        <f t="shared" si="88"/>
        <v>3.0984358003849355E-3</v>
      </c>
      <c r="AV57" s="17"/>
      <c r="AW57" s="17"/>
      <c r="BI57" s="2">
        <f t="shared" si="48"/>
        <v>43490</v>
      </c>
      <c r="BJ57" s="3">
        <f t="shared" si="49"/>
        <v>1.1000000000000001</v>
      </c>
      <c r="BK57" s="3">
        <f t="shared" si="50"/>
        <v>1.1523000000000001</v>
      </c>
      <c r="BL57" s="3">
        <f t="shared" si="51"/>
        <v>1.1610797982794421</v>
      </c>
      <c r="BM57" s="3">
        <f t="shared" si="52"/>
        <v>1.169</v>
      </c>
      <c r="BN57" s="3">
        <f t="shared" si="53"/>
        <v>1</v>
      </c>
      <c r="BO57" s="3">
        <f t="shared" si="54"/>
        <v>1.226600985221675</v>
      </c>
      <c r="BP57" s="3">
        <f t="shared" si="55"/>
        <v>1.0676584857386526</v>
      </c>
      <c r="BQ57" s="3">
        <f t="shared" si="56"/>
        <v>1.2007110810124439</v>
      </c>
      <c r="BR57" s="3">
        <f t="shared" si="57"/>
        <v>1.2849999999999999</v>
      </c>
      <c r="BS57" s="3">
        <f t="shared" si="58"/>
        <v>1</v>
      </c>
      <c r="BT57" s="3">
        <f t="shared" si="59"/>
        <v>1.2084481175390267</v>
      </c>
      <c r="BU57" s="3">
        <f t="shared" si="60"/>
        <v>1.0205</v>
      </c>
      <c r="BV57" s="3">
        <f t="shared" si="61"/>
        <v>1</v>
      </c>
      <c r="BW57" s="3">
        <f t="shared" si="62"/>
        <v>1</v>
      </c>
      <c r="BX57" s="3">
        <f t="shared" si="63"/>
        <v>1.1379999999999999</v>
      </c>
      <c r="BY57" s="3">
        <f t="shared" si="64"/>
        <v>1.10885975367501</v>
      </c>
      <c r="BZ57" s="3">
        <f t="shared" si="65"/>
        <v>1</v>
      </c>
      <c r="CA57" s="3">
        <f t="shared" si="66"/>
        <v>1.117</v>
      </c>
      <c r="CB57" s="3">
        <f t="shared" si="67"/>
        <v>1</v>
      </c>
      <c r="CC57" s="3">
        <f t="shared" si="68"/>
        <v>1.2127410650075339</v>
      </c>
    </row>
    <row r="58" spans="1:81">
      <c r="A58" s="2">
        <v>43497</v>
      </c>
      <c r="B58">
        <v>1.101</v>
      </c>
      <c r="C58">
        <v>1.1546000000000001</v>
      </c>
      <c r="D58">
        <v>1.1765000000000001</v>
      </c>
      <c r="E58">
        <v>1.1639999999999999</v>
      </c>
      <c r="F58" s="69">
        <v>1</v>
      </c>
      <c r="G58">
        <v>1.2314000000000001</v>
      </c>
      <c r="H58">
        <v>1.1218999999999999</v>
      </c>
      <c r="I58">
        <v>1.4256</v>
      </c>
      <c r="J58">
        <v>1.264</v>
      </c>
      <c r="K58">
        <v>1</v>
      </c>
      <c r="L58">
        <v>1.3160000000000001</v>
      </c>
      <c r="M58">
        <v>1.0206</v>
      </c>
      <c r="N58" s="3">
        <v>1</v>
      </c>
      <c r="O58" s="3">
        <v>1</v>
      </c>
      <c r="P58">
        <v>1.139</v>
      </c>
      <c r="Q58">
        <v>1.1194999999999999</v>
      </c>
      <c r="R58" s="3">
        <v>1</v>
      </c>
      <c r="S58">
        <v>1.111</v>
      </c>
      <c r="T58" s="3">
        <v>1</v>
      </c>
      <c r="U58" s="19">
        <v>1.2088203527741244</v>
      </c>
      <c r="W58">
        <f t="shared" si="69"/>
        <v>9.0909090909074841E-4</v>
      </c>
      <c r="X58">
        <f t="shared" si="70"/>
        <v>1.9960079840319889E-3</v>
      </c>
      <c r="Y58">
        <f t="shared" si="71"/>
        <v>1.958780446261521E-3</v>
      </c>
      <c r="Z58">
        <f t="shared" si="72"/>
        <v>-4.2771599657828174E-3</v>
      </c>
      <c r="AA58" t="str">
        <f t="shared" si="73"/>
        <v>/</v>
      </c>
      <c r="AB58">
        <f t="shared" si="74"/>
        <v>-1.0923694779116477E-2</v>
      </c>
      <c r="AC58">
        <f t="shared" si="75"/>
        <v>-4.2602289873081567E-3</v>
      </c>
      <c r="AD58">
        <f t="shared" si="76"/>
        <v>5.0761421319795996E-3</v>
      </c>
      <c r="AE58">
        <f t="shared" si="77"/>
        <v>-1.634241245136181E-2</v>
      </c>
      <c r="AF58" t="str">
        <f t="shared" si="78"/>
        <v>/</v>
      </c>
      <c r="AG58" t="str">
        <f t="shared" si="79"/>
        <v>/</v>
      </c>
      <c r="AH58">
        <f t="shared" si="80"/>
        <v>9.7991180793677302E-5</v>
      </c>
      <c r="AI58" t="str">
        <f t="shared" si="81"/>
        <v>/</v>
      </c>
      <c r="AJ58" t="str">
        <f t="shared" si="82"/>
        <v>/</v>
      </c>
      <c r="AK58">
        <f t="shared" si="83"/>
        <v>8.7873462214416165E-4</v>
      </c>
      <c r="AL58">
        <f t="shared" si="84"/>
        <v>2.7767825152273939E-3</v>
      </c>
      <c r="AM58" t="str">
        <f t="shared" si="85"/>
        <v>/</v>
      </c>
      <c r="AN58">
        <f t="shared" si="86"/>
        <v>-5.3715308863026001E-3</v>
      </c>
      <c r="AO58" t="str">
        <f t="shared" si="87"/>
        <v>/</v>
      </c>
      <c r="AP58">
        <f t="shared" si="88"/>
        <v>-3.232934339025717E-3</v>
      </c>
      <c r="AV58" s="17"/>
      <c r="AW58" s="17"/>
      <c r="BI58" s="2">
        <f t="shared" si="48"/>
        <v>43497</v>
      </c>
      <c r="BJ58" s="3">
        <f t="shared" si="49"/>
        <v>1.101</v>
      </c>
      <c r="BK58" s="3">
        <f t="shared" si="50"/>
        <v>1.1546000000000001</v>
      </c>
      <c r="BL58" s="3">
        <f t="shared" si="51"/>
        <v>1.1633540986848612</v>
      </c>
      <c r="BM58" s="3">
        <f t="shared" si="52"/>
        <v>1.1639999999999999</v>
      </c>
      <c r="BN58" s="3">
        <f t="shared" si="53"/>
        <v>1</v>
      </c>
      <c r="BO58" s="3">
        <f t="shared" si="54"/>
        <v>1.2132019704433499</v>
      </c>
      <c r="BP58" s="3">
        <f t="shared" si="55"/>
        <v>1.0631100161091633</v>
      </c>
      <c r="BQ58" s="3">
        <f t="shared" si="56"/>
        <v>1.206806061119106</v>
      </c>
      <c r="BR58" s="3">
        <f t="shared" si="57"/>
        <v>1.264</v>
      </c>
      <c r="BS58" s="3">
        <f t="shared" si="58"/>
        <v>1</v>
      </c>
      <c r="BT58" s="3">
        <f t="shared" si="59"/>
        <v>1.2084481175390267</v>
      </c>
      <c r="BU58" s="3">
        <f t="shared" si="60"/>
        <v>1.0206</v>
      </c>
      <c r="BV58" s="3">
        <f t="shared" si="61"/>
        <v>1</v>
      </c>
      <c r="BW58" s="3">
        <f t="shared" si="62"/>
        <v>1</v>
      </c>
      <c r="BX58" s="3">
        <f t="shared" si="63"/>
        <v>1.139</v>
      </c>
      <c r="BY58" s="3">
        <f t="shared" si="64"/>
        <v>1.1119388160508543</v>
      </c>
      <c r="BZ58" s="3">
        <f t="shared" si="65"/>
        <v>1</v>
      </c>
      <c r="CA58" s="3">
        <f t="shared" si="66"/>
        <v>1.111</v>
      </c>
      <c r="CB58" s="3">
        <f t="shared" si="67"/>
        <v>1</v>
      </c>
      <c r="CC58" s="3">
        <f t="shared" si="68"/>
        <v>1.2088203527741244</v>
      </c>
    </row>
    <row r="59" spans="1:81">
      <c r="A59" s="2">
        <v>43511</v>
      </c>
      <c r="B59">
        <v>1.1020000000000001</v>
      </c>
      <c r="C59">
        <v>1.1569</v>
      </c>
      <c r="D59">
        <v>1.1777</v>
      </c>
      <c r="E59">
        <v>1.165</v>
      </c>
      <c r="F59" s="69">
        <v>1</v>
      </c>
      <c r="G59">
        <v>1.2141</v>
      </c>
      <c r="H59">
        <v>1.1371</v>
      </c>
      <c r="I59">
        <v>1.4313</v>
      </c>
      <c r="J59">
        <v>1.2969999999999999</v>
      </c>
      <c r="K59">
        <v>1</v>
      </c>
      <c r="L59">
        <v>1.335</v>
      </c>
      <c r="M59">
        <v>1.0218</v>
      </c>
      <c r="N59" s="3">
        <v>1</v>
      </c>
      <c r="O59" s="3">
        <v>1</v>
      </c>
      <c r="P59">
        <v>1.1830000000000001</v>
      </c>
      <c r="Q59">
        <v>1.1200000000000001</v>
      </c>
      <c r="R59" s="3">
        <v>1</v>
      </c>
      <c r="S59">
        <v>1.1120000000000001</v>
      </c>
      <c r="T59" s="3">
        <v>1</v>
      </c>
      <c r="U59" s="19">
        <v>1.2153778505161159</v>
      </c>
      <c r="W59">
        <f t="shared" si="69"/>
        <v>9.0826521344244959E-4</v>
      </c>
      <c r="X59">
        <f t="shared" si="70"/>
        <v>1.9920318725099584E-3</v>
      </c>
      <c r="Y59">
        <f t="shared" si="71"/>
        <v>1.0199745006373995E-3</v>
      </c>
      <c r="Z59">
        <f t="shared" si="72"/>
        <v>8.5910652920961894E-4</v>
      </c>
      <c r="AA59" t="str">
        <f t="shared" si="73"/>
        <v>/</v>
      </c>
      <c r="AB59">
        <f t="shared" si="74"/>
        <v>-1.4049049861945773E-2</v>
      </c>
      <c r="AC59">
        <f t="shared" si="75"/>
        <v>1.354844460290594E-2</v>
      </c>
      <c r="AD59">
        <f t="shared" si="76"/>
        <v>3.998316498316612E-3</v>
      </c>
      <c r="AE59">
        <f t="shared" si="77"/>
        <v>2.6107594936708889E-2</v>
      </c>
      <c r="AF59" t="str">
        <f t="shared" si="78"/>
        <v>/</v>
      </c>
      <c r="AG59">
        <f t="shared" si="79"/>
        <v>1.4437689969604817E-2</v>
      </c>
      <c r="AH59">
        <f t="shared" si="80"/>
        <v>1.1757789535569163E-3</v>
      </c>
      <c r="AI59" t="str">
        <f t="shared" si="81"/>
        <v>/</v>
      </c>
      <c r="AJ59" t="str">
        <f t="shared" si="82"/>
        <v>/</v>
      </c>
      <c r="AK59">
        <f t="shared" si="83"/>
        <v>3.8630377524144111E-2</v>
      </c>
      <c r="AL59">
        <f t="shared" si="84"/>
        <v>4.4662795891037277E-4</v>
      </c>
      <c r="AM59" t="str">
        <f t="shared" si="85"/>
        <v>/</v>
      </c>
      <c r="AN59">
        <f t="shared" si="86"/>
        <v>9.0009000900104219E-4</v>
      </c>
      <c r="AO59" t="str">
        <f t="shared" si="87"/>
        <v>/</v>
      </c>
      <c r="AP59">
        <f t="shared" si="88"/>
        <v>5.4247082512655087E-3</v>
      </c>
      <c r="AV59" s="17"/>
      <c r="AW59" s="17"/>
      <c r="BI59" s="2">
        <f t="shared" si="48"/>
        <v>43511</v>
      </c>
      <c r="BJ59" s="3">
        <f t="shared" si="49"/>
        <v>1.1020000000000001</v>
      </c>
      <c r="BK59" s="3">
        <f t="shared" si="50"/>
        <v>1.1569</v>
      </c>
      <c r="BL59" s="3">
        <f t="shared" si="51"/>
        <v>1.1645406902007316</v>
      </c>
      <c r="BM59" s="3">
        <f t="shared" si="52"/>
        <v>1.165</v>
      </c>
      <c r="BN59" s="3">
        <f t="shared" si="53"/>
        <v>1</v>
      </c>
      <c r="BO59" s="3">
        <f t="shared" si="54"/>
        <v>1.1961576354679804</v>
      </c>
      <c r="BP59" s="3">
        <f t="shared" si="55"/>
        <v>1.0775135032692127</v>
      </c>
      <c r="BQ59" s="3">
        <f t="shared" si="56"/>
        <v>1.211631253703547</v>
      </c>
      <c r="BR59" s="3">
        <f t="shared" si="57"/>
        <v>1.2969999999999999</v>
      </c>
      <c r="BS59" s="3">
        <f t="shared" si="58"/>
        <v>1</v>
      </c>
      <c r="BT59" s="3">
        <f t="shared" si="59"/>
        <v>1.2258953168044078</v>
      </c>
      <c r="BU59" s="3">
        <f t="shared" si="60"/>
        <v>1.0218</v>
      </c>
      <c r="BV59" s="3">
        <f t="shared" si="61"/>
        <v>1</v>
      </c>
      <c r="BW59" s="3">
        <f t="shared" si="62"/>
        <v>1</v>
      </c>
      <c r="BX59" s="3">
        <f t="shared" si="63"/>
        <v>1.1830000000000001</v>
      </c>
      <c r="BY59" s="3">
        <f t="shared" si="64"/>
        <v>1.1124354390147002</v>
      </c>
      <c r="BZ59" s="3">
        <f t="shared" si="65"/>
        <v>1</v>
      </c>
      <c r="CA59" s="3">
        <f t="shared" si="66"/>
        <v>1.1120000000000001</v>
      </c>
      <c r="CB59" s="3">
        <f t="shared" si="67"/>
        <v>1</v>
      </c>
      <c r="CC59" s="3">
        <f t="shared" si="68"/>
        <v>1.2153778505161159</v>
      </c>
    </row>
    <row r="60" spans="1:81">
      <c r="A60" s="2">
        <v>43518</v>
      </c>
      <c r="B60">
        <v>1.1040000000000001</v>
      </c>
      <c r="C60">
        <v>1.1614</v>
      </c>
      <c r="D60">
        <v>1.18</v>
      </c>
      <c r="E60">
        <v>1.163</v>
      </c>
      <c r="F60" s="69">
        <v>1</v>
      </c>
      <c r="G60">
        <v>1.2065999999999999</v>
      </c>
      <c r="H60">
        <v>1.1432</v>
      </c>
      <c r="I60">
        <v>1.46</v>
      </c>
      <c r="J60">
        <v>1.3</v>
      </c>
      <c r="K60">
        <v>1</v>
      </c>
      <c r="L60">
        <v>1.3440000000000001</v>
      </c>
      <c r="M60">
        <v>1.0201</v>
      </c>
      <c r="N60" s="3">
        <v>1</v>
      </c>
      <c r="O60" s="3">
        <v>1</v>
      </c>
      <c r="P60">
        <v>1.2709999999999999</v>
      </c>
      <c r="Q60">
        <v>1.1272</v>
      </c>
      <c r="R60" s="3">
        <v>1</v>
      </c>
      <c r="S60">
        <v>1.119</v>
      </c>
      <c r="T60" s="3">
        <v>1</v>
      </c>
      <c r="U60" s="19">
        <v>1.2200009076214908</v>
      </c>
      <c r="W60">
        <f t="shared" si="69"/>
        <v>1.814882032667775E-3</v>
      </c>
      <c r="X60">
        <f t="shared" si="70"/>
        <v>3.8897052467801174E-3</v>
      </c>
      <c r="Y60">
        <f t="shared" si="71"/>
        <v>1.9529591576801231E-3</v>
      </c>
      <c r="Z60">
        <f t="shared" si="72"/>
        <v>-1.7167381974249052E-3</v>
      </c>
      <c r="AA60" t="str">
        <f t="shared" si="73"/>
        <v>/</v>
      </c>
      <c r="AB60">
        <f t="shared" si="74"/>
        <v>-6.1774153694095224E-3</v>
      </c>
      <c r="AC60">
        <f t="shared" si="75"/>
        <v>5.364523788585096E-3</v>
      </c>
      <c r="AD60">
        <f t="shared" si="76"/>
        <v>2.0051701250611398E-2</v>
      </c>
      <c r="AE60">
        <f t="shared" si="77"/>
        <v>2.3130300693909867E-3</v>
      </c>
      <c r="AF60" t="str">
        <f t="shared" si="78"/>
        <v>/</v>
      </c>
      <c r="AG60">
        <f t="shared" si="79"/>
        <v>6.741573033707926E-3</v>
      </c>
      <c r="AH60">
        <f t="shared" si="80"/>
        <v>-1.6637306713642719E-3</v>
      </c>
      <c r="AI60" t="str">
        <f t="shared" si="81"/>
        <v>/</v>
      </c>
      <c r="AJ60" t="str">
        <f t="shared" si="82"/>
        <v>/</v>
      </c>
      <c r="AK60">
        <f t="shared" si="83"/>
        <v>7.4387151310228106E-2</v>
      </c>
      <c r="AL60">
        <f t="shared" si="84"/>
        <v>6.4285714285712281E-3</v>
      </c>
      <c r="AM60" t="str">
        <f t="shared" si="85"/>
        <v>/</v>
      </c>
      <c r="AN60">
        <f t="shared" si="86"/>
        <v>6.2949640287768283E-3</v>
      </c>
      <c r="AO60" t="str">
        <f t="shared" si="87"/>
        <v>/</v>
      </c>
      <c r="AP60">
        <f t="shared" si="88"/>
        <v>3.8038023347322092E-3</v>
      </c>
      <c r="AV60" s="17"/>
      <c r="AW60" s="17"/>
      <c r="BI60" s="2">
        <f t="shared" si="48"/>
        <v>43518</v>
      </c>
      <c r="BJ60" s="3">
        <f t="shared" si="49"/>
        <v>1.1040000000000001</v>
      </c>
      <c r="BK60" s="3">
        <f t="shared" si="50"/>
        <v>1.1614</v>
      </c>
      <c r="BL60" s="3">
        <f t="shared" si="51"/>
        <v>1.1668149906061502</v>
      </c>
      <c r="BM60" s="3">
        <f t="shared" si="52"/>
        <v>1.163</v>
      </c>
      <c r="BN60" s="3">
        <f t="shared" si="53"/>
        <v>1</v>
      </c>
      <c r="BO60" s="3">
        <f t="shared" si="54"/>
        <v>1.1887684729064039</v>
      </c>
      <c r="BP60" s="3">
        <f t="shared" si="55"/>
        <v>1.083293850090022</v>
      </c>
      <c r="BQ60" s="3">
        <f t="shared" si="56"/>
        <v>1.2359265216287141</v>
      </c>
      <c r="BR60" s="3">
        <f t="shared" si="57"/>
        <v>1.3</v>
      </c>
      <c r="BS60" s="3">
        <f t="shared" si="58"/>
        <v>1</v>
      </c>
      <c r="BT60" s="3">
        <f t="shared" si="59"/>
        <v>1.2341597796143251</v>
      </c>
      <c r="BU60" s="3">
        <f t="shared" si="60"/>
        <v>1.0201</v>
      </c>
      <c r="BV60" s="3">
        <f t="shared" si="61"/>
        <v>1</v>
      </c>
      <c r="BW60" s="3">
        <f t="shared" si="62"/>
        <v>1</v>
      </c>
      <c r="BX60" s="3">
        <f t="shared" si="63"/>
        <v>1.2709999999999999</v>
      </c>
      <c r="BY60" s="3">
        <f t="shared" si="64"/>
        <v>1.1195868096940804</v>
      </c>
      <c r="BZ60" s="3">
        <f t="shared" si="65"/>
        <v>1</v>
      </c>
      <c r="CA60" s="3">
        <f t="shared" si="66"/>
        <v>1.119</v>
      </c>
      <c r="CB60" s="3">
        <f t="shared" si="67"/>
        <v>1</v>
      </c>
      <c r="CC60" s="3">
        <f t="shared" si="68"/>
        <v>1.2200009076214908</v>
      </c>
    </row>
    <row r="61" spans="1:81">
      <c r="A61" s="2">
        <v>43525</v>
      </c>
      <c r="B61">
        <v>1.1120000000000001</v>
      </c>
      <c r="C61">
        <v>1.1648000000000001</v>
      </c>
      <c r="D61">
        <v>1.1835</v>
      </c>
      <c r="E61">
        <v>1.165</v>
      </c>
      <c r="F61" s="69">
        <v>1</v>
      </c>
      <c r="G61">
        <v>1.2202</v>
      </c>
      <c r="H61">
        <v>1.1515</v>
      </c>
      <c r="I61">
        <v>1.4971000000000001</v>
      </c>
      <c r="J61">
        <v>1.3069999999999999</v>
      </c>
      <c r="K61">
        <v>1</v>
      </c>
      <c r="L61">
        <v>1.3440000000000001</v>
      </c>
      <c r="M61">
        <v>1.0233000000000001</v>
      </c>
      <c r="N61" s="3">
        <v>1</v>
      </c>
      <c r="O61" s="3">
        <v>1</v>
      </c>
      <c r="P61">
        <v>1.2929999999999999</v>
      </c>
      <c r="Q61">
        <v>1.1294999999999999</v>
      </c>
      <c r="R61" s="3">
        <v>1</v>
      </c>
      <c r="S61">
        <v>1.133</v>
      </c>
      <c r="T61" s="3">
        <v>1</v>
      </c>
      <c r="U61" s="19">
        <v>1.2297894182827762</v>
      </c>
      <c r="W61">
        <f t="shared" si="69"/>
        <v>7.2463768115942351E-3</v>
      </c>
      <c r="X61">
        <f t="shared" si="70"/>
        <v>2.9275012915448428E-3</v>
      </c>
      <c r="Y61">
        <f t="shared" si="71"/>
        <v>2.9661016949154018E-3</v>
      </c>
      <c r="Z61">
        <f t="shared" si="72"/>
        <v>1.7196904557179593E-3</v>
      </c>
      <c r="AA61" t="str">
        <f t="shared" si="73"/>
        <v>/</v>
      </c>
      <c r="AB61">
        <f t="shared" si="74"/>
        <v>1.1271340958064036E-2</v>
      </c>
      <c r="AC61">
        <f t="shared" si="75"/>
        <v>7.2603219034288458E-3</v>
      </c>
      <c r="AD61">
        <f t="shared" si="76"/>
        <v>2.5410958904109604E-2</v>
      </c>
      <c r="AE61">
        <f t="shared" si="77"/>
        <v>5.3846153846153211E-3</v>
      </c>
      <c r="AF61" t="str">
        <f t="shared" si="78"/>
        <v>/</v>
      </c>
      <c r="AG61" t="str">
        <f t="shared" si="79"/>
        <v>/</v>
      </c>
      <c r="AH61">
        <f t="shared" si="80"/>
        <v>3.1369473581022156E-3</v>
      </c>
      <c r="AI61" t="str">
        <f t="shared" si="81"/>
        <v>/</v>
      </c>
      <c r="AJ61" t="str">
        <f t="shared" si="82"/>
        <v>/</v>
      </c>
      <c r="AK61">
        <f t="shared" si="83"/>
        <v>1.730920535011804E-2</v>
      </c>
      <c r="AL61">
        <f t="shared" si="84"/>
        <v>2.0404542228531497E-3</v>
      </c>
      <c r="AM61" t="str">
        <f t="shared" si="85"/>
        <v>/</v>
      </c>
      <c r="AN61">
        <f t="shared" si="86"/>
        <v>1.251117068811447E-2</v>
      </c>
      <c r="AO61" t="str">
        <f t="shared" si="87"/>
        <v>/</v>
      </c>
      <c r="AP61">
        <f t="shared" si="88"/>
        <v>8.0233634254986974E-3</v>
      </c>
      <c r="AV61" s="17"/>
      <c r="AW61" s="17"/>
      <c r="BI61" s="2">
        <f t="shared" si="48"/>
        <v>43525</v>
      </c>
      <c r="BJ61" s="3">
        <f t="shared" si="49"/>
        <v>1.1120000000000001</v>
      </c>
      <c r="BK61" s="3">
        <f t="shared" si="50"/>
        <v>1.1648000000000001</v>
      </c>
      <c r="BL61" s="3">
        <f t="shared" si="51"/>
        <v>1.1702758825274397</v>
      </c>
      <c r="BM61" s="3">
        <f t="shared" si="52"/>
        <v>1.165</v>
      </c>
      <c r="BN61" s="3">
        <f t="shared" si="53"/>
        <v>1</v>
      </c>
      <c r="BO61" s="3">
        <f t="shared" si="54"/>
        <v>1.202167487684729</v>
      </c>
      <c r="BP61" s="3">
        <f t="shared" si="55"/>
        <v>1.0911589121576803</v>
      </c>
      <c r="BQ61" s="3">
        <f t="shared" si="56"/>
        <v>1.2673325996783205</v>
      </c>
      <c r="BR61" s="3">
        <f t="shared" si="57"/>
        <v>1.3069999999999999</v>
      </c>
      <c r="BS61" s="3">
        <f t="shared" si="58"/>
        <v>1</v>
      </c>
      <c r="BT61" s="3">
        <f t="shared" si="59"/>
        <v>1.2341597796143251</v>
      </c>
      <c r="BU61" s="3">
        <f t="shared" si="60"/>
        <v>1.0233000000000001</v>
      </c>
      <c r="BV61" s="3">
        <f t="shared" si="61"/>
        <v>1</v>
      </c>
      <c r="BW61" s="3">
        <f t="shared" si="62"/>
        <v>1</v>
      </c>
      <c r="BX61" s="3">
        <f t="shared" si="63"/>
        <v>1.2929999999999999</v>
      </c>
      <c r="BY61" s="3">
        <f t="shared" si="64"/>
        <v>1.1218712753277711</v>
      </c>
      <c r="BZ61" s="3">
        <f t="shared" si="65"/>
        <v>1</v>
      </c>
      <c r="CA61" s="3">
        <f t="shared" si="66"/>
        <v>1.133</v>
      </c>
      <c r="CB61" s="3">
        <f t="shared" si="67"/>
        <v>1</v>
      </c>
      <c r="CC61" s="3">
        <f t="shared" si="68"/>
        <v>1.2297894182827762</v>
      </c>
    </row>
    <row r="62" spans="1:81">
      <c r="A62" s="2">
        <v>43532</v>
      </c>
      <c r="B62">
        <v>1.1419999999999999</v>
      </c>
      <c r="C62">
        <v>1.1705000000000001</v>
      </c>
      <c r="D62">
        <v>1.1823999999999999</v>
      </c>
      <c r="E62">
        <v>1.151</v>
      </c>
      <c r="F62" s="69">
        <v>1</v>
      </c>
      <c r="G62">
        <v>1.2325999999999999</v>
      </c>
      <c r="H62">
        <v>1.1575</v>
      </c>
      <c r="I62">
        <v>1.5382</v>
      </c>
      <c r="J62">
        <v>1.3</v>
      </c>
      <c r="K62">
        <v>1</v>
      </c>
      <c r="L62">
        <v>1.347</v>
      </c>
      <c r="M62">
        <v>1.0242</v>
      </c>
      <c r="N62" s="3">
        <v>1</v>
      </c>
      <c r="O62" s="3">
        <v>1</v>
      </c>
      <c r="P62">
        <v>1.325</v>
      </c>
      <c r="Q62">
        <v>1.123</v>
      </c>
      <c r="R62" s="3">
        <v>1</v>
      </c>
      <c r="S62">
        <v>1.1379999999999999</v>
      </c>
      <c r="T62" s="3">
        <v>1</v>
      </c>
      <c r="U62" s="19">
        <v>1.2378004924052024</v>
      </c>
      <c r="W62">
        <f t="shared" si="69"/>
        <v>2.6978417266186883E-2</v>
      </c>
      <c r="X62">
        <f t="shared" si="70"/>
        <v>4.8935439560440219E-3</v>
      </c>
      <c r="Y62">
        <f t="shared" si="71"/>
        <v>-9.2944655682303257E-4</v>
      </c>
      <c r="Z62">
        <f t="shared" si="72"/>
        <v>-1.2017167381974225E-2</v>
      </c>
      <c r="AA62" t="str">
        <f t="shared" si="73"/>
        <v>/</v>
      </c>
      <c r="AB62">
        <f t="shared" si="74"/>
        <v>1.0162268480576886E-2</v>
      </c>
      <c r="AC62">
        <f t="shared" si="75"/>
        <v>5.21059487624842E-3</v>
      </c>
      <c r="AD62">
        <f t="shared" si="76"/>
        <v>2.7453075946830552E-2</v>
      </c>
      <c r="AE62">
        <f t="shared" si="77"/>
        <v>-5.35577658760511E-3</v>
      </c>
      <c r="AF62" t="str">
        <f t="shared" si="78"/>
        <v>/</v>
      </c>
      <c r="AG62">
        <f t="shared" si="79"/>
        <v>2.2321428571427937E-3</v>
      </c>
      <c r="AH62">
        <f t="shared" si="80"/>
        <v>8.7950747581344579E-4</v>
      </c>
      <c r="AI62" t="str">
        <f t="shared" si="81"/>
        <v>/</v>
      </c>
      <c r="AJ62" t="str">
        <f t="shared" si="82"/>
        <v>/</v>
      </c>
      <c r="AK62">
        <f t="shared" si="83"/>
        <v>2.4748646558391263E-2</v>
      </c>
      <c r="AL62">
        <f t="shared" si="84"/>
        <v>-5.7547587428065095E-3</v>
      </c>
      <c r="AM62" t="str">
        <f t="shared" si="85"/>
        <v>/</v>
      </c>
      <c r="AN62">
        <f t="shared" si="86"/>
        <v>4.4130626654896865E-3</v>
      </c>
      <c r="AO62" t="str">
        <f t="shared" si="87"/>
        <v>/</v>
      </c>
      <c r="AP62">
        <f t="shared" si="88"/>
        <v>6.5141836507363049E-3</v>
      </c>
      <c r="AV62" s="17"/>
      <c r="AW62" s="17"/>
      <c r="BI62" s="2">
        <f t="shared" si="48"/>
        <v>43532</v>
      </c>
      <c r="BJ62" s="3">
        <f t="shared" si="49"/>
        <v>1.1419999999999999</v>
      </c>
      <c r="BK62" s="3">
        <f t="shared" si="50"/>
        <v>1.1705000000000001</v>
      </c>
      <c r="BL62" s="3">
        <f t="shared" si="51"/>
        <v>1.1691881736378915</v>
      </c>
      <c r="BM62" s="3">
        <f t="shared" si="52"/>
        <v>1.151</v>
      </c>
      <c r="BN62" s="3">
        <f t="shared" si="53"/>
        <v>1</v>
      </c>
      <c r="BO62" s="3">
        <f t="shared" si="54"/>
        <v>1.214384236453202</v>
      </c>
      <c r="BP62" s="3">
        <f t="shared" si="55"/>
        <v>1.0968444991945419</v>
      </c>
      <c r="BQ62" s="3">
        <f t="shared" si="56"/>
        <v>1.3021247777871836</v>
      </c>
      <c r="BR62" s="3">
        <f t="shared" si="57"/>
        <v>1.3</v>
      </c>
      <c r="BS62" s="3">
        <f t="shared" si="58"/>
        <v>1</v>
      </c>
      <c r="BT62" s="3">
        <f t="shared" si="59"/>
        <v>1.2369146005509641</v>
      </c>
      <c r="BU62" s="3">
        <f t="shared" si="60"/>
        <v>1.0242</v>
      </c>
      <c r="BV62" s="3">
        <f t="shared" si="61"/>
        <v>1</v>
      </c>
      <c r="BW62" s="3">
        <f t="shared" si="62"/>
        <v>1</v>
      </c>
      <c r="BX62" s="3">
        <f t="shared" si="63"/>
        <v>1.325</v>
      </c>
      <c r="BY62" s="3">
        <f t="shared" si="64"/>
        <v>1.1154151767977751</v>
      </c>
      <c r="BZ62" s="3">
        <f t="shared" si="65"/>
        <v>1</v>
      </c>
      <c r="CA62" s="3">
        <f t="shared" si="66"/>
        <v>1.1379999999999999</v>
      </c>
      <c r="CB62" s="3">
        <f t="shared" si="67"/>
        <v>1</v>
      </c>
      <c r="CC62" s="3">
        <f t="shared" si="68"/>
        <v>1.2378004924052024</v>
      </c>
    </row>
    <row r="63" spans="1:81">
      <c r="A63" s="2">
        <v>43539</v>
      </c>
      <c r="B63">
        <v>1.1850000000000001</v>
      </c>
      <c r="C63">
        <v>1.1751</v>
      </c>
      <c r="D63">
        <v>1.1753</v>
      </c>
      <c r="E63">
        <v>1.159</v>
      </c>
      <c r="F63" s="69">
        <v>1</v>
      </c>
      <c r="G63">
        <v>1.2722</v>
      </c>
      <c r="H63">
        <v>1.1868000000000001</v>
      </c>
      <c r="I63">
        <v>1.5446</v>
      </c>
      <c r="J63">
        <v>1.339</v>
      </c>
      <c r="K63">
        <v>1</v>
      </c>
      <c r="L63">
        <v>1.355</v>
      </c>
      <c r="M63">
        <v>1.0303</v>
      </c>
      <c r="N63" s="3">
        <v>1</v>
      </c>
      <c r="O63" s="3">
        <v>1</v>
      </c>
      <c r="P63">
        <v>1.33</v>
      </c>
      <c r="Q63">
        <v>1.137</v>
      </c>
      <c r="R63">
        <v>1</v>
      </c>
      <c r="S63">
        <v>1.145</v>
      </c>
      <c r="T63" s="3">
        <v>1</v>
      </c>
      <c r="U63" s="19">
        <v>1.2570646762208479</v>
      </c>
      <c r="W63">
        <f t="shared" si="69"/>
        <v>3.7653239929947624E-2</v>
      </c>
      <c r="X63">
        <f t="shared" si="70"/>
        <v>3.929944468175961E-3</v>
      </c>
      <c r="Y63">
        <f t="shared" si="71"/>
        <v>-6.0047361299051527E-3</v>
      </c>
      <c r="Z63">
        <f t="shared" si="72"/>
        <v>6.9504778453519656E-3</v>
      </c>
      <c r="AA63" t="str">
        <f t="shared" si="73"/>
        <v>/</v>
      </c>
      <c r="AB63">
        <f t="shared" si="74"/>
        <v>3.2127210773973847E-2</v>
      </c>
      <c r="AC63">
        <f t="shared" si="75"/>
        <v>2.5313174946004491E-2</v>
      </c>
      <c r="AD63">
        <f t="shared" si="76"/>
        <v>4.1607073202443168E-3</v>
      </c>
      <c r="AE63">
        <f t="shared" si="77"/>
        <v>3.0000000000000027E-2</v>
      </c>
      <c r="AF63" t="str">
        <f t="shared" si="78"/>
        <v>/</v>
      </c>
      <c r="AG63">
        <f t="shared" si="79"/>
        <v>5.9391239792130346E-3</v>
      </c>
      <c r="AH63">
        <f t="shared" si="80"/>
        <v>5.9558679945324045E-3</v>
      </c>
      <c r="AI63" t="str">
        <f t="shared" si="81"/>
        <v>/</v>
      </c>
      <c r="AJ63" t="str">
        <f t="shared" si="82"/>
        <v>/</v>
      </c>
      <c r="AK63">
        <f t="shared" si="83"/>
        <v>3.7735849056603765E-3</v>
      </c>
      <c r="AL63">
        <f t="shared" si="84"/>
        <v>1.2466607301869992E-2</v>
      </c>
      <c r="AM63" t="str">
        <f t="shared" si="85"/>
        <v>/</v>
      </c>
      <c r="AN63">
        <f t="shared" si="86"/>
        <v>6.1511423550089095E-3</v>
      </c>
      <c r="AO63" t="str">
        <f t="shared" si="87"/>
        <v>/</v>
      </c>
      <c r="AP63">
        <f t="shared" si="88"/>
        <v>1.5563238125889667E-2</v>
      </c>
      <c r="AV63" s="17"/>
      <c r="AW63" s="17"/>
      <c r="BI63" s="2">
        <f t="shared" si="48"/>
        <v>43539</v>
      </c>
      <c r="BJ63" s="3">
        <f t="shared" si="49"/>
        <v>1.1850000000000001</v>
      </c>
      <c r="BK63" s="3">
        <f t="shared" si="50"/>
        <v>1.1751</v>
      </c>
      <c r="BL63" s="3">
        <f t="shared" si="51"/>
        <v>1.1621675071689903</v>
      </c>
      <c r="BM63" s="3">
        <f t="shared" si="52"/>
        <v>1.159</v>
      </c>
      <c r="BN63" s="3">
        <f t="shared" si="53"/>
        <v>1</v>
      </c>
      <c r="BO63" s="3">
        <f t="shared" si="54"/>
        <v>1.2533990147783252</v>
      </c>
      <c r="BP63" s="3">
        <f t="shared" si="55"/>
        <v>1.1246091158912159</v>
      </c>
      <c r="BQ63" s="3">
        <f t="shared" si="56"/>
        <v>1.3075425378819945</v>
      </c>
      <c r="BR63" s="3">
        <f t="shared" si="57"/>
        <v>1.339</v>
      </c>
      <c r="BS63" s="3">
        <f t="shared" si="58"/>
        <v>1</v>
      </c>
      <c r="BT63" s="3">
        <f t="shared" si="59"/>
        <v>1.2442607897153353</v>
      </c>
      <c r="BU63" s="3">
        <f t="shared" si="60"/>
        <v>1.0303</v>
      </c>
      <c r="BV63" s="3">
        <f t="shared" si="61"/>
        <v>1</v>
      </c>
      <c r="BW63" s="3">
        <f t="shared" si="62"/>
        <v>1</v>
      </c>
      <c r="BX63" s="3">
        <f t="shared" si="63"/>
        <v>1.33</v>
      </c>
      <c r="BY63" s="3">
        <f t="shared" si="64"/>
        <v>1.1293206197854591</v>
      </c>
      <c r="BZ63" s="3">
        <f t="shared" si="65"/>
        <v>1</v>
      </c>
      <c r="CA63" s="3">
        <f t="shared" si="66"/>
        <v>1.145</v>
      </c>
      <c r="CB63" s="3">
        <f t="shared" si="67"/>
        <v>1</v>
      </c>
      <c r="CC63" s="3">
        <f t="shared" si="68"/>
        <v>1.2570646762208479</v>
      </c>
    </row>
    <row r="64" spans="1:81">
      <c r="A64" s="2">
        <v>43546</v>
      </c>
      <c r="B64">
        <v>1.196</v>
      </c>
      <c r="C64">
        <v>1.1785000000000001</v>
      </c>
      <c r="D64">
        <v>1.1871</v>
      </c>
      <c r="E64">
        <v>1.181</v>
      </c>
      <c r="F64" s="69">
        <v>1</v>
      </c>
      <c r="G64">
        <v>1.2771999999999999</v>
      </c>
      <c r="H64">
        <v>1.1907000000000001</v>
      </c>
      <c r="I64">
        <v>1.5538000000000001</v>
      </c>
      <c r="J64">
        <v>1.323</v>
      </c>
      <c r="K64">
        <v>1</v>
      </c>
      <c r="L64">
        <v>1.3720000000000001</v>
      </c>
      <c r="M64">
        <v>1.0264</v>
      </c>
      <c r="N64" s="3">
        <v>1</v>
      </c>
      <c r="O64" s="3">
        <v>1</v>
      </c>
      <c r="P64">
        <v>1.407</v>
      </c>
      <c r="Q64">
        <v>1.1407</v>
      </c>
      <c r="R64">
        <v>1</v>
      </c>
      <c r="S64">
        <v>1.147</v>
      </c>
      <c r="T64" s="3">
        <v>1</v>
      </c>
      <c r="U64" s="19">
        <v>1.264742189435708</v>
      </c>
      <c r="W64">
        <f t="shared" si="69"/>
        <v>9.2827004219409037E-3</v>
      </c>
      <c r="X64">
        <f t="shared" si="70"/>
        <v>2.8933707769551731E-3</v>
      </c>
      <c r="Y64">
        <f t="shared" si="71"/>
        <v>1.0039989789840886E-2</v>
      </c>
      <c r="Z64">
        <f t="shared" si="72"/>
        <v>1.8981880931837836E-2</v>
      </c>
      <c r="AA64" t="str">
        <f t="shared" si="73"/>
        <v>/</v>
      </c>
      <c r="AB64">
        <f t="shared" si="74"/>
        <v>3.930199654142319E-3</v>
      </c>
      <c r="AC64">
        <f t="shared" si="75"/>
        <v>3.2861476238625897E-3</v>
      </c>
      <c r="AD64">
        <f t="shared" si="76"/>
        <v>5.9562346238508646E-3</v>
      </c>
      <c r="AE64">
        <f t="shared" si="77"/>
        <v>-1.1949215832711024E-2</v>
      </c>
      <c r="AF64" t="str">
        <f t="shared" si="78"/>
        <v>/</v>
      </c>
      <c r="AG64">
        <f t="shared" si="79"/>
        <v>1.2546125461254665E-2</v>
      </c>
      <c r="AH64">
        <f t="shared" si="80"/>
        <v>-3.7853052508978191E-3</v>
      </c>
      <c r="AI64" t="str">
        <f t="shared" si="81"/>
        <v>/</v>
      </c>
      <c r="AJ64" t="str">
        <f t="shared" si="82"/>
        <v>/</v>
      </c>
      <c r="AK64">
        <f t="shared" si="83"/>
        <v>5.7894736842105221E-2</v>
      </c>
      <c r="AL64">
        <f t="shared" si="84"/>
        <v>3.2541776605101713E-3</v>
      </c>
      <c r="AM64" t="str">
        <f t="shared" si="85"/>
        <v>/</v>
      </c>
      <c r="AN64">
        <f t="shared" si="86"/>
        <v>1.7467248908296096E-3</v>
      </c>
      <c r="AO64" t="str">
        <f t="shared" si="87"/>
        <v>/</v>
      </c>
      <c r="AP64">
        <f t="shared" si="88"/>
        <v>6.1074926056639001E-3</v>
      </c>
      <c r="AV64" s="17"/>
      <c r="AW64" s="17"/>
      <c r="BI64" s="2">
        <f t="shared" si="48"/>
        <v>43546</v>
      </c>
      <c r="BJ64" s="3">
        <f t="shared" si="49"/>
        <v>1.196</v>
      </c>
      <c r="BK64" s="3">
        <f t="shared" si="50"/>
        <v>1.1785000000000001</v>
      </c>
      <c r="BL64" s="3">
        <f t="shared" si="51"/>
        <v>1.1738356570750519</v>
      </c>
      <c r="BM64" s="3">
        <f t="shared" si="52"/>
        <v>1.181</v>
      </c>
      <c r="BN64" s="3">
        <f t="shared" si="53"/>
        <v>1</v>
      </c>
      <c r="BO64" s="3">
        <f t="shared" si="54"/>
        <v>1.2583251231527093</v>
      </c>
      <c r="BP64" s="3">
        <f t="shared" si="55"/>
        <v>1.128304747465176</v>
      </c>
      <c r="BQ64" s="3">
        <f t="shared" si="56"/>
        <v>1.315330568018285</v>
      </c>
      <c r="BR64" s="3">
        <f t="shared" si="57"/>
        <v>1.323</v>
      </c>
      <c r="BS64" s="3">
        <f t="shared" si="58"/>
        <v>1</v>
      </c>
      <c r="BT64" s="3">
        <f t="shared" si="59"/>
        <v>1.2598714416896237</v>
      </c>
      <c r="BU64" s="3">
        <f t="shared" si="60"/>
        <v>1.0264</v>
      </c>
      <c r="BV64" s="3">
        <f t="shared" si="61"/>
        <v>1</v>
      </c>
      <c r="BW64" s="3">
        <f t="shared" si="62"/>
        <v>1</v>
      </c>
      <c r="BX64" s="3">
        <f t="shared" si="63"/>
        <v>1.407</v>
      </c>
      <c r="BY64" s="3">
        <f t="shared" si="64"/>
        <v>1.1329956297179182</v>
      </c>
      <c r="BZ64" s="3">
        <f t="shared" si="65"/>
        <v>1</v>
      </c>
      <c r="CA64" s="3">
        <f t="shared" si="66"/>
        <v>1.147</v>
      </c>
      <c r="CB64" s="3">
        <f t="shared" si="67"/>
        <v>1</v>
      </c>
      <c r="CC64" s="3">
        <f t="shared" si="68"/>
        <v>1.264742189435708</v>
      </c>
    </row>
    <row r="65" spans="1:81">
      <c r="A65" s="2">
        <v>43553</v>
      </c>
      <c r="B65">
        <v>1.2090000000000001</v>
      </c>
      <c r="C65">
        <v>1.1774</v>
      </c>
      <c r="D65">
        <v>1.1976</v>
      </c>
      <c r="E65">
        <v>1.1779999999999999</v>
      </c>
      <c r="F65" s="69">
        <v>1</v>
      </c>
      <c r="G65">
        <v>1.2957000000000001</v>
      </c>
      <c r="H65">
        <v>1.1969000000000001</v>
      </c>
      <c r="I65">
        <v>1.5358000000000001</v>
      </c>
      <c r="J65">
        <v>1.323</v>
      </c>
      <c r="K65">
        <v>1</v>
      </c>
      <c r="L65">
        <v>1.401</v>
      </c>
      <c r="M65">
        <v>1.0343</v>
      </c>
      <c r="N65" s="3">
        <v>1</v>
      </c>
      <c r="O65" s="3">
        <v>1</v>
      </c>
      <c r="P65">
        <v>1.4119999999999999</v>
      </c>
      <c r="Q65">
        <v>1.1412</v>
      </c>
      <c r="R65">
        <v>1.0009999999999999</v>
      </c>
      <c r="S65">
        <v>1.153</v>
      </c>
      <c r="T65" s="3">
        <v>1</v>
      </c>
      <c r="U65" s="19">
        <v>1.2719331017176372</v>
      </c>
      <c r="W65">
        <f t="shared" si="69"/>
        <v>1.0869565217391353E-2</v>
      </c>
      <c r="X65">
        <f t="shared" si="70"/>
        <v>-9.3338990241842446E-4</v>
      </c>
      <c r="Y65">
        <f t="shared" si="71"/>
        <v>8.8450846600960364E-3</v>
      </c>
      <c r="Z65">
        <f t="shared" si="72"/>
        <v>-2.5402201524132861E-3</v>
      </c>
      <c r="AA65" t="str">
        <f t="shared" si="73"/>
        <v>/</v>
      </c>
      <c r="AB65">
        <f t="shared" si="74"/>
        <v>1.4484810523019309E-2</v>
      </c>
      <c r="AC65">
        <f t="shared" si="75"/>
        <v>5.2070210800370109E-3</v>
      </c>
      <c r="AD65">
        <f t="shared" si="76"/>
        <v>-1.1584502509975558E-2</v>
      </c>
      <c r="AE65" t="str">
        <f t="shared" si="77"/>
        <v>/</v>
      </c>
      <c r="AF65" t="str">
        <f t="shared" si="78"/>
        <v>/</v>
      </c>
      <c r="AG65">
        <f t="shared" si="79"/>
        <v>2.1137026239066881E-2</v>
      </c>
      <c r="AH65">
        <f t="shared" si="80"/>
        <v>7.696804364770049E-3</v>
      </c>
      <c r="AI65" t="str">
        <f t="shared" si="81"/>
        <v>/</v>
      </c>
      <c r="AJ65" t="str">
        <f t="shared" si="82"/>
        <v>/</v>
      </c>
      <c r="AK65">
        <f t="shared" si="83"/>
        <v>3.553660270078085E-3</v>
      </c>
      <c r="AL65">
        <f t="shared" si="84"/>
        <v>4.383273428596457E-4</v>
      </c>
      <c r="AM65">
        <f t="shared" si="85"/>
        <v>9.9999999999988987E-4</v>
      </c>
      <c r="AN65">
        <f t="shared" si="86"/>
        <v>5.2310374891020306E-3</v>
      </c>
      <c r="AO65" t="str">
        <f t="shared" si="87"/>
        <v>/</v>
      </c>
      <c r="AP65">
        <f t="shared" si="88"/>
        <v>5.6856743943503041E-3</v>
      </c>
      <c r="BI65" s="2">
        <f t="shared" si="48"/>
        <v>43553</v>
      </c>
      <c r="BJ65" s="3">
        <f t="shared" si="49"/>
        <v>1.2090000000000001</v>
      </c>
      <c r="BK65" s="3">
        <f t="shared" si="50"/>
        <v>1.1774</v>
      </c>
      <c r="BL65" s="3">
        <f t="shared" si="51"/>
        <v>1.1842183328389202</v>
      </c>
      <c r="BM65" s="3">
        <f t="shared" si="52"/>
        <v>1.1779999999999999</v>
      </c>
      <c r="BN65" s="3">
        <f t="shared" si="53"/>
        <v>1</v>
      </c>
      <c r="BO65" s="3">
        <f t="shared" si="54"/>
        <v>1.2765517241379312</v>
      </c>
      <c r="BP65" s="3">
        <f t="shared" si="55"/>
        <v>1.1341798540699328</v>
      </c>
      <c r="BQ65" s="3">
        <f t="shared" si="56"/>
        <v>1.3000931177516295</v>
      </c>
      <c r="BR65" s="3">
        <f t="shared" si="57"/>
        <v>1.323</v>
      </c>
      <c r="BS65" s="3">
        <f t="shared" si="58"/>
        <v>1</v>
      </c>
      <c r="BT65" s="3">
        <f t="shared" si="59"/>
        <v>1.2865013774104683</v>
      </c>
      <c r="BU65" s="3">
        <f t="shared" si="60"/>
        <v>1.0343</v>
      </c>
      <c r="BV65" s="3">
        <f t="shared" si="61"/>
        <v>1</v>
      </c>
      <c r="BW65" s="3">
        <f t="shared" si="62"/>
        <v>1</v>
      </c>
      <c r="BX65" s="3">
        <f t="shared" si="63"/>
        <v>1.4119999999999999</v>
      </c>
      <c r="BY65" s="3">
        <f t="shared" si="64"/>
        <v>1.1334922526817641</v>
      </c>
      <c r="BZ65" s="3">
        <f t="shared" si="65"/>
        <v>1.0009999999999999</v>
      </c>
      <c r="CA65" s="3">
        <f t="shared" si="66"/>
        <v>1.153</v>
      </c>
      <c r="CB65" s="3">
        <f t="shared" si="67"/>
        <v>1</v>
      </c>
      <c r="CC65" s="3">
        <f t="shared" si="68"/>
        <v>1.2719331017176372</v>
      </c>
    </row>
    <row r="66" spans="1:81">
      <c r="A66" s="2">
        <v>43559</v>
      </c>
      <c r="B66">
        <v>1.2090000000000001</v>
      </c>
      <c r="C66">
        <v>1.1797</v>
      </c>
      <c r="D66">
        <v>1.2022999999999999</v>
      </c>
      <c r="E66">
        <v>1.1890000000000001</v>
      </c>
      <c r="F66" s="69">
        <v>1</v>
      </c>
      <c r="G66">
        <v>1.3031999999999999</v>
      </c>
      <c r="H66">
        <v>1.1987000000000001</v>
      </c>
      <c r="I66">
        <v>1.546</v>
      </c>
      <c r="J66">
        <v>1.341</v>
      </c>
      <c r="K66">
        <v>1</v>
      </c>
      <c r="L66">
        <v>1.452</v>
      </c>
      <c r="M66">
        <v>1.0378000000000001</v>
      </c>
      <c r="N66" s="3">
        <v>1</v>
      </c>
      <c r="O66" s="3">
        <v>1</v>
      </c>
      <c r="P66">
        <v>1.4670000000000001</v>
      </c>
      <c r="Q66">
        <v>1.1447000000000001</v>
      </c>
      <c r="R66">
        <v>1.002</v>
      </c>
      <c r="S66">
        <v>1.153</v>
      </c>
      <c r="T66" s="3">
        <v>1</v>
      </c>
      <c r="U66" s="19">
        <v>1.2845184976658159</v>
      </c>
      <c r="W66" t="str">
        <f t="shared" si="69"/>
        <v>/</v>
      </c>
      <c r="X66">
        <f t="shared" si="70"/>
        <v>1.953456769152373E-3</v>
      </c>
      <c r="Y66">
        <f t="shared" si="71"/>
        <v>3.924515698062736E-3</v>
      </c>
      <c r="Z66">
        <f t="shared" si="72"/>
        <v>9.3378607809848635E-3</v>
      </c>
      <c r="AA66" t="str">
        <f t="shared" si="73"/>
        <v>/</v>
      </c>
      <c r="AB66">
        <f t="shared" si="74"/>
        <v>5.7883769391060547E-3</v>
      </c>
      <c r="AC66">
        <f t="shared" si="75"/>
        <v>1.5038850363437994E-3</v>
      </c>
      <c r="AD66">
        <f t="shared" si="76"/>
        <v>6.641489777314824E-3</v>
      </c>
      <c r="AE66">
        <f t="shared" si="77"/>
        <v>1.3605442176870763E-2</v>
      </c>
      <c r="AF66" t="str">
        <f t="shared" si="78"/>
        <v>/</v>
      </c>
      <c r="AG66">
        <f t="shared" si="79"/>
        <v>3.6402569593147804E-2</v>
      </c>
      <c r="AH66">
        <f t="shared" si="80"/>
        <v>3.3839311611718603E-3</v>
      </c>
      <c r="AI66" t="str">
        <f t="shared" si="81"/>
        <v>/</v>
      </c>
      <c r="AJ66" t="str">
        <f t="shared" si="82"/>
        <v>/</v>
      </c>
      <c r="AK66">
        <f t="shared" si="83"/>
        <v>3.8951841359773587E-2</v>
      </c>
      <c r="AL66">
        <f t="shared" si="84"/>
        <v>3.0669470732562765E-3</v>
      </c>
      <c r="AM66">
        <f t="shared" si="85"/>
        <v>9.990009990010762E-4</v>
      </c>
      <c r="AN66" t="str">
        <f t="shared" si="86"/>
        <v>/</v>
      </c>
      <c r="AO66" t="str">
        <f t="shared" si="87"/>
        <v>/</v>
      </c>
      <c r="AP66">
        <f t="shared" si="88"/>
        <v>9.8946995963729023E-3</v>
      </c>
      <c r="BI66" s="2">
        <f t="shared" ref="BI66:BI97" si="89">A66</f>
        <v>43559</v>
      </c>
      <c r="BJ66" s="3">
        <f t="shared" ref="BJ66:BJ97" si="90">B66/B$2</f>
        <v>1.2090000000000001</v>
      </c>
      <c r="BK66" s="3">
        <f t="shared" ref="BK66:BK97" si="91">C66/C$2</f>
        <v>1.1797</v>
      </c>
      <c r="BL66" s="3">
        <f t="shared" ref="BL66:BL97" si="92">D66/D$2</f>
        <v>1.1888658162760801</v>
      </c>
      <c r="BM66" s="3">
        <f t="shared" ref="BM66:BM97" si="93">E66/E$2</f>
        <v>1.1890000000000001</v>
      </c>
      <c r="BN66" s="3">
        <f t="shared" ref="BN66:BN97" si="94">F66/F$2</f>
        <v>1</v>
      </c>
      <c r="BO66" s="3">
        <f t="shared" ref="BO66:BO97" si="95">G66/G$2</f>
        <v>1.2839408866995075</v>
      </c>
      <c r="BP66" s="3">
        <f t="shared" ref="BP66:BP97" si="96">H66/H$2</f>
        <v>1.1358855301809914</v>
      </c>
      <c r="BQ66" s="3">
        <f t="shared" ref="BQ66:BQ97" si="97">I66/I$2</f>
        <v>1.3087276729027344</v>
      </c>
      <c r="BR66" s="3">
        <f t="shared" ref="BR66:BR97" si="98">J66/J$2</f>
        <v>1.341</v>
      </c>
      <c r="BS66" s="3">
        <f t="shared" ref="BS66:BS97" si="99">K66/K$2</f>
        <v>1</v>
      </c>
      <c r="BT66" s="3">
        <f t="shared" ref="BT66:BT97" si="100">L66/L$2</f>
        <v>1.3333333333333333</v>
      </c>
      <c r="BU66" s="3">
        <f t="shared" ref="BU66:BU97" si="101">M66/M$2</f>
        <v>1.0378000000000001</v>
      </c>
      <c r="BV66" s="3">
        <f t="shared" ref="BV66:BV97" si="102">N66/N$2</f>
        <v>1</v>
      </c>
      <c r="BW66" s="3">
        <f t="shared" ref="BW66:BW97" si="103">O66/O$2</f>
        <v>1</v>
      </c>
      <c r="BX66" s="3">
        <f t="shared" ref="BX66:BX97" si="104">P66/P$2</f>
        <v>1.4670000000000001</v>
      </c>
      <c r="BY66" s="3">
        <f t="shared" ref="BY66:BY97" si="105">Q66/Q$2</f>
        <v>1.1369686134286852</v>
      </c>
      <c r="BZ66" s="3">
        <f t="shared" ref="BZ66:BZ97" si="106">R66/R$2</f>
        <v>1.002</v>
      </c>
      <c r="CA66" s="3">
        <f t="shared" ref="CA66:CA97" si="107">S66/S$2</f>
        <v>1.153</v>
      </c>
      <c r="CB66" s="3">
        <f t="shared" ref="CB66:CB97" si="108">T66/T$2</f>
        <v>1</v>
      </c>
      <c r="CC66" s="3">
        <f t="shared" si="68"/>
        <v>1.2845184976658159</v>
      </c>
    </row>
    <row r="67" spans="1:81">
      <c r="A67" s="2">
        <v>43567</v>
      </c>
      <c r="B67">
        <v>1.234</v>
      </c>
      <c r="C67">
        <v>1.1833</v>
      </c>
      <c r="D67">
        <v>1.2058</v>
      </c>
      <c r="E67">
        <v>1.196</v>
      </c>
      <c r="F67" s="69">
        <v>1</v>
      </c>
      <c r="G67">
        <v>1.323</v>
      </c>
      <c r="H67">
        <v>1.2111000000000001</v>
      </c>
      <c r="I67">
        <v>1.5426</v>
      </c>
      <c r="J67">
        <v>1.355</v>
      </c>
      <c r="K67">
        <v>1</v>
      </c>
      <c r="L67">
        <v>1.45</v>
      </c>
      <c r="M67">
        <v>1.0411999999999999</v>
      </c>
      <c r="N67" s="3">
        <v>1</v>
      </c>
      <c r="O67" s="3">
        <v>1</v>
      </c>
      <c r="P67">
        <v>1.464</v>
      </c>
      <c r="Q67">
        <v>1.1458999999999999</v>
      </c>
      <c r="R67">
        <v>1.0029999999999999</v>
      </c>
      <c r="S67">
        <v>1.1719999999999999</v>
      </c>
      <c r="T67" s="3">
        <v>1</v>
      </c>
      <c r="U67" s="19">
        <v>1.2937855140851053</v>
      </c>
      <c r="W67">
        <f t="shared" ref="W67:W98" si="109">IF(B67=B66,"/",B67/B66-1)</f>
        <v>2.067824648469796E-2</v>
      </c>
      <c r="X67">
        <f t="shared" ref="X67:X98" si="110">IF(C67=C66,"/",C67/C66-1)</f>
        <v>3.0516232940578369E-3</v>
      </c>
      <c r="Y67">
        <f t="shared" ref="Y67:Y98" si="111">IF(D67=D66,"/",D67/D66-1)</f>
        <v>2.9110870830908464E-3</v>
      </c>
      <c r="Z67">
        <f t="shared" ref="Z67:Z98" si="112">IF(E67=E66,"/",E67/E66-1)</f>
        <v>5.887300252312766E-3</v>
      </c>
      <c r="AA67" t="str">
        <f t="shared" ref="AA67:AA98" si="113">IF(F67=F66,"/",F67/F66-1)</f>
        <v>/</v>
      </c>
      <c r="AB67">
        <f t="shared" ref="AB67:AB98" si="114">IF(G67=G66,"/",G67/G66-1)</f>
        <v>1.5193370165745845E-2</v>
      </c>
      <c r="AC67">
        <f t="shared" ref="AC67:AC98" si="115">IF(H67=H66,"/",H67/H66-1)</f>
        <v>1.0344539918244688E-2</v>
      </c>
      <c r="AD67">
        <f t="shared" ref="AD67:AD98" si="116">IF(I67=I66,"/",I67/I66-1)</f>
        <v>-2.1992238033635703E-3</v>
      </c>
      <c r="AE67">
        <f t="shared" ref="AE67:AE98" si="117">IF(J67=J66,"/",J67/J66-1)</f>
        <v>1.0439970171513879E-2</v>
      </c>
      <c r="AF67" t="str">
        <f t="shared" ref="AF67:AF98" si="118">IF(K67=K66,"/",K67/K66-1)</f>
        <v>/</v>
      </c>
      <c r="AG67">
        <f t="shared" ref="AG67:AG98" si="119">IF(L67=L66,"/",L67/L66-1)</f>
        <v>-1.3774104683195176E-3</v>
      </c>
      <c r="AH67">
        <f t="shared" ref="AH67:AH98" si="120">IF(M67=M66,"/",M67/M66-1)</f>
        <v>3.2761611100402543E-3</v>
      </c>
      <c r="AI67" t="str">
        <f t="shared" ref="AI67:AI98" si="121">IF(N67=N66,"/",N67/N66-1)</f>
        <v>/</v>
      </c>
      <c r="AJ67" t="str">
        <f t="shared" ref="AJ67:AJ98" si="122">IF(O67=O66,"/",O67/O66-1)</f>
        <v>/</v>
      </c>
      <c r="AK67">
        <f t="shared" ref="AK67:AK98" si="123">IF(P67=P66,"/",P67/P66-1)</f>
        <v>-2.044989775051187E-3</v>
      </c>
      <c r="AL67">
        <f t="shared" ref="AL67:AL98" si="124">IF(Q67=Q66,"/",Q67/Q66-1)</f>
        <v>1.0483096007687376E-3</v>
      </c>
      <c r="AM67">
        <f t="shared" ref="AM67:AM98" si="125">IF(R67=R66,"/",R67/R66-1)</f>
        <v>9.9800399201588341E-4</v>
      </c>
      <c r="AN67">
        <f t="shared" ref="AN67:AN98" si="126">IF(S67=S66,"/",S67/S66-1)</f>
        <v>1.6478751084128218E-2</v>
      </c>
      <c r="AO67" t="str">
        <f t="shared" ref="AO67:AO98" si="127">IF(T67=T66,"/",T67/T66-1)</f>
        <v>/</v>
      </c>
      <c r="AP67">
        <f t="shared" si="88"/>
        <v>7.2143892331089088E-3</v>
      </c>
      <c r="BI67" s="2">
        <f t="shared" si="89"/>
        <v>43567</v>
      </c>
      <c r="BJ67" s="3">
        <f t="shared" si="90"/>
        <v>1.234</v>
      </c>
      <c r="BK67" s="3">
        <f t="shared" si="91"/>
        <v>1.1833</v>
      </c>
      <c r="BL67" s="3">
        <f t="shared" si="92"/>
        <v>1.1923267081973696</v>
      </c>
      <c r="BM67" s="3">
        <f t="shared" si="93"/>
        <v>1.196</v>
      </c>
      <c r="BN67" s="3">
        <f t="shared" si="94"/>
        <v>1</v>
      </c>
      <c r="BO67" s="3">
        <f t="shared" si="95"/>
        <v>1.3034482758620691</v>
      </c>
      <c r="BP67" s="3">
        <f t="shared" si="96"/>
        <v>1.1476357433905053</v>
      </c>
      <c r="BQ67" s="3">
        <f t="shared" si="97"/>
        <v>1.3058494878523661</v>
      </c>
      <c r="BR67" s="3">
        <f t="shared" si="98"/>
        <v>1.355</v>
      </c>
      <c r="BS67" s="3">
        <f t="shared" si="99"/>
        <v>1</v>
      </c>
      <c r="BT67" s="3">
        <f t="shared" si="100"/>
        <v>1.3314967860422406</v>
      </c>
      <c r="BU67" s="3">
        <f t="shared" si="101"/>
        <v>1.0411999999999999</v>
      </c>
      <c r="BV67" s="3">
        <f t="shared" si="102"/>
        <v>1</v>
      </c>
      <c r="BW67" s="3">
        <f t="shared" si="103"/>
        <v>1</v>
      </c>
      <c r="BX67" s="3">
        <f t="shared" si="104"/>
        <v>1.464</v>
      </c>
      <c r="BY67" s="3">
        <f t="shared" si="105"/>
        <v>1.1381605085419151</v>
      </c>
      <c r="BZ67" s="3">
        <f t="shared" si="106"/>
        <v>1.0029999999999999</v>
      </c>
      <c r="CA67" s="3">
        <f t="shared" si="107"/>
        <v>1.1719999999999999</v>
      </c>
      <c r="CB67" s="3">
        <f t="shared" si="108"/>
        <v>1</v>
      </c>
      <c r="CC67" s="3">
        <f t="shared" ref="CC67:CC99" si="128">U67/U$2</f>
        <v>1.2937855140851053</v>
      </c>
    </row>
    <row r="68" spans="1:81">
      <c r="A68" s="2">
        <v>43574</v>
      </c>
      <c r="B68">
        <v>1.2589999999999999</v>
      </c>
      <c r="C68">
        <v>1.1856</v>
      </c>
      <c r="D68">
        <v>1.2081</v>
      </c>
      <c r="E68">
        <v>1.1919999999999999</v>
      </c>
      <c r="F68" s="69">
        <v>1</v>
      </c>
      <c r="G68">
        <v>1.3069</v>
      </c>
      <c r="H68">
        <v>1.2162999999999999</v>
      </c>
      <c r="I68">
        <v>1.5581</v>
      </c>
      <c r="J68">
        <v>1.351</v>
      </c>
      <c r="K68">
        <v>1</v>
      </c>
      <c r="L68">
        <v>1.4830000000000001</v>
      </c>
      <c r="M68">
        <v>1.046</v>
      </c>
      <c r="N68" s="3">
        <v>1</v>
      </c>
      <c r="O68" s="3">
        <v>1</v>
      </c>
      <c r="P68">
        <v>1.4870000000000001</v>
      </c>
      <c r="Q68">
        <v>1.1495</v>
      </c>
      <c r="R68">
        <v>1.002</v>
      </c>
      <c r="S68">
        <v>1.1759999999999999</v>
      </c>
      <c r="T68" s="3">
        <v>1</v>
      </c>
      <c r="U68" s="19">
        <v>1.2999302576862382</v>
      </c>
      <c r="W68">
        <f t="shared" si="109"/>
        <v>2.0259319286871857E-2</v>
      </c>
      <c r="X68">
        <f t="shared" si="110"/>
        <v>1.9437167244147346E-3</v>
      </c>
      <c r="Y68">
        <f t="shared" si="111"/>
        <v>1.9074473378668522E-3</v>
      </c>
      <c r="Z68">
        <f t="shared" si="112"/>
        <v>-3.3444816053511683E-3</v>
      </c>
      <c r="AA68" t="str">
        <f t="shared" si="113"/>
        <v>/</v>
      </c>
      <c r="AB68">
        <f t="shared" si="114"/>
        <v>-1.2169312169312163E-2</v>
      </c>
      <c r="AC68">
        <f t="shared" si="115"/>
        <v>4.293617372636449E-3</v>
      </c>
      <c r="AD68">
        <f t="shared" si="116"/>
        <v>1.0047970958122709E-2</v>
      </c>
      <c r="AE68">
        <f t="shared" si="117"/>
        <v>-2.952029520295163E-3</v>
      </c>
      <c r="AF68" t="str">
        <f t="shared" si="118"/>
        <v>/</v>
      </c>
      <c r="AG68">
        <f t="shared" si="119"/>
        <v>2.2758620689655285E-2</v>
      </c>
      <c r="AH68">
        <f t="shared" si="120"/>
        <v>4.6100653092586708E-3</v>
      </c>
      <c r="AI68" t="str">
        <f t="shared" si="121"/>
        <v>/</v>
      </c>
      <c r="AJ68" t="str">
        <f t="shared" si="122"/>
        <v>/</v>
      </c>
      <c r="AK68">
        <f t="shared" si="123"/>
        <v>1.5710382513661303E-2</v>
      </c>
      <c r="AL68">
        <f t="shared" si="124"/>
        <v>3.1416353957587351E-3</v>
      </c>
      <c r="AM68">
        <f t="shared" si="125"/>
        <v>-9.9700897308063752E-4</v>
      </c>
      <c r="AN68">
        <f t="shared" si="126"/>
        <v>3.4129692832765013E-3</v>
      </c>
      <c r="AO68" t="str">
        <f t="shared" si="127"/>
        <v>/</v>
      </c>
      <c r="AP68">
        <f t="shared" ref="AP68:AP129" si="129">IF(U68=U67,"/",U68/U67-1)</f>
        <v>4.7494298971788584E-3</v>
      </c>
      <c r="BI68" s="2">
        <f t="shared" si="89"/>
        <v>43574</v>
      </c>
      <c r="BJ68" s="3">
        <f t="shared" si="90"/>
        <v>1.2589999999999999</v>
      </c>
      <c r="BK68" s="3">
        <f t="shared" si="91"/>
        <v>1.1856</v>
      </c>
      <c r="BL68" s="3">
        <f t="shared" si="92"/>
        <v>1.1946010086027883</v>
      </c>
      <c r="BM68" s="3">
        <f t="shared" si="93"/>
        <v>1.1919999999999999</v>
      </c>
      <c r="BN68" s="3">
        <f t="shared" si="94"/>
        <v>1</v>
      </c>
      <c r="BO68" s="3">
        <f t="shared" si="95"/>
        <v>1.2875862068965518</v>
      </c>
      <c r="BP68" s="3">
        <f t="shared" si="96"/>
        <v>1.1525632521557851</v>
      </c>
      <c r="BQ68" s="3">
        <f t="shared" si="97"/>
        <v>1.318970625581986</v>
      </c>
      <c r="BR68" s="3">
        <f t="shared" si="98"/>
        <v>1.351</v>
      </c>
      <c r="BS68" s="3">
        <f t="shared" si="99"/>
        <v>1</v>
      </c>
      <c r="BT68" s="3">
        <f t="shared" si="100"/>
        <v>1.3617998163452709</v>
      </c>
      <c r="BU68" s="3">
        <f t="shared" si="101"/>
        <v>1.046</v>
      </c>
      <c r="BV68" s="3">
        <f t="shared" si="102"/>
        <v>1</v>
      </c>
      <c r="BW68" s="3">
        <f t="shared" si="103"/>
        <v>1</v>
      </c>
      <c r="BX68" s="3">
        <f t="shared" si="104"/>
        <v>1.4870000000000001</v>
      </c>
      <c r="BY68" s="3">
        <f t="shared" si="105"/>
        <v>1.1417361938816051</v>
      </c>
      <c r="BZ68" s="3">
        <f t="shared" si="106"/>
        <v>1.002</v>
      </c>
      <c r="CA68" s="3">
        <f t="shared" si="107"/>
        <v>1.1759999999999999</v>
      </c>
      <c r="CB68" s="3">
        <f t="shared" si="108"/>
        <v>1</v>
      </c>
      <c r="CC68" s="3">
        <f t="shared" si="128"/>
        <v>1.2999302576862382</v>
      </c>
    </row>
    <row r="69" spans="1:81">
      <c r="A69" s="2">
        <v>43581</v>
      </c>
      <c r="B69">
        <v>1.256</v>
      </c>
      <c r="C69">
        <v>1.1856</v>
      </c>
      <c r="D69">
        <v>1.2093</v>
      </c>
      <c r="E69">
        <v>1.1870000000000001</v>
      </c>
      <c r="F69" s="69">
        <v>1</v>
      </c>
      <c r="G69">
        <v>1.3143</v>
      </c>
      <c r="H69">
        <v>1.2152000000000001</v>
      </c>
      <c r="I69">
        <v>1.5519000000000001</v>
      </c>
      <c r="J69">
        <v>1.3580000000000001</v>
      </c>
      <c r="K69">
        <v>1</v>
      </c>
      <c r="L69">
        <v>1.4890000000000001</v>
      </c>
      <c r="M69">
        <v>1.0494000000000001</v>
      </c>
      <c r="N69" s="3">
        <v>1</v>
      </c>
      <c r="O69" s="3">
        <v>1</v>
      </c>
      <c r="P69">
        <v>1.464</v>
      </c>
      <c r="Q69">
        <v>1.1499999999999999</v>
      </c>
      <c r="R69">
        <v>1.002</v>
      </c>
      <c r="S69">
        <v>1.1659999999999999</v>
      </c>
      <c r="T69" s="3">
        <v>1</v>
      </c>
      <c r="U69" s="19">
        <v>1.3006487433760217</v>
      </c>
      <c r="W69">
        <f t="shared" si="109"/>
        <v>-2.3828435266083359E-3</v>
      </c>
      <c r="X69" t="str">
        <f t="shared" si="110"/>
        <v>/</v>
      </c>
      <c r="Y69">
        <f t="shared" si="111"/>
        <v>9.9329525701530308E-4</v>
      </c>
      <c r="Z69">
        <f t="shared" si="112"/>
        <v>-4.1946308724831738E-3</v>
      </c>
      <c r="AA69" t="str">
        <f t="shared" si="113"/>
        <v>/</v>
      </c>
      <c r="AB69">
        <f t="shared" si="114"/>
        <v>5.6622541893029954E-3</v>
      </c>
      <c r="AC69">
        <f t="shared" si="115"/>
        <v>-9.0438214256338689E-4</v>
      </c>
      <c r="AD69">
        <f t="shared" si="116"/>
        <v>-3.979205442526168E-3</v>
      </c>
      <c r="AE69">
        <f t="shared" si="117"/>
        <v>5.1813471502590858E-3</v>
      </c>
      <c r="AF69" t="str">
        <f t="shared" si="118"/>
        <v>/</v>
      </c>
      <c r="AG69">
        <f t="shared" si="119"/>
        <v>4.0458530006743931E-3</v>
      </c>
      <c r="AH69">
        <f t="shared" si="120"/>
        <v>3.2504780114723797E-3</v>
      </c>
      <c r="AI69" t="str">
        <f t="shared" si="121"/>
        <v>/</v>
      </c>
      <c r="AJ69" t="str">
        <f t="shared" si="122"/>
        <v>/</v>
      </c>
      <c r="AK69">
        <f t="shared" si="123"/>
        <v>-1.546738399462011E-2</v>
      </c>
      <c r="AL69">
        <f t="shared" si="124"/>
        <v>4.3497172683770735E-4</v>
      </c>
      <c r="AM69" t="str">
        <f t="shared" si="125"/>
        <v>/</v>
      </c>
      <c r="AN69">
        <f t="shared" si="126"/>
        <v>-8.5034013605441716E-3</v>
      </c>
      <c r="AO69" t="str">
        <f t="shared" si="127"/>
        <v>/</v>
      </c>
      <c r="AP69">
        <f t="shared" si="129"/>
        <v>5.5271095163389461E-4</v>
      </c>
      <c r="BI69" s="2">
        <f t="shared" si="89"/>
        <v>43581</v>
      </c>
      <c r="BJ69" s="3">
        <f t="shared" si="90"/>
        <v>1.256</v>
      </c>
      <c r="BK69" s="3">
        <f t="shared" si="91"/>
        <v>1.1856</v>
      </c>
      <c r="BL69" s="3">
        <f t="shared" si="92"/>
        <v>1.1957876001186591</v>
      </c>
      <c r="BM69" s="3">
        <f t="shared" si="93"/>
        <v>1.1870000000000001</v>
      </c>
      <c r="BN69" s="3">
        <f t="shared" si="94"/>
        <v>1</v>
      </c>
      <c r="BO69" s="3">
        <f t="shared" si="95"/>
        <v>1.2948768472906405</v>
      </c>
      <c r="BP69" s="3">
        <f t="shared" si="96"/>
        <v>1.1515208945323607</v>
      </c>
      <c r="BQ69" s="3">
        <f t="shared" si="97"/>
        <v>1.3137221704901381</v>
      </c>
      <c r="BR69" s="3">
        <f t="shared" si="98"/>
        <v>1.3580000000000001</v>
      </c>
      <c r="BS69" s="3">
        <f t="shared" si="99"/>
        <v>1</v>
      </c>
      <c r="BT69" s="3">
        <f t="shared" si="100"/>
        <v>1.3673094582185492</v>
      </c>
      <c r="BU69" s="3">
        <f t="shared" si="101"/>
        <v>1.0494000000000001</v>
      </c>
      <c r="BV69" s="3">
        <f t="shared" si="102"/>
        <v>1</v>
      </c>
      <c r="BW69" s="3">
        <f t="shared" si="103"/>
        <v>1</v>
      </c>
      <c r="BX69" s="3">
        <f t="shared" si="104"/>
        <v>1.464</v>
      </c>
      <c r="BY69" s="3">
        <f t="shared" si="105"/>
        <v>1.142232816845451</v>
      </c>
      <c r="BZ69" s="3">
        <f t="shared" si="106"/>
        <v>1.002</v>
      </c>
      <c r="CA69" s="3">
        <f t="shared" si="107"/>
        <v>1.1659999999999999</v>
      </c>
      <c r="CB69" s="3">
        <f t="shared" si="108"/>
        <v>1</v>
      </c>
      <c r="CC69" s="3">
        <f t="shared" si="128"/>
        <v>1.3006487433760217</v>
      </c>
    </row>
    <row r="70" spans="1:81">
      <c r="A70" s="2">
        <v>43585</v>
      </c>
      <c r="B70">
        <v>1.2609999999999999</v>
      </c>
      <c r="C70">
        <v>1.1843999999999999</v>
      </c>
      <c r="D70">
        <v>1.2104999999999999</v>
      </c>
      <c r="E70">
        <v>1.1879999999999999</v>
      </c>
      <c r="F70" s="69">
        <v>1</v>
      </c>
      <c r="G70">
        <v>1.3315999999999999</v>
      </c>
      <c r="H70">
        <v>1.2202999999999999</v>
      </c>
      <c r="I70">
        <v>1.5519000000000001</v>
      </c>
      <c r="J70">
        <v>1.3680000000000001</v>
      </c>
      <c r="K70">
        <v>1</v>
      </c>
      <c r="L70">
        <v>1.482</v>
      </c>
      <c r="M70">
        <v>1.0498000000000001</v>
      </c>
      <c r="N70" s="3">
        <v>1</v>
      </c>
      <c r="O70" s="3">
        <v>1</v>
      </c>
      <c r="P70">
        <v>1.464</v>
      </c>
      <c r="Q70">
        <v>1.1512</v>
      </c>
      <c r="R70">
        <v>1.0029999999999999</v>
      </c>
      <c r="S70">
        <v>1.1659999999999999</v>
      </c>
      <c r="T70" s="3">
        <v>1</v>
      </c>
      <c r="U70" s="19">
        <v>1.3046849628154398</v>
      </c>
      <c r="W70">
        <f t="shared" si="109"/>
        <v>3.9808917197450278E-3</v>
      </c>
      <c r="X70">
        <f t="shared" si="110"/>
        <v>-1.0121457489878916E-3</v>
      </c>
      <c r="Y70">
        <f t="shared" si="111"/>
        <v>9.9230960059526474E-4</v>
      </c>
      <c r="Z70">
        <f t="shared" si="112"/>
        <v>8.424599831506896E-4</v>
      </c>
      <c r="AA70" t="str">
        <f t="shared" si="113"/>
        <v>/</v>
      </c>
      <c r="AB70">
        <f t="shared" si="114"/>
        <v>1.3162900403256295E-2</v>
      </c>
      <c r="AC70">
        <f t="shared" si="115"/>
        <v>4.1968400263330263E-3</v>
      </c>
      <c r="AD70" t="str">
        <f t="shared" si="116"/>
        <v>/</v>
      </c>
      <c r="AE70">
        <f t="shared" si="117"/>
        <v>7.3637702503681624E-3</v>
      </c>
      <c r="AF70" t="str">
        <f t="shared" si="118"/>
        <v>/</v>
      </c>
      <c r="AG70">
        <f t="shared" si="119"/>
        <v>-4.7011417058429039E-3</v>
      </c>
      <c r="AH70">
        <f t="shared" si="120"/>
        <v>3.8117019249095385E-4</v>
      </c>
      <c r="AI70" t="str">
        <f t="shared" si="121"/>
        <v>/</v>
      </c>
      <c r="AJ70" t="str">
        <f t="shared" si="122"/>
        <v>/</v>
      </c>
      <c r="AK70" t="str">
        <f t="shared" si="123"/>
        <v>/</v>
      </c>
      <c r="AL70">
        <f t="shared" si="124"/>
        <v>1.0434782608697013E-3</v>
      </c>
      <c r="AM70">
        <f t="shared" si="125"/>
        <v>9.9800399201588341E-4</v>
      </c>
      <c r="AN70" t="str">
        <f t="shared" si="126"/>
        <v>/</v>
      </c>
      <c r="AO70" t="str">
        <f t="shared" si="127"/>
        <v>/</v>
      </c>
      <c r="AP70">
        <f t="shared" si="129"/>
        <v>3.1032355660771671E-3</v>
      </c>
      <c r="BI70" s="2">
        <f t="shared" si="89"/>
        <v>43585</v>
      </c>
      <c r="BJ70" s="3">
        <f t="shared" si="90"/>
        <v>1.2609999999999999</v>
      </c>
      <c r="BK70" s="3">
        <f t="shared" si="91"/>
        <v>1.1843999999999999</v>
      </c>
      <c r="BL70" s="3">
        <f t="shared" si="92"/>
        <v>1.1969741916345296</v>
      </c>
      <c r="BM70" s="3">
        <f t="shared" si="93"/>
        <v>1.1879999999999999</v>
      </c>
      <c r="BN70" s="3">
        <f t="shared" si="94"/>
        <v>1</v>
      </c>
      <c r="BO70" s="3">
        <f t="shared" si="95"/>
        <v>1.31192118226601</v>
      </c>
      <c r="BP70" s="3">
        <f t="shared" si="96"/>
        <v>1.1563536435136927</v>
      </c>
      <c r="BQ70" s="3">
        <f t="shared" si="97"/>
        <v>1.3137221704901381</v>
      </c>
      <c r="BR70" s="3">
        <f t="shared" si="98"/>
        <v>1.3680000000000001</v>
      </c>
      <c r="BS70" s="3">
        <f t="shared" si="99"/>
        <v>1</v>
      </c>
      <c r="BT70" s="3">
        <f t="shared" si="100"/>
        <v>1.3608815426997245</v>
      </c>
      <c r="BU70" s="3">
        <f t="shared" si="101"/>
        <v>1.0498000000000001</v>
      </c>
      <c r="BV70" s="3">
        <f t="shared" si="102"/>
        <v>1</v>
      </c>
      <c r="BW70" s="3">
        <f t="shared" si="103"/>
        <v>1</v>
      </c>
      <c r="BX70" s="3">
        <f t="shared" si="104"/>
        <v>1.464</v>
      </c>
      <c r="BY70" s="3">
        <f t="shared" si="105"/>
        <v>1.1434247119586811</v>
      </c>
      <c r="BZ70" s="3">
        <f t="shared" si="106"/>
        <v>1.0029999999999999</v>
      </c>
      <c r="CA70" s="3">
        <f t="shared" si="107"/>
        <v>1.1659999999999999</v>
      </c>
      <c r="CB70" s="3">
        <f t="shared" si="108"/>
        <v>1</v>
      </c>
      <c r="CC70" s="3">
        <f t="shared" si="128"/>
        <v>1.3046849628154398</v>
      </c>
    </row>
    <row r="71" spans="1:81">
      <c r="A71" s="2">
        <v>43595</v>
      </c>
      <c r="B71">
        <v>1.272</v>
      </c>
      <c r="C71">
        <v>1.1879999999999999</v>
      </c>
      <c r="D71">
        <v>1.2128000000000001</v>
      </c>
      <c r="E71">
        <v>1.1850000000000001</v>
      </c>
      <c r="F71" s="69">
        <v>1</v>
      </c>
      <c r="G71">
        <v>1.3253999999999999</v>
      </c>
      <c r="H71">
        <v>1.2335</v>
      </c>
      <c r="I71">
        <v>1.5601</v>
      </c>
      <c r="J71">
        <v>1.385</v>
      </c>
      <c r="K71">
        <v>1</v>
      </c>
      <c r="L71">
        <v>1.474</v>
      </c>
      <c r="M71">
        <v>1.0571999999999999</v>
      </c>
      <c r="N71" s="3">
        <v>1</v>
      </c>
      <c r="O71" s="3">
        <v>1</v>
      </c>
      <c r="P71">
        <v>1.413</v>
      </c>
      <c r="Q71">
        <v>1.1563000000000001</v>
      </c>
      <c r="R71">
        <v>1.0069999999999999</v>
      </c>
      <c r="S71">
        <v>1.165</v>
      </c>
      <c r="T71" s="3">
        <v>1</v>
      </c>
      <c r="U71" s="19">
        <v>1.3089775405679569</v>
      </c>
      <c r="W71">
        <f t="shared" si="109"/>
        <v>8.7232355273594298E-3</v>
      </c>
      <c r="X71">
        <f t="shared" si="110"/>
        <v>3.0395136778116338E-3</v>
      </c>
      <c r="Y71">
        <f t="shared" si="111"/>
        <v>1.9000413052459031E-3</v>
      </c>
      <c r="Z71">
        <f t="shared" si="112"/>
        <v>-2.525252525252486E-3</v>
      </c>
      <c r="AA71" t="str">
        <f t="shared" si="113"/>
        <v>/</v>
      </c>
      <c r="AB71">
        <f t="shared" si="114"/>
        <v>-4.6560528687293878E-3</v>
      </c>
      <c r="AC71">
        <f t="shared" si="115"/>
        <v>1.0817012210112331E-2</v>
      </c>
      <c r="AD71">
        <f t="shared" si="116"/>
        <v>5.2838456086088392E-3</v>
      </c>
      <c r="AE71">
        <f t="shared" si="117"/>
        <v>1.2426900584795231E-2</v>
      </c>
      <c r="AF71" t="str">
        <f t="shared" si="118"/>
        <v>/</v>
      </c>
      <c r="AG71">
        <f t="shared" si="119"/>
        <v>-5.3981106612686069E-3</v>
      </c>
      <c r="AH71">
        <f t="shared" si="120"/>
        <v>7.0489617069917632E-3</v>
      </c>
      <c r="AI71" t="str">
        <f t="shared" si="121"/>
        <v>/</v>
      </c>
      <c r="AJ71" t="str">
        <f t="shared" si="122"/>
        <v>/</v>
      </c>
      <c r="AK71">
        <f t="shared" si="123"/>
        <v>-3.4836065573770503E-2</v>
      </c>
      <c r="AL71">
        <f t="shared" si="124"/>
        <v>4.4301598332177061E-3</v>
      </c>
      <c r="AM71">
        <f t="shared" si="125"/>
        <v>3.9880358923229942E-3</v>
      </c>
      <c r="AN71">
        <f t="shared" si="126"/>
        <v>-8.5763293310459066E-4</v>
      </c>
      <c r="AO71" t="str">
        <f t="shared" si="127"/>
        <v>/</v>
      </c>
      <c r="AP71">
        <f t="shared" si="129"/>
        <v>3.2901258731869998E-3</v>
      </c>
      <c r="BI71" s="2">
        <f t="shared" si="89"/>
        <v>43595</v>
      </c>
      <c r="BJ71" s="3">
        <f t="shared" si="90"/>
        <v>1.272</v>
      </c>
      <c r="BK71" s="3">
        <f t="shared" si="91"/>
        <v>1.1879999999999999</v>
      </c>
      <c r="BL71" s="3">
        <f t="shared" si="92"/>
        <v>1.1992484920399487</v>
      </c>
      <c r="BM71" s="3">
        <f t="shared" si="93"/>
        <v>1.1850000000000001</v>
      </c>
      <c r="BN71" s="3">
        <f t="shared" si="94"/>
        <v>1</v>
      </c>
      <c r="BO71" s="3">
        <f t="shared" si="95"/>
        <v>1.3058128078817735</v>
      </c>
      <c r="BP71" s="3">
        <f t="shared" si="96"/>
        <v>1.1688619349947884</v>
      </c>
      <c r="BQ71" s="3">
        <f t="shared" si="97"/>
        <v>1.3206636756116144</v>
      </c>
      <c r="BR71" s="3">
        <f t="shared" si="98"/>
        <v>1.385</v>
      </c>
      <c r="BS71" s="3">
        <f t="shared" si="99"/>
        <v>1</v>
      </c>
      <c r="BT71" s="3">
        <f t="shared" si="100"/>
        <v>1.3535353535353536</v>
      </c>
      <c r="BU71" s="3">
        <f t="shared" si="101"/>
        <v>1.0571999999999999</v>
      </c>
      <c r="BV71" s="3">
        <f t="shared" si="102"/>
        <v>1</v>
      </c>
      <c r="BW71" s="3">
        <f t="shared" si="103"/>
        <v>1</v>
      </c>
      <c r="BX71" s="3">
        <f t="shared" si="104"/>
        <v>1.413</v>
      </c>
      <c r="BY71" s="3">
        <f t="shared" si="105"/>
        <v>1.1484902661899088</v>
      </c>
      <c r="BZ71" s="3">
        <f t="shared" si="106"/>
        <v>1.0069999999999999</v>
      </c>
      <c r="CA71" s="3">
        <f t="shared" si="107"/>
        <v>1.165</v>
      </c>
      <c r="CB71" s="3">
        <f t="shared" si="108"/>
        <v>1</v>
      </c>
      <c r="CC71" s="3">
        <f t="shared" si="128"/>
        <v>1.3089775405679569</v>
      </c>
    </row>
    <row r="72" spans="1:81">
      <c r="A72" s="2">
        <v>43602</v>
      </c>
      <c r="B72">
        <v>1.2789999999999999</v>
      </c>
      <c r="C72">
        <v>1.1892</v>
      </c>
      <c r="D72">
        <v>1.2152000000000001</v>
      </c>
      <c r="E72">
        <v>1.1859999999999999</v>
      </c>
      <c r="F72" s="69">
        <v>1</v>
      </c>
      <c r="G72">
        <v>1.3279000000000001</v>
      </c>
      <c r="H72">
        <v>1.2314000000000001</v>
      </c>
      <c r="I72">
        <v>1.5712999999999999</v>
      </c>
      <c r="J72">
        <v>1.377</v>
      </c>
      <c r="K72">
        <v>1</v>
      </c>
      <c r="L72">
        <v>1.4810000000000001</v>
      </c>
      <c r="M72">
        <v>1.0583</v>
      </c>
      <c r="N72" s="3">
        <v>1</v>
      </c>
      <c r="O72" s="3">
        <v>1</v>
      </c>
      <c r="P72">
        <v>1.409</v>
      </c>
      <c r="Q72">
        <v>1.1573</v>
      </c>
      <c r="R72">
        <v>1.002</v>
      </c>
      <c r="S72">
        <v>1.1539999999999999</v>
      </c>
      <c r="T72" s="3">
        <v>1</v>
      </c>
      <c r="U72" s="19">
        <v>1.311256849457358</v>
      </c>
      <c r="W72">
        <f t="shared" si="109"/>
        <v>5.5031446540880768E-3</v>
      </c>
      <c r="X72">
        <f t="shared" si="110"/>
        <v>1.0101010101011276E-3</v>
      </c>
      <c r="Y72">
        <f t="shared" si="111"/>
        <v>1.9788918205805306E-3</v>
      </c>
      <c r="Z72">
        <f t="shared" si="112"/>
        <v>8.4388185653994086E-4</v>
      </c>
      <c r="AA72" t="str">
        <f t="shared" si="113"/>
        <v>/</v>
      </c>
      <c r="AB72">
        <f t="shared" si="114"/>
        <v>1.8862230270109137E-3</v>
      </c>
      <c r="AC72">
        <f t="shared" si="115"/>
        <v>-1.7024726388326084E-3</v>
      </c>
      <c r="AD72">
        <f t="shared" si="116"/>
        <v>7.179026985449477E-3</v>
      </c>
      <c r="AE72">
        <f t="shared" si="117"/>
        <v>-5.776173285198527E-3</v>
      </c>
      <c r="AF72" t="str">
        <f t="shared" si="118"/>
        <v>/</v>
      </c>
      <c r="AG72">
        <f t="shared" si="119"/>
        <v>4.7489823609228043E-3</v>
      </c>
      <c r="AH72">
        <f t="shared" si="120"/>
        <v>1.0404842981461826E-3</v>
      </c>
      <c r="AI72" t="str">
        <f t="shared" si="121"/>
        <v>/</v>
      </c>
      <c r="AJ72" t="str">
        <f t="shared" si="122"/>
        <v>/</v>
      </c>
      <c r="AK72">
        <f t="shared" si="123"/>
        <v>-2.8308563340410098E-3</v>
      </c>
      <c r="AL72">
        <f t="shared" si="124"/>
        <v>8.6482746692029266E-4</v>
      </c>
      <c r="AM72">
        <f t="shared" si="125"/>
        <v>-4.9652432969214955E-3</v>
      </c>
      <c r="AN72">
        <f t="shared" si="126"/>
        <v>-9.442060085837034E-3</v>
      </c>
      <c r="AO72" t="str">
        <f t="shared" si="127"/>
        <v>/</v>
      </c>
      <c r="AP72">
        <f t="shared" si="129"/>
        <v>1.7412895322956867E-3</v>
      </c>
      <c r="BI72" s="2">
        <f t="shared" si="89"/>
        <v>43602</v>
      </c>
      <c r="BJ72" s="3">
        <f t="shared" si="90"/>
        <v>1.2789999999999999</v>
      </c>
      <c r="BK72" s="3">
        <f t="shared" si="91"/>
        <v>1.1892</v>
      </c>
      <c r="BL72" s="3">
        <f t="shared" si="92"/>
        <v>1.2016216750716899</v>
      </c>
      <c r="BM72" s="3">
        <f t="shared" si="93"/>
        <v>1.1859999999999999</v>
      </c>
      <c r="BN72" s="3">
        <f t="shared" si="94"/>
        <v>1</v>
      </c>
      <c r="BO72" s="3">
        <f t="shared" si="95"/>
        <v>1.3082758620689656</v>
      </c>
      <c r="BP72" s="3">
        <f t="shared" si="96"/>
        <v>1.1668719795318869</v>
      </c>
      <c r="BQ72" s="3">
        <f t="shared" si="97"/>
        <v>1.3301447557775332</v>
      </c>
      <c r="BR72" s="3">
        <f t="shared" si="98"/>
        <v>1.377</v>
      </c>
      <c r="BS72" s="3">
        <f t="shared" si="99"/>
        <v>1</v>
      </c>
      <c r="BT72" s="3">
        <f t="shared" si="100"/>
        <v>1.3599632690541783</v>
      </c>
      <c r="BU72" s="3">
        <f t="shared" si="101"/>
        <v>1.0583</v>
      </c>
      <c r="BV72" s="3">
        <f t="shared" si="102"/>
        <v>1</v>
      </c>
      <c r="BW72" s="3">
        <f t="shared" si="103"/>
        <v>1</v>
      </c>
      <c r="BX72" s="3">
        <f t="shared" si="104"/>
        <v>1.409</v>
      </c>
      <c r="BY72" s="3">
        <f t="shared" si="105"/>
        <v>1.1494835121176004</v>
      </c>
      <c r="BZ72" s="3">
        <f t="shared" si="106"/>
        <v>1.002</v>
      </c>
      <c r="CA72" s="3">
        <f t="shared" si="107"/>
        <v>1.1539999999999999</v>
      </c>
      <c r="CB72" s="3">
        <f t="shared" si="108"/>
        <v>1</v>
      </c>
      <c r="CC72" s="3">
        <f t="shared" si="128"/>
        <v>1.311256849457358</v>
      </c>
    </row>
    <row r="73" spans="1:81">
      <c r="A73" s="2">
        <v>43609</v>
      </c>
      <c r="B73">
        <v>1.2789999999999999</v>
      </c>
      <c r="C73">
        <v>1.1902999999999999</v>
      </c>
      <c r="D73">
        <v>1.2186999999999999</v>
      </c>
      <c r="E73">
        <v>1.1930000000000001</v>
      </c>
      <c r="F73" s="69">
        <v>1</v>
      </c>
      <c r="G73">
        <v>1.3366</v>
      </c>
      <c r="H73">
        <v>1.2270000000000001</v>
      </c>
      <c r="I73">
        <v>1.5761000000000001</v>
      </c>
      <c r="J73">
        <v>1.3879999999999999</v>
      </c>
      <c r="K73">
        <v>1</v>
      </c>
      <c r="L73">
        <v>1.4810000000000001</v>
      </c>
      <c r="M73">
        <v>1.0669999999999999</v>
      </c>
      <c r="N73" s="3">
        <v>1</v>
      </c>
      <c r="O73" s="3">
        <v>1</v>
      </c>
      <c r="P73">
        <v>1.407</v>
      </c>
      <c r="Q73">
        <v>1.1587000000000001</v>
      </c>
      <c r="R73">
        <v>1.002</v>
      </c>
      <c r="S73">
        <v>1.143</v>
      </c>
      <c r="T73" s="3">
        <v>1</v>
      </c>
      <c r="U73" s="19">
        <v>1.3157018366255044</v>
      </c>
      <c r="W73" t="str">
        <f t="shared" si="109"/>
        <v>/</v>
      </c>
      <c r="X73">
        <f t="shared" si="110"/>
        <v>9.249915909854689E-4</v>
      </c>
      <c r="Y73">
        <f t="shared" si="111"/>
        <v>2.8801843317971532E-3</v>
      </c>
      <c r="Z73">
        <f t="shared" si="112"/>
        <v>5.9021922428330598E-3</v>
      </c>
      <c r="AA73" t="str">
        <f t="shared" si="113"/>
        <v>/</v>
      </c>
      <c r="AB73">
        <f t="shared" si="114"/>
        <v>6.5516981700428634E-3</v>
      </c>
      <c r="AC73">
        <f t="shared" si="115"/>
        <v>-3.5731687510150989E-3</v>
      </c>
      <c r="AD73">
        <f t="shared" si="116"/>
        <v>3.0547953923503179E-3</v>
      </c>
      <c r="AE73">
        <f t="shared" si="117"/>
        <v>7.9883805374001415E-3</v>
      </c>
      <c r="AF73" t="str">
        <f t="shared" si="118"/>
        <v>/</v>
      </c>
      <c r="AG73" t="str">
        <f t="shared" si="119"/>
        <v>/</v>
      </c>
      <c r="AH73">
        <f t="shared" si="120"/>
        <v>8.2207313616176059E-3</v>
      </c>
      <c r="AI73" t="str">
        <f t="shared" si="121"/>
        <v>/</v>
      </c>
      <c r="AJ73" t="str">
        <f t="shared" si="122"/>
        <v>/</v>
      </c>
      <c r="AK73">
        <f t="shared" si="123"/>
        <v>-1.4194464158977516E-3</v>
      </c>
      <c r="AL73">
        <f t="shared" si="124"/>
        <v>1.2097122612979572E-3</v>
      </c>
      <c r="AM73" t="str">
        <f t="shared" si="125"/>
        <v>/</v>
      </c>
      <c r="AN73">
        <f t="shared" si="126"/>
        <v>-9.5320623916810288E-3</v>
      </c>
      <c r="AO73" t="str">
        <f t="shared" si="127"/>
        <v>/</v>
      </c>
      <c r="AP73">
        <f t="shared" si="129"/>
        <v>3.3898676449133358E-3</v>
      </c>
      <c r="BI73" s="2">
        <f t="shared" si="89"/>
        <v>43609</v>
      </c>
      <c r="BJ73" s="3">
        <f t="shared" si="90"/>
        <v>1.2789999999999999</v>
      </c>
      <c r="BK73" s="3">
        <f t="shared" si="91"/>
        <v>1.1902999999999999</v>
      </c>
      <c r="BL73" s="3">
        <f t="shared" si="92"/>
        <v>1.2050825669929792</v>
      </c>
      <c r="BM73" s="3">
        <f t="shared" si="93"/>
        <v>1.1930000000000001</v>
      </c>
      <c r="BN73" s="3">
        <f t="shared" si="94"/>
        <v>1</v>
      </c>
      <c r="BO73" s="3">
        <f t="shared" si="95"/>
        <v>1.3168472906403943</v>
      </c>
      <c r="BP73" s="3">
        <f t="shared" si="96"/>
        <v>1.1627025490381884</v>
      </c>
      <c r="BQ73" s="3">
        <f t="shared" si="97"/>
        <v>1.3342080758486414</v>
      </c>
      <c r="BR73" s="3">
        <f t="shared" si="98"/>
        <v>1.3879999999999999</v>
      </c>
      <c r="BS73" s="3">
        <f t="shared" si="99"/>
        <v>1</v>
      </c>
      <c r="BT73" s="3">
        <f t="shared" si="100"/>
        <v>1.3599632690541783</v>
      </c>
      <c r="BU73" s="3">
        <f t="shared" si="101"/>
        <v>1.0669999999999999</v>
      </c>
      <c r="BV73" s="3">
        <f t="shared" si="102"/>
        <v>1</v>
      </c>
      <c r="BW73" s="3">
        <f t="shared" si="103"/>
        <v>1</v>
      </c>
      <c r="BX73" s="3">
        <f t="shared" si="104"/>
        <v>1.407</v>
      </c>
      <c r="BY73" s="3">
        <f t="shared" si="105"/>
        <v>1.1508740564163689</v>
      </c>
      <c r="BZ73" s="3">
        <f t="shared" si="106"/>
        <v>1.002</v>
      </c>
      <c r="CA73" s="3">
        <f t="shared" si="107"/>
        <v>1.143</v>
      </c>
      <c r="CB73" s="3">
        <f t="shared" si="108"/>
        <v>1</v>
      </c>
      <c r="CC73" s="3">
        <f t="shared" si="128"/>
        <v>1.3157018366255044</v>
      </c>
    </row>
    <row r="74" spans="1:81">
      <c r="A74" s="2">
        <v>43616</v>
      </c>
      <c r="B74">
        <v>1.2809999999999999</v>
      </c>
      <c r="C74">
        <v>1.1902999999999999</v>
      </c>
      <c r="D74">
        <v>1.2210000000000001</v>
      </c>
      <c r="E74">
        <v>1.2</v>
      </c>
      <c r="F74" s="69">
        <v>1</v>
      </c>
      <c r="G74">
        <v>1.3315999999999999</v>
      </c>
      <c r="H74">
        <v>1.2464999999999999</v>
      </c>
      <c r="I74">
        <v>1.5889</v>
      </c>
      <c r="J74">
        <v>1.399</v>
      </c>
      <c r="K74">
        <v>1</v>
      </c>
      <c r="L74">
        <v>1.4790000000000001</v>
      </c>
      <c r="M74">
        <v>1.0737000000000001</v>
      </c>
      <c r="N74" s="3">
        <v>1</v>
      </c>
      <c r="O74" s="3">
        <v>1</v>
      </c>
      <c r="P74">
        <v>1.413</v>
      </c>
      <c r="Q74">
        <v>1.1612</v>
      </c>
      <c r="R74">
        <v>1.012</v>
      </c>
      <c r="S74">
        <v>1.139</v>
      </c>
      <c r="T74" s="3">
        <v>1</v>
      </c>
      <c r="U74" s="19">
        <v>1.3216498072451448</v>
      </c>
      <c r="W74">
        <f t="shared" si="109"/>
        <v>1.5637216575450363E-3</v>
      </c>
      <c r="X74" t="str">
        <f t="shared" si="110"/>
        <v>/</v>
      </c>
      <c r="Y74">
        <f t="shared" si="111"/>
        <v>1.8872569131043182E-3</v>
      </c>
      <c r="Z74">
        <f t="shared" si="112"/>
        <v>5.8675607711651256E-3</v>
      </c>
      <c r="AA74" t="str">
        <f t="shared" si="113"/>
        <v>/</v>
      </c>
      <c r="AB74">
        <f t="shared" si="114"/>
        <v>-3.740834954361949E-3</v>
      </c>
      <c r="AC74">
        <f t="shared" si="115"/>
        <v>1.5892420537897189E-2</v>
      </c>
      <c r="AD74">
        <f t="shared" si="116"/>
        <v>8.1213120994860777E-3</v>
      </c>
      <c r="AE74">
        <f t="shared" si="117"/>
        <v>7.9250720461097046E-3</v>
      </c>
      <c r="AF74" t="str">
        <f t="shared" si="118"/>
        <v>/</v>
      </c>
      <c r="AG74">
        <f t="shared" si="119"/>
        <v>-1.3504388926400823E-3</v>
      </c>
      <c r="AH74">
        <f t="shared" si="120"/>
        <v>6.2792877225867905E-3</v>
      </c>
      <c r="AI74" t="str">
        <f t="shared" si="121"/>
        <v>/</v>
      </c>
      <c r="AJ74" t="str">
        <f t="shared" si="122"/>
        <v>/</v>
      </c>
      <c r="AK74">
        <f t="shared" si="123"/>
        <v>4.2643923240939241E-3</v>
      </c>
      <c r="AL74">
        <f t="shared" si="124"/>
        <v>2.1575904030377568E-3</v>
      </c>
      <c r="AM74">
        <f t="shared" si="125"/>
        <v>9.9800399201597223E-3</v>
      </c>
      <c r="AN74">
        <f t="shared" si="126"/>
        <v>-3.4995625546806464E-3</v>
      </c>
      <c r="AO74" t="str">
        <f t="shared" si="127"/>
        <v>/</v>
      </c>
      <c r="AP74">
        <f t="shared" si="129"/>
        <v>4.5207587722881915E-3</v>
      </c>
      <c r="BI74" s="2">
        <f t="shared" si="89"/>
        <v>43616</v>
      </c>
      <c r="BJ74" s="3">
        <f t="shared" si="90"/>
        <v>1.2809999999999999</v>
      </c>
      <c r="BK74" s="3">
        <f t="shared" si="91"/>
        <v>1.1902999999999999</v>
      </c>
      <c r="BL74" s="3">
        <f t="shared" si="92"/>
        <v>1.2073568673983981</v>
      </c>
      <c r="BM74" s="3">
        <f t="shared" si="93"/>
        <v>1.2</v>
      </c>
      <c r="BN74" s="3">
        <f t="shared" si="94"/>
        <v>1</v>
      </c>
      <c r="BO74" s="3">
        <f t="shared" si="95"/>
        <v>1.31192118226601</v>
      </c>
      <c r="BP74" s="3">
        <f t="shared" si="96"/>
        <v>1.1811807069079883</v>
      </c>
      <c r="BQ74" s="3">
        <f t="shared" si="97"/>
        <v>1.345043596038263</v>
      </c>
      <c r="BR74" s="3">
        <f t="shared" si="98"/>
        <v>1.399</v>
      </c>
      <c r="BS74" s="3">
        <f t="shared" si="99"/>
        <v>1</v>
      </c>
      <c r="BT74" s="3">
        <f t="shared" si="100"/>
        <v>1.3581267217630855</v>
      </c>
      <c r="BU74" s="3">
        <f t="shared" si="101"/>
        <v>1.0737000000000001</v>
      </c>
      <c r="BV74" s="3">
        <f t="shared" si="102"/>
        <v>1</v>
      </c>
      <c r="BW74" s="3">
        <f t="shared" si="103"/>
        <v>1</v>
      </c>
      <c r="BX74" s="3">
        <f t="shared" si="104"/>
        <v>1.413</v>
      </c>
      <c r="BY74" s="3">
        <f t="shared" si="105"/>
        <v>1.1533571712355981</v>
      </c>
      <c r="BZ74" s="3">
        <f t="shared" si="106"/>
        <v>1.012</v>
      </c>
      <c r="CA74" s="3">
        <f t="shared" si="107"/>
        <v>1.139</v>
      </c>
      <c r="CB74" s="3">
        <f t="shared" si="108"/>
        <v>1</v>
      </c>
      <c r="CC74" s="3">
        <f t="shared" si="128"/>
        <v>1.3216498072451448</v>
      </c>
    </row>
    <row r="75" spans="1:81">
      <c r="A75" s="2">
        <v>43622</v>
      </c>
      <c r="B75">
        <v>1.2829999999999999</v>
      </c>
      <c r="C75">
        <v>1.1939</v>
      </c>
      <c r="D75">
        <v>1.2233000000000001</v>
      </c>
      <c r="E75">
        <v>1.212</v>
      </c>
      <c r="F75" s="69">
        <v>1</v>
      </c>
      <c r="G75">
        <v>1.323</v>
      </c>
      <c r="H75">
        <v>1.2395</v>
      </c>
      <c r="I75">
        <v>1.5714999999999999</v>
      </c>
      <c r="J75">
        <v>1.3759999999999999</v>
      </c>
      <c r="K75">
        <v>1</v>
      </c>
      <c r="L75">
        <v>1.468</v>
      </c>
      <c r="M75">
        <v>1.0740000000000001</v>
      </c>
      <c r="N75" s="3">
        <v>1</v>
      </c>
      <c r="O75" s="3">
        <v>1</v>
      </c>
      <c r="P75">
        <v>1.39</v>
      </c>
      <c r="Q75">
        <v>1.1611</v>
      </c>
      <c r="R75">
        <v>1.012</v>
      </c>
      <c r="S75">
        <v>1.139</v>
      </c>
      <c r="T75" s="3">
        <v>1</v>
      </c>
      <c r="U75" s="19">
        <v>1.3171806579946379</v>
      </c>
      <c r="W75">
        <f t="shared" si="109"/>
        <v>1.5612802498048417E-3</v>
      </c>
      <c r="X75">
        <f t="shared" si="110"/>
        <v>3.0244476182474944E-3</v>
      </c>
      <c r="Y75">
        <f t="shared" si="111"/>
        <v>1.8837018837019048E-3</v>
      </c>
      <c r="Z75">
        <f t="shared" si="112"/>
        <v>1.0000000000000009E-2</v>
      </c>
      <c r="AA75" t="str">
        <f t="shared" si="113"/>
        <v>/</v>
      </c>
      <c r="AB75">
        <f t="shared" si="114"/>
        <v>-6.4583959146889969E-3</v>
      </c>
      <c r="AC75">
        <f t="shared" si="115"/>
        <v>-5.6157240272762809E-3</v>
      </c>
      <c r="AD75">
        <f t="shared" si="116"/>
        <v>-1.0950972370822654E-2</v>
      </c>
      <c r="AE75">
        <f t="shared" si="117"/>
        <v>-1.6440314510364651E-2</v>
      </c>
      <c r="AF75" t="str">
        <f t="shared" si="118"/>
        <v>/</v>
      </c>
      <c r="AG75">
        <f t="shared" si="119"/>
        <v>-7.4374577417174459E-3</v>
      </c>
      <c r="AH75">
        <f t="shared" si="120"/>
        <v>2.7940765576972559E-4</v>
      </c>
      <c r="AI75" t="str">
        <f t="shared" si="121"/>
        <v>/</v>
      </c>
      <c r="AJ75" t="str">
        <f t="shared" si="122"/>
        <v>/</v>
      </c>
      <c r="AK75">
        <f t="shared" si="123"/>
        <v>-1.6277423920736167E-2</v>
      </c>
      <c r="AL75">
        <f t="shared" si="124"/>
        <v>-8.6117809162900016E-5</v>
      </c>
      <c r="AM75" t="str">
        <f t="shared" si="125"/>
        <v>/</v>
      </c>
      <c r="AN75" t="str">
        <f t="shared" si="126"/>
        <v>/</v>
      </c>
      <c r="AO75" t="str">
        <f t="shared" si="127"/>
        <v>/</v>
      </c>
      <c r="AP75">
        <f t="shared" si="129"/>
        <v>-3.3814927570128273E-3</v>
      </c>
      <c r="BI75" s="2">
        <f t="shared" si="89"/>
        <v>43622</v>
      </c>
      <c r="BJ75" s="3">
        <f t="shared" si="90"/>
        <v>1.2829999999999999</v>
      </c>
      <c r="BK75" s="3">
        <f t="shared" si="91"/>
        <v>1.1939</v>
      </c>
      <c r="BL75" s="3">
        <f t="shared" si="92"/>
        <v>1.2096311678038167</v>
      </c>
      <c r="BM75" s="3">
        <f t="shared" si="93"/>
        <v>1.212</v>
      </c>
      <c r="BN75" s="3">
        <f t="shared" si="94"/>
        <v>1</v>
      </c>
      <c r="BO75" s="3">
        <f t="shared" si="95"/>
        <v>1.3034482758620691</v>
      </c>
      <c r="BP75" s="3">
        <f t="shared" si="96"/>
        <v>1.1745475220316499</v>
      </c>
      <c r="BQ75" s="3">
        <f t="shared" si="97"/>
        <v>1.330314060780496</v>
      </c>
      <c r="BR75" s="3">
        <f t="shared" si="98"/>
        <v>1.3759999999999999</v>
      </c>
      <c r="BS75" s="3">
        <f t="shared" si="99"/>
        <v>1</v>
      </c>
      <c r="BT75" s="3">
        <f t="shared" si="100"/>
        <v>1.3480257116620753</v>
      </c>
      <c r="BU75" s="3">
        <f t="shared" si="101"/>
        <v>1.0740000000000001</v>
      </c>
      <c r="BV75" s="3">
        <f t="shared" si="102"/>
        <v>1</v>
      </c>
      <c r="BW75" s="3">
        <f t="shared" si="103"/>
        <v>1</v>
      </c>
      <c r="BX75" s="3">
        <f t="shared" si="104"/>
        <v>1.39</v>
      </c>
      <c r="BY75" s="3">
        <f t="shared" si="105"/>
        <v>1.1532578466428289</v>
      </c>
      <c r="BZ75" s="3">
        <f t="shared" si="106"/>
        <v>1.012</v>
      </c>
      <c r="CA75" s="3">
        <f t="shared" si="107"/>
        <v>1.139</v>
      </c>
      <c r="CB75" s="3">
        <f t="shared" si="108"/>
        <v>1</v>
      </c>
      <c r="CC75" s="3">
        <f t="shared" si="128"/>
        <v>1.3171806579946379</v>
      </c>
    </row>
    <row r="76" spans="1:81">
      <c r="A76" s="2">
        <v>43630</v>
      </c>
      <c r="B76">
        <v>1.2889999999999999</v>
      </c>
      <c r="C76">
        <v>1.1974</v>
      </c>
      <c r="D76">
        <v>1.2233000000000001</v>
      </c>
      <c r="E76">
        <v>1.222</v>
      </c>
      <c r="F76" s="69">
        <v>1</v>
      </c>
      <c r="G76">
        <v>1.3391</v>
      </c>
      <c r="H76">
        <v>1.2466999999999999</v>
      </c>
      <c r="I76">
        <v>1.5895999999999999</v>
      </c>
      <c r="J76">
        <v>1.3959999999999999</v>
      </c>
      <c r="K76">
        <v>1</v>
      </c>
      <c r="L76">
        <v>1.4730000000000001</v>
      </c>
      <c r="M76">
        <v>1.0823</v>
      </c>
      <c r="N76" s="3">
        <v>1</v>
      </c>
      <c r="O76" s="3">
        <v>1</v>
      </c>
      <c r="P76">
        <v>1.41</v>
      </c>
      <c r="Q76">
        <v>1.1629</v>
      </c>
      <c r="R76">
        <v>1.018</v>
      </c>
      <c r="S76">
        <v>1.1399999999999999</v>
      </c>
      <c r="T76" s="3">
        <v>1</v>
      </c>
      <c r="U76" s="19">
        <v>1.3276021215252376</v>
      </c>
      <c r="W76">
        <f t="shared" si="109"/>
        <v>4.6765393608729777E-3</v>
      </c>
      <c r="X76">
        <f t="shared" si="110"/>
        <v>2.9315688081079649E-3</v>
      </c>
      <c r="Y76" t="str">
        <f t="shared" si="111"/>
        <v>/</v>
      </c>
      <c r="Z76">
        <f t="shared" si="112"/>
        <v>8.2508250825081841E-3</v>
      </c>
      <c r="AA76" t="str">
        <f t="shared" si="113"/>
        <v>/</v>
      </c>
      <c r="AB76">
        <f t="shared" si="114"/>
        <v>1.2169312169312274E-2</v>
      </c>
      <c r="AC76">
        <f t="shared" si="115"/>
        <v>5.808793868495199E-3</v>
      </c>
      <c r="AD76">
        <f t="shared" si="116"/>
        <v>1.151765828825968E-2</v>
      </c>
      <c r="AE76">
        <f t="shared" si="117"/>
        <v>1.4534883720930258E-2</v>
      </c>
      <c r="AF76" t="str">
        <f t="shared" si="118"/>
        <v>/</v>
      </c>
      <c r="AG76">
        <f t="shared" si="119"/>
        <v>3.4059945504087974E-3</v>
      </c>
      <c r="AH76">
        <f t="shared" si="120"/>
        <v>7.7281191806330973E-3</v>
      </c>
      <c r="AI76" t="str">
        <f t="shared" si="121"/>
        <v>/</v>
      </c>
      <c r="AJ76" t="str">
        <f t="shared" si="122"/>
        <v>/</v>
      </c>
      <c r="AK76">
        <f t="shared" si="123"/>
        <v>1.4388489208633004E-2</v>
      </c>
      <c r="AL76">
        <f t="shared" si="124"/>
        <v>1.5502540694170008E-3</v>
      </c>
      <c r="AM76">
        <f t="shared" si="125"/>
        <v>5.9288537549406772E-3</v>
      </c>
      <c r="AN76">
        <f t="shared" si="126"/>
        <v>8.7796312554866418E-4</v>
      </c>
      <c r="AO76" t="str">
        <f t="shared" si="127"/>
        <v>/</v>
      </c>
      <c r="AP76">
        <f t="shared" si="129"/>
        <v>7.9119469811119725E-3</v>
      </c>
      <c r="BI76" s="2">
        <f t="shared" si="89"/>
        <v>43630</v>
      </c>
      <c r="BJ76" s="3">
        <f t="shared" si="90"/>
        <v>1.2889999999999999</v>
      </c>
      <c r="BK76" s="3">
        <f t="shared" si="91"/>
        <v>1.1974</v>
      </c>
      <c r="BL76" s="3">
        <f t="shared" si="92"/>
        <v>1.2096311678038167</v>
      </c>
      <c r="BM76" s="3">
        <f t="shared" si="93"/>
        <v>1.222</v>
      </c>
      <c r="BN76" s="3">
        <f t="shared" si="94"/>
        <v>1</v>
      </c>
      <c r="BO76" s="3">
        <f t="shared" si="95"/>
        <v>1.3193103448275862</v>
      </c>
      <c r="BP76" s="3">
        <f t="shared" si="96"/>
        <v>1.1813702264758836</v>
      </c>
      <c r="BQ76" s="3">
        <f t="shared" si="97"/>
        <v>1.3456361635486327</v>
      </c>
      <c r="BR76" s="3">
        <f t="shared" si="98"/>
        <v>1.3959999999999999</v>
      </c>
      <c r="BS76" s="3">
        <f t="shared" si="99"/>
        <v>1</v>
      </c>
      <c r="BT76" s="3">
        <f t="shared" si="100"/>
        <v>1.3526170798898072</v>
      </c>
      <c r="BU76" s="3">
        <f t="shared" si="101"/>
        <v>1.0823</v>
      </c>
      <c r="BV76" s="3">
        <f t="shared" si="102"/>
        <v>1</v>
      </c>
      <c r="BW76" s="3">
        <f t="shared" si="103"/>
        <v>1</v>
      </c>
      <c r="BX76" s="3">
        <f t="shared" si="104"/>
        <v>1.41</v>
      </c>
      <c r="BY76" s="3">
        <f t="shared" si="105"/>
        <v>1.1550456893126739</v>
      </c>
      <c r="BZ76" s="3">
        <f t="shared" si="106"/>
        <v>1.018</v>
      </c>
      <c r="CA76" s="3">
        <f t="shared" si="107"/>
        <v>1.1399999999999999</v>
      </c>
      <c r="CB76" s="3">
        <f t="shared" si="108"/>
        <v>1</v>
      </c>
      <c r="CC76" s="3">
        <f t="shared" si="128"/>
        <v>1.3276021215252376</v>
      </c>
    </row>
    <row r="77" spans="1:81">
      <c r="A77" s="2">
        <v>43637</v>
      </c>
      <c r="B77">
        <v>1.294</v>
      </c>
      <c r="C77">
        <v>1.2020999999999999</v>
      </c>
      <c r="D77">
        <v>1.2210000000000001</v>
      </c>
      <c r="E77">
        <v>1.218</v>
      </c>
      <c r="F77" s="69">
        <v>1</v>
      </c>
      <c r="G77">
        <v>1.3452</v>
      </c>
      <c r="H77">
        <v>1.2468999999999999</v>
      </c>
      <c r="I77">
        <v>1.5891</v>
      </c>
      <c r="J77">
        <v>1.431</v>
      </c>
      <c r="K77">
        <v>1</v>
      </c>
      <c r="L77">
        <v>1.478</v>
      </c>
      <c r="M77">
        <v>1.0982000000000001</v>
      </c>
      <c r="N77" s="3">
        <v>1</v>
      </c>
      <c r="O77" s="3">
        <v>1</v>
      </c>
      <c r="P77">
        <v>1.4430000000000001</v>
      </c>
      <c r="Q77">
        <v>1.1645000000000001</v>
      </c>
      <c r="R77">
        <v>1.0209999999999999</v>
      </c>
      <c r="S77">
        <v>1.139</v>
      </c>
      <c r="T77" s="3">
        <v>1</v>
      </c>
      <c r="U77" s="19">
        <v>1.3328414159992634</v>
      </c>
      <c r="W77">
        <f t="shared" si="109"/>
        <v>3.8789759503492505E-3</v>
      </c>
      <c r="X77">
        <f t="shared" si="110"/>
        <v>3.9251712042758236E-3</v>
      </c>
      <c r="Y77">
        <f t="shared" si="111"/>
        <v>-1.8801602223493807E-3</v>
      </c>
      <c r="Z77">
        <f t="shared" si="112"/>
        <v>-3.2733224222586399E-3</v>
      </c>
      <c r="AA77" t="str">
        <f t="shared" si="113"/>
        <v>/</v>
      </c>
      <c r="AB77">
        <f t="shared" si="114"/>
        <v>4.5552983347023623E-3</v>
      </c>
      <c r="AC77">
        <f t="shared" si="115"/>
        <v>1.6042351808764899E-4</v>
      </c>
      <c r="AD77">
        <f t="shared" si="116"/>
        <v>-3.1454453950674477E-4</v>
      </c>
      <c r="AE77">
        <f t="shared" si="117"/>
        <v>2.5071633237822466E-2</v>
      </c>
      <c r="AF77" t="str">
        <f t="shared" si="118"/>
        <v>/</v>
      </c>
      <c r="AG77">
        <f t="shared" si="119"/>
        <v>3.3944331296673624E-3</v>
      </c>
      <c r="AH77">
        <f t="shared" si="120"/>
        <v>1.4690935969694285E-2</v>
      </c>
      <c r="AI77" t="str">
        <f t="shared" si="121"/>
        <v>/</v>
      </c>
      <c r="AJ77" t="str">
        <f t="shared" si="122"/>
        <v>/</v>
      </c>
      <c r="AK77">
        <f t="shared" si="123"/>
        <v>2.3404255319149136E-2</v>
      </c>
      <c r="AL77">
        <f t="shared" si="124"/>
        <v>1.375870668157253E-3</v>
      </c>
      <c r="AM77">
        <f t="shared" si="125"/>
        <v>2.9469548133593815E-3</v>
      </c>
      <c r="AN77">
        <f t="shared" si="126"/>
        <v>-8.7719298245603206E-4</v>
      </c>
      <c r="AO77" t="str">
        <f t="shared" si="127"/>
        <v>/</v>
      </c>
      <c r="AP77">
        <f t="shared" si="129"/>
        <v>3.9464342434212263E-3</v>
      </c>
      <c r="BI77" s="2">
        <f t="shared" si="89"/>
        <v>43637</v>
      </c>
      <c r="BJ77" s="3">
        <f t="shared" si="90"/>
        <v>1.294</v>
      </c>
      <c r="BK77" s="3">
        <f t="shared" si="91"/>
        <v>1.2020999999999999</v>
      </c>
      <c r="BL77" s="3">
        <f t="shared" si="92"/>
        <v>1.2073568673983981</v>
      </c>
      <c r="BM77" s="3">
        <f t="shared" si="93"/>
        <v>1.218</v>
      </c>
      <c r="BN77" s="3">
        <f t="shared" si="94"/>
        <v>1</v>
      </c>
      <c r="BO77" s="3">
        <f t="shared" si="95"/>
        <v>1.3253201970443351</v>
      </c>
      <c r="BP77" s="3">
        <f t="shared" si="96"/>
        <v>1.181559746043779</v>
      </c>
      <c r="BQ77" s="3">
        <f t="shared" si="97"/>
        <v>1.3452129010412257</v>
      </c>
      <c r="BR77" s="3">
        <f t="shared" si="98"/>
        <v>1.431</v>
      </c>
      <c r="BS77" s="3">
        <f t="shared" si="99"/>
        <v>1</v>
      </c>
      <c r="BT77" s="3">
        <f t="shared" si="100"/>
        <v>1.357208448117539</v>
      </c>
      <c r="BU77" s="3">
        <f t="shared" si="101"/>
        <v>1.0982000000000001</v>
      </c>
      <c r="BV77" s="3">
        <f t="shared" si="102"/>
        <v>1</v>
      </c>
      <c r="BW77" s="3">
        <f t="shared" si="103"/>
        <v>1</v>
      </c>
      <c r="BX77" s="3">
        <f t="shared" si="104"/>
        <v>1.4430000000000001</v>
      </c>
      <c r="BY77" s="3">
        <f t="shared" si="105"/>
        <v>1.1566348827969808</v>
      </c>
      <c r="BZ77" s="3">
        <f t="shared" si="106"/>
        <v>1.0209999999999999</v>
      </c>
      <c r="CA77" s="3">
        <f t="shared" si="107"/>
        <v>1.139</v>
      </c>
      <c r="CB77" s="3">
        <f t="shared" si="108"/>
        <v>1</v>
      </c>
      <c r="CC77" s="3">
        <f t="shared" si="128"/>
        <v>1.3328414159992634</v>
      </c>
    </row>
    <row r="78" spans="1:81">
      <c r="A78" s="2">
        <v>43644</v>
      </c>
      <c r="B78">
        <v>1.298</v>
      </c>
      <c r="C78">
        <v>1.208</v>
      </c>
      <c r="D78">
        <v>1.2326999999999999</v>
      </c>
      <c r="E78">
        <v>1.2569999999999999</v>
      </c>
      <c r="F78" s="69">
        <v>1</v>
      </c>
      <c r="G78">
        <v>1.3663000000000001</v>
      </c>
      <c r="H78">
        <v>1.2438</v>
      </c>
      <c r="I78">
        <v>1.6052999999999999</v>
      </c>
      <c r="J78">
        <v>1.4239999999999999</v>
      </c>
      <c r="K78">
        <v>1</v>
      </c>
      <c r="L78">
        <v>1.4610000000000001</v>
      </c>
      <c r="M78">
        <v>1.1062000000000001</v>
      </c>
      <c r="N78" s="3">
        <v>1</v>
      </c>
      <c r="O78" s="3">
        <v>1</v>
      </c>
      <c r="P78">
        <v>1.45</v>
      </c>
      <c r="Q78">
        <v>1.1676</v>
      </c>
      <c r="R78">
        <v>1.0269999999999999</v>
      </c>
      <c r="S78">
        <v>1.143</v>
      </c>
      <c r="T78" s="3">
        <v>1</v>
      </c>
      <c r="U78" s="19">
        <v>1.3412236929375674</v>
      </c>
      <c r="W78">
        <f t="shared" si="109"/>
        <v>3.0911901081915882E-3</v>
      </c>
      <c r="X78">
        <f t="shared" si="110"/>
        <v>4.9080775309875424E-3</v>
      </c>
      <c r="Y78">
        <f t="shared" si="111"/>
        <v>9.582309582309545E-3</v>
      </c>
      <c r="Z78">
        <f t="shared" si="112"/>
        <v>3.2019704433497553E-2</v>
      </c>
      <c r="AA78" t="str">
        <f t="shared" si="113"/>
        <v>/</v>
      </c>
      <c r="AB78">
        <f t="shared" si="114"/>
        <v>1.568539994052931E-2</v>
      </c>
      <c r="AC78">
        <f t="shared" si="115"/>
        <v>-2.4861656909134222E-3</v>
      </c>
      <c r="AD78">
        <f t="shared" si="116"/>
        <v>1.0194449688502916E-2</v>
      </c>
      <c r="AE78">
        <f t="shared" si="117"/>
        <v>-4.8916841369672781E-3</v>
      </c>
      <c r="AF78" t="str">
        <f t="shared" si="118"/>
        <v>/</v>
      </c>
      <c r="AG78">
        <f t="shared" si="119"/>
        <v>-1.1502029769959288E-2</v>
      </c>
      <c r="AH78">
        <f t="shared" si="120"/>
        <v>7.2846476051720011E-3</v>
      </c>
      <c r="AI78" t="str">
        <f t="shared" si="121"/>
        <v>/</v>
      </c>
      <c r="AJ78" t="str">
        <f t="shared" si="122"/>
        <v>/</v>
      </c>
      <c r="AK78">
        <f t="shared" si="123"/>
        <v>4.8510048510048698E-3</v>
      </c>
      <c r="AL78">
        <f t="shared" si="124"/>
        <v>2.6620867325031217E-3</v>
      </c>
      <c r="AM78">
        <f t="shared" si="125"/>
        <v>5.8765915768854704E-3</v>
      </c>
      <c r="AN78">
        <f t="shared" si="126"/>
        <v>3.5118525021948788E-3</v>
      </c>
      <c r="AO78" t="str">
        <f t="shared" si="127"/>
        <v>/</v>
      </c>
      <c r="AP78">
        <f t="shared" si="129"/>
        <v>6.2890279651308667E-3</v>
      </c>
      <c r="BI78" s="2">
        <f t="shared" si="89"/>
        <v>43644</v>
      </c>
      <c r="BJ78" s="3">
        <f t="shared" si="90"/>
        <v>1.298</v>
      </c>
      <c r="BK78" s="3">
        <f t="shared" si="91"/>
        <v>1.208</v>
      </c>
      <c r="BL78" s="3">
        <f t="shared" si="92"/>
        <v>1.2189261346781368</v>
      </c>
      <c r="BM78" s="3">
        <f t="shared" si="93"/>
        <v>1.2569999999999999</v>
      </c>
      <c r="BN78" s="3">
        <f t="shared" si="94"/>
        <v>1</v>
      </c>
      <c r="BO78" s="3">
        <f t="shared" si="95"/>
        <v>1.3461083743842366</v>
      </c>
      <c r="BP78" s="3">
        <f t="shared" si="96"/>
        <v>1.1786221927414007</v>
      </c>
      <c r="BQ78" s="3">
        <f t="shared" si="97"/>
        <v>1.3589266062812155</v>
      </c>
      <c r="BR78" s="3">
        <f t="shared" si="98"/>
        <v>1.4239999999999999</v>
      </c>
      <c r="BS78" s="3">
        <f t="shared" si="99"/>
        <v>1</v>
      </c>
      <c r="BT78" s="3">
        <f t="shared" si="100"/>
        <v>1.3415977961432508</v>
      </c>
      <c r="BU78" s="3">
        <f t="shared" si="101"/>
        <v>1.1062000000000001</v>
      </c>
      <c r="BV78" s="3">
        <f t="shared" si="102"/>
        <v>1</v>
      </c>
      <c r="BW78" s="3">
        <f t="shared" si="103"/>
        <v>1</v>
      </c>
      <c r="BX78" s="3">
        <f t="shared" si="104"/>
        <v>1.45</v>
      </c>
      <c r="BY78" s="3">
        <f t="shared" si="105"/>
        <v>1.1597139451728249</v>
      </c>
      <c r="BZ78" s="3">
        <f t="shared" si="106"/>
        <v>1.0269999999999999</v>
      </c>
      <c r="CA78" s="3">
        <f t="shared" si="107"/>
        <v>1.143</v>
      </c>
      <c r="CB78" s="3">
        <f t="shared" si="108"/>
        <v>1</v>
      </c>
      <c r="CC78" s="3">
        <f t="shared" si="128"/>
        <v>1.3412236929375674</v>
      </c>
    </row>
    <row r="79" spans="1:81">
      <c r="A79" s="2">
        <v>43651</v>
      </c>
      <c r="B79">
        <v>1.298</v>
      </c>
      <c r="C79">
        <v>1.2115</v>
      </c>
      <c r="D79">
        <v>1.2339</v>
      </c>
      <c r="E79">
        <v>1.254</v>
      </c>
      <c r="F79" s="69">
        <v>1</v>
      </c>
      <c r="G79">
        <v>1.3688</v>
      </c>
      <c r="H79">
        <v>1.2477</v>
      </c>
      <c r="I79">
        <v>1.6096999999999999</v>
      </c>
      <c r="J79">
        <v>1.44</v>
      </c>
      <c r="K79">
        <v>1</v>
      </c>
      <c r="L79">
        <v>1.46</v>
      </c>
      <c r="M79">
        <v>1.1148</v>
      </c>
      <c r="N79" s="3">
        <v>1</v>
      </c>
      <c r="O79" s="3">
        <v>1</v>
      </c>
      <c r="P79">
        <v>1.4610000000000001</v>
      </c>
      <c r="Q79">
        <v>1.1679999999999999</v>
      </c>
      <c r="R79">
        <v>1.0289999999999999</v>
      </c>
      <c r="S79">
        <v>1.151</v>
      </c>
      <c r="T79" s="3">
        <v>1</v>
      </c>
      <c r="U79" s="19">
        <v>1.3445334832232509</v>
      </c>
      <c r="W79" t="str">
        <f t="shared" si="109"/>
        <v>/</v>
      </c>
      <c r="X79">
        <f t="shared" si="110"/>
        <v>2.8973509933776231E-3</v>
      </c>
      <c r="Y79">
        <f t="shared" si="111"/>
        <v>9.734728644439361E-4</v>
      </c>
      <c r="Z79">
        <f t="shared" si="112"/>
        <v>-2.3866348448686736E-3</v>
      </c>
      <c r="AA79" t="str">
        <f t="shared" si="113"/>
        <v>/</v>
      </c>
      <c r="AB79">
        <f t="shared" si="114"/>
        <v>1.8297592036886634E-3</v>
      </c>
      <c r="AC79">
        <f t="shared" si="115"/>
        <v>3.1355523396043861E-3</v>
      </c>
      <c r="AD79">
        <f t="shared" si="116"/>
        <v>2.7409207001807268E-3</v>
      </c>
      <c r="AE79">
        <f t="shared" si="117"/>
        <v>1.1235955056179803E-2</v>
      </c>
      <c r="AF79" t="str">
        <f t="shared" si="118"/>
        <v>/</v>
      </c>
      <c r="AG79">
        <f t="shared" si="119"/>
        <v>-6.8446269678312799E-4</v>
      </c>
      <c r="AH79">
        <f t="shared" si="120"/>
        <v>7.7743626830590884E-3</v>
      </c>
      <c r="AI79" t="str">
        <f t="shared" si="121"/>
        <v>/</v>
      </c>
      <c r="AJ79" t="str">
        <f t="shared" si="122"/>
        <v>/</v>
      </c>
      <c r="AK79">
        <f t="shared" si="123"/>
        <v>7.5862068965517615E-3</v>
      </c>
      <c r="AL79">
        <f t="shared" si="124"/>
        <v>3.4258307639589702E-4</v>
      </c>
      <c r="AM79">
        <f t="shared" si="125"/>
        <v>1.9474196689386325E-3</v>
      </c>
      <c r="AN79">
        <f t="shared" si="126"/>
        <v>6.9991251093612927E-3</v>
      </c>
      <c r="AO79" t="str">
        <f t="shared" si="127"/>
        <v>/</v>
      </c>
      <c r="AP79">
        <f t="shared" si="129"/>
        <v>2.4677392019778477E-3</v>
      </c>
      <c r="BI79" s="2">
        <f t="shared" si="89"/>
        <v>43651</v>
      </c>
      <c r="BJ79" s="3">
        <f t="shared" si="90"/>
        <v>1.298</v>
      </c>
      <c r="BK79" s="3">
        <f t="shared" si="91"/>
        <v>1.2115</v>
      </c>
      <c r="BL79" s="3">
        <f t="shared" si="92"/>
        <v>1.2201127261940077</v>
      </c>
      <c r="BM79" s="3">
        <f t="shared" si="93"/>
        <v>1.254</v>
      </c>
      <c r="BN79" s="3">
        <f t="shared" si="94"/>
        <v>1</v>
      </c>
      <c r="BO79" s="3">
        <f t="shared" si="95"/>
        <v>1.3485714285714288</v>
      </c>
      <c r="BP79" s="3">
        <f t="shared" si="96"/>
        <v>1.1823178243153607</v>
      </c>
      <c r="BQ79" s="3">
        <f t="shared" si="97"/>
        <v>1.362651316346398</v>
      </c>
      <c r="BR79" s="3">
        <f t="shared" si="98"/>
        <v>1.44</v>
      </c>
      <c r="BS79" s="3">
        <f t="shared" si="99"/>
        <v>1</v>
      </c>
      <c r="BT79" s="3">
        <f t="shared" si="100"/>
        <v>1.3406795224977044</v>
      </c>
      <c r="BU79" s="3">
        <f t="shared" si="101"/>
        <v>1.1148</v>
      </c>
      <c r="BV79" s="3">
        <f t="shared" si="102"/>
        <v>1</v>
      </c>
      <c r="BW79" s="3">
        <f t="shared" si="103"/>
        <v>1</v>
      </c>
      <c r="BX79" s="3">
        <f t="shared" si="104"/>
        <v>1.4610000000000001</v>
      </c>
      <c r="BY79" s="3">
        <f t="shared" si="105"/>
        <v>1.1601112435439014</v>
      </c>
      <c r="BZ79" s="3">
        <f t="shared" si="106"/>
        <v>1.0289999999999999</v>
      </c>
      <c r="CA79" s="3">
        <f t="shared" si="107"/>
        <v>1.151</v>
      </c>
      <c r="CB79" s="3">
        <f t="shared" si="108"/>
        <v>1</v>
      </c>
      <c r="CC79" s="3">
        <f t="shared" si="128"/>
        <v>1.3445334832232509</v>
      </c>
    </row>
    <row r="80" spans="1:81">
      <c r="A80" s="2">
        <v>43658</v>
      </c>
      <c r="B80">
        <v>1.304</v>
      </c>
      <c r="C80">
        <v>1.2139</v>
      </c>
      <c r="D80">
        <v>1.2339</v>
      </c>
      <c r="E80">
        <v>1.254</v>
      </c>
      <c r="F80" s="69">
        <v>1</v>
      </c>
      <c r="G80">
        <v>1.391</v>
      </c>
      <c r="H80">
        <v>1.2539</v>
      </c>
      <c r="I80">
        <v>1.6105</v>
      </c>
      <c r="J80">
        <v>1.425</v>
      </c>
      <c r="K80">
        <v>1</v>
      </c>
      <c r="L80">
        <v>1.466</v>
      </c>
      <c r="M80">
        <v>1.1129</v>
      </c>
      <c r="N80" s="3">
        <v>1</v>
      </c>
      <c r="O80" s="3">
        <v>1</v>
      </c>
      <c r="P80">
        <v>1.4379999999999999</v>
      </c>
      <c r="Q80">
        <v>1.1701999999999999</v>
      </c>
      <c r="R80">
        <v>1.032</v>
      </c>
      <c r="S80">
        <v>1.1579999999999999</v>
      </c>
      <c r="T80" s="3">
        <v>1</v>
      </c>
      <c r="U80" s="19">
        <v>1.348755539181923</v>
      </c>
      <c r="W80">
        <f t="shared" si="109"/>
        <v>4.6224961479199855E-3</v>
      </c>
      <c r="X80">
        <f t="shared" si="110"/>
        <v>1.9810152703259032E-3</v>
      </c>
      <c r="Y80" t="str">
        <f t="shared" si="111"/>
        <v>/</v>
      </c>
      <c r="Z80" t="str">
        <f t="shared" si="112"/>
        <v>/</v>
      </c>
      <c r="AA80" t="str">
        <f t="shared" si="113"/>
        <v>/</v>
      </c>
      <c r="AB80">
        <f t="shared" si="114"/>
        <v>1.6218585622443049E-2</v>
      </c>
      <c r="AC80">
        <f t="shared" si="115"/>
        <v>4.9691432235312583E-3</v>
      </c>
      <c r="AD80">
        <f t="shared" si="116"/>
        <v>4.9698701621436747E-4</v>
      </c>
      <c r="AE80">
        <f t="shared" si="117"/>
        <v>-1.041666666666663E-2</v>
      </c>
      <c r="AF80" t="str">
        <f t="shared" si="118"/>
        <v>/</v>
      </c>
      <c r="AG80">
        <f t="shared" si="119"/>
        <v>4.109589041095818E-3</v>
      </c>
      <c r="AH80">
        <f t="shared" si="120"/>
        <v>-1.7043415859346878E-3</v>
      </c>
      <c r="AI80" t="str">
        <f t="shared" si="121"/>
        <v>/</v>
      </c>
      <c r="AJ80" t="str">
        <f t="shared" si="122"/>
        <v>/</v>
      </c>
      <c r="AK80">
        <f t="shared" si="123"/>
        <v>-1.5742642026009723E-2</v>
      </c>
      <c r="AL80">
        <f t="shared" si="124"/>
        <v>1.8835616438355185E-3</v>
      </c>
      <c r="AM80">
        <f t="shared" si="125"/>
        <v>2.9154518950438302E-3</v>
      </c>
      <c r="AN80">
        <f t="shared" si="126"/>
        <v>6.0816681146826923E-3</v>
      </c>
      <c r="AO80" t="str">
        <f t="shared" si="127"/>
        <v>/</v>
      </c>
      <c r="AP80">
        <f t="shared" si="129"/>
        <v>3.1401642364090598E-3</v>
      </c>
      <c r="BI80" s="2">
        <f t="shared" si="89"/>
        <v>43658</v>
      </c>
      <c r="BJ80" s="3">
        <f t="shared" si="90"/>
        <v>1.304</v>
      </c>
      <c r="BK80" s="3">
        <f t="shared" si="91"/>
        <v>1.2139</v>
      </c>
      <c r="BL80" s="3">
        <f t="shared" si="92"/>
        <v>1.2201127261940077</v>
      </c>
      <c r="BM80" s="3">
        <f t="shared" si="93"/>
        <v>1.254</v>
      </c>
      <c r="BN80" s="3">
        <f t="shared" si="94"/>
        <v>1</v>
      </c>
      <c r="BO80" s="3">
        <f t="shared" si="95"/>
        <v>1.3704433497536948</v>
      </c>
      <c r="BP80" s="3">
        <f t="shared" si="96"/>
        <v>1.1881929309201176</v>
      </c>
      <c r="BQ80" s="3">
        <f t="shared" si="97"/>
        <v>1.3633285363582495</v>
      </c>
      <c r="BR80" s="3">
        <f t="shared" si="98"/>
        <v>1.425</v>
      </c>
      <c r="BS80" s="3">
        <f t="shared" si="99"/>
        <v>1</v>
      </c>
      <c r="BT80" s="3">
        <f t="shared" si="100"/>
        <v>1.3461891643709825</v>
      </c>
      <c r="BU80" s="3">
        <f t="shared" si="101"/>
        <v>1.1129</v>
      </c>
      <c r="BV80" s="3">
        <f t="shared" si="102"/>
        <v>1</v>
      </c>
      <c r="BW80" s="3">
        <f t="shared" si="103"/>
        <v>1</v>
      </c>
      <c r="BX80" s="3">
        <f t="shared" si="104"/>
        <v>1.4379999999999999</v>
      </c>
      <c r="BY80" s="3">
        <f t="shared" si="105"/>
        <v>1.1622963845848231</v>
      </c>
      <c r="BZ80" s="3">
        <f t="shared" si="106"/>
        <v>1.032</v>
      </c>
      <c r="CA80" s="3">
        <f t="shared" si="107"/>
        <v>1.1579999999999999</v>
      </c>
      <c r="CB80" s="3">
        <f t="shared" si="108"/>
        <v>1</v>
      </c>
      <c r="CC80" s="3">
        <f t="shared" si="128"/>
        <v>1.348755539181923</v>
      </c>
    </row>
    <row r="81" spans="1:81">
      <c r="A81" s="2">
        <v>43665</v>
      </c>
      <c r="B81">
        <v>1.3080000000000001</v>
      </c>
      <c r="C81">
        <v>1.2174</v>
      </c>
      <c r="D81">
        <v>1.2374000000000001</v>
      </c>
      <c r="E81">
        <v>1.2569999999999999</v>
      </c>
      <c r="F81" s="69">
        <v>1</v>
      </c>
      <c r="G81">
        <v>1.391</v>
      </c>
      <c r="H81">
        <v>1.2476</v>
      </c>
      <c r="I81">
        <v>1.6073999999999999</v>
      </c>
      <c r="J81">
        <v>1.4379999999999999</v>
      </c>
      <c r="K81">
        <v>1</v>
      </c>
      <c r="L81">
        <v>1.476</v>
      </c>
      <c r="M81">
        <v>1.1193</v>
      </c>
      <c r="N81" s="3">
        <v>1</v>
      </c>
      <c r="O81" s="3">
        <v>1</v>
      </c>
      <c r="P81">
        <v>1.4430000000000001</v>
      </c>
      <c r="Q81">
        <v>1.1706000000000001</v>
      </c>
      <c r="R81">
        <v>1.0369999999999999</v>
      </c>
      <c r="S81">
        <v>1.1479999999999999</v>
      </c>
      <c r="T81" s="3">
        <v>1</v>
      </c>
      <c r="U81" s="19">
        <v>1.3521568527816399</v>
      </c>
      <c r="W81">
        <f t="shared" si="109"/>
        <v>3.0674846625766694E-3</v>
      </c>
      <c r="X81">
        <f t="shared" si="110"/>
        <v>2.8832688030315801E-3</v>
      </c>
      <c r="Y81">
        <f t="shared" si="111"/>
        <v>2.836534565199722E-3</v>
      </c>
      <c r="Z81">
        <f t="shared" si="112"/>
        <v>2.3923444976075015E-3</v>
      </c>
      <c r="AA81" t="str">
        <f t="shared" si="113"/>
        <v>/</v>
      </c>
      <c r="AB81" t="str">
        <f t="shared" si="114"/>
        <v>/</v>
      </c>
      <c r="AC81">
        <f t="shared" si="115"/>
        <v>-5.0243241087806201E-3</v>
      </c>
      <c r="AD81">
        <f t="shared" si="116"/>
        <v>-1.9248680533996421E-3</v>
      </c>
      <c r="AE81">
        <f t="shared" si="117"/>
        <v>9.1228070175437548E-3</v>
      </c>
      <c r="AF81" t="str">
        <f t="shared" si="118"/>
        <v>/</v>
      </c>
      <c r="AG81">
        <f t="shared" si="119"/>
        <v>6.8212824010913664E-3</v>
      </c>
      <c r="AH81">
        <f t="shared" si="120"/>
        <v>5.750741306496554E-3</v>
      </c>
      <c r="AI81" t="str">
        <f t="shared" si="121"/>
        <v>/</v>
      </c>
      <c r="AJ81" t="str">
        <f t="shared" si="122"/>
        <v>/</v>
      </c>
      <c r="AK81">
        <f t="shared" si="123"/>
        <v>3.477051460361702E-3</v>
      </c>
      <c r="AL81">
        <f t="shared" si="124"/>
        <v>3.4182191078468982E-4</v>
      </c>
      <c r="AM81">
        <f t="shared" si="125"/>
        <v>4.8449612403098641E-3</v>
      </c>
      <c r="AN81">
        <f t="shared" si="126"/>
        <v>-8.6355785837650689E-3</v>
      </c>
      <c r="AO81" t="str">
        <f t="shared" si="127"/>
        <v>/</v>
      </c>
      <c r="AP81">
        <f t="shared" si="129"/>
        <v>2.5218162231088748E-3</v>
      </c>
      <c r="BI81" s="2">
        <f t="shared" si="89"/>
        <v>43665</v>
      </c>
      <c r="BJ81" s="3">
        <f t="shared" si="90"/>
        <v>1.3080000000000001</v>
      </c>
      <c r="BK81" s="3">
        <f t="shared" si="91"/>
        <v>1.2174</v>
      </c>
      <c r="BL81" s="3">
        <f t="shared" si="92"/>
        <v>1.2235736181152972</v>
      </c>
      <c r="BM81" s="3">
        <f t="shared" si="93"/>
        <v>1.2569999999999999</v>
      </c>
      <c r="BN81" s="3">
        <f t="shared" si="94"/>
        <v>1</v>
      </c>
      <c r="BO81" s="3">
        <f t="shared" si="95"/>
        <v>1.3704433497536948</v>
      </c>
      <c r="BP81" s="3">
        <f t="shared" si="96"/>
        <v>1.1822230645314131</v>
      </c>
      <c r="BQ81" s="3">
        <f t="shared" si="97"/>
        <v>1.3607043088123254</v>
      </c>
      <c r="BR81" s="3">
        <f t="shared" si="98"/>
        <v>1.4379999999999999</v>
      </c>
      <c r="BS81" s="3">
        <f t="shared" si="99"/>
        <v>1</v>
      </c>
      <c r="BT81" s="3">
        <f t="shared" si="100"/>
        <v>1.3553719008264462</v>
      </c>
      <c r="BU81" s="3">
        <f t="shared" si="101"/>
        <v>1.1193</v>
      </c>
      <c r="BV81" s="3">
        <f t="shared" si="102"/>
        <v>1</v>
      </c>
      <c r="BW81" s="3">
        <f t="shared" si="103"/>
        <v>1</v>
      </c>
      <c r="BX81" s="3">
        <f t="shared" si="104"/>
        <v>1.4430000000000001</v>
      </c>
      <c r="BY81" s="3">
        <f t="shared" si="105"/>
        <v>1.1626936829559</v>
      </c>
      <c r="BZ81" s="3">
        <f t="shared" si="106"/>
        <v>1.0369999999999999</v>
      </c>
      <c r="CA81" s="3">
        <f t="shared" si="107"/>
        <v>1.1479999999999999</v>
      </c>
      <c r="CB81" s="3">
        <f t="shared" si="108"/>
        <v>1</v>
      </c>
      <c r="CC81" s="3">
        <f t="shared" si="128"/>
        <v>1.3521568527816399</v>
      </c>
    </row>
    <row r="82" spans="1:81">
      <c r="A82" s="2">
        <v>43672</v>
      </c>
      <c r="B82">
        <v>1.31</v>
      </c>
      <c r="C82">
        <v>1.2198</v>
      </c>
      <c r="D82">
        <v>1.2421</v>
      </c>
      <c r="E82">
        <v>1.256</v>
      </c>
      <c r="F82" s="69">
        <v>1</v>
      </c>
      <c r="G82">
        <v>1.3848</v>
      </c>
      <c r="H82">
        <v>1.2492000000000001</v>
      </c>
      <c r="I82">
        <v>1.6011</v>
      </c>
      <c r="J82">
        <v>1.4379999999999999</v>
      </c>
      <c r="K82">
        <v>1</v>
      </c>
      <c r="L82">
        <v>1.498</v>
      </c>
      <c r="M82">
        <v>1.1182000000000001</v>
      </c>
      <c r="N82" s="3">
        <v>1</v>
      </c>
      <c r="O82" s="3">
        <v>1</v>
      </c>
      <c r="P82">
        <v>1.452</v>
      </c>
      <c r="Q82">
        <v>1.1724000000000001</v>
      </c>
      <c r="R82">
        <v>1.038</v>
      </c>
      <c r="S82">
        <v>1.1479999999999999</v>
      </c>
      <c r="T82" s="3">
        <v>1</v>
      </c>
      <c r="U82" s="19">
        <v>1.3545762369055854</v>
      </c>
      <c r="W82">
        <f t="shared" si="109"/>
        <v>1.5290519877675379E-3</v>
      </c>
      <c r="X82">
        <f t="shared" si="110"/>
        <v>1.9714144898965724E-3</v>
      </c>
      <c r="Y82">
        <f t="shared" si="111"/>
        <v>3.7982867302408518E-3</v>
      </c>
      <c r="Z82">
        <f t="shared" si="112"/>
        <v>-7.9554494828948386E-4</v>
      </c>
      <c r="AA82" t="str">
        <f t="shared" si="113"/>
        <v>/</v>
      </c>
      <c r="AB82">
        <f t="shared" si="114"/>
        <v>-4.4572250179726325E-3</v>
      </c>
      <c r="AC82">
        <f t="shared" si="115"/>
        <v>1.2824623276692648E-3</v>
      </c>
      <c r="AD82">
        <f t="shared" si="116"/>
        <v>-3.919372900335949E-3</v>
      </c>
      <c r="AE82" t="str">
        <f t="shared" si="117"/>
        <v>/</v>
      </c>
      <c r="AF82" t="str">
        <f t="shared" si="118"/>
        <v>/</v>
      </c>
      <c r="AG82">
        <f t="shared" si="119"/>
        <v>1.4905149051490429E-2</v>
      </c>
      <c r="AH82">
        <f t="shared" si="120"/>
        <v>-9.8275708031791975E-4</v>
      </c>
      <c r="AI82" t="str">
        <f t="shared" si="121"/>
        <v>/</v>
      </c>
      <c r="AJ82" t="str">
        <f t="shared" si="122"/>
        <v>/</v>
      </c>
      <c r="AK82">
        <f t="shared" si="123"/>
        <v>6.2370062370060708E-3</v>
      </c>
      <c r="AL82">
        <f t="shared" si="124"/>
        <v>1.5376729882112805E-3</v>
      </c>
      <c r="AM82">
        <f t="shared" si="125"/>
        <v>9.6432015429126494E-4</v>
      </c>
      <c r="AN82" t="str">
        <f t="shared" si="126"/>
        <v>/</v>
      </c>
      <c r="AO82" t="str">
        <f t="shared" si="127"/>
        <v>/</v>
      </c>
      <c r="AP82">
        <f t="shared" si="129"/>
        <v>1.7892777150583239E-3</v>
      </c>
      <c r="BI82" s="2">
        <f t="shared" si="89"/>
        <v>43672</v>
      </c>
      <c r="BJ82" s="3">
        <f t="shared" si="90"/>
        <v>1.31</v>
      </c>
      <c r="BK82" s="3">
        <f t="shared" si="91"/>
        <v>1.2198</v>
      </c>
      <c r="BL82" s="3">
        <f t="shared" si="92"/>
        <v>1.2282211015524571</v>
      </c>
      <c r="BM82" s="3">
        <f t="shared" si="93"/>
        <v>1.256</v>
      </c>
      <c r="BN82" s="3">
        <f t="shared" si="94"/>
        <v>1</v>
      </c>
      <c r="BO82" s="3">
        <f t="shared" si="95"/>
        <v>1.3643349753694582</v>
      </c>
      <c r="BP82" s="3">
        <f t="shared" si="96"/>
        <v>1.1837392210745761</v>
      </c>
      <c r="BQ82" s="3">
        <f t="shared" si="97"/>
        <v>1.355371201218996</v>
      </c>
      <c r="BR82" s="3">
        <f t="shared" si="98"/>
        <v>1.4379999999999999</v>
      </c>
      <c r="BS82" s="3">
        <f t="shared" si="99"/>
        <v>1</v>
      </c>
      <c r="BT82" s="3">
        <f t="shared" si="100"/>
        <v>1.3755739210284665</v>
      </c>
      <c r="BU82" s="3">
        <f t="shared" si="101"/>
        <v>1.1182000000000001</v>
      </c>
      <c r="BV82" s="3">
        <f t="shared" si="102"/>
        <v>1</v>
      </c>
      <c r="BW82" s="3">
        <f t="shared" si="103"/>
        <v>1</v>
      </c>
      <c r="BX82" s="3">
        <f t="shared" si="104"/>
        <v>1.452</v>
      </c>
      <c r="BY82" s="3">
        <f t="shared" si="105"/>
        <v>1.164481525625745</v>
      </c>
      <c r="BZ82" s="3">
        <f t="shared" si="106"/>
        <v>1.038</v>
      </c>
      <c r="CA82" s="3">
        <f t="shared" si="107"/>
        <v>1.1479999999999999</v>
      </c>
      <c r="CB82" s="3">
        <f t="shared" si="108"/>
        <v>1</v>
      </c>
      <c r="CC82" s="3">
        <f t="shared" si="128"/>
        <v>1.3545762369055854</v>
      </c>
    </row>
    <row r="83" spans="1:81">
      <c r="A83" s="2">
        <v>43679</v>
      </c>
      <c r="B83">
        <v>1.3109999999999999</v>
      </c>
      <c r="C83">
        <v>1.2174</v>
      </c>
      <c r="D83">
        <v>1.2456</v>
      </c>
      <c r="E83">
        <v>1.2589999999999999</v>
      </c>
      <c r="F83" s="69">
        <v>1</v>
      </c>
      <c r="G83">
        <v>1.3835999999999999</v>
      </c>
      <c r="H83">
        <v>1.2406999999999999</v>
      </c>
      <c r="I83">
        <v>1.6061000000000001</v>
      </c>
      <c r="J83">
        <v>1.4390000000000001</v>
      </c>
      <c r="K83">
        <v>1</v>
      </c>
      <c r="L83">
        <v>1.492</v>
      </c>
      <c r="M83">
        <v>1.1126</v>
      </c>
      <c r="N83" s="3">
        <v>1</v>
      </c>
      <c r="O83" s="3">
        <v>1</v>
      </c>
      <c r="P83">
        <v>1.448</v>
      </c>
      <c r="Q83">
        <v>1.1727000000000001</v>
      </c>
      <c r="R83">
        <v>1.034</v>
      </c>
      <c r="S83">
        <v>1.1379999999999999</v>
      </c>
      <c r="T83" s="3">
        <v>1</v>
      </c>
      <c r="U83" s="19">
        <v>1.3539959038849956</v>
      </c>
      <c r="W83">
        <f t="shared" si="109"/>
        <v>7.6335877862576673E-4</v>
      </c>
      <c r="X83">
        <f t="shared" si="110"/>
        <v>-1.967535661583808E-3</v>
      </c>
      <c r="Y83">
        <f t="shared" si="111"/>
        <v>2.817808550036327E-3</v>
      </c>
      <c r="Z83">
        <f t="shared" si="112"/>
        <v>2.3885350318471055E-3</v>
      </c>
      <c r="AA83" t="str">
        <f t="shared" si="113"/>
        <v>/</v>
      </c>
      <c r="AB83">
        <f t="shared" si="114"/>
        <v>-8.6655112651656818E-4</v>
      </c>
      <c r="AC83">
        <f t="shared" si="115"/>
        <v>-6.804354787063871E-3</v>
      </c>
      <c r="AD83">
        <f t="shared" si="116"/>
        <v>3.1228530385360997E-3</v>
      </c>
      <c r="AE83">
        <f t="shared" si="117"/>
        <v>6.9541029207242921E-4</v>
      </c>
      <c r="AF83" t="str">
        <f t="shared" si="118"/>
        <v>/</v>
      </c>
      <c r="AG83">
        <f t="shared" si="119"/>
        <v>-4.0053404539386328E-3</v>
      </c>
      <c r="AH83">
        <f t="shared" si="120"/>
        <v>-5.0080486496154597E-3</v>
      </c>
      <c r="AI83" t="str">
        <f t="shared" si="121"/>
        <v>/</v>
      </c>
      <c r="AJ83" t="str">
        <f t="shared" si="122"/>
        <v>/</v>
      </c>
      <c r="AK83">
        <f t="shared" si="123"/>
        <v>-2.7548209366391463E-3</v>
      </c>
      <c r="AL83">
        <f t="shared" si="124"/>
        <v>2.5588536335718892E-4</v>
      </c>
      <c r="AM83">
        <f t="shared" si="125"/>
        <v>-3.8535645472062008E-3</v>
      </c>
      <c r="AN83">
        <f t="shared" si="126"/>
        <v>-8.7108013937282625E-3</v>
      </c>
      <c r="AO83" t="str">
        <f t="shared" si="127"/>
        <v>/</v>
      </c>
      <c r="AP83">
        <f t="shared" si="129"/>
        <v>-4.2842403755405378E-4</v>
      </c>
      <c r="BI83" s="2">
        <f t="shared" si="89"/>
        <v>43679</v>
      </c>
      <c r="BJ83" s="3">
        <f t="shared" si="90"/>
        <v>1.3109999999999999</v>
      </c>
      <c r="BK83" s="3">
        <f t="shared" si="91"/>
        <v>1.2174</v>
      </c>
      <c r="BL83" s="3">
        <f t="shared" si="92"/>
        <v>1.2316819934737466</v>
      </c>
      <c r="BM83" s="3">
        <f t="shared" si="93"/>
        <v>1.2589999999999999</v>
      </c>
      <c r="BN83" s="3">
        <f t="shared" si="94"/>
        <v>1</v>
      </c>
      <c r="BO83" s="3">
        <f t="shared" si="95"/>
        <v>1.3631527093596061</v>
      </c>
      <c r="BP83" s="3">
        <f t="shared" si="96"/>
        <v>1.1756846394390221</v>
      </c>
      <c r="BQ83" s="3">
        <f t="shared" si="97"/>
        <v>1.359603826293067</v>
      </c>
      <c r="BR83" s="3">
        <f t="shared" si="98"/>
        <v>1.4390000000000001</v>
      </c>
      <c r="BS83" s="3">
        <f t="shared" si="99"/>
        <v>1</v>
      </c>
      <c r="BT83" s="3">
        <f t="shared" si="100"/>
        <v>1.3700642791551882</v>
      </c>
      <c r="BU83" s="3">
        <f t="shared" si="101"/>
        <v>1.1126</v>
      </c>
      <c r="BV83" s="3">
        <f t="shared" si="102"/>
        <v>1</v>
      </c>
      <c r="BW83" s="3">
        <f t="shared" si="103"/>
        <v>1</v>
      </c>
      <c r="BX83" s="3">
        <f t="shared" si="104"/>
        <v>1.448</v>
      </c>
      <c r="BY83" s="3">
        <f t="shared" si="105"/>
        <v>1.1647794994040526</v>
      </c>
      <c r="BZ83" s="3">
        <f t="shared" si="106"/>
        <v>1.034</v>
      </c>
      <c r="CA83" s="3">
        <f t="shared" si="107"/>
        <v>1.1379999999999999</v>
      </c>
      <c r="CB83" s="3">
        <f t="shared" si="108"/>
        <v>1</v>
      </c>
      <c r="CC83" s="3">
        <f t="shared" si="128"/>
        <v>1.3539959038849956</v>
      </c>
    </row>
    <row r="84" spans="1:81">
      <c r="A84" s="2">
        <v>43686</v>
      </c>
      <c r="B84">
        <v>1.3162</v>
      </c>
      <c r="C84">
        <v>1.2257</v>
      </c>
      <c r="D84">
        <v>1.2491000000000001</v>
      </c>
      <c r="E84">
        <v>1.264</v>
      </c>
      <c r="F84" s="69">
        <v>1</v>
      </c>
      <c r="G84">
        <v>1.365</v>
      </c>
      <c r="H84">
        <v>1.2353000000000001</v>
      </c>
      <c r="I84">
        <v>1.6192</v>
      </c>
      <c r="J84">
        <v>1.448</v>
      </c>
      <c r="K84">
        <v>1</v>
      </c>
      <c r="L84">
        <v>1.4810000000000001</v>
      </c>
      <c r="M84">
        <v>1.1262000000000001</v>
      </c>
      <c r="N84" s="3">
        <v>1</v>
      </c>
      <c r="O84" s="3">
        <v>1</v>
      </c>
      <c r="P84">
        <v>1.423</v>
      </c>
      <c r="Q84">
        <v>1.1731</v>
      </c>
      <c r="R84">
        <v>1.036</v>
      </c>
      <c r="S84">
        <v>1.1319999999999999</v>
      </c>
      <c r="T84" s="3">
        <v>1</v>
      </c>
      <c r="U84" s="19">
        <v>1.3550201359560137</v>
      </c>
      <c r="W84">
        <f t="shared" si="109"/>
        <v>3.9664378337147532E-3</v>
      </c>
      <c r="X84">
        <f t="shared" si="110"/>
        <v>6.817808444225415E-3</v>
      </c>
      <c r="Y84">
        <f t="shared" si="111"/>
        <v>2.8098908156712898E-3</v>
      </c>
      <c r="Z84">
        <f t="shared" si="112"/>
        <v>3.9714058776807448E-3</v>
      </c>
      <c r="AA84" t="str">
        <f t="shared" si="113"/>
        <v>/</v>
      </c>
      <c r="AB84">
        <f t="shared" si="114"/>
        <v>-1.3443191673894184E-2</v>
      </c>
      <c r="AC84">
        <f t="shared" si="115"/>
        <v>-4.3523817199966341E-3</v>
      </c>
      <c r="AD84">
        <f t="shared" si="116"/>
        <v>8.1564037108523557E-3</v>
      </c>
      <c r="AE84">
        <f t="shared" si="117"/>
        <v>6.2543432939541344E-3</v>
      </c>
      <c r="AF84" t="str">
        <f t="shared" si="118"/>
        <v>/</v>
      </c>
      <c r="AG84">
        <f t="shared" si="119"/>
        <v>-7.372654155495928E-3</v>
      </c>
      <c r="AH84">
        <f t="shared" si="120"/>
        <v>1.22236203487327E-2</v>
      </c>
      <c r="AI84" t="str">
        <f t="shared" si="121"/>
        <v>/</v>
      </c>
      <c r="AJ84" t="str">
        <f t="shared" si="122"/>
        <v>/</v>
      </c>
      <c r="AK84">
        <f t="shared" si="123"/>
        <v>-1.7265193370165632E-2</v>
      </c>
      <c r="AL84">
        <f t="shared" si="124"/>
        <v>3.410932037177794E-4</v>
      </c>
      <c r="AM84">
        <f t="shared" si="125"/>
        <v>1.9342359767891004E-3</v>
      </c>
      <c r="AN84">
        <f t="shared" si="126"/>
        <v>-5.2724077328646368E-3</v>
      </c>
      <c r="AO84" t="str">
        <f t="shared" si="127"/>
        <v>/</v>
      </c>
      <c r="AP84">
        <f t="shared" si="129"/>
        <v>7.5645138074587059E-4</v>
      </c>
      <c r="BI84" s="2">
        <f t="shared" si="89"/>
        <v>43686</v>
      </c>
      <c r="BJ84" s="3">
        <f t="shared" si="90"/>
        <v>1.3162</v>
      </c>
      <c r="BK84" s="3">
        <f t="shared" si="91"/>
        <v>1.2257</v>
      </c>
      <c r="BL84" s="3">
        <f t="shared" si="92"/>
        <v>1.2351428853950361</v>
      </c>
      <c r="BM84" s="3">
        <f t="shared" si="93"/>
        <v>1.264</v>
      </c>
      <c r="BN84" s="3">
        <f t="shared" si="94"/>
        <v>1</v>
      </c>
      <c r="BO84" s="3">
        <f t="shared" si="95"/>
        <v>1.3448275862068966</v>
      </c>
      <c r="BP84" s="3">
        <f t="shared" si="96"/>
        <v>1.170567611105847</v>
      </c>
      <c r="BQ84" s="3">
        <f t="shared" si="97"/>
        <v>1.3706933039871327</v>
      </c>
      <c r="BR84" s="3">
        <f t="shared" si="98"/>
        <v>1.448</v>
      </c>
      <c r="BS84" s="3">
        <f t="shared" si="99"/>
        <v>1</v>
      </c>
      <c r="BT84" s="3">
        <f t="shared" si="100"/>
        <v>1.3599632690541783</v>
      </c>
      <c r="BU84" s="3">
        <f t="shared" si="101"/>
        <v>1.1262000000000001</v>
      </c>
      <c r="BV84" s="3">
        <f t="shared" si="102"/>
        <v>1</v>
      </c>
      <c r="BW84" s="3">
        <f t="shared" si="103"/>
        <v>1</v>
      </c>
      <c r="BX84" s="3">
        <f t="shared" si="104"/>
        <v>1.423</v>
      </c>
      <c r="BY84" s="3">
        <f t="shared" si="105"/>
        <v>1.1651767977751293</v>
      </c>
      <c r="BZ84" s="3">
        <f t="shared" si="106"/>
        <v>1.036</v>
      </c>
      <c r="CA84" s="3">
        <f t="shared" si="107"/>
        <v>1.1319999999999999</v>
      </c>
      <c r="CB84" s="3">
        <f t="shared" si="108"/>
        <v>1</v>
      </c>
      <c r="CC84" s="3">
        <f t="shared" si="128"/>
        <v>1.3550201359560137</v>
      </c>
    </row>
    <row r="85" spans="1:81">
      <c r="A85" s="2">
        <v>43693</v>
      </c>
      <c r="B85">
        <v>1.3227</v>
      </c>
      <c r="C85">
        <v>1.2244999999999999</v>
      </c>
      <c r="D85">
        <v>1.2503</v>
      </c>
      <c r="E85">
        <v>1.272</v>
      </c>
      <c r="F85" s="69">
        <v>1</v>
      </c>
      <c r="G85">
        <v>1.3674999999999999</v>
      </c>
      <c r="H85">
        <v>1.2329000000000001</v>
      </c>
      <c r="I85">
        <v>1.6176999999999999</v>
      </c>
      <c r="J85">
        <v>1.4670000000000001</v>
      </c>
      <c r="K85">
        <v>1</v>
      </c>
      <c r="L85">
        <v>1.4810000000000001</v>
      </c>
      <c r="M85">
        <v>1.1234999999999999</v>
      </c>
      <c r="N85" s="3">
        <v>1</v>
      </c>
      <c r="O85" s="3">
        <v>1</v>
      </c>
      <c r="P85">
        <v>1.4450000000000001</v>
      </c>
      <c r="Q85">
        <v>1.1718999999999999</v>
      </c>
      <c r="R85">
        <v>1.0389999999999999</v>
      </c>
      <c r="S85">
        <v>1.127</v>
      </c>
      <c r="T85" s="3">
        <v>1</v>
      </c>
      <c r="U85" s="19">
        <v>1.3589722300180085</v>
      </c>
      <c r="W85">
        <f t="shared" si="109"/>
        <v>4.9384592007293282E-3</v>
      </c>
      <c r="X85">
        <f t="shared" si="110"/>
        <v>-9.7903238965491024E-4</v>
      </c>
      <c r="Y85">
        <f t="shared" si="111"/>
        <v>9.6069169802248666E-4</v>
      </c>
      <c r="Z85">
        <f t="shared" si="112"/>
        <v>6.3291139240506666E-3</v>
      </c>
      <c r="AA85" t="str">
        <f t="shared" si="113"/>
        <v>/</v>
      </c>
      <c r="AB85">
        <f t="shared" si="114"/>
        <v>1.831501831501825E-3</v>
      </c>
      <c r="AC85">
        <f t="shared" si="115"/>
        <v>-1.9428478912004721E-3</v>
      </c>
      <c r="AD85">
        <f t="shared" si="116"/>
        <v>-9.2638339920947388E-4</v>
      </c>
      <c r="AE85">
        <f t="shared" si="117"/>
        <v>1.3121546961325947E-2</v>
      </c>
      <c r="AF85" t="str">
        <f t="shared" si="118"/>
        <v>/</v>
      </c>
      <c r="AG85" t="str">
        <f t="shared" si="119"/>
        <v>/</v>
      </c>
      <c r="AH85">
        <f t="shared" si="120"/>
        <v>-2.3974427277572152E-3</v>
      </c>
      <c r="AI85" t="str">
        <f t="shared" si="121"/>
        <v>/</v>
      </c>
      <c r="AJ85" t="str">
        <f t="shared" si="122"/>
        <v>/</v>
      </c>
      <c r="AK85">
        <f t="shared" si="123"/>
        <v>1.5460295151089154E-2</v>
      </c>
      <c r="AL85">
        <f t="shared" si="124"/>
        <v>-1.0229306964454343E-3</v>
      </c>
      <c r="AM85">
        <f t="shared" si="125"/>
        <v>2.8957528957527234E-3</v>
      </c>
      <c r="AN85">
        <f t="shared" si="126"/>
        <v>-4.4169611307419698E-3</v>
      </c>
      <c r="AO85" t="str">
        <f t="shared" si="127"/>
        <v>/</v>
      </c>
      <c r="AP85">
        <f t="shared" si="129"/>
        <v>2.9166312419457441E-3</v>
      </c>
      <c r="BI85" s="2">
        <f t="shared" si="89"/>
        <v>43693</v>
      </c>
      <c r="BJ85" s="3">
        <f t="shared" si="90"/>
        <v>1.3227</v>
      </c>
      <c r="BK85" s="3">
        <f t="shared" si="91"/>
        <v>1.2244999999999999</v>
      </c>
      <c r="BL85" s="3">
        <f t="shared" si="92"/>
        <v>1.2363294769109066</v>
      </c>
      <c r="BM85" s="3">
        <f t="shared" si="93"/>
        <v>1.272</v>
      </c>
      <c r="BN85" s="3">
        <f t="shared" si="94"/>
        <v>1</v>
      </c>
      <c r="BO85" s="3">
        <f t="shared" si="95"/>
        <v>1.3472906403940887</v>
      </c>
      <c r="BP85" s="3">
        <f t="shared" si="96"/>
        <v>1.1682933762911023</v>
      </c>
      <c r="BQ85" s="3">
        <f t="shared" si="97"/>
        <v>1.3694235164649113</v>
      </c>
      <c r="BR85" s="3">
        <f t="shared" si="98"/>
        <v>1.4670000000000001</v>
      </c>
      <c r="BS85" s="3">
        <f t="shared" si="99"/>
        <v>1</v>
      </c>
      <c r="BT85" s="3">
        <f t="shared" si="100"/>
        <v>1.3599632690541783</v>
      </c>
      <c r="BU85" s="3">
        <f t="shared" si="101"/>
        <v>1.1234999999999999</v>
      </c>
      <c r="BV85" s="3">
        <f t="shared" si="102"/>
        <v>1</v>
      </c>
      <c r="BW85" s="3">
        <f t="shared" si="103"/>
        <v>1</v>
      </c>
      <c r="BX85" s="3">
        <f t="shared" si="104"/>
        <v>1.4450000000000001</v>
      </c>
      <c r="BY85" s="3">
        <f t="shared" si="105"/>
        <v>1.1639849026618991</v>
      </c>
      <c r="BZ85" s="3">
        <f t="shared" si="106"/>
        <v>1.0389999999999999</v>
      </c>
      <c r="CA85" s="3">
        <f t="shared" si="107"/>
        <v>1.127</v>
      </c>
      <c r="CB85" s="3">
        <f t="shared" si="108"/>
        <v>1</v>
      </c>
      <c r="CC85" s="3">
        <f t="shared" si="128"/>
        <v>1.3589722300180085</v>
      </c>
    </row>
    <row r="86" spans="1:81">
      <c r="A86" s="2">
        <v>43700</v>
      </c>
      <c r="B86">
        <v>1.3240000000000001</v>
      </c>
      <c r="C86">
        <v>1.2292000000000001</v>
      </c>
      <c r="D86">
        <v>1.2561</v>
      </c>
      <c r="E86">
        <v>1.2769999999999999</v>
      </c>
      <c r="F86" s="69">
        <v>1</v>
      </c>
      <c r="G86">
        <v>1.3688</v>
      </c>
      <c r="H86">
        <v>1.2405999999999999</v>
      </c>
      <c r="I86">
        <v>1.6226</v>
      </c>
      <c r="J86">
        <v>1.486</v>
      </c>
      <c r="K86">
        <v>1</v>
      </c>
      <c r="L86">
        <v>1.4850000000000001</v>
      </c>
      <c r="M86">
        <v>1.1227</v>
      </c>
      <c r="N86" s="3">
        <v>1</v>
      </c>
      <c r="O86" s="3">
        <v>1</v>
      </c>
      <c r="P86">
        <v>1.47</v>
      </c>
      <c r="Q86">
        <v>1.1738</v>
      </c>
      <c r="R86">
        <v>1.0469999999999999</v>
      </c>
      <c r="S86">
        <v>1.1259999999999999</v>
      </c>
      <c r="T86" s="3">
        <v>1</v>
      </c>
      <c r="U86" s="19">
        <v>1.3649016361466288</v>
      </c>
      <c r="W86">
        <f t="shared" si="109"/>
        <v>9.8283813411970122E-4</v>
      </c>
      <c r="X86">
        <f t="shared" si="110"/>
        <v>3.8383013474889704E-3</v>
      </c>
      <c r="Y86">
        <f t="shared" si="111"/>
        <v>4.6388866671998041E-3</v>
      </c>
      <c r="Z86">
        <f t="shared" si="112"/>
        <v>3.9308176100627534E-3</v>
      </c>
      <c r="AA86" t="str">
        <f t="shared" si="113"/>
        <v>/</v>
      </c>
      <c r="AB86">
        <f t="shared" si="114"/>
        <v>9.5063985374777005E-4</v>
      </c>
      <c r="AC86">
        <f t="shared" si="115"/>
        <v>6.2454375861786815E-3</v>
      </c>
      <c r="AD86">
        <f t="shared" si="116"/>
        <v>3.0289917784509512E-3</v>
      </c>
      <c r="AE86">
        <f t="shared" si="117"/>
        <v>1.2951601908657073E-2</v>
      </c>
      <c r="AF86" t="str">
        <f t="shared" si="118"/>
        <v>/</v>
      </c>
      <c r="AG86">
        <f t="shared" si="119"/>
        <v>2.7008777852801646E-3</v>
      </c>
      <c r="AH86">
        <f t="shared" si="120"/>
        <v>-7.1206052514460882E-4</v>
      </c>
      <c r="AI86" t="str">
        <f t="shared" si="121"/>
        <v>/</v>
      </c>
      <c r="AJ86" t="str">
        <f t="shared" si="122"/>
        <v>/</v>
      </c>
      <c r="AK86">
        <f t="shared" si="123"/>
        <v>1.730103806228378E-2</v>
      </c>
      <c r="AL86">
        <f t="shared" si="124"/>
        <v>1.6212987456267758E-3</v>
      </c>
      <c r="AM86">
        <f t="shared" si="125"/>
        <v>7.6997112608276908E-3</v>
      </c>
      <c r="AN86">
        <f t="shared" si="126"/>
        <v>-8.8731144631770675E-4</v>
      </c>
      <c r="AO86" t="str">
        <f t="shared" si="127"/>
        <v>/</v>
      </c>
      <c r="AP86">
        <f t="shared" si="129"/>
        <v>4.3631547412428251E-3</v>
      </c>
      <c r="BI86" s="2">
        <f t="shared" si="89"/>
        <v>43700</v>
      </c>
      <c r="BJ86" s="3">
        <f t="shared" si="90"/>
        <v>1.3240000000000001</v>
      </c>
      <c r="BK86" s="3">
        <f t="shared" si="91"/>
        <v>1.2292000000000001</v>
      </c>
      <c r="BL86" s="3">
        <f t="shared" si="92"/>
        <v>1.2420646692376149</v>
      </c>
      <c r="BM86" s="3">
        <f t="shared" si="93"/>
        <v>1.2769999999999999</v>
      </c>
      <c r="BN86" s="3">
        <f t="shared" si="94"/>
        <v>1</v>
      </c>
      <c r="BO86" s="3">
        <f t="shared" si="95"/>
        <v>1.3485714285714288</v>
      </c>
      <c r="BP86" s="3">
        <f t="shared" si="96"/>
        <v>1.1755898796550743</v>
      </c>
      <c r="BQ86" s="3">
        <f t="shared" si="97"/>
        <v>1.373571489037501</v>
      </c>
      <c r="BR86" s="3">
        <f t="shared" si="98"/>
        <v>1.486</v>
      </c>
      <c r="BS86" s="3">
        <f t="shared" si="99"/>
        <v>1</v>
      </c>
      <c r="BT86" s="3">
        <f t="shared" si="100"/>
        <v>1.3636363636363638</v>
      </c>
      <c r="BU86" s="3">
        <f t="shared" si="101"/>
        <v>1.1227</v>
      </c>
      <c r="BV86" s="3">
        <f t="shared" si="102"/>
        <v>1</v>
      </c>
      <c r="BW86" s="3">
        <f t="shared" si="103"/>
        <v>1</v>
      </c>
      <c r="BX86" s="3">
        <f t="shared" si="104"/>
        <v>1.47</v>
      </c>
      <c r="BY86" s="3">
        <f t="shared" si="105"/>
        <v>1.1658720699245133</v>
      </c>
      <c r="BZ86" s="3">
        <f t="shared" si="106"/>
        <v>1.0469999999999999</v>
      </c>
      <c r="CA86" s="3">
        <f t="shared" si="107"/>
        <v>1.1259999999999999</v>
      </c>
      <c r="CB86" s="3">
        <f t="shared" si="108"/>
        <v>1</v>
      </c>
      <c r="CC86" s="3">
        <f t="shared" si="128"/>
        <v>1.3649016361466288</v>
      </c>
    </row>
    <row r="87" spans="1:81">
      <c r="A87" s="2">
        <v>43707</v>
      </c>
      <c r="B87">
        <v>1.3227</v>
      </c>
      <c r="C87">
        <v>1.2267999999999999</v>
      </c>
      <c r="D87">
        <v>1.2573000000000001</v>
      </c>
      <c r="E87">
        <v>1.2829999999999999</v>
      </c>
      <c r="F87" s="69">
        <v>1</v>
      </c>
      <c r="G87">
        <v>1.3637999999999999</v>
      </c>
      <c r="H87">
        <v>1.2411000000000001</v>
      </c>
      <c r="I87">
        <v>1.6281000000000001</v>
      </c>
      <c r="J87">
        <v>1.478</v>
      </c>
      <c r="K87">
        <v>1</v>
      </c>
      <c r="L87">
        <v>1.5009999999999999</v>
      </c>
      <c r="M87">
        <v>1.1262000000000001</v>
      </c>
      <c r="N87" s="3">
        <v>1</v>
      </c>
      <c r="O87" s="3">
        <v>1</v>
      </c>
      <c r="P87">
        <v>1.4770000000000001</v>
      </c>
      <c r="Q87">
        <v>1.1756</v>
      </c>
      <c r="R87">
        <v>1.0549999999999999</v>
      </c>
      <c r="S87">
        <v>1.127</v>
      </c>
      <c r="T87" s="3">
        <v>1</v>
      </c>
      <c r="U87" s="19">
        <v>1.3661528166100023</v>
      </c>
      <c r="W87">
        <f t="shared" si="109"/>
        <v>-9.8187311178254966E-4</v>
      </c>
      <c r="X87">
        <f t="shared" si="110"/>
        <v>-1.9524894240157131E-3</v>
      </c>
      <c r="Y87">
        <f t="shared" si="111"/>
        <v>9.553379508002724E-4</v>
      </c>
      <c r="Z87">
        <f t="shared" si="112"/>
        <v>4.6985121378231298E-3</v>
      </c>
      <c r="AA87" t="str">
        <f t="shared" si="113"/>
        <v>/</v>
      </c>
      <c r="AB87">
        <f t="shared" si="114"/>
        <v>-3.6528345996493794E-3</v>
      </c>
      <c r="AC87">
        <f t="shared" si="115"/>
        <v>4.0303079155257215E-4</v>
      </c>
      <c r="AD87">
        <f t="shared" si="116"/>
        <v>3.3896215949711372E-3</v>
      </c>
      <c r="AE87">
        <f t="shared" si="117"/>
        <v>-5.3835800807536804E-3</v>
      </c>
      <c r="AF87" t="str">
        <f t="shared" si="118"/>
        <v>/</v>
      </c>
      <c r="AG87">
        <f t="shared" si="119"/>
        <v>1.0774410774410548E-2</v>
      </c>
      <c r="AH87">
        <f t="shared" si="120"/>
        <v>3.1174846352544083E-3</v>
      </c>
      <c r="AI87" t="str">
        <f t="shared" si="121"/>
        <v>/</v>
      </c>
      <c r="AJ87" t="str">
        <f t="shared" si="122"/>
        <v>/</v>
      </c>
      <c r="AK87">
        <f t="shared" si="123"/>
        <v>4.761904761904745E-3</v>
      </c>
      <c r="AL87">
        <f t="shared" si="124"/>
        <v>1.5334810018743372E-3</v>
      </c>
      <c r="AM87">
        <f t="shared" si="125"/>
        <v>7.6408787010506796E-3</v>
      </c>
      <c r="AN87">
        <f t="shared" si="126"/>
        <v>8.8809946714052401E-4</v>
      </c>
      <c r="AO87" t="str">
        <f t="shared" si="127"/>
        <v>/</v>
      </c>
      <c r="AP87">
        <f t="shared" si="129"/>
        <v>9.1668178148407442E-4</v>
      </c>
      <c r="BI87" s="2">
        <f t="shared" si="89"/>
        <v>43707</v>
      </c>
      <c r="BJ87" s="3">
        <f t="shared" si="90"/>
        <v>1.3227</v>
      </c>
      <c r="BK87" s="3">
        <f t="shared" si="91"/>
        <v>1.2267999999999999</v>
      </c>
      <c r="BL87" s="3">
        <f t="shared" si="92"/>
        <v>1.2432512607534856</v>
      </c>
      <c r="BM87" s="3">
        <f t="shared" si="93"/>
        <v>1.2829999999999999</v>
      </c>
      <c r="BN87" s="3">
        <f t="shared" si="94"/>
        <v>1</v>
      </c>
      <c r="BO87" s="3">
        <f t="shared" si="95"/>
        <v>1.3436453201970444</v>
      </c>
      <c r="BP87" s="3">
        <f t="shared" si="96"/>
        <v>1.1760636785748131</v>
      </c>
      <c r="BQ87" s="3">
        <f t="shared" si="97"/>
        <v>1.3782273766189792</v>
      </c>
      <c r="BR87" s="3">
        <f t="shared" si="98"/>
        <v>1.478</v>
      </c>
      <c r="BS87" s="3">
        <f t="shared" si="99"/>
        <v>1</v>
      </c>
      <c r="BT87" s="3">
        <f t="shared" si="100"/>
        <v>1.3783287419651056</v>
      </c>
      <c r="BU87" s="3">
        <f t="shared" si="101"/>
        <v>1.1262000000000001</v>
      </c>
      <c r="BV87" s="3">
        <f t="shared" si="102"/>
        <v>1</v>
      </c>
      <c r="BW87" s="3">
        <f t="shared" si="103"/>
        <v>1</v>
      </c>
      <c r="BX87" s="3">
        <f t="shared" si="104"/>
        <v>1.4770000000000001</v>
      </c>
      <c r="BY87" s="3">
        <f t="shared" si="105"/>
        <v>1.1676599125943585</v>
      </c>
      <c r="BZ87" s="3">
        <f t="shared" si="106"/>
        <v>1.0549999999999999</v>
      </c>
      <c r="CA87" s="3">
        <f t="shared" si="107"/>
        <v>1.127</v>
      </c>
      <c r="CB87" s="3">
        <f t="shared" si="108"/>
        <v>1</v>
      </c>
      <c r="CC87" s="3">
        <f t="shared" si="128"/>
        <v>1.3661528166100023</v>
      </c>
    </row>
    <row r="88" spans="1:81">
      <c r="A88" s="2">
        <v>43714</v>
      </c>
      <c r="B88">
        <v>1.3240000000000001</v>
      </c>
      <c r="C88">
        <v>1.2315</v>
      </c>
      <c r="D88">
        <v>1.2585</v>
      </c>
      <c r="E88">
        <v>1.2849999999999999</v>
      </c>
      <c r="F88" s="69">
        <v>1</v>
      </c>
      <c r="G88">
        <v>1.3613</v>
      </c>
      <c r="H88">
        <v>1.2396</v>
      </c>
      <c r="I88">
        <v>1.6331</v>
      </c>
      <c r="J88">
        <v>1.5249999999999999</v>
      </c>
      <c r="K88">
        <v>1</v>
      </c>
      <c r="L88">
        <v>1.5109999999999999</v>
      </c>
      <c r="M88">
        <v>1.1205000000000001</v>
      </c>
      <c r="N88" s="3">
        <v>1</v>
      </c>
      <c r="O88" s="3">
        <v>1</v>
      </c>
      <c r="P88">
        <v>1.514</v>
      </c>
      <c r="Q88">
        <v>1.1786000000000001</v>
      </c>
      <c r="R88">
        <v>1.071</v>
      </c>
      <c r="S88">
        <v>1.125</v>
      </c>
      <c r="T88" s="3">
        <v>1</v>
      </c>
      <c r="U88" s="19">
        <v>1.3731078271918076</v>
      </c>
      <c r="W88">
        <f t="shared" si="109"/>
        <v>9.8283813411970122E-4</v>
      </c>
      <c r="X88">
        <f t="shared" si="110"/>
        <v>3.8311053146398155E-3</v>
      </c>
      <c r="Y88">
        <f t="shared" si="111"/>
        <v>9.5442615127638852E-4</v>
      </c>
      <c r="Z88">
        <f t="shared" si="112"/>
        <v>1.5588464536242519E-3</v>
      </c>
      <c r="AA88" t="str">
        <f t="shared" si="113"/>
        <v>/</v>
      </c>
      <c r="AB88">
        <f t="shared" si="114"/>
        <v>-1.8331133597301319E-3</v>
      </c>
      <c r="AC88">
        <f t="shared" si="115"/>
        <v>-1.2086052695190475E-3</v>
      </c>
      <c r="AD88">
        <f t="shared" si="116"/>
        <v>3.071064430931747E-3</v>
      </c>
      <c r="AE88">
        <f t="shared" si="117"/>
        <v>3.1799729364005325E-2</v>
      </c>
      <c r="AF88" t="str">
        <f t="shared" si="118"/>
        <v>/</v>
      </c>
      <c r="AG88">
        <f t="shared" si="119"/>
        <v>6.6622251832111345E-3</v>
      </c>
      <c r="AH88">
        <f t="shared" si="120"/>
        <v>-5.0612679808205163E-3</v>
      </c>
      <c r="AI88" t="str">
        <f t="shared" si="121"/>
        <v>/</v>
      </c>
      <c r="AJ88" t="str">
        <f t="shared" si="122"/>
        <v>/</v>
      </c>
      <c r="AK88">
        <f t="shared" si="123"/>
        <v>2.5050778605280932E-2</v>
      </c>
      <c r="AL88">
        <f t="shared" si="124"/>
        <v>2.5518883974142703E-3</v>
      </c>
      <c r="AM88">
        <f t="shared" si="125"/>
        <v>1.5165876777251119E-2</v>
      </c>
      <c r="AN88">
        <f t="shared" si="126"/>
        <v>-1.7746228926353025E-3</v>
      </c>
      <c r="AO88" t="str">
        <f t="shared" si="127"/>
        <v>/</v>
      </c>
      <c r="AP88">
        <f t="shared" si="129"/>
        <v>5.0909462669510575E-3</v>
      </c>
      <c r="BI88" s="2">
        <f t="shared" si="89"/>
        <v>43714</v>
      </c>
      <c r="BJ88" s="3">
        <f t="shared" si="90"/>
        <v>1.3240000000000001</v>
      </c>
      <c r="BK88" s="3">
        <f t="shared" si="91"/>
        <v>1.2315</v>
      </c>
      <c r="BL88" s="3">
        <f t="shared" si="92"/>
        <v>1.2444378522693562</v>
      </c>
      <c r="BM88" s="3">
        <f t="shared" si="93"/>
        <v>1.2849999999999999</v>
      </c>
      <c r="BN88" s="3">
        <f t="shared" si="94"/>
        <v>1</v>
      </c>
      <c r="BO88" s="3">
        <f t="shared" si="95"/>
        <v>1.3411822660098522</v>
      </c>
      <c r="BP88" s="3">
        <f t="shared" si="96"/>
        <v>1.1746422818155975</v>
      </c>
      <c r="BQ88" s="3">
        <f t="shared" si="97"/>
        <v>1.3824600016930499</v>
      </c>
      <c r="BR88" s="3">
        <f t="shared" si="98"/>
        <v>1.5249999999999999</v>
      </c>
      <c r="BS88" s="3">
        <f t="shared" si="99"/>
        <v>1</v>
      </c>
      <c r="BT88" s="3">
        <f t="shared" si="100"/>
        <v>1.3875114784205693</v>
      </c>
      <c r="BU88" s="3">
        <f t="shared" si="101"/>
        <v>1.1205000000000001</v>
      </c>
      <c r="BV88" s="3">
        <f t="shared" si="102"/>
        <v>1</v>
      </c>
      <c r="BW88" s="3">
        <f t="shared" si="103"/>
        <v>1</v>
      </c>
      <c r="BX88" s="3">
        <f t="shared" si="104"/>
        <v>1.514</v>
      </c>
      <c r="BY88" s="3">
        <f t="shared" si="105"/>
        <v>1.1706396503774337</v>
      </c>
      <c r="BZ88" s="3">
        <f t="shared" si="106"/>
        <v>1.071</v>
      </c>
      <c r="CA88" s="3">
        <f t="shared" si="107"/>
        <v>1.125</v>
      </c>
      <c r="CB88" s="3">
        <f t="shared" si="108"/>
        <v>1</v>
      </c>
      <c r="CC88" s="3">
        <f t="shared" si="128"/>
        <v>1.3731078271918076</v>
      </c>
    </row>
    <row r="89" spans="1:81">
      <c r="A89" s="2">
        <v>43720</v>
      </c>
      <c r="B89">
        <v>1.3213999999999999</v>
      </c>
      <c r="C89">
        <v>1.2339</v>
      </c>
      <c r="D89">
        <v>1.2596000000000001</v>
      </c>
      <c r="E89">
        <v>1.2889999999999999</v>
      </c>
      <c r="F89" s="69">
        <v>1</v>
      </c>
      <c r="G89">
        <v>1.3626</v>
      </c>
      <c r="H89">
        <v>1.2423</v>
      </c>
      <c r="I89">
        <v>1.6315</v>
      </c>
      <c r="J89">
        <v>1.5429999999999999</v>
      </c>
      <c r="K89">
        <v>1</v>
      </c>
      <c r="L89">
        <v>1.518</v>
      </c>
      <c r="M89">
        <v>1.1205000000000001</v>
      </c>
      <c r="N89" s="3">
        <v>1</v>
      </c>
      <c r="O89" s="3">
        <v>1</v>
      </c>
      <c r="P89">
        <v>1.524</v>
      </c>
      <c r="Q89">
        <v>1.1771</v>
      </c>
      <c r="R89">
        <v>1.077</v>
      </c>
      <c r="S89">
        <v>1.1259999999999999</v>
      </c>
      <c r="T89" s="3">
        <v>1</v>
      </c>
      <c r="U89" s="19">
        <v>1.3765499530393304</v>
      </c>
      <c r="W89">
        <f t="shared" si="109"/>
        <v>-1.9637462235650993E-3</v>
      </c>
      <c r="X89">
        <f t="shared" si="110"/>
        <v>1.9488428745431108E-3</v>
      </c>
      <c r="Y89">
        <f t="shared" si="111"/>
        <v>8.7405641636872922E-4</v>
      </c>
      <c r="Z89">
        <f t="shared" si="112"/>
        <v>3.112840466926059E-3</v>
      </c>
      <c r="AA89" t="str">
        <f t="shared" si="113"/>
        <v>/</v>
      </c>
      <c r="AB89">
        <f t="shared" si="114"/>
        <v>9.5496951443485578E-4</v>
      </c>
      <c r="AC89">
        <f t="shared" si="115"/>
        <v>2.1781219748304714E-3</v>
      </c>
      <c r="AD89">
        <f t="shared" si="116"/>
        <v>-9.7973179842025804E-4</v>
      </c>
      <c r="AE89">
        <f t="shared" si="117"/>
        <v>1.180327868852471E-2</v>
      </c>
      <c r="AF89" t="str">
        <f t="shared" si="118"/>
        <v>/</v>
      </c>
      <c r="AG89">
        <f t="shared" si="119"/>
        <v>4.6326935804104075E-3</v>
      </c>
      <c r="AH89" t="str">
        <f t="shared" si="120"/>
        <v>/</v>
      </c>
      <c r="AI89" t="str">
        <f t="shared" si="121"/>
        <v>/</v>
      </c>
      <c r="AJ89" t="str">
        <f t="shared" si="122"/>
        <v>/</v>
      </c>
      <c r="AK89">
        <f t="shared" si="123"/>
        <v>6.6050198150593431E-3</v>
      </c>
      <c r="AL89">
        <f t="shared" si="124"/>
        <v>-1.272696419480801E-3</v>
      </c>
      <c r="AM89">
        <f t="shared" si="125"/>
        <v>5.6022408963585235E-3</v>
      </c>
      <c r="AN89">
        <f t="shared" si="126"/>
        <v>8.8888888888871698E-4</v>
      </c>
      <c r="AO89" t="str">
        <f t="shared" si="127"/>
        <v>/</v>
      </c>
      <c r="AP89">
        <f t="shared" si="129"/>
        <v>2.5068139437836034E-3</v>
      </c>
      <c r="BI89" s="2">
        <f t="shared" si="89"/>
        <v>43720</v>
      </c>
      <c r="BJ89" s="3">
        <f t="shared" si="90"/>
        <v>1.3213999999999999</v>
      </c>
      <c r="BK89" s="3">
        <f t="shared" si="91"/>
        <v>1.2339</v>
      </c>
      <c r="BL89" s="3">
        <f t="shared" si="92"/>
        <v>1.2455255611589042</v>
      </c>
      <c r="BM89" s="3">
        <f t="shared" si="93"/>
        <v>1.2889999999999999</v>
      </c>
      <c r="BN89" s="3">
        <f t="shared" si="94"/>
        <v>1</v>
      </c>
      <c r="BO89" s="3">
        <f t="shared" si="95"/>
        <v>1.3424630541871923</v>
      </c>
      <c r="BP89" s="3">
        <f t="shared" si="96"/>
        <v>1.1772007959821853</v>
      </c>
      <c r="BQ89" s="3">
        <f t="shared" si="97"/>
        <v>1.3811055616693473</v>
      </c>
      <c r="BR89" s="3">
        <f t="shared" si="98"/>
        <v>1.5429999999999999</v>
      </c>
      <c r="BS89" s="3">
        <f t="shared" si="99"/>
        <v>1</v>
      </c>
      <c r="BT89" s="3">
        <f t="shared" si="100"/>
        <v>1.393939393939394</v>
      </c>
      <c r="BU89" s="3">
        <f t="shared" si="101"/>
        <v>1.1205000000000001</v>
      </c>
      <c r="BV89" s="3">
        <f t="shared" si="102"/>
        <v>1</v>
      </c>
      <c r="BW89" s="3">
        <f t="shared" si="103"/>
        <v>1</v>
      </c>
      <c r="BX89" s="3">
        <f t="shared" si="104"/>
        <v>1.524</v>
      </c>
      <c r="BY89" s="3">
        <f t="shared" si="105"/>
        <v>1.169149781485896</v>
      </c>
      <c r="BZ89" s="3">
        <f t="shared" si="106"/>
        <v>1.077</v>
      </c>
      <c r="CA89" s="3">
        <f t="shared" si="107"/>
        <v>1.1259999999999999</v>
      </c>
      <c r="CB89" s="3">
        <f t="shared" si="108"/>
        <v>1</v>
      </c>
      <c r="CC89" s="3">
        <f t="shared" si="128"/>
        <v>1.3765499530393304</v>
      </c>
    </row>
    <row r="90" spans="1:81">
      <c r="A90" s="2">
        <v>43728</v>
      </c>
      <c r="B90">
        <v>1.3279000000000001</v>
      </c>
      <c r="C90">
        <v>1.2351000000000001</v>
      </c>
      <c r="D90">
        <v>1.262</v>
      </c>
      <c r="E90">
        <v>1.2869999999999999</v>
      </c>
      <c r="F90" s="69">
        <v>1</v>
      </c>
      <c r="G90">
        <v>1.3440000000000001</v>
      </c>
      <c r="H90">
        <v>1.2486999999999999</v>
      </c>
      <c r="I90">
        <v>1.6476</v>
      </c>
      <c r="J90">
        <v>1.5329999999999999</v>
      </c>
      <c r="K90">
        <v>1</v>
      </c>
      <c r="L90">
        <v>1.528</v>
      </c>
      <c r="M90">
        <v>1.115</v>
      </c>
      <c r="N90" s="3">
        <v>1</v>
      </c>
      <c r="O90" s="3">
        <v>1</v>
      </c>
      <c r="P90">
        <v>1.5189999999999999</v>
      </c>
      <c r="Q90">
        <v>1.1798999999999999</v>
      </c>
      <c r="R90">
        <v>1.087</v>
      </c>
      <c r="S90">
        <v>1.127</v>
      </c>
      <c r="T90" s="3">
        <v>1</v>
      </c>
      <c r="U90" s="19">
        <v>1.3777309780711156</v>
      </c>
      <c r="W90">
        <f t="shared" si="109"/>
        <v>4.9190252762223441E-3</v>
      </c>
      <c r="X90">
        <f t="shared" si="110"/>
        <v>9.725261366400062E-4</v>
      </c>
      <c r="Y90">
        <f t="shared" si="111"/>
        <v>1.9053667831057108E-3</v>
      </c>
      <c r="Z90">
        <f t="shared" si="112"/>
        <v>-1.5515903801396336E-3</v>
      </c>
      <c r="AA90" t="str">
        <f t="shared" si="113"/>
        <v>/</v>
      </c>
      <c r="AB90">
        <f t="shared" si="114"/>
        <v>-1.3650374284456146E-2</v>
      </c>
      <c r="AC90">
        <f t="shared" si="115"/>
        <v>5.1517346856637669E-3</v>
      </c>
      <c r="AD90">
        <f t="shared" si="116"/>
        <v>9.8682194299724024E-3</v>
      </c>
      <c r="AE90">
        <f t="shared" si="117"/>
        <v>-6.4808813998703529E-3</v>
      </c>
      <c r="AF90" t="str">
        <f t="shared" si="118"/>
        <v>/</v>
      </c>
      <c r="AG90">
        <f t="shared" si="119"/>
        <v>6.5876152832675672E-3</v>
      </c>
      <c r="AH90">
        <f t="shared" si="120"/>
        <v>-4.9085229808122355E-3</v>
      </c>
      <c r="AI90" t="str">
        <f t="shared" si="121"/>
        <v>/</v>
      </c>
      <c r="AJ90" t="str">
        <f t="shared" si="122"/>
        <v>/</v>
      </c>
      <c r="AK90">
        <f t="shared" si="123"/>
        <v>-3.2808398950131545E-3</v>
      </c>
      <c r="AL90">
        <f t="shared" si="124"/>
        <v>2.3787273808510978E-3</v>
      </c>
      <c r="AM90">
        <f t="shared" si="125"/>
        <v>9.2850510677808806E-3</v>
      </c>
      <c r="AN90">
        <f t="shared" si="126"/>
        <v>8.8809946714052401E-4</v>
      </c>
      <c r="AO90" t="str">
        <f t="shared" si="127"/>
        <v>/</v>
      </c>
      <c r="AP90">
        <f t="shared" si="129"/>
        <v>8.5796017004513558E-4</v>
      </c>
      <c r="BI90" s="2">
        <f t="shared" si="89"/>
        <v>43728</v>
      </c>
      <c r="BJ90" s="3">
        <f t="shared" si="90"/>
        <v>1.3279000000000001</v>
      </c>
      <c r="BK90" s="3">
        <f t="shared" si="91"/>
        <v>1.2351000000000001</v>
      </c>
      <c r="BL90" s="3">
        <f t="shared" si="92"/>
        <v>1.2478987441906455</v>
      </c>
      <c r="BM90" s="3">
        <f t="shared" si="93"/>
        <v>1.2869999999999999</v>
      </c>
      <c r="BN90" s="3">
        <f t="shared" si="94"/>
        <v>1</v>
      </c>
      <c r="BO90" s="3">
        <f t="shared" si="95"/>
        <v>1.324137931034483</v>
      </c>
      <c r="BP90" s="3">
        <f t="shared" si="96"/>
        <v>1.1832654221548375</v>
      </c>
      <c r="BQ90" s="3">
        <f t="shared" si="97"/>
        <v>1.3947346144078556</v>
      </c>
      <c r="BR90" s="3">
        <f t="shared" si="98"/>
        <v>1.5329999999999999</v>
      </c>
      <c r="BS90" s="3">
        <f t="shared" si="99"/>
        <v>1</v>
      </c>
      <c r="BT90" s="3">
        <f t="shared" si="100"/>
        <v>1.4031221303948578</v>
      </c>
      <c r="BU90" s="3">
        <f t="shared" si="101"/>
        <v>1.115</v>
      </c>
      <c r="BV90" s="3">
        <f t="shared" si="102"/>
        <v>1</v>
      </c>
      <c r="BW90" s="3">
        <f t="shared" si="103"/>
        <v>1</v>
      </c>
      <c r="BX90" s="3">
        <f t="shared" si="104"/>
        <v>1.5189999999999999</v>
      </c>
      <c r="BY90" s="3">
        <f t="shared" si="105"/>
        <v>1.1719308700834328</v>
      </c>
      <c r="BZ90" s="3">
        <f t="shared" si="106"/>
        <v>1.087</v>
      </c>
      <c r="CA90" s="3">
        <f t="shared" si="107"/>
        <v>1.127</v>
      </c>
      <c r="CB90" s="3">
        <f t="shared" si="108"/>
        <v>1</v>
      </c>
      <c r="CC90" s="3">
        <f t="shared" si="128"/>
        <v>1.3777309780711156</v>
      </c>
    </row>
    <row r="91" spans="1:81">
      <c r="A91" s="2">
        <v>43735</v>
      </c>
      <c r="B91">
        <v>1.3291999999999999</v>
      </c>
      <c r="C91">
        <v>1.2374000000000001</v>
      </c>
      <c r="D91">
        <v>1.2607999999999999</v>
      </c>
      <c r="E91">
        <v>1.2929999999999999</v>
      </c>
      <c r="F91" s="69">
        <v>1</v>
      </c>
      <c r="G91">
        <v>1.3564000000000001</v>
      </c>
      <c r="H91">
        <v>1.2393000000000001</v>
      </c>
      <c r="I91">
        <v>1.6383000000000001</v>
      </c>
      <c r="J91">
        <v>1.49</v>
      </c>
      <c r="K91">
        <v>1</v>
      </c>
      <c r="L91">
        <v>1.54</v>
      </c>
      <c r="M91">
        <v>1.1127</v>
      </c>
      <c r="N91">
        <v>1.0009999999999999</v>
      </c>
      <c r="O91" s="3">
        <v>1</v>
      </c>
      <c r="P91">
        <v>1.4810000000000001</v>
      </c>
      <c r="Q91">
        <v>1.1817</v>
      </c>
      <c r="R91">
        <v>1.0920000000000001</v>
      </c>
      <c r="S91">
        <v>1.127</v>
      </c>
      <c r="T91" s="3">
        <v>1</v>
      </c>
      <c r="U91" s="19">
        <v>1.3750382693973418</v>
      </c>
      <c r="W91">
        <f t="shared" si="109"/>
        <v>9.7898938173046623E-4</v>
      </c>
      <c r="X91">
        <f t="shared" si="110"/>
        <v>1.8621973929235924E-3</v>
      </c>
      <c r="Y91">
        <f t="shared" si="111"/>
        <v>-9.5087163232965288E-4</v>
      </c>
      <c r="Z91">
        <f t="shared" si="112"/>
        <v>4.6620046620047262E-3</v>
      </c>
      <c r="AA91" t="str">
        <f t="shared" si="113"/>
        <v>/</v>
      </c>
      <c r="AB91">
        <f t="shared" si="114"/>
        <v>9.2261904761905544E-3</v>
      </c>
      <c r="AC91">
        <f t="shared" si="115"/>
        <v>-7.5278289420996902E-3</v>
      </c>
      <c r="AD91">
        <f t="shared" si="116"/>
        <v>-5.6445739257100502E-3</v>
      </c>
      <c r="AE91">
        <f t="shared" si="117"/>
        <v>-2.8049575994781417E-2</v>
      </c>
      <c r="AF91" t="str">
        <f t="shared" si="118"/>
        <v>/</v>
      </c>
      <c r="AG91">
        <f t="shared" si="119"/>
        <v>7.8534031413612926E-3</v>
      </c>
      <c r="AH91">
        <f t="shared" si="120"/>
        <v>-2.062780269058262E-3</v>
      </c>
      <c r="AI91">
        <f t="shared" si="121"/>
        <v>9.9999999999988987E-4</v>
      </c>
      <c r="AJ91" t="str">
        <f t="shared" si="122"/>
        <v>/</v>
      </c>
      <c r="AK91">
        <f t="shared" si="123"/>
        <v>-2.501645819618159E-2</v>
      </c>
      <c r="AL91">
        <f t="shared" si="124"/>
        <v>1.5255530129671957E-3</v>
      </c>
      <c r="AM91">
        <f t="shared" si="125"/>
        <v>4.5998160073597028E-3</v>
      </c>
      <c r="AN91" t="str">
        <f t="shared" si="126"/>
        <v>/</v>
      </c>
      <c r="AO91" t="str">
        <f t="shared" si="127"/>
        <v>/</v>
      </c>
      <c r="AP91">
        <f t="shared" si="129"/>
        <v>-1.9544517156344643E-3</v>
      </c>
      <c r="BI91" s="2">
        <f t="shared" si="89"/>
        <v>43735</v>
      </c>
      <c r="BJ91" s="3">
        <f t="shared" si="90"/>
        <v>1.3291999999999999</v>
      </c>
      <c r="BK91" s="3">
        <f t="shared" si="91"/>
        <v>1.2374000000000001</v>
      </c>
      <c r="BL91" s="3">
        <f t="shared" si="92"/>
        <v>1.2467121526747749</v>
      </c>
      <c r="BM91" s="3">
        <f t="shared" si="93"/>
        <v>1.2929999999999999</v>
      </c>
      <c r="BN91" s="3">
        <f t="shared" si="94"/>
        <v>1</v>
      </c>
      <c r="BO91" s="3">
        <f t="shared" si="95"/>
        <v>1.3363546798029557</v>
      </c>
      <c r="BP91" s="3">
        <f t="shared" si="96"/>
        <v>1.1743580024637545</v>
      </c>
      <c r="BQ91" s="3">
        <f t="shared" si="97"/>
        <v>1.3868619317700839</v>
      </c>
      <c r="BR91" s="3">
        <f t="shared" si="98"/>
        <v>1.49</v>
      </c>
      <c r="BS91" s="3">
        <f t="shared" si="99"/>
        <v>1</v>
      </c>
      <c r="BT91" s="3">
        <f t="shared" si="100"/>
        <v>1.4141414141414141</v>
      </c>
      <c r="BU91" s="3">
        <f t="shared" si="101"/>
        <v>1.1127</v>
      </c>
      <c r="BV91" s="3">
        <f t="shared" si="102"/>
        <v>1.0009999999999999</v>
      </c>
      <c r="BW91" s="3">
        <f t="shared" si="103"/>
        <v>1</v>
      </c>
      <c r="BX91" s="3">
        <f t="shared" si="104"/>
        <v>1.4810000000000001</v>
      </c>
      <c r="BY91" s="3">
        <f t="shared" si="105"/>
        <v>1.1737187127532778</v>
      </c>
      <c r="BZ91" s="3">
        <f t="shared" si="106"/>
        <v>1.0920000000000001</v>
      </c>
      <c r="CA91" s="3">
        <f t="shared" si="107"/>
        <v>1.127</v>
      </c>
      <c r="CB91" s="3">
        <f t="shared" si="108"/>
        <v>1</v>
      </c>
      <c r="CC91" s="3">
        <f t="shared" si="128"/>
        <v>1.3750382693973418</v>
      </c>
    </row>
    <row r="92" spans="1:81">
      <c r="A92" s="2">
        <v>43738</v>
      </c>
      <c r="B92">
        <v>1.3291999999999999</v>
      </c>
      <c r="C92">
        <v>1.2410000000000001</v>
      </c>
      <c r="D92">
        <v>1.2607999999999999</v>
      </c>
      <c r="E92">
        <v>1.292</v>
      </c>
      <c r="F92" s="69">
        <v>1</v>
      </c>
      <c r="G92">
        <v>1.3564000000000001</v>
      </c>
      <c r="H92">
        <v>1.238</v>
      </c>
      <c r="I92">
        <v>1.6383000000000001</v>
      </c>
      <c r="J92">
        <v>1.486</v>
      </c>
      <c r="K92">
        <v>1</v>
      </c>
      <c r="L92">
        <v>1.538</v>
      </c>
      <c r="M92">
        <v>1.1127</v>
      </c>
      <c r="N92">
        <v>1.0009999999999999</v>
      </c>
      <c r="O92" s="3">
        <v>1</v>
      </c>
      <c r="P92">
        <v>1.4750000000000001</v>
      </c>
      <c r="Q92">
        <v>1.1836</v>
      </c>
      <c r="R92">
        <v>1.081</v>
      </c>
      <c r="S92">
        <v>1.127</v>
      </c>
      <c r="T92" s="3">
        <v>1</v>
      </c>
      <c r="U92" s="19">
        <v>1.3745404516563478</v>
      </c>
      <c r="W92" t="str">
        <f t="shared" si="109"/>
        <v>/</v>
      </c>
      <c r="X92">
        <f t="shared" si="110"/>
        <v>2.9093260061419102E-3</v>
      </c>
      <c r="Y92" t="str">
        <f t="shared" si="111"/>
        <v>/</v>
      </c>
      <c r="Z92">
        <f t="shared" si="112"/>
        <v>-7.7339520494967839E-4</v>
      </c>
      <c r="AA92" t="str">
        <f t="shared" si="113"/>
        <v>/</v>
      </c>
      <c r="AB92" t="str">
        <f t="shared" si="114"/>
        <v>/</v>
      </c>
      <c r="AC92">
        <f t="shared" si="115"/>
        <v>-1.0489792624869265E-3</v>
      </c>
      <c r="AD92" t="str">
        <f t="shared" si="116"/>
        <v>/</v>
      </c>
      <c r="AE92">
        <f t="shared" si="117"/>
        <v>-2.6845637583892135E-3</v>
      </c>
      <c r="AF92" t="str">
        <f t="shared" si="118"/>
        <v>/</v>
      </c>
      <c r="AG92">
        <f t="shared" si="119"/>
        <v>-1.2987012987013546E-3</v>
      </c>
      <c r="AH92" t="str">
        <f t="shared" si="120"/>
        <v>/</v>
      </c>
      <c r="AI92" t="str">
        <f t="shared" si="121"/>
        <v>/</v>
      </c>
      <c r="AJ92" t="str">
        <f t="shared" si="122"/>
        <v>/</v>
      </c>
      <c r="AK92">
        <f t="shared" si="123"/>
        <v>-4.051316677920358E-3</v>
      </c>
      <c r="AL92">
        <f t="shared" si="124"/>
        <v>1.6078530930017099E-3</v>
      </c>
      <c r="AM92">
        <f t="shared" si="125"/>
        <v>-1.0073260073260148E-2</v>
      </c>
      <c r="AN92" t="str">
        <f t="shared" si="126"/>
        <v>/</v>
      </c>
      <c r="AO92" t="str">
        <f t="shared" si="127"/>
        <v>/</v>
      </c>
      <c r="AP92">
        <f t="shared" si="129"/>
        <v>-3.6203918979815786E-4</v>
      </c>
      <c r="BI92" s="2">
        <f t="shared" si="89"/>
        <v>43738</v>
      </c>
      <c r="BJ92" s="3">
        <f t="shared" si="90"/>
        <v>1.3291999999999999</v>
      </c>
      <c r="BK92" s="3">
        <f t="shared" si="91"/>
        <v>1.2410000000000001</v>
      </c>
      <c r="BL92" s="3">
        <f t="shared" si="92"/>
        <v>1.2467121526747749</v>
      </c>
      <c r="BM92" s="3">
        <f t="shared" si="93"/>
        <v>1.292</v>
      </c>
      <c r="BN92" s="3">
        <f t="shared" si="94"/>
        <v>1</v>
      </c>
      <c r="BO92" s="3">
        <f t="shared" si="95"/>
        <v>1.3363546798029557</v>
      </c>
      <c r="BP92" s="3">
        <f t="shared" si="96"/>
        <v>1.1731261252724345</v>
      </c>
      <c r="BQ92" s="3">
        <f t="shared" si="97"/>
        <v>1.3868619317700839</v>
      </c>
      <c r="BR92" s="3">
        <f t="shared" si="98"/>
        <v>1.486</v>
      </c>
      <c r="BS92" s="3">
        <f t="shared" si="99"/>
        <v>1</v>
      </c>
      <c r="BT92" s="3">
        <f t="shared" si="100"/>
        <v>1.4123048668503215</v>
      </c>
      <c r="BU92" s="3">
        <f t="shared" si="101"/>
        <v>1.1127</v>
      </c>
      <c r="BV92" s="3">
        <f t="shared" si="102"/>
        <v>1.0009999999999999</v>
      </c>
      <c r="BW92" s="3">
        <f t="shared" si="103"/>
        <v>1</v>
      </c>
      <c r="BX92" s="3">
        <f t="shared" si="104"/>
        <v>1.4750000000000001</v>
      </c>
      <c r="BY92" s="3">
        <f t="shared" si="105"/>
        <v>1.1756058800158919</v>
      </c>
      <c r="BZ92" s="3">
        <f t="shared" si="106"/>
        <v>1.081</v>
      </c>
      <c r="CA92" s="3">
        <f t="shared" si="107"/>
        <v>1.127</v>
      </c>
      <c r="CB92" s="3">
        <f t="shared" si="108"/>
        <v>1</v>
      </c>
      <c r="CC92" s="3">
        <f t="shared" si="128"/>
        <v>1.3745404516563478</v>
      </c>
    </row>
    <row r="93" spans="1:81">
      <c r="A93" s="2">
        <v>43749</v>
      </c>
      <c r="B93">
        <v>1.3317000000000001</v>
      </c>
      <c r="C93">
        <v>1.2385999999999999</v>
      </c>
      <c r="D93">
        <v>1.2596000000000001</v>
      </c>
      <c r="E93">
        <v>1.294</v>
      </c>
      <c r="F93" s="69">
        <v>1</v>
      </c>
      <c r="G93">
        <v>1.3527</v>
      </c>
      <c r="H93">
        <v>1.2444</v>
      </c>
      <c r="I93">
        <v>1.6645000000000001</v>
      </c>
      <c r="J93">
        <v>1.4910000000000001</v>
      </c>
      <c r="K93">
        <v>1</v>
      </c>
      <c r="L93">
        <v>1.5249999999999999</v>
      </c>
      <c r="M93">
        <v>1.1133</v>
      </c>
      <c r="N93">
        <v>1.004</v>
      </c>
      <c r="O93" s="3">
        <v>1</v>
      </c>
      <c r="P93">
        <v>1.506</v>
      </c>
      <c r="Q93">
        <v>1.1836</v>
      </c>
      <c r="R93">
        <v>1.081</v>
      </c>
      <c r="S93">
        <v>1.127</v>
      </c>
      <c r="T93" s="3">
        <v>1</v>
      </c>
      <c r="U93" s="19">
        <v>1.3766617227585392</v>
      </c>
      <c r="W93">
        <f t="shared" si="109"/>
        <v>1.8808305747819443E-3</v>
      </c>
      <c r="X93">
        <f t="shared" si="110"/>
        <v>-1.9339242546334567E-3</v>
      </c>
      <c r="Y93">
        <f t="shared" si="111"/>
        <v>-9.5177664974610554E-4</v>
      </c>
      <c r="Z93">
        <f t="shared" si="112"/>
        <v>1.5479876160990891E-3</v>
      </c>
      <c r="AA93" t="str">
        <f t="shared" si="113"/>
        <v>/</v>
      </c>
      <c r="AB93">
        <f t="shared" si="114"/>
        <v>-2.7278089059274979E-3</v>
      </c>
      <c r="AC93">
        <f t="shared" si="115"/>
        <v>5.1696284329563191E-3</v>
      </c>
      <c r="AD93">
        <f t="shared" si="116"/>
        <v>1.5992187023133653E-2</v>
      </c>
      <c r="AE93">
        <f t="shared" si="117"/>
        <v>3.3647375504710642E-3</v>
      </c>
      <c r="AF93" t="str">
        <f t="shared" si="118"/>
        <v>/</v>
      </c>
      <c r="AG93">
        <f t="shared" si="119"/>
        <v>-8.4525357607283524E-3</v>
      </c>
      <c r="AH93">
        <f t="shared" si="120"/>
        <v>5.3922890266910883E-4</v>
      </c>
      <c r="AI93">
        <f t="shared" si="121"/>
        <v>2.9970029970030065E-3</v>
      </c>
      <c r="AJ93" t="str">
        <f t="shared" si="122"/>
        <v>/</v>
      </c>
      <c r="AK93">
        <f t="shared" si="123"/>
        <v>2.1016949152542264E-2</v>
      </c>
      <c r="AL93" t="str">
        <f t="shared" si="124"/>
        <v>/</v>
      </c>
      <c r="AM93" t="str">
        <f t="shared" si="125"/>
        <v>/</v>
      </c>
      <c r="AN93" t="str">
        <f t="shared" si="126"/>
        <v>/</v>
      </c>
      <c r="AO93" t="str">
        <f t="shared" si="127"/>
        <v>/</v>
      </c>
      <c r="AP93">
        <f t="shared" si="129"/>
        <v>1.5432584029340113E-3</v>
      </c>
      <c r="BI93" s="2">
        <f t="shared" si="89"/>
        <v>43749</v>
      </c>
      <c r="BJ93" s="3">
        <f t="shared" si="90"/>
        <v>1.3317000000000001</v>
      </c>
      <c r="BK93" s="3">
        <f t="shared" si="91"/>
        <v>1.2385999999999999</v>
      </c>
      <c r="BL93" s="3">
        <f t="shared" si="92"/>
        <v>1.2455255611589042</v>
      </c>
      <c r="BM93" s="3">
        <f t="shared" si="93"/>
        <v>1.294</v>
      </c>
      <c r="BN93" s="3">
        <f t="shared" si="94"/>
        <v>1</v>
      </c>
      <c r="BO93" s="3">
        <f t="shared" si="95"/>
        <v>1.3327093596059114</v>
      </c>
      <c r="BP93" s="3">
        <f t="shared" si="96"/>
        <v>1.1791907514450868</v>
      </c>
      <c r="BQ93" s="3">
        <f t="shared" si="97"/>
        <v>1.4090408871582156</v>
      </c>
      <c r="BR93" s="3">
        <f t="shared" si="98"/>
        <v>1.4910000000000001</v>
      </c>
      <c r="BS93" s="3">
        <f t="shared" si="99"/>
        <v>1</v>
      </c>
      <c r="BT93" s="3">
        <f t="shared" si="100"/>
        <v>1.4003673094582185</v>
      </c>
      <c r="BU93" s="3">
        <f t="shared" si="101"/>
        <v>1.1133</v>
      </c>
      <c r="BV93" s="3">
        <f t="shared" si="102"/>
        <v>1.004</v>
      </c>
      <c r="BW93" s="3">
        <f t="shared" si="103"/>
        <v>1</v>
      </c>
      <c r="BX93" s="3">
        <f t="shared" si="104"/>
        <v>1.506</v>
      </c>
      <c r="BY93" s="3">
        <f t="shared" si="105"/>
        <v>1.1756058800158919</v>
      </c>
      <c r="BZ93" s="3">
        <f t="shared" si="106"/>
        <v>1.081</v>
      </c>
      <c r="CA93" s="3">
        <f t="shared" si="107"/>
        <v>1.127</v>
      </c>
      <c r="CB93" s="3">
        <f t="shared" si="108"/>
        <v>1</v>
      </c>
      <c r="CC93" s="3">
        <f t="shared" si="128"/>
        <v>1.3766617227585392</v>
      </c>
    </row>
    <row r="94" spans="1:81">
      <c r="A94" s="2">
        <v>43756</v>
      </c>
      <c r="B94">
        <v>1.3317000000000001</v>
      </c>
      <c r="C94">
        <v>1.2410000000000001</v>
      </c>
      <c r="D94">
        <v>1.2632000000000001</v>
      </c>
      <c r="E94">
        <v>1.288</v>
      </c>
      <c r="F94" s="69">
        <v>1</v>
      </c>
      <c r="G94">
        <v>1.3564000000000001</v>
      </c>
      <c r="H94">
        <v>1.2504999999999999</v>
      </c>
      <c r="I94">
        <v>1.6653</v>
      </c>
      <c r="J94">
        <v>1.4910000000000001</v>
      </c>
      <c r="K94">
        <v>1</v>
      </c>
      <c r="L94">
        <v>1.5169999999999999</v>
      </c>
      <c r="M94">
        <v>1.1125</v>
      </c>
      <c r="N94">
        <v>1.004</v>
      </c>
      <c r="O94" s="3">
        <v>1</v>
      </c>
      <c r="P94">
        <v>1.502</v>
      </c>
      <c r="Q94">
        <v>1.1848000000000001</v>
      </c>
      <c r="R94">
        <v>1.0840000000000001</v>
      </c>
      <c r="S94">
        <v>1.127</v>
      </c>
      <c r="T94" s="3">
        <v>1</v>
      </c>
      <c r="U94" s="19">
        <v>1.3771832866660638</v>
      </c>
      <c r="W94" t="str">
        <f t="shared" si="109"/>
        <v>/</v>
      </c>
      <c r="X94">
        <f t="shared" si="110"/>
        <v>1.9376715646699516E-3</v>
      </c>
      <c r="Y94">
        <f t="shared" si="111"/>
        <v>2.8580501746586773E-3</v>
      </c>
      <c r="Z94">
        <f t="shared" si="112"/>
        <v>-4.6367851622874934E-3</v>
      </c>
      <c r="AA94" t="str">
        <f t="shared" si="113"/>
        <v>/</v>
      </c>
      <c r="AB94">
        <f t="shared" si="114"/>
        <v>2.7352702003400342E-3</v>
      </c>
      <c r="AC94">
        <f t="shared" si="115"/>
        <v>4.9019607843137081E-3</v>
      </c>
      <c r="AD94">
        <f t="shared" si="116"/>
        <v>4.8062481225596976E-4</v>
      </c>
      <c r="AE94" t="str">
        <f t="shared" si="117"/>
        <v>/</v>
      </c>
      <c r="AF94" t="str">
        <f t="shared" si="118"/>
        <v>/</v>
      </c>
      <c r="AG94">
        <f t="shared" si="119"/>
        <v>-5.2459016393442415E-3</v>
      </c>
      <c r="AH94">
        <f t="shared" si="120"/>
        <v>-7.1858438875405106E-4</v>
      </c>
      <c r="AI94" t="str">
        <f t="shared" si="121"/>
        <v>/</v>
      </c>
      <c r="AJ94" t="str">
        <f t="shared" si="122"/>
        <v>/</v>
      </c>
      <c r="AK94">
        <f t="shared" si="123"/>
        <v>-2.6560424966799445E-3</v>
      </c>
      <c r="AL94">
        <f t="shared" si="124"/>
        <v>1.0138560324435275E-3</v>
      </c>
      <c r="AM94">
        <f t="shared" si="125"/>
        <v>2.7752081406107187E-3</v>
      </c>
      <c r="AN94" t="str">
        <f t="shared" si="126"/>
        <v>/</v>
      </c>
      <c r="AO94" t="str">
        <f t="shared" si="127"/>
        <v>/</v>
      </c>
      <c r="AP94">
        <f t="shared" si="129"/>
        <v>3.7886134182585351E-4</v>
      </c>
      <c r="BI94" s="2">
        <f t="shared" si="89"/>
        <v>43756</v>
      </c>
      <c r="BJ94" s="3">
        <f t="shared" si="90"/>
        <v>1.3317000000000001</v>
      </c>
      <c r="BK94" s="3">
        <f t="shared" si="91"/>
        <v>1.2410000000000001</v>
      </c>
      <c r="BL94" s="3">
        <f t="shared" si="92"/>
        <v>1.2490853357065164</v>
      </c>
      <c r="BM94" s="3">
        <f t="shared" si="93"/>
        <v>1.288</v>
      </c>
      <c r="BN94" s="3">
        <f t="shared" si="94"/>
        <v>1</v>
      </c>
      <c r="BO94" s="3">
        <f t="shared" si="95"/>
        <v>1.3363546798029557</v>
      </c>
      <c r="BP94" s="3">
        <f t="shared" si="96"/>
        <v>1.1849710982658961</v>
      </c>
      <c r="BQ94" s="3">
        <f t="shared" si="97"/>
        <v>1.4097181071700668</v>
      </c>
      <c r="BR94" s="3">
        <f t="shared" si="98"/>
        <v>1.4910000000000001</v>
      </c>
      <c r="BS94" s="3">
        <f t="shared" si="99"/>
        <v>1</v>
      </c>
      <c r="BT94" s="3">
        <f t="shared" si="100"/>
        <v>1.3930211202938476</v>
      </c>
      <c r="BU94" s="3">
        <f t="shared" si="101"/>
        <v>1.1125</v>
      </c>
      <c r="BV94" s="3">
        <f t="shared" si="102"/>
        <v>1.004</v>
      </c>
      <c r="BW94" s="3">
        <f t="shared" si="103"/>
        <v>1</v>
      </c>
      <c r="BX94" s="3">
        <f t="shared" si="104"/>
        <v>1.502</v>
      </c>
      <c r="BY94" s="3">
        <f t="shared" si="105"/>
        <v>1.1767977751291221</v>
      </c>
      <c r="BZ94" s="3">
        <f t="shared" si="106"/>
        <v>1.0840000000000001</v>
      </c>
      <c r="CA94" s="3">
        <f t="shared" si="107"/>
        <v>1.127</v>
      </c>
      <c r="CB94" s="3">
        <f t="shared" si="108"/>
        <v>1</v>
      </c>
      <c r="CC94" s="3">
        <f t="shared" si="128"/>
        <v>1.3771832866660638</v>
      </c>
    </row>
    <row r="95" spans="1:81">
      <c r="A95" s="2">
        <v>43763</v>
      </c>
      <c r="B95">
        <v>1.3369</v>
      </c>
      <c r="C95">
        <v>1.2444999999999999</v>
      </c>
      <c r="D95">
        <v>1.2655000000000001</v>
      </c>
      <c r="E95">
        <v>1.292</v>
      </c>
      <c r="F95" s="69">
        <v>1</v>
      </c>
      <c r="G95">
        <v>1.3736999999999999</v>
      </c>
      <c r="H95">
        <v>1.2490000000000001</v>
      </c>
      <c r="I95">
        <v>1.6589</v>
      </c>
      <c r="J95">
        <v>1.488</v>
      </c>
      <c r="K95">
        <v>1</v>
      </c>
      <c r="L95">
        <v>1.514</v>
      </c>
      <c r="M95">
        <v>1.1108</v>
      </c>
      <c r="N95">
        <v>1.006</v>
      </c>
      <c r="O95" s="3">
        <v>1</v>
      </c>
      <c r="P95">
        <v>1.502</v>
      </c>
      <c r="Q95">
        <v>1.1855</v>
      </c>
      <c r="R95">
        <v>1.085</v>
      </c>
      <c r="S95">
        <v>1.1279999999999999</v>
      </c>
      <c r="T95" s="3">
        <v>1</v>
      </c>
      <c r="U95" s="19">
        <v>1.3795357407610087</v>
      </c>
      <c r="W95">
        <f t="shared" si="109"/>
        <v>3.9047833596155268E-3</v>
      </c>
      <c r="X95">
        <f t="shared" si="110"/>
        <v>2.8203062046734395E-3</v>
      </c>
      <c r="Y95">
        <f t="shared" si="111"/>
        <v>1.8207726409118496E-3</v>
      </c>
      <c r="Z95">
        <f t="shared" si="112"/>
        <v>3.1055900621117516E-3</v>
      </c>
      <c r="AA95" t="str">
        <f t="shared" si="113"/>
        <v>/</v>
      </c>
      <c r="AB95">
        <f t="shared" si="114"/>
        <v>1.2754349749336313E-2</v>
      </c>
      <c r="AC95">
        <f t="shared" si="115"/>
        <v>-1.1995201919231535E-3</v>
      </c>
      <c r="AD95">
        <f t="shared" si="116"/>
        <v>-3.8431513841349352E-3</v>
      </c>
      <c r="AE95">
        <f t="shared" si="117"/>
        <v>-2.0120724346077701E-3</v>
      </c>
      <c r="AF95" t="str">
        <f t="shared" si="118"/>
        <v>/</v>
      </c>
      <c r="AG95">
        <f t="shared" si="119"/>
        <v>-1.9775873434408897E-3</v>
      </c>
      <c r="AH95">
        <f t="shared" si="120"/>
        <v>-1.5280898876405269E-3</v>
      </c>
      <c r="AI95">
        <f t="shared" si="121"/>
        <v>1.9920318725099584E-3</v>
      </c>
      <c r="AJ95" t="str">
        <f t="shared" si="122"/>
        <v>/</v>
      </c>
      <c r="AK95" t="str">
        <f t="shared" si="123"/>
        <v>/</v>
      </c>
      <c r="AL95">
        <f t="shared" si="124"/>
        <v>5.9081701552998744E-4</v>
      </c>
      <c r="AM95">
        <f t="shared" si="125"/>
        <v>9.2250922509218292E-4</v>
      </c>
      <c r="AN95">
        <f t="shared" si="126"/>
        <v>8.8731144631748471E-4</v>
      </c>
      <c r="AO95" t="str">
        <f t="shared" si="127"/>
        <v>/</v>
      </c>
      <c r="AP95">
        <f t="shared" si="129"/>
        <v>1.7081634069491258E-3</v>
      </c>
      <c r="BI95" s="2">
        <f t="shared" si="89"/>
        <v>43763</v>
      </c>
      <c r="BJ95" s="3">
        <f t="shared" si="90"/>
        <v>1.3369</v>
      </c>
      <c r="BK95" s="3">
        <f t="shared" si="91"/>
        <v>1.2444999999999999</v>
      </c>
      <c r="BL95" s="3">
        <f t="shared" si="92"/>
        <v>1.251359636111935</v>
      </c>
      <c r="BM95" s="3">
        <f t="shared" si="93"/>
        <v>1.292</v>
      </c>
      <c r="BN95" s="3">
        <f t="shared" si="94"/>
        <v>1</v>
      </c>
      <c r="BO95" s="3">
        <f t="shared" si="95"/>
        <v>1.3533990147783252</v>
      </c>
      <c r="BP95" s="3">
        <f t="shared" si="96"/>
        <v>1.1835497015066807</v>
      </c>
      <c r="BQ95" s="3">
        <f t="shared" si="97"/>
        <v>1.4043003470752562</v>
      </c>
      <c r="BR95" s="3">
        <f t="shared" si="98"/>
        <v>1.488</v>
      </c>
      <c r="BS95" s="3">
        <f t="shared" si="99"/>
        <v>1</v>
      </c>
      <c r="BT95" s="3">
        <f t="shared" si="100"/>
        <v>1.3902662993572086</v>
      </c>
      <c r="BU95" s="3">
        <f t="shared" si="101"/>
        <v>1.1108</v>
      </c>
      <c r="BV95" s="3">
        <f t="shared" si="102"/>
        <v>1.006</v>
      </c>
      <c r="BW95" s="3">
        <f t="shared" si="103"/>
        <v>1</v>
      </c>
      <c r="BX95" s="3">
        <f t="shared" si="104"/>
        <v>1.502</v>
      </c>
      <c r="BY95" s="3">
        <f t="shared" si="105"/>
        <v>1.1774930472785063</v>
      </c>
      <c r="BZ95" s="3">
        <f t="shared" si="106"/>
        <v>1.085</v>
      </c>
      <c r="CA95" s="3">
        <f t="shared" si="107"/>
        <v>1.1279999999999999</v>
      </c>
      <c r="CB95" s="3">
        <f t="shared" si="108"/>
        <v>1</v>
      </c>
      <c r="CC95" s="3">
        <f t="shared" si="128"/>
        <v>1.3795357407610087</v>
      </c>
    </row>
    <row r="96" spans="1:81">
      <c r="A96" s="2">
        <v>43770</v>
      </c>
      <c r="B96">
        <v>1.3421000000000001</v>
      </c>
      <c r="C96">
        <v>1.248</v>
      </c>
      <c r="D96">
        <v>1.2702</v>
      </c>
      <c r="E96">
        <v>1.296</v>
      </c>
      <c r="F96" s="69">
        <v>1.0009513234499701</v>
      </c>
      <c r="G96">
        <v>1.3798999999999999</v>
      </c>
      <c r="H96">
        <v>1.2476</v>
      </c>
      <c r="I96">
        <v>1.6621999999999999</v>
      </c>
      <c r="J96">
        <v>1.486</v>
      </c>
      <c r="K96">
        <v>1</v>
      </c>
      <c r="L96">
        <v>1.5129999999999999</v>
      </c>
      <c r="M96">
        <v>1.1082000000000001</v>
      </c>
      <c r="N96">
        <v>1.0029999999999999</v>
      </c>
      <c r="O96" s="3">
        <v>1</v>
      </c>
      <c r="P96">
        <v>1.512</v>
      </c>
      <c r="Q96">
        <v>1.1852</v>
      </c>
      <c r="R96">
        <v>1.085</v>
      </c>
      <c r="S96">
        <v>1.129</v>
      </c>
      <c r="T96" s="3">
        <v>1</v>
      </c>
      <c r="U96" s="19">
        <v>1.3819968820313788</v>
      </c>
      <c r="W96">
        <f t="shared" si="109"/>
        <v>3.8895953324855626E-3</v>
      </c>
      <c r="X96">
        <f t="shared" si="110"/>
        <v>2.8123744475694323E-3</v>
      </c>
      <c r="Y96">
        <f t="shared" si="111"/>
        <v>3.7139470564993005E-3</v>
      </c>
      <c r="Z96">
        <f t="shared" si="112"/>
        <v>3.0959752321981782E-3</v>
      </c>
      <c r="AA96">
        <f t="shared" si="113"/>
        <v>9.5132344997006513E-4</v>
      </c>
      <c r="AB96">
        <f t="shared" si="114"/>
        <v>4.5133580840066578E-3</v>
      </c>
      <c r="AC96">
        <f t="shared" si="115"/>
        <v>-1.1208967173739204E-3</v>
      </c>
      <c r="AD96">
        <f t="shared" si="116"/>
        <v>1.9892699981913786E-3</v>
      </c>
      <c r="AE96">
        <f t="shared" si="117"/>
        <v>-1.3440860215053752E-3</v>
      </c>
      <c r="AF96" t="str">
        <f t="shared" si="118"/>
        <v>/</v>
      </c>
      <c r="AG96">
        <f t="shared" si="119"/>
        <v>-6.6050198150602313E-4</v>
      </c>
      <c r="AH96">
        <f t="shared" si="120"/>
        <v>-2.3406553835073618E-3</v>
      </c>
      <c r="AI96">
        <f t="shared" si="121"/>
        <v>-2.9821073558649047E-3</v>
      </c>
      <c r="AJ96" t="str">
        <f t="shared" si="122"/>
        <v>/</v>
      </c>
      <c r="AK96">
        <f t="shared" si="123"/>
        <v>6.6577896138482195E-3</v>
      </c>
      <c r="AL96">
        <f t="shared" si="124"/>
        <v>-2.5305778152673319E-4</v>
      </c>
      <c r="AM96" t="str">
        <f t="shared" si="125"/>
        <v>/</v>
      </c>
      <c r="AN96">
        <f t="shared" si="126"/>
        <v>8.8652482269524491E-4</v>
      </c>
      <c r="AO96" t="str">
        <f t="shared" si="127"/>
        <v>/</v>
      </c>
      <c r="AP96">
        <f t="shared" si="129"/>
        <v>1.7840358880534257E-3</v>
      </c>
      <c r="BI96" s="2">
        <f t="shared" si="89"/>
        <v>43770</v>
      </c>
      <c r="BJ96" s="3">
        <f t="shared" si="90"/>
        <v>1.3421000000000001</v>
      </c>
      <c r="BK96" s="3">
        <f t="shared" si="91"/>
        <v>1.248</v>
      </c>
      <c r="BL96" s="3">
        <f t="shared" si="92"/>
        <v>1.2560071195490952</v>
      </c>
      <c r="BM96" s="3">
        <f t="shared" si="93"/>
        <v>1.296</v>
      </c>
      <c r="BN96" s="3">
        <f t="shared" si="94"/>
        <v>1.0009513234499701</v>
      </c>
      <c r="BO96" s="3">
        <f t="shared" si="95"/>
        <v>1.3595073891625615</v>
      </c>
      <c r="BP96" s="3">
        <f t="shared" si="96"/>
        <v>1.1822230645314131</v>
      </c>
      <c r="BQ96" s="3">
        <f t="shared" si="97"/>
        <v>1.4070938796241428</v>
      </c>
      <c r="BR96" s="3">
        <f t="shared" si="98"/>
        <v>1.486</v>
      </c>
      <c r="BS96" s="3">
        <f t="shared" si="99"/>
        <v>1</v>
      </c>
      <c r="BT96" s="3">
        <f t="shared" si="100"/>
        <v>1.3893480257116619</v>
      </c>
      <c r="BU96" s="3">
        <f t="shared" si="101"/>
        <v>1.1082000000000001</v>
      </c>
      <c r="BV96" s="3">
        <f t="shared" si="102"/>
        <v>1.0029999999999999</v>
      </c>
      <c r="BW96" s="3">
        <f t="shared" si="103"/>
        <v>1</v>
      </c>
      <c r="BX96" s="3">
        <f t="shared" si="104"/>
        <v>1.512</v>
      </c>
      <c r="BY96" s="3">
        <f t="shared" si="105"/>
        <v>1.1771950735001988</v>
      </c>
      <c r="BZ96" s="3">
        <f t="shared" si="106"/>
        <v>1.085</v>
      </c>
      <c r="CA96" s="3">
        <f t="shared" si="107"/>
        <v>1.129</v>
      </c>
      <c r="CB96" s="3">
        <f t="shared" si="108"/>
        <v>1</v>
      </c>
      <c r="CC96" s="3">
        <f t="shared" si="128"/>
        <v>1.3819968820313788</v>
      </c>
    </row>
    <row r="97" spans="1:81">
      <c r="A97" s="2">
        <v>43777</v>
      </c>
      <c r="B97">
        <v>1.3433999999999999</v>
      </c>
      <c r="C97">
        <v>1.2516</v>
      </c>
      <c r="D97">
        <v>1.2713000000000001</v>
      </c>
      <c r="E97">
        <v>1.2949999999999999</v>
      </c>
      <c r="F97" s="69">
        <v>1.0013127467766001</v>
      </c>
      <c r="G97">
        <v>1.3835999999999999</v>
      </c>
      <c r="H97">
        <v>1.242</v>
      </c>
      <c r="I97">
        <v>1.679</v>
      </c>
      <c r="J97">
        <v>1.486</v>
      </c>
      <c r="K97">
        <v>1</v>
      </c>
      <c r="L97">
        <v>1.5049999999999999</v>
      </c>
      <c r="M97">
        <v>1.1080000000000001</v>
      </c>
      <c r="N97">
        <v>1.0089999999999999</v>
      </c>
      <c r="O97" s="3">
        <v>1</v>
      </c>
      <c r="P97">
        <v>1.5289999999999999</v>
      </c>
      <c r="Q97">
        <v>1.1860999999999999</v>
      </c>
      <c r="R97">
        <v>1.0881000000000001</v>
      </c>
      <c r="S97">
        <v>1.1279999999999999</v>
      </c>
      <c r="T97" s="3">
        <v>1</v>
      </c>
      <c r="U97" s="19">
        <v>1.3831210660404256</v>
      </c>
      <c r="W97">
        <f t="shared" si="109"/>
        <v>9.686312495342797E-4</v>
      </c>
      <c r="X97">
        <f t="shared" si="110"/>
        <v>2.8846153846153744E-3</v>
      </c>
      <c r="Y97">
        <f t="shared" si="111"/>
        <v>8.6600535348768659E-4</v>
      </c>
      <c r="Z97">
        <f t="shared" si="112"/>
        <v>-7.7160493827166388E-4</v>
      </c>
      <c r="AA97">
        <f t="shared" si="113"/>
        <v>3.6107982292721275E-4</v>
      </c>
      <c r="AB97">
        <f t="shared" si="114"/>
        <v>2.6813537212841965E-3</v>
      </c>
      <c r="AC97">
        <f t="shared" si="115"/>
        <v>-4.4886181468419828E-3</v>
      </c>
      <c r="AD97">
        <f t="shared" si="116"/>
        <v>1.0107086993141667E-2</v>
      </c>
      <c r="AE97" t="str">
        <f t="shared" si="117"/>
        <v>/</v>
      </c>
      <c r="AF97" t="str">
        <f t="shared" si="118"/>
        <v>/</v>
      </c>
      <c r="AG97">
        <f t="shared" si="119"/>
        <v>-5.2875082617316327E-3</v>
      </c>
      <c r="AH97">
        <f t="shared" si="120"/>
        <v>-1.8047283883770859E-4</v>
      </c>
      <c r="AI97">
        <f t="shared" si="121"/>
        <v>5.9820538384844912E-3</v>
      </c>
      <c r="AJ97" t="str">
        <f t="shared" si="122"/>
        <v>/</v>
      </c>
      <c r="AK97">
        <f t="shared" si="123"/>
        <v>1.1243386243386277E-2</v>
      </c>
      <c r="AL97">
        <f t="shared" si="124"/>
        <v>7.5936550793098689E-4</v>
      </c>
      <c r="AM97">
        <f t="shared" si="125"/>
        <v>2.8571428571428914E-3</v>
      </c>
      <c r="AN97">
        <f t="shared" si="126"/>
        <v>-8.8573959255988655E-4</v>
      </c>
      <c r="AO97" t="str">
        <f t="shared" si="127"/>
        <v>/</v>
      </c>
      <c r="AP97">
        <f t="shared" si="129"/>
        <v>8.1344901979396589E-4</v>
      </c>
      <c r="BI97" s="2">
        <f t="shared" si="89"/>
        <v>43777</v>
      </c>
      <c r="BJ97" s="3">
        <f t="shared" si="90"/>
        <v>1.3433999999999999</v>
      </c>
      <c r="BK97" s="3">
        <f t="shared" si="91"/>
        <v>1.2516</v>
      </c>
      <c r="BL97" s="3">
        <f t="shared" si="92"/>
        <v>1.2570948284386434</v>
      </c>
      <c r="BM97" s="3">
        <f t="shared" si="93"/>
        <v>1.2949999999999999</v>
      </c>
      <c r="BN97" s="3">
        <f t="shared" si="94"/>
        <v>1.0013127467766001</v>
      </c>
      <c r="BO97" s="3">
        <f t="shared" si="95"/>
        <v>1.3631527093596061</v>
      </c>
      <c r="BP97" s="3">
        <f t="shared" si="96"/>
        <v>1.1769165166303421</v>
      </c>
      <c r="BQ97" s="3">
        <f t="shared" si="97"/>
        <v>1.4213154998730213</v>
      </c>
      <c r="BR97" s="3">
        <f t="shared" si="98"/>
        <v>1.486</v>
      </c>
      <c r="BS97" s="3">
        <f t="shared" si="99"/>
        <v>1</v>
      </c>
      <c r="BT97" s="3">
        <f t="shared" si="100"/>
        <v>1.382001836547291</v>
      </c>
      <c r="BU97" s="3">
        <f t="shared" si="101"/>
        <v>1.1080000000000001</v>
      </c>
      <c r="BV97" s="3">
        <f t="shared" si="102"/>
        <v>1.0089999999999999</v>
      </c>
      <c r="BW97" s="3">
        <f t="shared" si="103"/>
        <v>1</v>
      </c>
      <c r="BX97" s="3">
        <f t="shared" si="104"/>
        <v>1.5289999999999999</v>
      </c>
      <c r="BY97" s="3">
        <f t="shared" si="105"/>
        <v>1.1780889948351212</v>
      </c>
      <c r="BZ97" s="3">
        <f t="shared" si="106"/>
        <v>1.0881000000000001</v>
      </c>
      <c r="CA97" s="3">
        <f t="shared" si="107"/>
        <v>1.1279999999999999</v>
      </c>
      <c r="CB97" s="3">
        <f t="shared" si="108"/>
        <v>1</v>
      </c>
      <c r="CC97" s="3">
        <f t="shared" si="128"/>
        <v>1.3831210660404256</v>
      </c>
    </row>
    <row r="98" spans="1:81">
      <c r="A98" s="2">
        <v>43784</v>
      </c>
      <c r="B98">
        <v>1.3512</v>
      </c>
      <c r="C98">
        <v>1.2539</v>
      </c>
      <c r="D98">
        <v>1.2713000000000001</v>
      </c>
      <c r="E98">
        <v>1.2889999999999999</v>
      </c>
      <c r="F98" s="69">
        <v>0.99939340019434197</v>
      </c>
      <c r="G98">
        <v>1.3886000000000001</v>
      </c>
      <c r="H98">
        <v>1.2293000000000001</v>
      </c>
      <c r="I98">
        <v>1.6801999999999999</v>
      </c>
      <c r="J98">
        <v>1.4850000000000001</v>
      </c>
      <c r="K98">
        <v>1</v>
      </c>
      <c r="L98">
        <v>1.51</v>
      </c>
      <c r="M98">
        <v>1.1066</v>
      </c>
      <c r="N98">
        <v>1.012</v>
      </c>
      <c r="O98" s="3">
        <v>1</v>
      </c>
      <c r="P98">
        <v>1.5109999999999999</v>
      </c>
      <c r="Q98">
        <v>1.1869000000000001</v>
      </c>
      <c r="R98">
        <v>1.1079000000000001</v>
      </c>
      <c r="S98">
        <v>1.1259999999999999</v>
      </c>
      <c r="T98" s="3">
        <v>1</v>
      </c>
      <c r="U98" s="19">
        <v>1.3828231580153239</v>
      </c>
      <c r="W98">
        <f t="shared" si="109"/>
        <v>5.8061634658330696E-3</v>
      </c>
      <c r="X98">
        <f t="shared" si="110"/>
        <v>1.837647810802201E-3</v>
      </c>
      <c r="Y98" t="str">
        <f t="shared" si="111"/>
        <v>/</v>
      </c>
      <c r="Z98">
        <f t="shared" si="112"/>
        <v>-4.6332046332046017E-3</v>
      </c>
      <c r="AA98">
        <f t="shared" si="113"/>
        <v>-1.9168302695005135E-3</v>
      </c>
      <c r="AB98">
        <f t="shared" si="114"/>
        <v>3.613761202659882E-3</v>
      </c>
      <c r="AC98">
        <f t="shared" si="115"/>
        <v>-1.0225442834138398E-2</v>
      </c>
      <c r="AD98">
        <f t="shared" si="116"/>
        <v>7.1471113758181382E-4</v>
      </c>
      <c r="AE98">
        <f t="shared" si="117"/>
        <v>-6.7294751009416842E-4</v>
      </c>
      <c r="AF98" t="str">
        <f t="shared" si="118"/>
        <v>/</v>
      </c>
      <c r="AG98">
        <f t="shared" si="119"/>
        <v>3.3222591362127574E-3</v>
      </c>
      <c r="AH98">
        <f t="shared" si="120"/>
        <v>-1.2635379061372021E-3</v>
      </c>
      <c r="AI98">
        <f t="shared" si="121"/>
        <v>2.9732408325076065E-3</v>
      </c>
      <c r="AJ98" t="str">
        <f t="shared" si="122"/>
        <v>/</v>
      </c>
      <c r="AK98">
        <f t="shared" si="123"/>
        <v>-1.1772400261608862E-2</v>
      </c>
      <c r="AL98">
        <f t="shared" si="124"/>
        <v>6.7447938622389181E-4</v>
      </c>
      <c r="AM98">
        <f t="shared" si="125"/>
        <v>1.8196856906534276E-2</v>
      </c>
      <c r="AN98">
        <f t="shared" si="126"/>
        <v>-1.7730496453900457E-3</v>
      </c>
      <c r="AO98" t="str">
        <f t="shared" si="127"/>
        <v>/</v>
      </c>
      <c r="AP98">
        <f t="shared" si="129"/>
        <v>-2.1538824938482914E-4</v>
      </c>
      <c r="BI98" s="2">
        <f t="shared" ref="BI98:BI129" si="130">A98</f>
        <v>43784</v>
      </c>
      <c r="BJ98" s="3">
        <f t="shared" ref="BJ98:BJ129" si="131">B98/B$2</f>
        <v>1.3512</v>
      </c>
      <c r="BK98" s="3">
        <f t="shared" ref="BK98:BK129" si="132">C98/C$2</f>
        <v>1.2539</v>
      </c>
      <c r="BL98" s="3">
        <f t="shared" ref="BL98:BL129" si="133">D98/D$2</f>
        <v>1.2570948284386434</v>
      </c>
      <c r="BM98" s="3">
        <f t="shared" ref="BM98:BM129" si="134">E98/E$2</f>
        <v>1.2889999999999999</v>
      </c>
      <c r="BN98" s="3">
        <f t="shared" ref="BN98:BN129" si="135">F98/F$2</f>
        <v>0.99939340019434197</v>
      </c>
      <c r="BO98" s="3">
        <f t="shared" ref="BO98:BO129" si="136">G98/G$2</f>
        <v>1.3680788177339904</v>
      </c>
      <c r="BP98" s="3">
        <f t="shared" ref="BP98:BP129" si="137">H98/H$2</f>
        <v>1.1648820240689852</v>
      </c>
      <c r="BQ98" s="3">
        <f t="shared" ref="BQ98:BQ129" si="138">I98/I$2</f>
        <v>1.4223313298907982</v>
      </c>
      <c r="BR98" s="3">
        <f t="shared" ref="BR98:BR129" si="139">J98/J$2</f>
        <v>1.4850000000000001</v>
      </c>
      <c r="BS98" s="3">
        <f t="shared" ref="BS98:BS129" si="140">K98/K$2</f>
        <v>1</v>
      </c>
      <c r="BT98" s="3">
        <f t="shared" ref="BT98:BT129" si="141">L98/L$2</f>
        <v>1.3865932047750229</v>
      </c>
      <c r="BU98" s="3">
        <f t="shared" ref="BU98:BU129" si="142">M98/M$2</f>
        <v>1.1066</v>
      </c>
      <c r="BV98" s="3">
        <f t="shared" ref="BV98:BV129" si="143">N98/N$2</f>
        <v>1.012</v>
      </c>
      <c r="BW98" s="3">
        <f t="shared" ref="BW98:BW129" si="144">O98/O$2</f>
        <v>1</v>
      </c>
      <c r="BX98" s="3">
        <f t="shared" ref="BX98:BX129" si="145">P98/P$2</f>
        <v>1.5109999999999999</v>
      </c>
      <c r="BY98" s="3">
        <f t="shared" ref="BY98:BY129" si="146">Q98/Q$2</f>
        <v>1.1788835915772746</v>
      </c>
      <c r="BZ98" s="3">
        <f t="shared" ref="BZ98:BZ129" si="147">R98/R$2</f>
        <v>1.1079000000000001</v>
      </c>
      <c r="CA98" s="3">
        <f t="shared" ref="CA98:CA129" si="148">S98/S$2</f>
        <v>1.1259999999999999</v>
      </c>
      <c r="CB98" s="3">
        <f t="shared" ref="CB98:CB129" si="149">T98/T$2</f>
        <v>1</v>
      </c>
      <c r="CC98" s="3">
        <f t="shared" si="128"/>
        <v>1.3828231580153239</v>
      </c>
    </row>
    <row r="99" spans="1:81">
      <c r="A99" s="2">
        <v>43791</v>
      </c>
      <c r="B99">
        <v>1.3472999999999999</v>
      </c>
      <c r="C99">
        <v>1.2516</v>
      </c>
      <c r="D99">
        <v>1.2702</v>
      </c>
      <c r="E99">
        <v>1.304</v>
      </c>
      <c r="F99" s="69">
        <v>0.99937795964083098</v>
      </c>
      <c r="G99">
        <v>1.3774</v>
      </c>
      <c r="H99">
        <v>1.2319</v>
      </c>
      <c r="I99">
        <v>1.6987000000000001</v>
      </c>
      <c r="J99">
        <v>1.496</v>
      </c>
      <c r="K99">
        <v>1</v>
      </c>
      <c r="L99">
        <v>1.52</v>
      </c>
      <c r="M99">
        <v>1.1096999999999999</v>
      </c>
      <c r="N99">
        <v>1.012</v>
      </c>
      <c r="O99" s="3">
        <v>1</v>
      </c>
      <c r="P99">
        <v>1.5</v>
      </c>
      <c r="Q99">
        <v>1.1895</v>
      </c>
      <c r="R99">
        <v>1.1193</v>
      </c>
      <c r="S99">
        <v>1.1279999999999999</v>
      </c>
      <c r="T99" s="3">
        <v>1</v>
      </c>
      <c r="U99" s="19">
        <v>1.3862975684956476</v>
      </c>
      <c r="W99">
        <f t="shared" ref="W99:W130" si="150">IF(B99=B98,"/",B99/B98-1)</f>
        <v>-2.8863232682060369E-3</v>
      </c>
      <c r="X99">
        <f t="shared" ref="X99:X130" si="151">IF(C99=C98,"/",C99/C98-1)</f>
        <v>-1.8342770555865862E-3</v>
      </c>
      <c r="Y99">
        <f t="shared" ref="Y99:Y130" si="152">IF(D99=D98,"/",D99/D98-1)</f>
        <v>-8.6525603712739318E-4</v>
      </c>
      <c r="Z99">
        <f t="shared" ref="Z99:Z130" si="153">IF(E99=E98,"/",E99/E98-1)</f>
        <v>1.1636927851047529E-2</v>
      </c>
      <c r="AA99">
        <f t="shared" ref="AA99:AA130" si="154">IF(F99=F98,"/",F99/F98-1)</f>
        <v>-1.5449925432786671E-5</v>
      </c>
      <c r="AB99">
        <f t="shared" ref="AB99:AB130" si="155">IF(G99=G98,"/",G99/G98-1)</f>
        <v>-8.065677660953563E-3</v>
      </c>
      <c r="AC99">
        <f t="shared" ref="AC99:AC130" si="156">IF(H99=H98,"/",H99/H98-1)</f>
        <v>2.1150248108678937E-3</v>
      </c>
      <c r="AD99">
        <f t="shared" ref="AD99:AD130" si="157">IF(I99=I98,"/",I99/I98-1)</f>
        <v>1.1010593976907623E-2</v>
      </c>
      <c r="AE99">
        <f t="shared" ref="AE99:AE130" si="158">IF(J99=J98,"/",J99/J98-1)</f>
        <v>7.4074074074073071E-3</v>
      </c>
      <c r="AF99" t="str">
        <f t="shared" ref="AF99:AF130" si="159">IF(K99=K98,"/",K99/K98-1)</f>
        <v>/</v>
      </c>
      <c r="AG99">
        <f t="shared" ref="AG99:AG130" si="160">IF(L99=L98,"/",L99/L98-1)</f>
        <v>6.6225165562914245E-3</v>
      </c>
      <c r="AH99">
        <f t="shared" ref="AH99:AH130" si="161">IF(M99=M98,"/",M99/M98-1)</f>
        <v>2.8013735767213888E-3</v>
      </c>
      <c r="AI99" t="str">
        <f t="shared" ref="AI99:AI130" si="162">IF(N99=N98,"/",N99/N98-1)</f>
        <v>/</v>
      </c>
      <c r="AJ99" t="str">
        <f t="shared" ref="AJ99:AJ130" si="163">IF(O99=O98,"/",O99/O98-1)</f>
        <v>/</v>
      </c>
      <c r="AK99">
        <f t="shared" ref="AK99:AK130" si="164">IF(P99=P98,"/",P99/P98-1)</f>
        <v>-7.2799470549304024E-3</v>
      </c>
      <c r="AL99">
        <f t="shared" ref="AL99:AL130" si="165">IF(Q99=Q98,"/",Q99/Q98-1)</f>
        <v>2.1905805038333614E-3</v>
      </c>
      <c r="AM99">
        <f t="shared" ref="AM99:AM130" si="166">IF(R99=R98,"/",R99/R98-1)</f>
        <v>1.0289737340915206E-2</v>
      </c>
      <c r="AN99">
        <f t="shared" ref="AN99:AN130" si="167">IF(S99=S98,"/",S99/S98-1)</f>
        <v>1.7761989342806039E-3</v>
      </c>
      <c r="AO99" t="str">
        <f t="shared" ref="AO99:AO130" si="168">IF(T99=T98,"/",T99/T98-1)</f>
        <v>/</v>
      </c>
      <c r="AP99">
        <f t="shared" si="129"/>
        <v>2.5125486655215301E-3</v>
      </c>
      <c r="BI99" s="2">
        <f t="shared" si="130"/>
        <v>43791</v>
      </c>
      <c r="BJ99" s="3">
        <f t="shared" si="131"/>
        <v>1.3472999999999999</v>
      </c>
      <c r="BK99" s="3">
        <f t="shared" si="132"/>
        <v>1.2516</v>
      </c>
      <c r="BL99" s="3">
        <f t="shared" si="133"/>
        <v>1.2560071195490952</v>
      </c>
      <c r="BM99" s="3">
        <f t="shared" si="134"/>
        <v>1.304</v>
      </c>
      <c r="BN99" s="3">
        <f t="shared" si="135"/>
        <v>0.99937795964083098</v>
      </c>
      <c r="BO99" s="3">
        <f t="shared" si="136"/>
        <v>1.3570443349753696</v>
      </c>
      <c r="BP99" s="3">
        <f t="shared" si="137"/>
        <v>1.1673457784516252</v>
      </c>
      <c r="BQ99" s="3">
        <f t="shared" si="138"/>
        <v>1.4379920426648609</v>
      </c>
      <c r="BR99" s="3">
        <f t="shared" si="139"/>
        <v>1.496</v>
      </c>
      <c r="BS99" s="3">
        <f t="shared" si="140"/>
        <v>1</v>
      </c>
      <c r="BT99" s="3">
        <f t="shared" si="141"/>
        <v>1.3957759412304866</v>
      </c>
      <c r="BU99" s="3">
        <f t="shared" si="142"/>
        <v>1.1096999999999999</v>
      </c>
      <c r="BV99" s="3">
        <f t="shared" si="143"/>
        <v>1.012</v>
      </c>
      <c r="BW99" s="3">
        <f t="shared" si="144"/>
        <v>1</v>
      </c>
      <c r="BX99" s="3">
        <f t="shared" si="145"/>
        <v>1.5</v>
      </c>
      <c r="BY99" s="3">
        <f t="shared" si="146"/>
        <v>1.1814660309892731</v>
      </c>
      <c r="BZ99" s="3">
        <f t="shared" si="147"/>
        <v>1.1193</v>
      </c>
      <c r="CA99" s="3">
        <f t="shared" si="148"/>
        <v>1.1279999999999999</v>
      </c>
      <c r="CB99" s="3">
        <f t="shared" si="149"/>
        <v>1</v>
      </c>
      <c r="CC99" s="3">
        <f t="shared" si="128"/>
        <v>1.3862975684956476</v>
      </c>
    </row>
    <row r="100" spans="1:81">
      <c r="A100" s="2">
        <v>43798</v>
      </c>
      <c r="B100">
        <v>1.3472999999999999</v>
      </c>
      <c r="C100">
        <v>1.2563</v>
      </c>
      <c r="D100">
        <v>1.2830999999999999</v>
      </c>
      <c r="E100">
        <v>1.3109999999999999</v>
      </c>
      <c r="F100" s="69">
        <v>1.0022383845148699</v>
      </c>
      <c r="G100">
        <v>1.3835999999999999</v>
      </c>
      <c r="H100">
        <v>1.2242999999999999</v>
      </c>
      <c r="I100">
        <v>1.6842999999999999</v>
      </c>
      <c r="J100">
        <v>1.4750000000000001</v>
      </c>
      <c r="K100">
        <v>1</v>
      </c>
      <c r="L100">
        <v>1.516</v>
      </c>
      <c r="M100">
        <v>1.1100000000000001</v>
      </c>
      <c r="N100">
        <v>1.0129999999999999</v>
      </c>
      <c r="O100" s="3">
        <v>1</v>
      </c>
      <c r="P100">
        <v>1.4890000000000001</v>
      </c>
      <c r="Q100">
        <v>1.1907000000000001</v>
      </c>
      <c r="R100">
        <v>1.1308</v>
      </c>
      <c r="S100">
        <v>1.1279999999999999</v>
      </c>
      <c r="T100" s="3">
        <v>1</v>
      </c>
      <c r="U100" s="19">
        <v>1.3856497789847237</v>
      </c>
      <c r="W100" t="str">
        <f t="shared" si="150"/>
        <v>/</v>
      </c>
      <c r="X100">
        <f t="shared" si="151"/>
        <v>3.7551933525086234E-3</v>
      </c>
      <c r="Y100">
        <f t="shared" si="152"/>
        <v>1.0155880963627739E-2</v>
      </c>
      <c r="Z100">
        <f t="shared" si="153"/>
        <v>5.368098159509227E-3</v>
      </c>
      <c r="AA100">
        <f t="shared" si="154"/>
        <v>2.8622052812401488E-3</v>
      </c>
      <c r="AB100">
        <f t="shared" si="155"/>
        <v>4.5012342093799784E-3</v>
      </c>
      <c r="AC100">
        <f t="shared" si="156"/>
        <v>-6.1693319262927648E-3</v>
      </c>
      <c r="AD100">
        <f t="shared" si="157"/>
        <v>-8.4770707011244673E-3</v>
      </c>
      <c r="AE100">
        <f t="shared" si="158"/>
        <v>-1.4037433155080103E-2</v>
      </c>
      <c r="AF100" t="str">
        <f t="shared" si="159"/>
        <v>/</v>
      </c>
      <c r="AG100">
        <f t="shared" si="160"/>
        <v>-2.6315789473684292E-3</v>
      </c>
      <c r="AH100">
        <f t="shared" si="161"/>
        <v>2.7034333603692673E-4</v>
      </c>
      <c r="AI100">
        <f t="shared" si="162"/>
        <v>9.8814229249000185E-4</v>
      </c>
      <c r="AJ100" t="str">
        <f t="shared" si="163"/>
        <v>/</v>
      </c>
      <c r="AK100">
        <f t="shared" si="164"/>
        <v>-7.3333333333333028E-3</v>
      </c>
      <c r="AL100">
        <f t="shared" si="165"/>
        <v>1.0088272383355079E-3</v>
      </c>
      <c r="AM100">
        <f t="shared" si="166"/>
        <v>1.0274278566961614E-2</v>
      </c>
      <c r="AN100" t="str">
        <f t="shared" si="167"/>
        <v>/</v>
      </c>
      <c r="AO100" t="str">
        <f t="shared" si="168"/>
        <v>/</v>
      </c>
      <c r="AP100">
        <f t="shared" si="129"/>
        <v>-4.672802763600048E-4</v>
      </c>
      <c r="BI100" s="2">
        <f t="shared" si="130"/>
        <v>43798</v>
      </c>
      <c r="BJ100" s="3">
        <f t="shared" si="131"/>
        <v>1.3472999999999999</v>
      </c>
      <c r="BK100" s="3">
        <f t="shared" si="132"/>
        <v>1.2563</v>
      </c>
      <c r="BL100" s="3">
        <f t="shared" si="133"/>
        <v>1.2687629783447045</v>
      </c>
      <c r="BM100" s="3">
        <f t="shared" si="134"/>
        <v>1.3109999999999999</v>
      </c>
      <c r="BN100" s="3">
        <f t="shared" si="135"/>
        <v>1.0022383845148699</v>
      </c>
      <c r="BO100" s="3">
        <f t="shared" si="136"/>
        <v>1.3631527093596061</v>
      </c>
      <c r="BP100" s="3">
        <f t="shared" si="137"/>
        <v>1.1601440348716006</v>
      </c>
      <c r="BQ100" s="3">
        <f t="shared" si="138"/>
        <v>1.4258020824515363</v>
      </c>
      <c r="BR100" s="3">
        <f t="shared" si="139"/>
        <v>1.4750000000000001</v>
      </c>
      <c r="BS100" s="3">
        <f t="shared" si="140"/>
        <v>1</v>
      </c>
      <c r="BT100" s="3">
        <f t="shared" si="141"/>
        <v>1.3921028466483012</v>
      </c>
      <c r="BU100" s="3">
        <f t="shared" si="142"/>
        <v>1.1100000000000001</v>
      </c>
      <c r="BV100" s="3">
        <f t="shared" si="143"/>
        <v>1.0129999999999999</v>
      </c>
      <c r="BW100" s="3">
        <f t="shared" si="144"/>
        <v>1</v>
      </c>
      <c r="BX100" s="3">
        <f t="shared" si="145"/>
        <v>1.4890000000000001</v>
      </c>
      <c r="BY100" s="3">
        <f t="shared" si="146"/>
        <v>1.1826579261025032</v>
      </c>
      <c r="BZ100" s="3">
        <f t="shared" si="147"/>
        <v>1.1308</v>
      </c>
      <c r="CA100" s="3">
        <f t="shared" si="148"/>
        <v>1.1279999999999999</v>
      </c>
      <c r="CB100" s="3">
        <f t="shared" si="149"/>
        <v>1</v>
      </c>
      <c r="CC100" s="3">
        <f t="shared" ref="CC100" si="169">U100/U$2</f>
        <v>1.3856497789847237</v>
      </c>
    </row>
    <row r="101" spans="1:81">
      <c r="A101" s="2">
        <v>43805</v>
      </c>
      <c r="B101">
        <v>1.3447</v>
      </c>
      <c r="C101">
        <v>1.2539</v>
      </c>
      <c r="D101">
        <v>1.2842</v>
      </c>
      <c r="E101">
        <v>1.306</v>
      </c>
      <c r="F101" s="69">
        <v>1.0071270459164301</v>
      </c>
      <c r="G101">
        <v>1.3811</v>
      </c>
      <c r="H101">
        <v>1.2229000000000001</v>
      </c>
      <c r="I101">
        <v>1.7017</v>
      </c>
      <c r="J101">
        <v>1.482</v>
      </c>
      <c r="K101">
        <v>1</v>
      </c>
      <c r="L101">
        <v>1.508</v>
      </c>
      <c r="M101">
        <v>1.1099000000000001</v>
      </c>
      <c r="N101">
        <v>1.008</v>
      </c>
      <c r="O101" s="3">
        <v>1</v>
      </c>
      <c r="P101">
        <v>1.5249999999999999</v>
      </c>
      <c r="Q101">
        <v>1.1902999999999999</v>
      </c>
      <c r="R101">
        <v>1.1224000000000001</v>
      </c>
      <c r="S101">
        <v>1.129</v>
      </c>
      <c r="T101" s="3">
        <v>1</v>
      </c>
      <c r="U101" s="19">
        <v>1.3863329084786025</v>
      </c>
      <c r="W101">
        <f t="shared" si="150"/>
        <v>-1.9297854969196893E-3</v>
      </c>
      <c r="X101">
        <f t="shared" si="151"/>
        <v>-1.9103717264984388E-3</v>
      </c>
      <c r="Y101">
        <f t="shared" si="152"/>
        <v>8.5729872963913323E-4</v>
      </c>
      <c r="Z101">
        <f t="shared" si="153"/>
        <v>-3.8138825324178782E-3</v>
      </c>
      <c r="AA101">
        <f t="shared" si="154"/>
        <v>4.8777431368551838E-3</v>
      </c>
      <c r="AB101">
        <f t="shared" si="155"/>
        <v>-1.80688060132983E-3</v>
      </c>
      <c r="AC101">
        <f t="shared" si="156"/>
        <v>-1.1435105774727505E-3</v>
      </c>
      <c r="AD101">
        <f t="shared" si="157"/>
        <v>1.0330701181499702E-2</v>
      </c>
      <c r="AE101">
        <f t="shared" si="158"/>
        <v>4.745762711864332E-3</v>
      </c>
      <c r="AF101" t="str">
        <f t="shared" si="159"/>
        <v>/</v>
      </c>
      <c r="AG101">
        <f t="shared" si="160"/>
        <v>-5.2770448548812299E-3</v>
      </c>
      <c r="AH101">
        <f t="shared" si="161"/>
        <v>-9.009009009008917E-5</v>
      </c>
      <c r="AI101">
        <f t="shared" si="162"/>
        <v>-4.9358341559722074E-3</v>
      </c>
      <c r="AJ101" t="str">
        <f t="shared" si="163"/>
        <v>/</v>
      </c>
      <c r="AK101">
        <f t="shared" si="164"/>
        <v>2.4177300201477347E-2</v>
      </c>
      <c r="AL101">
        <f t="shared" si="165"/>
        <v>-3.3593684387345224E-4</v>
      </c>
      <c r="AM101">
        <f t="shared" si="166"/>
        <v>-7.4283692960734893E-3</v>
      </c>
      <c r="AN101">
        <f t="shared" si="167"/>
        <v>8.8652482269524491E-4</v>
      </c>
      <c r="AO101" t="str">
        <f t="shared" si="168"/>
        <v>/</v>
      </c>
      <c r="AP101">
        <f t="shared" si="129"/>
        <v>4.9300299703380901E-4</v>
      </c>
      <c r="BI101" s="2">
        <f t="shared" si="130"/>
        <v>43805</v>
      </c>
      <c r="BJ101" s="3">
        <f t="shared" si="131"/>
        <v>1.3447</v>
      </c>
      <c r="BK101" s="3">
        <f t="shared" si="132"/>
        <v>1.2539</v>
      </c>
      <c r="BL101" s="3">
        <f t="shared" si="133"/>
        <v>1.2698506872342528</v>
      </c>
      <c r="BM101" s="3">
        <f t="shared" si="134"/>
        <v>1.306</v>
      </c>
      <c r="BN101" s="3">
        <f t="shared" si="135"/>
        <v>1.0071270459164301</v>
      </c>
      <c r="BO101" s="3">
        <f t="shared" si="136"/>
        <v>1.3606896551724139</v>
      </c>
      <c r="BP101" s="3">
        <f t="shared" si="137"/>
        <v>1.158817397896333</v>
      </c>
      <c r="BQ101" s="3">
        <f t="shared" si="138"/>
        <v>1.4405316177093033</v>
      </c>
      <c r="BR101" s="3">
        <f t="shared" si="139"/>
        <v>1.482</v>
      </c>
      <c r="BS101" s="3">
        <f t="shared" si="140"/>
        <v>1</v>
      </c>
      <c r="BT101" s="3">
        <f t="shared" si="141"/>
        <v>1.3847566574839303</v>
      </c>
      <c r="BU101" s="3">
        <f t="shared" si="142"/>
        <v>1.1099000000000001</v>
      </c>
      <c r="BV101" s="3">
        <f t="shared" si="143"/>
        <v>1.008</v>
      </c>
      <c r="BW101" s="3">
        <f t="shared" si="144"/>
        <v>1</v>
      </c>
      <c r="BX101" s="3">
        <f t="shared" si="145"/>
        <v>1.5249999999999999</v>
      </c>
      <c r="BY101" s="3">
        <f t="shared" si="146"/>
        <v>1.1822606277314263</v>
      </c>
      <c r="BZ101" s="3">
        <f t="shared" si="147"/>
        <v>1.1224000000000001</v>
      </c>
      <c r="CA101" s="3">
        <f t="shared" si="148"/>
        <v>1.129</v>
      </c>
      <c r="CB101" s="3">
        <f t="shared" si="149"/>
        <v>1</v>
      </c>
      <c r="CC101" s="3">
        <f t="shared" ref="CC101" si="170">U101/U$2</f>
        <v>1.3863329084786025</v>
      </c>
    </row>
    <row r="102" spans="1:81">
      <c r="A102" s="2">
        <v>43812</v>
      </c>
      <c r="B102">
        <v>1.3433999999999999</v>
      </c>
      <c r="C102">
        <v>1.2551000000000001</v>
      </c>
      <c r="D102">
        <v>1.2911999999999999</v>
      </c>
      <c r="E102">
        <v>1.3169999999999999</v>
      </c>
      <c r="F102" s="69">
        <v>1.0143141514506899</v>
      </c>
      <c r="G102">
        <v>1.3861000000000001</v>
      </c>
      <c r="H102">
        <v>1.2152000000000001</v>
      </c>
      <c r="I102">
        <v>1.7033</v>
      </c>
      <c r="J102">
        <v>1.4870000000000001</v>
      </c>
      <c r="K102">
        <v>1</v>
      </c>
      <c r="L102">
        <v>1.4830000000000001</v>
      </c>
      <c r="M102">
        <v>1.1099000000000001</v>
      </c>
      <c r="N102">
        <v>1.0069999999999999</v>
      </c>
      <c r="O102" s="3">
        <v>1</v>
      </c>
      <c r="P102">
        <v>1.554</v>
      </c>
      <c r="Q102">
        <v>1.1899</v>
      </c>
      <c r="R102">
        <v>1.1308</v>
      </c>
      <c r="S102">
        <v>1.1299999999999999</v>
      </c>
      <c r="T102" s="3">
        <v>1</v>
      </c>
      <c r="U102" s="19">
        <v>1.3871729749701625</v>
      </c>
      <c r="W102">
        <f t="shared" si="150"/>
        <v>-9.6675838476989462E-4</v>
      </c>
      <c r="X102">
        <f t="shared" si="151"/>
        <v>9.5701411595827679E-4</v>
      </c>
      <c r="Y102">
        <f t="shared" si="152"/>
        <v>5.4508643513471178E-3</v>
      </c>
      <c r="Z102">
        <f t="shared" si="153"/>
        <v>8.4226646248084514E-3</v>
      </c>
      <c r="AA102">
        <f t="shared" si="154"/>
        <v>7.1362451871401777E-3</v>
      </c>
      <c r="AB102">
        <f t="shared" si="155"/>
        <v>3.6203026573022878E-3</v>
      </c>
      <c r="AC102">
        <f t="shared" si="156"/>
        <v>-6.2965082999427713E-3</v>
      </c>
      <c r="AD102">
        <f t="shared" si="157"/>
        <v>9.4023623435379733E-4</v>
      </c>
      <c r="AE102">
        <f t="shared" si="158"/>
        <v>3.3738191632928238E-3</v>
      </c>
      <c r="AF102" t="str">
        <f t="shared" si="159"/>
        <v>/</v>
      </c>
      <c r="AG102">
        <f t="shared" si="160"/>
        <v>-1.6578249336870021E-2</v>
      </c>
      <c r="AH102" t="str">
        <f t="shared" si="161"/>
        <v>/</v>
      </c>
      <c r="AI102">
        <f t="shared" si="162"/>
        <v>-9.9206349206359956E-4</v>
      </c>
      <c r="AJ102" t="str">
        <f t="shared" si="163"/>
        <v>/</v>
      </c>
      <c r="AK102">
        <f t="shared" si="164"/>
        <v>1.901639344262307E-2</v>
      </c>
      <c r="AL102">
        <f t="shared" si="165"/>
        <v>-3.3604973536083271E-4</v>
      </c>
      <c r="AM102">
        <f t="shared" si="166"/>
        <v>7.4839629365643923E-3</v>
      </c>
      <c r="AN102">
        <f t="shared" si="167"/>
        <v>8.857395925596645E-4</v>
      </c>
      <c r="AO102" t="str">
        <f t="shared" si="168"/>
        <v>/</v>
      </c>
      <c r="AP102">
        <f t="shared" si="129"/>
        <v>6.0596303126203566E-4</v>
      </c>
      <c r="BI102" s="2">
        <f t="shared" si="130"/>
        <v>43812</v>
      </c>
      <c r="BJ102" s="3">
        <f t="shared" si="131"/>
        <v>1.3433999999999999</v>
      </c>
      <c r="BK102" s="3">
        <f t="shared" si="132"/>
        <v>1.2551000000000001</v>
      </c>
      <c r="BL102" s="3">
        <f t="shared" si="133"/>
        <v>1.2767724710768316</v>
      </c>
      <c r="BM102" s="3">
        <f t="shared" si="134"/>
        <v>1.3169999999999999</v>
      </c>
      <c r="BN102" s="3">
        <f t="shared" si="135"/>
        <v>1.0143141514506899</v>
      </c>
      <c r="BO102" s="3">
        <f t="shared" si="136"/>
        <v>1.3656157635467983</v>
      </c>
      <c r="BP102" s="3">
        <f t="shared" si="137"/>
        <v>1.1515208945323607</v>
      </c>
      <c r="BQ102" s="3">
        <f t="shared" si="138"/>
        <v>1.4418860577330059</v>
      </c>
      <c r="BR102" s="3">
        <f t="shared" si="139"/>
        <v>1.4870000000000001</v>
      </c>
      <c r="BS102" s="3">
        <f t="shared" si="140"/>
        <v>1</v>
      </c>
      <c r="BT102" s="3">
        <f t="shared" si="141"/>
        <v>1.3617998163452709</v>
      </c>
      <c r="BU102" s="3">
        <f t="shared" si="142"/>
        <v>1.1099000000000001</v>
      </c>
      <c r="BV102" s="3">
        <f t="shared" si="143"/>
        <v>1.0069999999999999</v>
      </c>
      <c r="BW102" s="3">
        <f t="shared" si="144"/>
        <v>1</v>
      </c>
      <c r="BX102" s="3">
        <f t="shared" si="145"/>
        <v>1.554</v>
      </c>
      <c r="BY102" s="3">
        <f t="shared" si="146"/>
        <v>1.1818633293603498</v>
      </c>
      <c r="BZ102" s="3">
        <f t="shared" si="147"/>
        <v>1.1308</v>
      </c>
      <c r="CA102" s="3">
        <f t="shared" si="148"/>
        <v>1.1299999999999999</v>
      </c>
      <c r="CB102" s="3">
        <f t="shared" si="149"/>
        <v>1</v>
      </c>
      <c r="CC102" s="3">
        <f t="shared" ref="CC102" si="171">U102/U$2</f>
        <v>1.3871729749701625</v>
      </c>
    </row>
    <row r="103" spans="1:81">
      <c r="A103" s="2">
        <v>43819</v>
      </c>
      <c r="B103">
        <v>1.3317000000000001</v>
      </c>
      <c r="C103">
        <v>1.2574000000000001</v>
      </c>
      <c r="D103">
        <v>1.2936000000000001</v>
      </c>
      <c r="E103">
        <v>1.327</v>
      </c>
      <c r="F103" s="69">
        <v>1.01677217303845</v>
      </c>
      <c r="G103">
        <v>1.3798999999999999</v>
      </c>
      <c r="H103">
        <v>1.2107000000000001</v>
      </c>
      <c r="I103">
        <v>1.704</v>
      </c>
      <c r="J103">
        <v>1.4830000000000001</v>
      </c>
      <c r="K103">
        <v>1</v>
      </c>
      <c r="L103">
        <v>1.4990000000000001</v>
      </c>
      <c r="M103">
        <v>1.1108</v>
      </c>
      <c r="N103">
        <v>1.012</v>
      </c>
      <c r="O103" s="3">
        <v>1</v>
      </c>
      <c r="P103">
        <v>1.581</v>
      </c>
      <c r="Q103">
        <v>1.1906000000000001</v>
      </c>
      <c r="R103">
        <v>1.1193</v>
      </c>
      <c r="S103">
        <v>1.1339999999999999</v>
      </c>
      <c r="T103" s="3">
        <v>1</v>
      </c>
      <c r="U103" s="19">
        <v>1.3879126453946586</v>
      </c>
      <c r="W103">
        <f t="shared" si="150"/>
        <v>-8.7092451987492714E-3</v>
      </c>
      <c r="X103">
        <f t="shared" si="151"/>
        <v>1.8325233049159007E-3</v>
      </c>
      <c r="Y103">
        <f t="shared" si="152"/>
        <v>1.8587360594797264E-3</v>
      </c>
      <c r="Z103">
        <f t="shared" si="153"/>
        <v>7.5930144267273292E-3</v>
      </c>
      <c r="AA103">
        <f t="shared" si="154"/>
        <v>2.4233336232610814E-3</v>
      </c>
      <c r="AB103">
        <f t="shared" si="155"/>
        <v>-4.472981747348781E-3</v>
      </c>
      <c r="AC103">
        <f t="shared" si="156"/>
        <v>-3.7030941408821016E-3</v>
      </c>
      <c r="AD103">
        <f t="shared" si="157"/>
        <v>4.1096694651554522E-4</v>
      </c>
      <c r="AE103">
        <f t="shared" si="158"/>
        <v>-2.6899798251512896E-3</v>
      </c>
      <c r="AF103" t="str">
        <f t="shared" si="159"/>
        <v>/</v>
      </c>
      <c r="AG103">
        <f t="shared" si="160"/>
        <v>1.0788941335131419E-2</v>
      </c>
      <c r="AH103">
        <f t="shared" si="161"/>
        <v>8.1088386341110485E-4</v>
      </c>
      <c r="AI103">
        <f t="shared" si="162"/>
        <v>4.9652432969216065E-3</v>
      </c>
      <c r="AJ103" t="str">
        <f t="shared" si="163"/>
        <v>/</v>
      </c>
      <c r="AK103">
        <f t="shared" si="164"/>
        <v>1.7374517374517229E-2</v>
      </c>
      <c r="AL103">
        <f t="shared" si="165"/>
        <v>5.8828472980931856E-4</v>
      </c>
      <c r="AM103">
        <f t="shared" si="166"/>
        <v>-1.0169791298196063E-2</v>
      </c>
      <c r="AN103">
        <f t="shared" si="167"/>
        <v>3.5398230088494742E-3</v>
      </c>
      <c r="AO103" t="str">
        <f t="shared" si="168"/>
        <v>/</v>
      </c>
      <c r="AP103">
        <f t="shared" si="129"/>
        <v>5.3322147838996692E-4</v>
      </c>
      <c r="BI103" s="2">
        <f t="shared" si="130"/>
        <v>43819</v>
      </c>
      <c r="BJ103" s="3">
        <f t="shared" si="131"/>
        <v>1.3317000000000001</v>
      </c>
      <c r="BK103" s="3">
        <f t="shared" si="132"/>
        <v>1.2574000000000001</v>
      </c>
      <c r="BL103" s="3">
        <f t="shared" si="133"/>
        <v>1.2791456541085731</v>
      </c>
      <c r="BM103" s="3">
        <f t="shared" si="134"/>
        <v>1.327</v>
      </c>
      <c r="BN103" s="3">
        <f t="shared" si="135"/>
        <v>1.01677217303845</v>
      </c>
      <c r="BO103" s="3">
        <f t="shared" si="136"/>
        <v>1.3595073891625615</v>
      </c>
      <c r="BP103" s="3">
        <f t="shared" si="137"/>
        <v>1.1472567042547146</v>
      </c>
      <c r="BQ103" s="3">
        <f t="shared" si="138"/>
        <v>1.4424786252433759</v>
      </c>
      <c r="BR103" s="3">
        <f t="shared" si="139"/>
        <v>1.4830000000000001</v>
      </c>
      <c r="BS103" s="3">
        <f t="shared" si="140"/>
        <v>1</v>
      </c>
      <c r="BT103" s="3">
        <f t="shared" si="141"/>
        <v>1.376492194674013</v>
      </c>
      <c r="BU103" s="3">
        <f t="shared" si="142"/>
        <v>1.1108</v>
      </c>
      <c r="BV103" s="3">
        <f t="shared" si="143"/>
        <v>1.012</v>
      </c>
      <c r="BW103" s="3">
        <f t="shared" si="144"/>
        <v>1</v>
      </c>
      <c r="BX103" s="3">
        <f t="shared" si="145"/>
        <v>1.581</v>
      </c>
      <c r="BY103" s="3">
        <f t="shared" si="146"/>
        <v>1.182558601509734</v>
      </c>
      <c r="BZ103" s="3">
        <f t="shared" si="147"/>
        <v>1.1193</v>
      </c>
      <c r="CA103" s="3">
        <f t="shared" si="148"/>
        <v>1.1339999999999999</v>
      </c>
      <c r="CB103" s="3">
        <f t="shared" si="149"/>
        <v>1</v>
      </c>
      <c r="CC103" s="3">
        <f t="shared" ref="CC103" si="172">U103/U$2</f>
        <v>1.3879126453946586</v>
      </c>
    </row>
    <row r="104" spans="1:81">
      <c r="A104" s="2">
        <v>43826</v>
      </c>
      <c r="B104">
        <v>1.3394999999999999</v>
      </c>
      <c r="C104">
        <v>1.2598</v>
      </c>
      <c r="D104">
        <v>1.3088</v>
      </c>
      <c r="E104">
        <v>1.3260000000000001</v>
      </c>
      <c r="F104" s="69">
        <v>1.02220792624377</v>
      </c>
      <c r="G104">
        <v>1.3736999999999999</v>
      </c>
      <c r="H104">
        <v>1.2208000000000001</v>
      </c>
      <c r="I104">
        <v>1.7299</v>
      </c>
      <c r="J104">
        <v>1.502</v>
      </c>
      <c r="K104">
        <v>1</v>
      </c>
      <c r="L104">
        <v>1.5109999999999999</v>
      </c>
      <c r="M104">
        <v>1.1124000000000001</v>
      </c>
      <c r="N104">
        <v>1.018</v>
      </c>
      <c r="O104" s="3">
        <v>1</v>
      </c>
      <c r="P104">
        <v>1.581</v>
      </c>
      <c r="Q104">
        <v>1.1930000000000001</v>
      </c>
      <c r="R104">
        <v>1.1234999999999999</v>
      </c>
      <c r="S104">
        <v>1.135</v>
      </c>
      <c r="T104" s="3">
        <v>1</v>
      </c>
      <c r="U104" s="19">
        <v>1.3959845530126664</v>
      </c>
      <c r="W104">
        <f t="shared" si="150"/>
        <v>5.8571750394231792E-3</v>
      </c>
      <c r="X104">
        <f t="shared" si="151"/>
        <v>1.9087004930808948E-3</v>
      </c>
      <c r="Y104">
        <f t="shared" si="152"/>
        <v>1.1750154607297336E-2</v>
      </c>
      <c r="Z104">
        <f t="shared" si="153"/>
        <v>-7.5357950263743589E-4</v>
      </c>
      <c r="AA104">
        <f t="shared" si="154"/>
        <v>5.3460876973807636E-3</v>
      </c>
      <c r="AB104">
        <f t="shared" si="155"/>
        <v>-4.4930792086382842E-3</v>
      </c>
      <c r="AC104">
        <f t="shared" si="156"/>
        <v>8.3422813248534844E-3</v>
      </c>
      <c r="AD104">
        <f t="shared" si="157"/>
        <v>1.5199530516431858E-2</v>
      </c>
      <c r="AE104">
        <f t="shared" si="158"/>
        <v>1.2811867835468504E-2</v>
      </c>
      <c r="AF104" t="str">
        <f t="shared" si="159"/>
        <v>/</v>
      </c>
      <c r="AG104">
        <f t="shared" si="160"/>
        <v>8.0053368912607059E-3</v>
      </c>
      <c r="AH104">
        <f t="shared" si="161"/>
        <v>1.4404033129276073E-3</v>
      </c>
      <c r="AI104">
        <f t="shared" si="162"/>
        <v>5.9288537549406772E-3</v>
      </c>
      <c r="AJ104" t="str">
        <f t="shared" si="163"/>
        <v>/</v>
      </c>
      <c r="AK104" t="str">
        <f t="shared" si="164"/>
        <v>/</v>
      </c>
      <c r="AL104">
        <f t="shared" si="165"/>
        <v>2.0157903578028602E-3</v>
      </c>
      <c r="AM104">
        <f t="shared" si="166"/>
        <v>3.7523452157597337E-3</v>
      </c>
      <c r="AN104">
        <f t="shared" si="167"/>
        <v>8.8183421516774274E-4</v>
      </c>
      <c r="AO104" t="str">
        <f t="shared" si="168"/>
        <v>/</v>
      </c>
      <c r="AP104">
        <f t="shared" si="129"/>
        <v>5.8158614267200814E-3</v>
      </c>
      <c r="BI104" s="2">
        <f t="shared" si="130"/>
        <v>43826</v>
      </c>
      <c r="BJ104" s="3">
        <f t="shared" si="131"/>
        <v>1.3394999999999999</v>
      </c>
      <c r="BK104" s="3">
        <f t="shared" si="132"/>
        <v>1.2598</v>
      </c>
      <c r="BL104" s="3">
        <f t="shared" si="133"/>
        <v>1.2941758133096013</v>
      </c>
      <c r="BM104" s="3">
        <f t="shared" si="134"/>
        <v>1.3260000000000001</v>
      </c>
      <c r="BN104" s="3">
        <f t="shared" si="135"/>
        <v>1.02220792624377</v>
      </c>
      <c r="BO104" s="3">
        <f t="shared" si="136"/>
        <v>1.3533990147783252</v>
      </c>
      <c r="BP104" s="3">
        <f t="shared" si="137"/>
        <v>1.1568274424334315</v>
      </c>
      <c r="BQ104" s="3">
        <f t="shared" si="138"/>
        <v>1.4644036231270634</v>
      </c>
      <c r="BR104" s="3">
        <f t="shared" si="139"/>
        <v>1.502</v>
      </c>
      <c r="BS104" s="3">
        <f t="shared" si="140"/>
        <v>1</v>
      </c>
      <c r="BT104" s="3">
        <f t="shared" si="141"/>
        <v>1.3875114784205693</v>
      </c>
      <c r="BU104" s="3">
        <f t="shared" si="142"/>
        <v>1.1124000000000001</v>
      </c>
      <c r="BV104" s="3">
        <f t="shared" si="143"/>
        <v>1.018</v>
      </c>
      <c r="BW104" s="3">
        <f t="shared" si="144"/>
        <v>1</v>
      </c>
      <c r="BX104" s="3">
        <f t="shared" si="145"/>
        <v>1.581</v>
      </c>
      <c r="BY104" s="3">
        <f t="shared" si="146"/>
        <v>1.1849423917361941</v>
      </c>
      <c r="BZ104" s="3">
        <f t="shared" si="147"/>
        <v>1.1234999999999999</v>
      </c>
      <c r="CA104" s="3">
        <f t="shared" si="148"/>
        <v>1.135</v>
      </c>
      <c r="CB104" s="3">
        <f t="shared" si="149"/>
        <v>1</v>
      </c>
      <c r="CC104" s="3">
        <f t="shared" ref="CC104" si="173">U104/U$2</f>
        <v>1.3959845530126664</v>
      </c>
    </row>
    <row r="105" spans="1:81">
      <c r="A105" s="2">
        <v>43833</v>
      </c>
      <c r="B105">
        <v>1.3433999999999999</v>
      </c>
      <c r="C105">
        <v>1.2611000000000001</v>
      </c>
      <c r="D105">
        <v>1.3065</v>
      </c>
      <c r="E105">
        <v>1.323</v>
      </c>
      <c r="F105" s="69">
        <v>1.0157135285666199</v>
      </c>
      <c r="G105">
        <v>1.3798999999999999</v>
      </c>
      <c r="H105">
        <v>1.2223999999999999</v>
      </c>
      <c r="I105">
        <v>1.7356</v>
      </c>
      <c r="J105">
        <v>1.51</v>
      </c>
      <c r="K105">
        <v>1</v>
      </c>
      <c r="L105">
        <v>1.5149999999999999</v>
      </c>
      <c r="M105">
        <v>1.1137999999999999</v>
      </c>
      <c r="N105">
        <v>1.0209999999999999</v>
      </c>
      <c r="O105" s="3">
        <v>1</v>
      </c>
      <c r="P105">
        <v>1.599</v>
      </c>
      <c r="Q105">
        <v>1.1934</v>
      </c>
      <c r="R105">
        <v>1.1245000000000001</v>
      </c>
      <c r="S105">
        <v>1.1339999999999999</v>
      </c>
      <c r="T105" s="3">
        <v>1</v>
      </c>
      <c r="U105" s="19">
        <v>1.3973713879444289</v>
      </c>
      <c r="W105">
        <f t="shared" si="150"/>
        <v>2.9115341545353779E-3</v>
      </c>
      <c r="X105">
        <f t="shared" si="151"/>
        <v>1.0319098269566673E-3</v>
      </c>
      <c r="Y105">
        <f t="shared" si="152"/>
        <v>-1.7573349633251967E-3</v>
      </c>
      <c r="Z105">
        <f t="shared" si="153"/>
        <v>-2.2624434389141301E-3</v>
      </c>
      <c r="AA105">
        <f t="shared" si="154"/>
        <v>-6.3533039711544115E-3</v>
      </c>
      <c r="AB105">
        <f t="shared" si="155"/>
        <v>4.5133580840066578E-3</v>
      </c>
      <c r="AC105">
        <f t="shared" si="156"/>
        <v>1.3106159895148739E-3</v>
      </c>
      <c r="AD105">
        <f t="shared" si="157"/>
        <v>3.2949881496040501E-3</v>
      </c>
      <c r="AE105">
        <f t="shared" si="158"/>
        <v>5.3262316910784868E-3</v>
      </c>
      <c r="AF105" t="str">
        <f t="shared" si="159"/>
        <v>/</v>
      </c>
      <c r="AG105">
        <f t="shared" si="160"/>
        <v>2.647253474520106E-3</v>
      </c>
      <c r="AH105">
        <f t="shared" si="161"/>
        <v>1.258540093491467E-3</v>
      </c>
      <c r="AI105">
        <f t="shared" si="162"/>
        <v>2.9469548133593815E-3</v>
      </c>
      <c r="AJ105" t="str">
        <f t="shared" si="163"/>
        <v>/</v>
      </c>
      <c r="AK105">
        <f t="shared" si="164"/>
        <v>1.1385199240986799E-2</v>
      </c>
      <c r="AL105">
        <f t="shared" si="165"/>
        <v>3.3528918692371512E-4</v>
      </c>
      <c r="AM105">
        <f t="shared" si="166"/>
        <v>8.9007565643095532E-4</v>
      </c>
      <c r="AN105">
        <f t="shared" si="167"/>
        <v>-8.8105726872256263E-4</v>
      </c>
      <c r="AO105" t="str">
        <f t="shared" si="168"/>
        <v>/</v>
      </c>
      <c r="AP105">
        <f t="shared" si="129"/>
        <v>9.9344575752624564E-4</v>
      </c>
      <c r="BI105" s="2">
        <f t="shared" si="130"/>
        <v>43833</v>
      </c>
      <c r="BJ105" s="3">
        <f t="shared" si="131"/>
        <v>1.3433999999999999</v>
      </c>
      <c r="BK105" s="3">
        <f t="shared" si="132"/>
        <v>1.2611000000000001</v>
      </c>
      <c r="BL105" s="3">
        <f t="shared" si="133"/>
        <v>1.2919015129041826</v>
      </c>
      <c r="BM105" s="3">
        <f t="shared" si="134"/>
        <v>1.323</v>
      </c>
      <c r="BN105" s="3">
        <f t="shared" si="135"/>
        <v>1.0157135285666199</v>
      </c>
      <c r="BO105" s="3">
        <f t="shared" si="136"/>
        <v>1.3595073891625615</v>
      </c>
      <c r="BP105" s="3">
        <f t="shared" si="137"/>
        <v>1.1583435989765944</v>
      </c>
      <c r="BQ105" s="3">
        <f t="shared" si="138"/>
        <v>1.4692288157115043</v>
      </c>
      <c r="BR105" s="3">
        <f t="shared" si="139"/>
        <v>1.51</v>
      </c>
      <c r="BS105" s="3">
        <f t="shared" si="140"/>
        <v>1</v>
      </c>
      <c r="BT105" s="3">
        <f t="shared" si="141"/>
        <v>1.3911845730027548</v>
      </c>
      <c r="BU105" s="3">
        <f t="shared" si="142"/>
        <v>1.1137999999999999</v>
      </c>
      <c r="BV105" s="3">
        <f t="shared" si="143"/>
        <v>1.0209999999999999</v>
      </c>
      <c r="BW105" s="3">
        <f t="shared" si="144"/>
        <v>1</v>
      </c>
      <c r="BX105" s="3">
        <f t="shared" si="145"/>
        <v>1.599</v>
      </c>
      <c r="BY105" s="3">
        <f t="shared" si="146"/>
        <v>1.1853396901072706</v>
      </c>
      <c r="BZ105" s="3">
        <f t="shared" si="147"/>
        <v>1.1245000000000001</v>
      </c>
      <c r="CA105" s="3">
        <f t="shared" si="148"/>
        <v>1.1339999999999999</v>
      </c>
      <c r="CB105" s="3">
        <f t="shared" si="149"/>
        <v>1</v>
      </c>
      <c r="CC105" s="3">
        <f t="shared" ref="CC105" si="174">U105/U$2</f>
        <v>1.3973713879444289</v>
      </c>
    </row>
    <row r="106" spans="1:81">
      <c r="A106" s="2">
        <v>43840</v>
      </c>
      <c r="B106">
        <v>1.3447</v>
      </c>
      <c r="C106">
        <v>1.2661</v>
      </c>
      <c r="D106">
        <v>1.3158000000000001</v>
      </c>
      <c r="E106">
        <v>1.3240000000000001</v>
      </c>
      <c r="F106" s="69">
        <v>1.02145265645245</v>
      </c>
      <c r="G106">
        <v>1.3882000000000001</v>
      </c>
      <c r="H106">
        <v>1.2333000000000001</v>
      </c>
      <c r="I106">
        <v>1.7625999999999999</v>
      </c>
      <c r="J106">
        <v>1.5189999999999999</v>
      </c>
      <c r="K106">
        <v>1</v>
      </c>
      <c r="L106">
        <v>1.5249999999999999</v>
      </c>
      <c r="M106">
        <v>1.1175999999999999</v>
      </c>
      <c r="N106">
        <v>1.0189999999999999</v>
      </c>
      <c r="O106" s="3">
        <v>1</v>
      </c>
      <c r="P106">
        <v>1.651</v>
      </c>
      <c r="Q106">
        <v>1.1960999999999999</v>
      </c>
      <c r="R106">
        <v>1.1245000000000001</v>
      </c>
      <c r="S106">
        <v>1.149</v>
      </c>
      <c r="T106" s="3">
        <v>1</v>
      </c>
      <c r="U106" s="19">
        <v>1.4049309345210637</v>
      </c>
      <c r="W106">
        <f t="shared" si="150"/>
        <v>9.6769391097217827E-4</v>
      </c>
      <c r="X106">
        <f t="shared" si="151"/>
        <v>3.9647926413448609E-3</v>
      </c>
      <c r="Y106">
        <f t="shared" si="152"/>
        <v>7.1182548794490597E-3</v>
      </c>
      <c r="Z106">
        <f t="shared" si="153"/>
        <v>7.5585789871501774E-4</v>
      </c>
      <c r="AA106">
        <f t="shared" si="154"/>
        <v>5.650341089705746E-3</v>
      </c>
      <c r="AB106">
        <f t="shared" si="155"/>
        <v>6.0149286180160022E-3</v>
      </c>
      <c r="AC106">
        <f t="shared" si="156"/>
        <v>8.9168848167540116E-3</v>
      </c>
      <c r="AD106">
        <f t="shared" si="157"/>
        <v>1.5556579857109787E-2</v>
      </c>
      <c r="AE106">
        <f t="shared" si="158"/>
        <v>5.9602649006622599E-3</v>
      </c>
      <c r="AF106" t="str">
        <f t="shared" si="159"/>
        <v>/</v>
      </c>
      <c r="AG106">
        <f t="shared" si="160"/>
        <v>6.6006600660066805E-3</v>
      </c>
      <c r="AH106">
        <f t="shared" si="161"/>
        <v>3.4117435805351981E-3</v>
      </c>
      <c r="AI106">
        <f t="shared" si="162"/>
        <v>-1.9588638589618235E-3</v>
      </c>
      <c r="AJ106" t="str">
        <f t="shared" si="163"/>
        <v>/</v>
      </c>
      <c r="AK106">
        <f t="shared" si="164"/>
        <v>3.2520325203251987E-2</v>
      </c>
      <c r="AL106">
        <f t="shared" si="165"/>
        <v>2.2624434389140191E-3</v>
      </c>
      <c r="AM106" t="str">
        <f t="shared" si="166"/>
        <v>/</v>
      </c>
      <c r="AN106">
        <f t="shared" si="167"/>
        <v>1.3227513227513255E-2</v>
      </c>
      <c r="AO106" t="str">
        <f t="shared" si="168"/>
        <v>/</v>
      </c>
      <c r="AP106">
        <f t="shared" si="129"/>
        <v>5.4098335216059557E-3</v>
      </c>
      <c r="BI106" s="2">
        <f t="shared" si="130"/>
        <v>43840</v>
      </c>
      <c r="BJ106" s="3">
        <f t="shared" si="131"/>
        <v>1.3447</v>
      </c>
      <c r="BK106" s="3">
        <f t="shared" si="132"/>
        <v>1.2661</v>
      </c>
      <c r="BL106" s="3">
        <f t="shared" si="133"/>
        <v>1.3010975971521803</v>
      </c>
      <c r="BM106" s="3">
        <f t="shared" si="134"/>
        <v>1.3240000000000001</v>
      </c>
      <c r="BN106" s="3">
        <f t="shared" si="135"/>
        <v>1.02145265645245</v>
      </c>
      <c r="BO106" s="3">
        <f t="shared" si="136"/>
        <v>1.3676847290640397</v>
      </c>
      <c r="BP106" s="3">
        <f t="shared" si="137"/>
        <v>1.168672415426893</v>
      </c>
      <c r="BQ106" s="3">
        <f t="shared" si="138"/>
        <v>1.4920849911114873</v>
      </c>
      <c r="BR106" s="3">
        <f t="shared" si="139"/>
        <v>1.5189999999999999</v>
      </c>
      <c r="BS106" s="3">
        <f t="shared" si="140"/>
        <v>1</v>
      </c>
      <c r="BT106" s="3">
        <f t="shared" si="141"/>
        <v>1.4003673094582185</v>
      </c>
      <c r="BU106" s="3">
        <f t="shared" si="142"/>
        <v>1.1175999999999999</v>
      </c>
      <c r="BV106" s="3">
        <f t="shared" si="143"/>
        <v>1.0189999999999999</v>
      </c>
      <c r="BW106" s="3">
        <f t="shared" si="144"/>
        <v>1</v>
      </c>
      <c r="BX106" s="3">
        <f t="shared" si="145"/>
        <v>1.651</v>
      </c>
      <c r="BY106" s="3">
        <f t="shared" si="146"/>
        <v>1.1880214541120382</v>
      </c>
      <c r="BZ106" s="3">
        <f t="shared" si="147"/>
        <v>1.1245000000000001</v>
      </c>
      <c r="CA106" s="3">
        <f t="shared" si="148"/>
        <v>1.149</v>
      </c>
      <c r="CB106" s="3">
        <f t="shared" si="149"/>
        <v>1</v>
      </c>
      <c r="CC106" s="3">
        <f t="shared" ref="CC106" si="175">U106/U$2</f>
        <v>1.4049309345210637</v>
      </c>
    </row>
    <row r="107" spans="1:81">
      <c r="A107" s="2">
        <v>43847</v>
      </c>
      <c r="B107">
        <v>1.3460000000000001</v>
      </c>
      <c r="C107">
        <v>1.2685999999999999</v>
      </c>
      <c r="D107">
        <v>1.3158000000000001</v>
      </c>
      <c r="E107">
        <v>1.3280000000000001</v>
      </c>
      <c r="F107" s="69">
        <v>1.0230787126043299</v>
      </c>
      <c r="G107">
        <v>1.3703000000000001</v>
      </c>
      <c r="H107">
        <v>1.2339</v>
      </c>
      <c r="I107">
        <v>1.7739</v>
      </c>
      <c r="J107">
        <v>1.5149999999999999</v>
      </c>
      <c r="K107">
        <v>1</v>
      </c>
      <c r="L107">
        <v>1.528</v>
      </c>
      <c r="M107">
        <v>1.119</v>
      </c>
      <c r="N107">
        <v>1.0309999999999999</v>
      </c>
      <c r="O107" s="3">
        <v>1</v>
      </c>
      <c r="P107">
        <v>1.663</v>
      </c>
      <c r="Q107">
        <v>1.1974</v>
      </c>
      <c r="R107">
        <v>1.1246</v>
      </c>
      <c r="S107">
        <v>1.1419999999999999</v>
      </c>
      <c r="T107" s="3">
        <v>1</v>
      </c>
      <c r="U107" s="19">
        <v>1.4051819550973819</v>
      </c>
      <c r="W107">
        <f t="shared" si="150"/>
        <v>9.6675838476989462E-4</v>
      </c>
      <c r="X107">
        <f t="shared" si="151"/>
        <v>1.974567569702268E-3</v>
      </c>
      <c r="Y107" t="str">
        <f t="shared" si="152"/>
        <v>/</v>
      </c>
      <c r="Z107">
        <f t="shared" si="153"/>
        <v>3.0211480362538623E-3</v>
      </c>
      <c r="AA107">
        <f t="shared" si="154"/>
        <v>1.5919055490318801E-3</v>
      </c>
      <c r="AB107">
        <f t="shared" si="155"/>
        <v>-1.289439562022765E-2</v>
      </c>
      <c r="AC107">
        <f t="shared" si="156"/>
        <v>4.8649963512525929E-4</v>
      </c>
      <c r="AD107">
        <f t="shared" si="157"/>
        <v>6.4109837739703135E-3</v>
      </c>
      <c r="AE107">
        <f t="shared" si="158"/>
        <v>-2.6333113890717463E-3</v>
      </c>
      <c r="AF107" t="str">
        <f t="shared" si="159"/>
        <v>/</v>
      </c>
      <c r="AG107">
        <f t="shared" si="160"/>
        <v>1.9672131147541183E-3</v>
      </c>
      <c r="AH107">
        <f t="shared" si="161"/>
        <v>1.2526843235505236E-3</v>
      </c>
      <c r="AI107">
        <f t="shared" si="162"/>
        <v>1.1776251226692791E-2</v>
      </c>
      <c r="AJ107" t="str">
        <f t="shared" si="163"/>
        <v>/</v>
      </c>
      <c r="AK107">
        <f t="shared" si="164"/>
        <v>7.2683222289522398E-3</v>
      </c>
      <c r="AL107">
        <f t="shared" si="165"/>
        <v>1.0868656466851423E-3</v>
      </c>
      <c r="AM107">
        <f t="shared" si="166"/>
        <v>8.8928412627753417E-5</v>
      </c>
      <c r="AN107">
        <f t="shared" si="167"/>
        <v>-6.0922541340296954E-3</v>
      </c>
      <c r="AO107" t="str">
        <f t="shared" si="168"/>
        <v>/</v>
      </c>
      <c r="AP107">
        <f t="shared" si="129"/>
        <v>1.7867111482150477E-4</v>
      </c>
      <c r="BI107" s="2">
        <f t="shared" si="130"/>
        <v>43847</v>
      </c>
      <c r="BJ107" s="3">
        <f t="shared" si="131"/>
        <v>1.3460000000000001</v>
      </c>
      <c r="BK107" s="3">
        <f t="shared" si="132"/>
        <v>1.2685999999999999</v>
      </c>
      <c r="BL107" s="3">
        <f t="shared" si="133"/>
        <v>1.3010975971521803</v>
      </c>
      <c r="BM107" s="3">
        <f t="shared" si="134"/>
        <v>1.3280000000000001</v>
      </c>
      <c r="BN107" s="3">
        <f t="shared" si="135"/>
        <v>1.0230787126043299</v>
      </c>
      <c r="BO107" s="3">
        <f t="shared" si="136"/>
        <v>1.350049261083744</v>
      </c>
      <c r="BP107" s="3">
        <f t="shared" si="137"/>
        <v>1.1692409741305791</v>
      </c>
      <c r="BQ107" s="3">
        <f t="shared" si="138"/>
        <v>1.5016507237788876</v>
      </c>
      <c r="BR107" s="3">
        <f t="shared" si="139"/>
        <v>1.5149999999999999</v>
      </c>
      <c r="BS107" s="3">
        <f t="shared" si="140"/>
        <v>1</v>
      </c>
      <c r="BT107" s="3">
        <f t="shared" si="141"/>
        <v>1.4031221303948578</v>
      </c>
      <c r="BU107" s="3">
        <f t="shared" si="142"/>
        <v>1.119</v>
      </c>
      <c r="BV107" s="3">
        <f t="shared" si="143"/>
        <v>1.0309999999999999</v>
      </c>
      <c r="BW107" s="3">
        <f t="shared" si="144"/>
        <v>1</v>
      </c>
      <c r="BX107" s="3">
        <f t="shared" si="145"/>
        <v>1.663</v>
      </c>
      <c r="BY107" s="3">
        <f t="shared" si="146"/>
        <v>1.1893126738180375</v>
      </c>
      <c r="BZ107" s="3">
        <f t="shared" si="147"/>
        <v>1.1246</v>
      </c>
      <c r="CA107" s="3">
        <f t="shared" si="148"/>
        <v>1.1419999999999999</v>
      </c>
      <c r="CB107" s="3">
        <f t="shared" si="149"/>
        <v>1</v>
      </c>
      <c r="CC107" s="3">
        <f t="shared" ref="CC107:CC108" si="176">U107/U$2</f>
        <v>1.4051819550973819</v>
      </c>
    </row>
    <row r="108" spans="1:81">
      <c r="A108" s="2">
        <v>43853</v>
      </c>
      <c r="B108">
        <v>1.3512</v>
      </c>
      <c r="C108">
        <v>1.2748999999999999</v>
      </c>
      <c r="D108">
        <v>1.3182</v>
      </c>
      <c r="E108">
        <v>1.33</v>
      </c>
      <c r="F108" s="69">
        <v>1.0270132951948301</v>
      </c>
      <c r="G108">
        <v>1.3606</v>
      </c>
      <c r="H108">
        <v>1.2365999999999999</v>
      </c>
      <c r="I108">
        <v>1.7955000000000001</v>
      </c>
      <c r="J108">
        <v>1.518</v>
      </c>
      <c r="K108">
        <v>1</v>
      </c>
      <c r="L108">
        <v>1.5349999999999999</v>
      </c>
      <c r="M108">
        <v>1.1238999999999999</v>
      </c>
      <c r="N108">
        <v>1.0289999999999999</v>
      </c>
      <c r="O108" s="3">
        <v>1</v>
      </c>
      <c r="P108">
        <v>1.669</v>
      </c>
      <c r="Q108">
        <v>1.1996</v>
      </c>
      <c r="R108">
        <v>1.1269</v>
      </c>
      <c r="S108">
        <v>1.1419999999999999</v>
      </c>
      <c r="T108" s="3">
        <v>1</v>
      </c>
      <c r="U108" s="19">
        <v>1.4091904122785377</v>
      </c>
      <c r="W108">
        <f t="shared" si="150"/>
        <v>3.8632986627042953E-3</v>
      </c>
      <c r="X108">
        <f t="shared" si="151"/>
        <v>4.966104367018831E-3</v>
      </c>
      <c r="Y108">
        <f t="shared" si="152"/>
        <v>1.8239854081167906E-3</v>
      </c>
      <c r="Z108">
        <f t="shared" si="153"/>
        <v>1.5060240963855609E-3</v>
      </c>
      <c r="AA108">
        <f t="shared" si="154"/>
        <v>3.845825880282927E-3</v>
      </c>
      <c r="AB108">
        <f t="shared" si="155"/>
        <v>-7.078741881339834E-3</v>
      </c>
      <c r="AC108">
        <f t="shared" si="156"/>
        <v>2.1881838074397919E-3</v>
      </c>
      <c r="AD108">
        <f t="shared" si="157"/>
        <v>1.2176560121765601E-2</v>
      </c>
      <c r="AE108">
        <f t="shared" si="158"/>
        <v>1.980198019801982E-3</v>
      </c>
      <c r="AF108" t="str">
        <f t="shared" si="159"/>
        <v>/</v>
      </c>
      <c r="AG108">
        <f t="shared" si="160"/>
        <v>4.5811518324607725E-3</v>
      </c>
      <c r="AH108">
        <f t="shared" si="161"/>
        <v>4.3789097408399869E-3</v>
      </c>
      <c r="AI108">
        <f t="shared" si="162"/>
        <v>-1.9398642095053154E-3</v>
      </c>
      <c r="AJ108" t="str">
        <f t="shared" si="163"/>
        <v>/</v>
      </c>
      <c r="AK108">
        <f t="shared" si="164"/>
        <v>3.6079374624173877E-3</v>
      </c>
      <c r="AL108">
        <f t="shared" si="165"/>
        <v>1.8373141807248583E-3</v>
      </c>
      <c r="AM108">
        <f t="shared" si="166"/>
        <v>2.0451716165748035E-3</v>
      </c>
      <c r="AN108" t="str">
        <f t="shared" si="167"/>
        <v>/</v>
      </c>
      <c r="AO108" t="str">
        <f t="shared" si="168"/>
        <v>/</v>
      </c>
      <c r="AP108">
        <f t="shared" si="129"/>
        <v>2.8526250046230217E-3</v>
      </c>
      <c r="BI108" s="2">
        <f t="shared" si="130"/>
        <v>43853</v>
      </c>
      <c r="BJ108" s="3">
        <f t="shared" si="131"/>
        <v>1.3512</v>
      </c>
      <c r="BK108" s="3">
        <f t="shared" si="132"/>
        <v>1.2748999999999999</v>
      </c>
      <c r="BL108" s="3">
        <f t="shared" si="133"/>
        <v>1.3034707801839216</v>
      </c>
      <c r="BM108" s="3">
        <f t="shared" si="134"/>
        <v>1.33</v>
      </c>
      <c r="BN108" s="3">
        <f t="shared" si="135"/>
        <v>1.0270132951948301</v>
      </c>
      <c r="BO108" s="3">
        <f t="shared" si="136"/>
        <v>1.3404926108374386</v>
      </c>
      <c r="BP108" s="3">
        <f t="shared" si="137"/>
        <v>1.1717994882971667</v>
      </c>
      <c r="BQ108" s="3">
        <f t="shared" si="138"/>
        <v>1.5199356640988742</v>
      </c>
      <c r="BR108" s="3">
        <f t="shared" si="139"/>
        <v>1.518</v>
      </c>
      <c r="BS108" s="3">
        <f t="shared" si="140"/>
        <v>1</v>
      </c>
      <c r="BT108" s="3">
        <f t="shared" si="141"/>
        <v>1.4095500459136823</v>
      </c>
      <c r="BU108" s="3">
        <f t="shared" si="142"/>
        <v>1.1238999999999999</v>
      </c>
      <c r="BV108" s="3">
        <f t="shared" si="143"/>
        <v>1.0289999999999999</v>
      </c>
      <c r="BW108" s="3">
        <f t="shared" si="144"/>
        <v>1</v>
      </c>
      <c r="BX108" s="3">
        <f t="shared" si="145"/>
        <v>1.669</v>
      </c>
      <c r="BY108" s="3">
        <f t="shared" si="146"/>
        <v>1.1914978148589592</v>
      </c>
      <c r="BZ108" s="3">
        <f t="shared" si="147"/>
        <v>1.1269</v>
      </c>
      <c r="CA108" s="3">
        <f t="shared" si="148"/>
        <v>1.1419999999999999</v>
      </c>
      <c r="CB108" s="3">
        <f t="shared" si="149"/>
        <v>1</v>
      </c>
      <c r="CC108" s="3">
        <f t="shared" si="176"/>
        <v>1.4091904122785377</v>
      </c>
    </row>
    <row r="109" spans="1:81">
      <c r="A109" s="2">
        <v>43868</v>
      </c>
      <c r="B109">
        <v>1.3564000000000001</v>
      </c>
      <c r="C109">
        <v>1.2748999999999999</v>
      </c>
      <c r="D109">
        <v>1.3076000000000001</v>
      </c>
      <c r="E109">
        <v>1.3280000000000001</v>
      </c>
      <c r="F109" s="69">
        <v>1.03264713454098</v>
      </c>
      <c r="G109">
        <v>1.3495999999999999</v>
      </c>
      <c r="H109">
        <v>1.2344999999999999</v>
      </c>
      <c r="I109">
        <v>1.8432999999999999</v>
      </c>
      <c r="J109">
        <v>1.518</v>
      </c>
      <c r="K109">
        <v>1</v>
      </c>
      <c r="L109">
        <v>1.5940000000000001</v>
      </c>
      <c r="M109">
        <v>1.1284000000000001</v>
      </c>
      <c r="N109">
        <v>1.0309999999999999</v>
      </c>
      <c r="O109" s="3">
        <v>1</v>
      </c>
      <c r="P109">
        <v>1.6779999999999999</v>
      </c>
      <c r="Q109">
        <v>1.2025999999999999</v>
      </c>
      <c r="R109">
        <v>1.1234999999999999</v>
      </c>
      <c r="S109">
        <v>1.141</v>
      </c>
      <c r="T109" s="3">
        <v>1</v>
      </c>
      <c r="U109" s="19">
        <v>1.4161269984300282</v>
      </c>
      <c r="W109">
        <f t="shared" si="150"/>
        <v>3.8484310242747899E-3</v>
      </c>
      <c r="X109" t="str">
        <f t="shared" si="151"/>
        <v>/</v>
      </c>
      <c r="Y109">
        <f t="shared" si="152"/>
        <v>-8.0412683962979292E-3</v>
      </c>
      <c r="Z109">
        <f t="shared" si="153"/>
        <v>-1.5037593984962294E-3</v>
      </c>
      <c r="AA109">
        <f t="shared" si="154"/>
        <v>5.4856537617471446E-3</v>
      </c>
      <c r="AB109">
        <f t="shared" si="155"/>
        <v>-8.0846685285904663E-3</v>
      </c>
      <c r="AC109">
        <f t="shared" si="156"/>
        <v>-1.698204754973287E-3</v>
      </c>
      <c r="AD109">
        <f t="shared" si="157"/>
        <v>2.6622110832636992E-2</v>
      </c>
      <c r="AE109" t="str">
        <f t="shared" si="158"/>
        <v>/</v>
      </c>
      <c r="AF109" t="str">
        <f t="shared" si="159"/>
        <v>/</v>
      </c>
      <c r="AG109">
        <f t="shared" si="160"/>
        <v>3.8436482084690748E-2</v>
      </c>
      <c r="AH109">
        <f t="shared" si="161"/>
        <v>4.0039149390516116E-3</v>
      </c>
      <c r="AI109">
        <f t="shared" si="162"/>
        <v>1.9436345966958868E-3</v>
      </c>
      <c r="AJ109" t="str">
        <f t="shared" si="163"/>
        <v>/</v>
      </c>
      <c r="AK109">
        <f t="shared" si="164"/>
        <v>5.3924505692031222E-3</v>
      </c>
      <c r="AL109">
        <f t="shared" si="165"/>
        <v>2.5008336112035678E-3</v>
      </c>
      <c r="AM109">
        <f t="shared" si="166"/>
        <v>-3.0171266305795141E-3</v>
      </c>
      <c r="AN109">
        <f t="shared" si="167"/>
        <v>-8.7565674255685177E-4</v>
      </c>
      <c r="AO109" t="str">
        <f t="shared" si="168"/>
        <v>/</v>
      </c>
      <c r="AP109">
        <f t="shared" si="129"/>
        <v>4.9223909636701979E-3</v>
      </c>
      <c r="BI109" s="2">
        <f t="shared" si="130"/>
        <v>43868</v>
      </c>
      <c r="BJ109" s="3">
        <f t="shared" si="131"/>
        <v>1.3564000000000001</v>
      </c>
      <c r="BK109" s="3">
        <f t="shared" si="132"/>
        <v>1.2748999999999999</v>
      </c>
      <c r="BL109" s="3">
        <f t="shared" si="133"/>
        <v>1.2929892217937309</v>
      </c>
      <c r="BM109" s="3">
        <f t="shared" si="134"/>
        <v>1.3280000000000001</v>
      </c>
      <c r="BN109" s="3">
        <f t="shared" si="135"/>
        <v>1.03264713454098</v>
      </c>
      <c r="BO109" s="3">
        <f t="shared" si="136"/>
        <v>1.3296551724137931</v>
      </c>
      <c r="BP109" s="3">
        <f t="shared" si="137"/>
        <v>1.1698095328342653</v>
      </c>
      <c r="BQ109" s="3">
        <f t="shared" si="138"/>
        <v>1.5603995598069922</v>
      </c>
      <c r="BR109" s="3">
        <f t="shared" si="139"/>
        <v>1.518</v>
      </c>
      <c r="BS109" s="3">
        <f t="shared" si="140"/>
        <v>1</v>
      </c>
      <c r="BT109" s="3">
        <f t="shared" si="141"/>
        <v>1.4637281910009183</v>
      </c>
      <c r="BU109" s="3">
        <f t="shared" si="142"/>
        <v>1.1284000000000001</v>
      </c>
      <c r="BV109" s="3">
        <f t="shared" si="143"/>
        <v>1.0309999999999999</v>
      </c>
      <c r="BW109" s="3">
        <f t="shared" si="144"/>
        <v>1</v>
      </c>
      <c r="BX109" s="3">
        <f t="shared" si="145"/>
        <v>1.6779999999999999</v>
      </c>
      <c r="BY109" s="3">
        <f t="shared" si="146"/>
        <v>1.1944775526420341</v>
      </c>
      <c r="BZ109" s="3">
        <f t="shared" si="147"/>
        <v>1.1234999999999999</v>
      </c>
      <c r="CA109" s="3">
        <f t="shared" si="148"/>
        <v>1.141</v>
      </c>
      <c r="CB109" s="3">
        <f t="shared" si="149"/>
        <v>1</v>
      </c>
      <c r="CC109" s="3">
        <f t="shared" ref="CC109" si="177">U109/U$2</f>
        <v>1.4161269984300282</v>
      </c>
    </row>
    <row r="110" spans="1:81">
      <c r="A110" s="2">
        <v>43875</v>
      </c>
      <c r="B110">
        <v>1.3615999999999999</v>
      </c>
      <c r="C110">
        <v>1.28</v>
      </c>
      <c r="D110">
        <v>1.3076000000000001</v>
      </c>
      <c r="E110">
        <v>1.327</v>
      </c>
      <c r="F110" s="69">
        <v>1.0271528777159999</v>
      </c>
      <c r="G110">
        <v>1.3495999999999999</v>
      </c>
      <c r="H110">
        <v>1.2361</v>
      </c>
      <c r="I110">
        <v>1.8341000000000001</v>
      </c>
      <c r="J110">
        <v>1.526</v>
      </c>
      <c r="K110">
        <v>1</v>
      </c>
      <c r="L110">
        <v>1.599</v>
      </c>
      <c r="M110">
        <v>1.1325000000000001</v>
      </c>
      <c r="N110">
        <v>1.036</v>
      </c>
      <c r="O110" s="3">
        <v>1</v>
      </c>
      <c r="P110">
        <v>1.7470000000000001</v>
      </c>
      <c r="Q110">
        <v>1.2049000000000001</v>
      </c>
      <c r="R110">
        <v>1.1302000000000001</v>
      </c>
      <c r="S110">
        <v>1.141</v>
      </c>
      <c r="T110" s="3">
        <v>1</v>
      </c>
      <c r="U110" s="19">
        <v>1.4174280025662784</v>
      </c>
      <c r="W110">
        <f t="shared" si="150"/>
        <v>3.8336773813032465E-3</v>
      </c>
      <c r="X110">
        <f t="shared" si="151"/>
        <v>4.0003137500981278E-3</v>
      </c>
      <c r="Y110" t="str">
        <f t="shared" si="152"/>
        <v>/</v>
      </c>
      <c r="Z110">
        <f t="shared" si="153"/>
        <v>-7.5301204819289147E-4</v>
      </c>
      <c r="AA110">
        <f t="shared" si="154"/>
        <v>-5.3205559200261154E-3</v>
      </c>
      <c r="AB110" t="str">
        <f t="shared" si="155"/>
        <v>/</v>
      </c>
      <c r="AC110">
        <f t="shared" si="156"/>
        <v>1.29607128392073E-3</v>
      </c>
      <c r="AD110">
        <f t="shared" si="157"/>
        <v>-4.9910486627243733E-3</v>
      </c>
      <c r="AE110">
        <f t="shared" si="158"/>
        <v>5.2700922266140093E-3</v>
      </c>
      <c r="AF110" t="str">
        <f t="shared" si="159"/>
        <v>/</v>
      </c>
      <c r="AG110">
        <f t="shared" si="160"/>
        <v>3.1367628607277265E-3</v>
      </c>
      <c r="AH110">
        <f t="shared" si="161"/>
        <v>3.6334633108827674E-3</v>
      </c>
      <c r="AI110">
        <f t="shared" si="162"/>
        <v>4.8496605237633439E-3</v>
      </c>
      <c r="AJ110" t="str">
        <f t="shared" si="163"/>
        <v>/</v>
      </c>
      <c r="AK110">
        <f t="shared" si="164"/>
        <v>4.1120381406436257E-2</v>
      </c>
      <c r="AL110">
        <f t="shared" si="165"/>
        <v>1.9125228671212913E-3</v>
      </c>
      <c r="AM110">
        <f t="shared" si="166"/>
        <v>5.9635068980865569E-3</v>
      </c>
      <c r="AN110" t="str">
        <f t="shared" si="167"/>
        <v>/</v>
      </c>
      <c r="AO110" t="str">
        <f t="shared" si="168"/>
        <v>/</v>
      </c>
      <c r="AP110">
        <f t="shared" si="129"/>
        <v>9.1870583478215195E-4</v>
      </c>
      <c r="BI110" s="2">
        <f t="shared" si="130"/>
        <v>43875</v>
      </c>
      <c r="BJ110" s="3">
        <f t="shared" si="131"/>
        <v>1.3615999999999999</v>
      </c>
      <c r="BK110" s="3">
        <f t="shared" si="132"/>
        <v>1.28</v>
      </c>
      <c r="BL110" s="3">
        <f t="shared" si="133"/>
        <v>1.2929892217937309</v>
      </c>
      <c r="BM110" s="3">
        <f t="shared" si="134"/>
        <v>1.327</v>
      </c>
      <c r="BN110" s="3">
        <f t="shared" si="135"/>
        <v>1.0271528777159999</v>
      </c>
      <c r="BO110" s="3">
        <f t="shared" si="136"/>
        <v>1.3296551724137931</v>
      </c>
      <c r="BP110" s="3">
        <f t="shared" si="137"/>
        <v>1.1713256893774282</v>
      </c>
      <c r="BQ110" s="3">
        <f t="shared" si="138"/>
        <v>1.5526115296707017</v>
      </c>
      <c r="BR110" s="3">
        <f t="shared" si="139"/>
        <v>1.526</v>
      </c>
      <c r="BS110" s="3">
        <f t="shared" si="140"/>
        <v>1</v>
      </c>
      <c r="BT110" s="3">
        <f t="shared" si="141"/>
        <v>1.4683195592286502</v>
      </c>
      <c r="BU110" s="3">
        <f t="shared" si="142"/>
        <v>1.1325000000000001</v>
      </c>
      <c r="BV110" s="3">
        <f t="shared" si="143"/>
        <v>1.036</v>
      </c>
      <c r="BW110" s="3">
        <f t="shared" si="144"/>
        <v>1</v>
      </c>
      <c r="BX110" s="3">
        <f t="shared" si="145"/>
        <v>1.7470000000000001</v>
      </c>
      <c r="BY110" s="3">
        <f t="shared" si="146"/>
        <v>1.1967620182757253</v>
      </c>
      <c r="BZ110" s="3">
        <f t="shared" si="147"/>
        <v>1.1302000000000001</v>
      </c>
      <c r="CA110" s="3">
        <f t="shared" si="148"/>
        <v>1.141</v>
      </c>
      <c r="CB110" s="3">
        <f t="shared" si="149"/>
        <v>1</v>
      </c>
      <c r="CC110" s="3">
        <f t="shared" ref="CC110" si="178">U110/U$2</f>
        <v>1.4174280025662784</v>
      </c>
    </row>
    <row r="111" spans="1:81">
      <c r="A111" s="2">
        <v>43882</v>
      </c>
      <c r="B111">
        <v>1.3642000000000001</v>
      </c>
      <c r="C111">
        <v>1.2863</v>
      </c>
      <c r="D111">
        <v>1.3110999999999999</v>
      </c>
      <c r="E111">
        <v>1.33</v>
      </c>
      <c r="F111" s="69">
        <v>1.0327395879062999</v>
      </c>
      <c r="G111">
        <v>1.3371999999999999</v>
      </c>
      <c r="H111">
        <v>1.2407999999999999</v>
      </c>
      <c r="I111">
        <v>1.8641000000000001</v>
      </c>
      <c r="J111">
        <v>1.556</v>
      </c>
      <c r="K111">
        <v>1</v>
      </c>
      <c r="L111">
        <v>1.609</v>
      </c>
      <c r="M111">
        <v>1.1317999999999999</v>
      </c>
      <c r="N111">
        <v>1.044</v>
      </c>
      <c r="O111" s="3">
        <v>1</v>
      </c>
      <c r="P111">
        <v>1.847</v>
      </c>
      <c r="Q111">
        <v>1.2082999999999999</v>
      </c>
      <c r="R111">
        <v>1.1313</v>
      </c>
      <c r="S111">
        <v>1.1479999999999999</v>
      </c>
      <c r="T111" s="3">
        <v>1</v>
      </c>
      <c r="U111" s="19">
        <v>1.4243185109541123</v>
      </c>
      <c r="W111">
        <f t="shared" si="150"/>
        <v>1.9095182138662015E-3</v>
      </c>
      <c r="X111">
        <f t="shared" si="151"/>
        <v>4.9218749999999645E-3</v>
      </c>
      <c r="Y111">
        <f t="shared" si="152"/>
        <v>2.6766595289078321E-3</v>
      </c>
      <c r="Z111">
        <f t="shared" si="153"/>
        <v>2.2607385079127518E-3</v>
      </c>
      <c r="AA111">
        <f t="shared" si="154"/>
        <v>5.4390250093274695E-3</v>
      </c>
      <c r="AB111">
        <f t="shared" si="155"/>
        <v>-9.1879075281564582E-3</v>
      </c>
      <c r="AC111">
        <f t="shared" si="156"/>
        <v>3.8022813688212143E-3</v>
      </c>
      <c r="AD111">
        <f t="shared" si="157"/>
        <v>1.6356796248841343E-2</v>
      </c>
      <c r="AE111">
        <f t="shared" si="158"/>
        <v>1.9659239842725995E-2</v>
      </c>
      <c r="AF111" t="str">
        <f t="shared" si="159"/>
        <v>/</v>
      </c>
      <c r="AG111">
        <f t="shared" si="160"/>
        <v>6.2539086929331855E-3</v>
      </c>
      <c r="AH111">
        <f t="shared" si="161"/>
        <v>-6.1810154525399064E-4</v>
      </c>
      <c r="AI111">
        <f t="shared" si="162"/>
        <v>7.7220077220077066E-3</v>
      </c>
      <c r="AJ111" t="str">
        <f t="shared" si="163"/>
        <v>/</v>
      </c>
      <c r="AK111">
        <f t="shared" si="164"/>
        <v>5.7240984544934204E-2</v>
      </c>
      <c r="AL111">
        <f t="shared" si="165"/>
        <v>2.8218109386670687E-3</v>
      </c>
      <c r="AM111">
        <f t="shared" si="166"/>
        <v>9.7327906565203293E-4</v>
      </c>
      <c r="AN111">
        <f t="shared" si="167"/>
        <v>6.1349693251533388E-3</v>
      </c>
      <c r="AO111" t="str">
        <f t="shared" si="168"/>
        <v>/</v>
      </c>
      <c r="AP111">
        <f t="shared" si="129"/>
        <v>4.8612757581749655E-3</v>
      </c>
      <c r="BI111" s="2">
        <f t="shared" si="130"/>
        <v>43882</v>
      </c>
      <c r="BJ111" s="3">
        <f t="shared" si="131"/>
        <v>1.3642000000000001</v>
      </c>
      <c r="BK111" s="3">
        <f t="shared" si="132"/>
        <v>1.2863</v>
      </c>
      <c r="BL111" s="3">
        <f t="shared" si="133"/>
        <v>1.2964501137150202</v>
      </c>
      <c r="BM111" s="3">
        <f t="shared" si="134"/>
        <v>1.33</v>
      </c>
      <c r="BN111" s="3">
        <f t="shared" si="135"/>
        <v>1.0327395879062999</v>
      </c>
      <c r="BO111" s="3">
        <f t="shared" si="136"/>
        <v>1.3174384236453203</v>
      </c>
      <c r="BP111" s="3">
        <f t="shared" si="137"/>
        <v>1.1757793992229697</v>
      </c>
      <c r="BQ111" s="3">
        <f t="shared" si="138"/>
        <v>1.5780072801151275</v>
      </c>
      <c r="BR111" s="3">
        <f t="shared" si="139"/>
        <v>1.556</v>
      </c>
      <c r="BS111" s="3">
        <f t="shared" si="140"/>
        <v>1</v>
      </c>
      <c r="BT111" s="3">
        <f t="shared" si="141"/>
        <v>1.477502295684114</v>
      </c>
      <c r="BU111" s="3">
        <f t="shared" si="142"/>
        <v>1.1317999999999999</v>
      </c>
      <c r="BV111" s="3">
        <f t="shared" si="143"/>
        <v>1.044</v>
      </c>
      <c r="BW111" s="3">
        <f t="shared" si="144"/>
        <v>1</v>
      </c>
      <c r="BX111" s="3">
        <f t="shared" si="145"/>
        <v>1.847</v>
      </c>
      <c r="BY111" s="3">
        <f t="shared" si="146"/>
        <v>1.2001390544298769</v>
      </c>
      <c r="BZ111" s="3">
        <f t="shared" si="147"/>
        <v>1.1313</v>
      </c>
      <c r="CA111" s="3">
        <f t="shared" si="148"/>
        <v>1.1479999999999999</v>
      </c>
      <c r="CB111" s="3">
        <f t="shared" si="149"/>
        <v>1</v>
      </c>
      <c r="CC111" s="3">
        <f t="shared" ref="CC111" si="179">U111/U$2</f>
        <v>1.4243185109541123</v>
      </c>
    </row>
    <row r="112" spans="1:81">
      <c r="A112" s="2">
        <v>43889</v>
      </c>
      <c r="B112">
        <v>1.3784000000000001</v>
      </c>
      <c r="C112">
        <v>1.29</v>
      </c>
      <c r="D112">
        <v>1.3240000000000001</v>
      </c>
      <c r="E112">
        <v>1.327</v>
      </c>
      <c r="F112" s="69">
        <v>1.0277799963133001</v>
      </c>
      <c r="G112">
        <v>1.3744000000000001</v>
      </c>
      <c r="H112">
        <v>1.2423</v>
      </c>
      <c r="I112">
        <v>1.8694999999999999</v>
      </c>
      <c r="J112">
        <v>1.5529999999999999</v>
      </c>
      <c r="K112">
        <v>1</v>
      </c>
      <c r="L112">
        <v>1.647</v>
      </c>
      <c r="M112">
        <v>1.1345000000000001</v>
      </c>
      <c r="N112">
        <v>1.05</v>
      </c>
      <c r="O112" s="3">
        <v>1</v>
      </c>
      <c r="P112">
        <v>1.772</v>
      </c>
      <c r="Q112">
        <v>1.2134</v>
      </c>
      <c r="R112">
        <v>1.1325000000000001</v>
      </c>
      <c r="S112">
        <v>1.1599999999999999</v>
      </c>
      <c r="T112" s="3">
        <v>1</v>
      </c>
      <c r="U112" s="19">
        <v>1.4336499125298714</v>
      </c>
      <c r="W112">
        <f t="shared" si="150"/>
        <v>1.0409030933880681E-2</v>
      </c>
      <c r="X112">
        <f t="shared" si="151"/>
        <v>2.8764673870791402E-3</v>
      </c>
      <c r="Y112">
        <f t="shared" si="152"/>
        <v>9.8390664327665522E-3</v>
      </c>
      <c r="Z112">
        <f t="shared" si="153"/>
        <v>-2.2556390977443996E-3</v>
      </c>
      <c r="AA112">
        <f t="shared" si="154"/>
        <v>-4.802364169126716E-3</v>
      </c>
      <c r="AB112">
        <f t="shared" si="155"/>
        <v>2.7819323960514675E-2</v>
      </c>
      <c r="AC112">
        <f t="shared" si="156"/>
        <v>1.2088974854933543E-3</v>
      </c>
      <c r="AD112">
        <f t="shared" si="157"/>
        <v>2.8968402982672004E-3</v>
      </c>
      <c r="AE112">
        <f t="shared" si="158"/>
        <v>-1.928020565552746E-3</v>
      </c>
      <c r="AF112" t="str">
        <f t="shared" si="159"/>
        <v>/</v>
      </c>
      <c r="AG112">
        <f t="shared" si="160"/>
        <v>2.3617153511497957E-2</v>
      </c>
      <c r="AH112">
        <f t="shared" si="161"/>
        <v>2.3855804912529255E-3</v>
      </c>
      <c r="AI112">
        <f t="shared" si="162"/>
        <v>5.7471264367816577E-3</v>
      </c>
      <c r="AJ112" t="str">
        <f t="shared" si="163"/>
        <v>/</v>
      </c>
      <c r="AK112">
        <f t="shared" si="164"/>
        <v>-4.060638873849487E-2</v>
      </c>
      <c r="AL112">
        <f t="shared" si="165"/>
        <v>4.2208060912025669E-3</v>
      </c>
      <c r="AM112">
        <f t="shared" si="166"/>
        <v>1.0607265977196079E-3</v>
      </c>
      <c r="AN112">
        <f t="shared" si="167"/>
        <v>1.0452961672473782E-2</v>
      </c>
      <c r="AO112" t="str">
        <f t="shared" si="168"/>
        <v>/</v>
      </c>
      <c r="AP112">
        <f t="shared" si="129"/>
        <v>6.5514851516661476E-3</v>
      </c>
      <c r="BI112" s="2">
        <f t="shared" si="130"/>
        <v>43889</v>
      </c>
      <c r="BJ112" s="3">
        <f t="shared" si="131"/>
        <v>1.3784000000000001</v>
      </c>
      <c r="BK112" s="3">
        <f t="shared" si="132"/>
        <v>1.29</v>
      </c>
      <c r="BL112" s="3">
        <f t="shared" si="133"/>
        <v>1.3092059725106298</v>
      </c>
      <c r="BM112" s="3">
        <f t="shared" si="134"/>
        <v>1.327</v>
      </c>
      <c r="BN112" s="3">
        <f t="shared" si="135"/>
        <v>1.0277799963133001</v>
      </c>
      <c r="BO112" s="3">
        <f t="shared" si="136"/>
        <v>1.3540886699507391</v>
      </c>
      <c r="BP112" s="3">
        <f t="shared" si="137"/>
        <v>1.1772007959821853</v>
      </c>
      <c r="BQ112" s="3">
        <f t="shared" si="138"/>
        <v>1.5825785151951239</v>
      </c>
      <c r="BR112" s="3">
        <f t="shared" si="139"/>
        <v>1.5529999999999999</v>
      </c>
      <c r="BS112" s="3">
        <f t="shared" si="140"/>
        <v>1</v>
      </c>
      <c r="BT112" s="3">
        <f t="shared" si="141"/>
        <v>1.5123966942148761</v>
      </c>
      <c r="BU112" s="3">
        <f t="shared" si="142"/>
        <v>1.1345000000000001</v>
      </c>
      <c r="BV112" s="3">
        <f t="shared" si="143"/>
        <v>1.05</v>
      </c>
      <c r="BW112" s="3">
        <f t="shared" si="144"/>
        <v>1</v>
      </c>
      <c r="BX112" s="3">
        <f t="shared" si="145"/>
        <v>1.772</v>
      </c>
      <c r="BY112" s="3">
        <f t="shared" si="146"/>
        <v>1.2052046086611046</v>
      </c>
      <c r="BZ112" s="3">
        <f t="shared" si="147"/>
        <v>1.1325000000000001</v>
      </c>
      <c r="CA112" s="3">
        <f t="shared" si="148"/>
        <v>1.1599999999999999</v>
      </c>
      <c r="CB112" s="3">
        <f t="shared" si="149"/>
        <v>1</v>
      </c>
      <c r="CC112" s="3">
        <f t="shared" ref="CC112" si="180">U112/U$2</f>
        <v>1.4336499125298714</v>
      </c>
    </row>
    <row r="113" spans="1:81">
      <c r="A113" s="2">
        <v>43896</v>
      </c>
      <c r="B113">
        <v>1.3835999999999999</v>
      </c>
      <c r="C113">
        <v>1.2950999999999999</v>
      </c>
      <c r="D113">
        <v>1.3333999999999999</v>
      </c>
      <c r="E113">
        <v>1.331</v>
      </c>
      <c r="F113" s="69">
        <v>1.04008852742646</v>
      </c>
      <c r="G113">
        <v>1.4101999999999999</v>
      </c>
      <c r="H113">
        <v>1.2662</v>
      </c>
      <c r="I113">
        <v>1.8992</v>
      </c>
      <c r="J113">
        <v>1.58</v>
      </c>
      <c r="K113">
        <v>1</v>
      </c>
      <c r="L113">
        <v>1.6950000000000001</v>
      </c>
      <c r="M113">
        <v>1.1393</v>
      </c>
      <c r="N113">
        <v>1.0369999999999999</v>
      </c>
      <c r="O113" s="3">
        <v>1</v>
      </c>
      <c r="P113">
        <v>1.8260000000000001</v>
      </c>
      <c r="Q113">
        <v>1.2209000000000001</v>
      </c>
      <c r="R113">
        <v>1.1436999999999999</v>
      </c>
      <c r="S113">
        <v>1.165</v>
      </c>
      <c r="T113" s="3">
        <v>1</v>
      </c>
      <c r="U113" s="19">
        <v>1.4521243447136192</v>
      </c>
      <c r="W113">
        <f t="shared" si="150"/>
        <v>3.7724898432964782E-3</v>
      </c>
      <c r="X113">
        <f t="shared" si="151"/>
        <v>3.9534883720928615E-3</v>
      </c>
      <c r="Y113">
        <f t="shared" si="152"/>
        <v>7.0996978851962655E-3</v>
      </c>
      <c r="Z113">
        <f t="shared" si="153"/>
        <v>3.0143180105501877E-3</v>
      </c>
      <c r="AA113">
        <f t="shared" si="154"/>
        <v>1.1975842259346559E-2</v>
      </c>
      <c r="AB113">
        <f t="shared" si="155"/>
        <v>2.6047729918509788E-2</v>
      </c>
      <c r="AC113">
        <f t="shared" si="156"/>
        <v>1.9238509216775279E-2</v>
      </c>
      <c r="AD113">
        <f t="shared" si="157"/>
        <v>1.5886600695373065E-2</v>
      </c>
      <c r="AE113">
        <f t="shared" si="158"/>
        <v>1.7385705086928605E-2</v>
      </c>
      <c r="AF113" t="str">
        <f t="shared" si="159"/>
        <v>/</v>
      </c>
      <c r="AG113">
        <f t="shared" si="160"/>
        <v>2.9143897996356971E-2</v>
      </c>
      <c r="AH113">
        <f t="shared" si="161"/>
        <v>4.2309387395327303E-3</v>
      </c>
      <c r="AI113">
        <f t="shared" si="162"/>
        <v>-1.2380952380952492E-2</v>
      </c>
      <c r="AJ113" t="str">
        <f t="shared" si="163"/>
        <v>/</v>
      </c>
      <c r="AK113">
        <f t="shared" si="164"/>
        <v>3.0474040632054278E-2</v>
      </c>
      <c r="AL113">
        <f t="shared" si="165"/>
        <v>6.1809790670843689E-3</v>
      </c>
      <c r="AM113">
        <f t="shared" si="166"/>
        <v>9.8896247240616297E-3</v>
      </c>
      <c r="AN113">
        <f t="shared" si="167"/>
        <v>4.3103448275862988E-3</v>
      </c>
      <c r="AO113" t="str">
        <f t="shared" si="168"/>
        <v>/</v>
      </c>
      <c r="AP113">
        <f t="shared" si="129"/>
        <v>1.2886292547632516E-2</v>
      </c>
      <c r="BI113" s="2">
        <f t="shared" si="130"/>
        <v>43896</v>
      </c>
      <c r="BJ113" s="3">
        <f t="shared" si="131"/>
        <v>1.3835999999999999</v>
      </c>
      <c r="BK113" s="3">
        <f t="shared" si="132"/>
        <v>1.2950999999999999</v>
      </c>
      <c r="BL113" s="3">
        <f t="shared" si="133"/>
        <v>1.3185009393849498</v>
      </c>
      <c r="BM113" s="3">
        <f t="shared" si="134"/>
        <v>1.331</v>
      </c>
      <c r="BN113" s="3">
        <f t="shared" si="135"/>
        <v>1.04008852742646</v>
      </c>
      <c r="BO113" s="3">
        <f t="shared" si="136"/>
        <v>1.38935960591133</v>
      </c>
      <c r="BP113" s="3">
        <f t="shared" si="137"/>
        <v>1.1998483843456837</v>
      </c>
      <c r="BQ113" s="3">
        <f t="shared" si="138"/>
        <v>1.6077203081351055</v>
      </c>
      <c r="BR113" s="3">
        <f t="shared" si="139"/>
        <v>1.58</v>
      </c>
      <c r="BS113" s="3">
        <f t="shared" si="140"/>
        <v>1</v>
      </c>
      <c r="BT113" s="3">
        <f t="shared" si="141"/>
        <v>1.556473829201102</v>
      </c>
      <c r="BU113" s="3">
        <f t="shared" si="142"/>
        <v>1.1393</v>
      </c>
      <c r="BV113" s="3">
        <f t="shared" si="143"/>
        <v>1.0369999999999999</v>
      </c>
      <c r="BW113" s="3">
        <f t="shared" si="144"/>
        <v>1</v>
      </c>
      <c r="BX113" s="3">
        <f t="shared" si="145"/>
        <v>1.8260000000000001</v>
      </c>
      <c r="BY113" s="3">
        <f t="shared" si="146"/>
        <v>1.2126539531187923</v>
      </c>
      <c r="BZ113" s="3">
        <f t="shared" si="147"/>
        <v>1.1436999999999999</v>
      </c>
      <c r="CA113" s="3">
        <f t="shared" si="148"/>
        <v>1.165</v>
      </c>
      <c r="CB113" s="3">
        <f t="shared" si="149"/>
        <v>1</v>
      </c>
      <c r="CC113" s="3">
        <f t="shared" ref="CC113" si="181">U113/U$2</f>
        <v>1.4521243447136192</v>
      </c>
    </row>
    <row r="114" spans="1:81">
      <c r="A114" s="2">
        <v>43903</v>
      </c>
      <c r="B114">
        <v>1.3900999999999999</v>
      </c>
      <c r="C114">
        <v>1.2938000000000001</v>
      </c>
      <c r="D114">
        <v>1.3568</v>
      </c>
      <c r="E114">
        <v>1.347</v>
      </c>
      <c r="F114" s="69">
        <v>1.0443014728609099</v>
      </c>
      <c r="G114">
        <v>1.4776</v>
      </c>
      <c r="H114">
        <v>1.2605999999999999</v>
      </c>
      <c r="I114">
        <v>1.8767</v>
      </c>
      <c r="J114">
        <v>1.5680000000000001</v>
      </c>
      <c r="K114">
        <v>1</v>
      </c>
      <c r="L114">
        <v>1.7090000000000001</v>
      </c>
      <c r="M114">
        <v>1.1495</v>
      </c>
      <c r="N114">
        <v>1.0509999999999999</v>
      </c>
      <c r="O114" s="3">
        <v>1</v>
      </c>
      <c r="P114">
        <v>1.768</v>
      </c>
      <c r="Q114">
        <v>1.2266999999999999</v>
      </c>
      <c r="R114">
        <v>1.1415</v>
      </c>
      <c r="S114">
        <v>1.1910000000000001</v>
      </c>
      <c r="T114" s="3">
        <v>1</v>
      </c>
      <c r="U114" s="19">
        <v>1.462481583229047</v>
      </c>
      <c r="W114">
        <f t="shared" si="150"/>
        <v>4.6978895634575135E-3</v>
      </c>
      <c r="X114">
        <f t="shared" si="151"/>
        <v>-1.0037834916221122E-3</v>
      </c>
      <c r="Y114">
        <f t="shared" si="152"/>
        <v>1.7549122543872864E-2</v>
      </c>
      <c r="Z114">
        <f t="shared" si="153"/>
        <v>1.2021036814425345E-2</v>
      </c>
      <c r="AA114">
        <f t="shared" si="154"/>
        <v>4.0505642773256412E-3</v>
      </c>
      <c r="AB114">
        <f t="shared" si="155"/>
        <v>4.7794639058289734E-2</v>
      </c>
      <c r="AC114">
        <f t="shared" si="156"/>
        <v>-4.422682040751913E-3</v>
      </c>
      <c r="AD114">
        <f t="shared" si="157"/>
        <v>-1.1847093513058127E-2</v>
      </c>
      <c r="AE114">
        <f t="shared" si="158"/>
        <v>-7.5949367088608E-3</v>
      </c>
      <c r="AF114" t="str">
        <f t="shared" si="159"/>
        <v>/</v>
      </c>
      <c r="AG114">
        <f t="shared" si="160"/>
        <v>8.2595870206489952E-3</v>
      </c>
      <c r="AH114">
        <f t="shared" si="161"/>
        <v>8.9528657947861578E-3</v>
      </c>
      <c r="AI114">
        <f t="shared" si="162"/>
        <v>1.3500482160077265E-2</v>
      </c>
      <c r="AJ114" t="str">
        <f t="shared" si="163"/>
        <v>/</v>
      </c>
      <c r="AK114">
        <f t="shared" si="164"/>
        <v>-3.1763417305585961E-2</v>
      </c>
      <c r="AL114">
        <f t="shared" si="165"/>
        <v>4.7505938242278223E-3</v>
      </c>
      <c r="AM114">
        <f t="shared" si="166"/>
        <v>-1.9235813587479278E-3</v>
      </c>
      <c r="AN114">
        <f t="shared" si="167"/>
        <v>2.2317596566523656E-2</v>
      </c>
      <c r="AO114" t="str">
        <f t="shared" si="168"/>
        <v>/</v>
      </c>
      <c r="AP114">
        <f t="shared" si="129"/>
        <v>7.1324735744102696E-3</v>
      </c>
      <c r="BI114" s="2">
        <f t="shared" si="130"/>
        <v>43903</v>
      </c>
      <c r="BJ114" s="3">
        <f t="shared" si="131"/>
        <v>1.3900999999999999</v>
      </c>
      <c r="BK114" s="3">
        <f t="shared" si="132"/>
        <v>1.2938000000000001</v>
      </c>
      <c r="BL114" s="3">
        <f t="shared" si="133"/>
        <v>1.341639473944428</v>
      </c>
      <c r="BM114" s="3">
        <f t="shared" si="134"/>
        <v>1.347</v>
      </c>
      <c r="BN114" s="3">
        <f t="shared" si="135"/>
        <v>1.0443014728609099</v>
      </c>
      <c r="BO114" s="3">
        <f t="shared" si="136"/>
        <v>1.4557635467980297</v>
      </c>
      <c r="BP114" s="3">
        <f t="shared" si="137"/>
        <v>1.194541836444613</v>
      </c>
      <c r="BQ114" s="3">
        <f t="shared" si="138"/>
        <v>1.5886734953017863</v>
      </c>
      <c r="BR114" s="3">
        <f t="shared" si="139"/>
        <v>1.5680000000000001</v>
      </c>
      <c r="BS114" s="3">
        <f t="shared" si="140"/>
        <v>1</v>
      </c>
      <c r="BT114" s="3">
        <f t="shared" si="141"/>
        <v>1.5693296602387512</v>
      </c>
      <c r="BU114" s="3">
        <f t="shared" si="142"/>
        <v>1.1495</v>
      </c>
      <c r="BV114" s="3">
        <f t="shared" si="143"/>
        <v>1.0509999999999999</v>
      </c>
      <c r="BW114" s="3">
        <f t="shared" si="144"/>
        <v>1</v>
      </c>
      <c r="BX114" s="3">
        <f t="shared" si="145"/>
        <v>1.768</v>
      </c>
      <c r="BY114" s="3">
        <f t="shared" si="146"/>
        <v>1.218414779499404</v>
      </c>
      <c r="BZ114" s="3">
        <f t="shared" si="147"/>
        <v>1.1415</v>
      </c>
      <c r="CA114" s="3">
        <f t="shared" si="148"/>
        <v>1.1910000000000001</v>
      </c>
      <c r="CB114" s="3">
        <f t="shared" si="149"/>
        <v>1</v>
      </c>
      <c r="CC114" s="3">
        <f t="shared" ref="CC114" si="182">U114/U$2</f>
        <v>1.462481583229047</v>
      </c>
    </row>
    <row r="115" spans="1:81">
      <c r="A115" s="2">
        <v>43910</v>
      </c>
      <c r="B115">
        <v>1.4005000000000001</v>
      </c>
      <c r="C115">
        <v>1.2875000000000001</v>
      </c>
      <c r="D115">
        <v>1.379</v>
      </c>
      <c r="E115">
        <v>1.355</v>
      </c>
      <c r="F115" s="69">
        <v>1.05983464098271</v>
      </c>
      <c r="G115">
        <v>1.5285</v>
      </c>
      <c r="H115">
        <v>1.2606999999999999</v>
      </c>
      <c r="I115">
        <v>1.8933</v>
      </c>
      <c r="J115">
        <v>1.58</v>
      </c>
      <c r="K115">
        <v>1</v>
      </c>
      <c r="L115">
        <v>1.734</v>
      </c>
      <c r="M115">
        <v>1.1579999999999999</v>
      </c>
      <c r="N115">
        <v>1.0449999999999999</v>
      </c>
      <c r="O115" s="3">
        <v>1</v>
      </c>
      <c r="P115">
        <v>1.7869999999999999</v>
      </c>
      <c r="Q115">
        <v>1.2395</v>
      </c>
      <c r="R115">
        <v>1.1415</v>
      </c>
      <c r="S115">
        <v>1.2210000000000001</v>
      </c>
      <c r="T115" s="3">
        <v>1</v>
      </c>
      <c r="U115" s="19">
        <v>1.4774834377169792</v>
      </c>
      <c r="W115">
        <f t="shared" si="150"/>
        <v>7.4814761527948193E-3</v>
      </c>
      <c r="X115">
        <f t="shared" si="151"/>
        <v>-4.869377028907107E-3</v>
      </c>
      <c r="Y115">
        <f t="shared" si="152"/>
        <v>1.6362028301886822E-2</v>
      </c>
      <c r="Z115">
        <f t="shared" si="153"/>
        <v>5.9391239792130346E-3</v>
      </c>
      <c r="AA115">
        <f t="shared" si="154"/>
        <v>1.4874218341611956E-2</v>
      </c>
      <c r="AB115">
        <f t="shared" si="155"/>
        <v>3.4447753113156399E-2</v>
      </c>
      <c r="AC115">
        <f t="shared" si="156"/>
        <v>7.9327304458143288E-5</v>
      </c>
      <c r="AD115">
        <f t="shared" si="157"/>
        <v>8.8453135823520768E-3</v>
      </c>
      <c r="AE115">
        <f t="shared" si="158"/>
        <v>7.6530612244898322E-3</v>
      </c>
      <c r="AF115" t="str">
        <f t="shared" si="159"/>
        <v>/</v>
      </c>
      <c r="AG115">
        <f t="shared" si="160"/>
        <v>1.4628437682855377E-2</v>
      </c>
      <c r="AH115">
        <f t="shared" si="161"/>
        <v>7.3945193562419131E-3</v>
      </c>
      <c r="AI115">
        <f t="shared" si="162"/>
        <v>-5.7088487155090295E-3</v>
      </c>
      <c r="AJ115" t="str">
        <f t="shared" si="163"/>
        <v>/</v>
      </c>
      <c r="AK115">
        <f t="shared" si="164"/>
        <v>1.0746606334841591E-2</v>
      </c>
      <c r="AL115">
        <f t="shared" si="165"/>
        <v>1.0434499062525582E-2</v>
      </c>
      <c r="AM115" t="str">
        <f t="shared" si="166"/>
        <v>/</v>
      </c>
      <c r="AN115">
        <f t="shared" si="167"/>
        <v>2.518891687657443E-2</v>
      </c>
      <c r="AO115" t="str">
        <f t="shared" si="168"/>
        <v>/</v>
      </c>
      <c r="AP115">
        <f t="shared" si="129"/>
        <v>1.0257807455468448E-2</v>
      </c>
      <c r="BI115" s="2">
        <f t="shared" si="130"/>
        <v>43910</v>
      </c>
      <c r="BJ115" s="3">
        <f t="shared" si="131"/>
        <v>1.4005000000000001</v>
      </c>
      <c r="BK115" s="3">
        <f t="shared" si="132"/>
        <v>1.2875000000000001</v>
      </c>
      <c r="BL115" s="3">
        <f t="shared" si="133"/>
        <v>1.363591416988035</v>
      </c>
      <c r="BM115" s="3">
        <f t="shared" si="134"/>
        <v>1.355</v>
      </c>
      <c r="BN115" s="3">
        <f t="shared" si="135"/>
        <v>1.05983464098271</v>
      </c>
      <c r="BO115" s="3">
        <f t="shared" si="136"/>
        <v>1.5059113300492613</v>
      </c>
      <c r="BP115" s="3">
        <f t="shared" si="137"/>
        <v>1.1946365962285606</v>
      </c>
      <c r="BQ115" s="3">
        <f t="shared" si="138"/>
        <v>1.6027258105477016</v>
      </c>
      <c r="BR115" s="3">
        <f t="shared" si="139"/>
        <v>1.58</v>
      </c>
      <c r="BS115" s="3">
        <f t="shared" si="140"/>
        <v>1</v>
      </c>
      <c r="BT115" s="3">
        <f t="shared" si="141"/>
        <v>1.5922865013774106</v>
      </c>
      <c r="BU115" s="3">
        <f t="shared" si="142"/>
        <v>1.1579999999999999</v>
      </c>
      <c r="BV115" s="3">
        <f t="shared" si="143"/>
        <v>1.0449999999999999</v>
      </c>
      <c r="BW115" s="3">
        <f t="shared" si="144"/>
        <v>1</v>
      </c>
      <c r="BX115" s="3">
        <f t="shared" si="145"/>
        <v>1.7869999999999999</v>
      </c>
      <c r="BY115" s="3">
        <f t="shared" si="146"/>
        <v>1.231128327373858</v>
      </c>
      <c r="BZ115" s="3">
        <f t="shared" si="147"/>
        <v>1.1415</v>
      </c>
      <c r="CA115" s="3">
        <f t="shared" si="148"/>
        <v>1.2210000000000001</v>
      </c>
      <c r="CB115" s="3">
        <f t="shared" si="149"/>
        <v>1</v>
      </c>
      <c r="CC115" s="3">
        <f t="shared" ref="CC115" si="183">U115/U$2</f>
        <v>1.4774834377169792</v>
      </c>
    </row>
    <row r="116" spans="1:81">
      <c r="A116" s="2">
        <v>43917</v>
      </c>
      <c r="B116">
        <v>1.4017999999999999</v>
      </c>
      <c r="C116">
        <v>1.2887999999999999</v>
      </c>
      <c r="D116">
        <v>1.3872</v>
      </c>
      <c r="E116">
        <v>1.3620000000000001</v>
      </c>
      <c r="F116" s="69">
        <v>1.05325621302342</v>
      </c>
      <c r="G116">
        <v>1.556</v>
      </c>
      <c r="H116">
        <v>1.2613000000000001</v>
      </c>
      <c r="I116">
        <v>1.9012</v>
      </c>
      <c r="J116">
        <v>1.571</v>
      </c>
      <c r="K116">
        <v>1</v>
      </c>
      <c r="L116">
        <v>1.734</v>
      </c>
      <c r="M116">
        <v>1.1618999999999999</v>
      </c>
      <c r="N116">
        <v>1.0580000000000001</v>
      </c>
      <c r="O116" s="3">
        <v>1</v>
      </c>
      <c r="P116">
        <v>1.7450000000000001</v>
      </c>
      <c r="Q116">
        <v>1.2439</v>
      </c>
      <c r="R116">
        <v>1.1493</v>
      </c>
      <c r="S116">
        <v>1.218</v>
      </c>
      <c r="T116" s="3">
        <v>1</v>
      </c>
      <c r="U116" s="19">
        <v>1.4814955452665901</v>
      </c>
      <c r="W116">
        <f t="shared" si="150"/>
        <v>9.2823991431623121E-4</v>
      </c>
      <c r="X116">
        <f t="shared" si="151"/>
        <v>1.0097087378639902E-3</v>
      </c>
      <c r="Y116">
        <f t="shared" si="152"/>
        <v>5.9463379260333848E-3</v>
      </c>
      <c r="Z116">
        <f t="shared" si="153"/>
        <v>5.1660516605167572E-3</v>
      </c>
      <c r="AA116">
        <f t="shared" si="154"/>
        <v>-6.2070324038382418E-3</v>
      </c>
      <c r="AB116">
        <f t="shared" si="155"/>
        <v>1.799149492966956E-2</v>
      </c>
      <c r="AC116">
        <f t="shared" si="156"/>
        <v>4.7592607281687904E-4</v>
      </c>
      <c r="AD116">
        <f t="shared" si="157"/>
        <v>4.1726086726878719E-3</v>
      </c>
      <c r="AE116">
        <f t="shared" si="158"/>
        <v>-5.6962025316456E-3</v>
      </c>
      <c r="AF116" t="str">
        <f t="shared" si="159"/>
        <v>/</v>
      </c>
      <c r="AG116" t="str">
        <f t="shared" si="160"/>
        <v>/</v>
      </c>
      <c r="AH116">
        <f t="shared" si="161"/>
        <v>3.3678756476684946E-3</v>
      </c>
      <c r="AI116">
        <f t="shared" si="162"/>
        <v>1.2440191387560029E-2</v>
      </c>
      <c r="AJ116" t="str">
        <f t="shared" si="163"/>
        <v>/</v>
      </c>
      <c r="AK116">
        <f t="shared" si="164"/>
        <v>-2.3503077783995407E-2</v>
      </c>
      <c r="AL116">
        <f t="shared" si="165"/>
        <v>3.5498184751916462E-3</v>
      </c>
      <c r="AM116">
        <f t="shared" si="166"/>
        <v>6.8331143232589486E-3</v>
      </c>
      <c r="AN116">
        <f t="shared" si="167"/>
        <v>-2.4570024570025328E-3</v>
      </c>
      <c r="AO116" t="str">
        <f t="shared" si="168"/>
        <v>/</v>
      </c>
      <c r="AP116">
        <f t="shared" si="129"/>
        <v>2.7155008626089661E-3</v>
      </c>
      <c r="BI116" s="2">
        <f t="shared" si="130"/>
        <v>43917</v>
      </c>
      <c r="BJ116" s="3">
        <f t="shared" si="131"/>
        <v>1.4017999999999999</v>
      </c>
      <c r="BK116" s="3">
        <f t="shared" si="132"/>
        <v>1.2887999999999999</v>
      </c>
      <c r="BL116" s="3">
        <f t="shared" si="133"/>
        <v>1.3716997923464846</v>
      </c>
      <c r="BM116" s="3">
        <f t="shared" si="134"/>
        <v>1.3620000000000001</v>
      </c>
      <c r="BN116" s="3">
        <f t="shared" si="135"/>
        <v>1.05325621302342</v>
      </c>
      <c r="BO116" s="3">
        <f t="shared" si="136"/>
        <v>1.5330049261083747</v>
      </c>
      <c r="BP116" s="3">
        <f t="shared" si="137"/>
        <v>1.1952051549322469</v>
      </c>
      <c r="BQ116" s="3">
        <f t="shared" si="138"/>
        <v>1.6094133581647339</v>
      </c>
      <c r="BR116" s="3">
        <f t="shared" si="139"/>
        <v>1.571</v>
      </c>
      <c r="BS116" s="3">
        <f t="shared" si="140"/>
        <v>1</v>
      </c>
      <c r="BT116" s="3">
        <f t="shared" si="141"/>
        <v>1.5922865013774106</v>
      </c>
      <c r="BU116" s="3">
        <f t="shared" si="142"/>
        <v>1.1618999999999999</v>
      </c>
      <c r="BV116" s="3">
        <f t="shared" si="143"/>
        <v>1.0580000000000001</v>
      </c>
      <c r="BW116" s="3">
        <f t="shared" si="144"/>
        <v>1</v>
      </c>
      <c r="BX116" s="3">
        <f t="shared" si="145"/>
        <v>1.7450000000000001</v>
      </c>
      <c r="BY116" s="3">
        <f t="shared" si="146"/>
        <v>1.2354986094557014</v>
      </c>
      <c r="BZ116" s="3">
        <f t="shared" si="147"/>
        <v>1.1493</v>
      </c>
      <c r="CA116" s="3">
        <f t="shared" si="148"/>
        <v>1.218</v>
      </c>
      <c r="CB116" s="3">
        <f t="shared" si="149"/>
        <v>1</v>
      </c>
      <c r="CC116" s="3">
        <f t="shared" ref="CC116" si="184">U116/U$2</f>
        <v>1.4814955452665901</v>
      </c>
    </row>
    <row r="117" spans="1:81">
      <c r="A117" s="2">
        <v>43924</v>
      </c>
      <c r="B117">
        <v>1.4017999999999999</v>
      </c>
      <c r="C117">
        <v>1.2963</v>
      </c>
      <c r="D117">
        <v>1.3861000000000001</v>
      </c>
      <c r="E117">
        <v>1.3620000000000001</v>
      </c>
      <c r="F117" s="69">
        <v>1.0487350228547001</v>
      </c>
      <c r="G117">
        <v>1.5449999999999999</v>
      </c>
      <c r="H117">
        <v>1.2668999999999999</v>
      </c>
      <c r="I117">
        <v>1.8925000000000001</v>
      </c>
      <c r="J117">
        <v>1.5880000000000001</v>
      </c>
      <c r="K117">
        <v>1</v>
      </c>
      <c r="L117">
        <v>1.728</v>
      </c>
      <c r="M117">
        <v>1.1654</v>
      </c>
      <c r="N117">
        <v>1.0449999999999999</v>
      </c>
      <c r="O117" s="3">
        <v>1</v>
      </c>
      <c r="P117">
        <v>1.77</v>
      </c>
      <c r="Q117">
        <v>1.2434000000000001</v>
      </c>
      <c r="R117">
        <v>1.1537999999999999</v>
      </c>
      <c r="S117">
        <v>1.22</v>
      </c>
      <c r="T117" s="3">
        <v>1</v>
      </c>
      <c r="U117" s="19">
        <v>1.4820209980249266</v>
      </c>
      <c r="W117" t="str">
        <f t="shared" si="150"/>
        <v>/</v>
      </c>
      <c r="X117">
        <f t="shared" si="151"/>
        <v>5.8193668528865317E-3</v>
      </c>
      <c r="Y117">
        <f t="shared" si="152"/>
        <v>-7.929642445212437E-4</v>
      </c>
      <c r="Z117" t="str">
        <f t="shared" si="153"/>
        <v>/</v>
      </c>
      <c r="AA117">
        <f t="shared" si="154"/>
        <v>-4.2925834310928446E-3</v>
      </c>
      <c r="AB117">
        <f t="shared" si="155"/>
        <v>-7.0694087403599948E-3</v>
      </c>
      <c r="AC117">
        <f t="shared" si="156"/>
        <v>4.4398636327596108E-3</v>
      </c>
      <c r="AD117">
        <f t="shared" si="157"/>
        <v>-4.576057227014485E-3</v>
      </c>
      <c r="AE117">
        <f t="shared" si="158"/>
        <v>1.0821133036282626E-2</v>
      </c>
      <c r="AF117" t="str">
        <f t="shared" si="159"/>
        <v>/</v>
      </c>
      <c r="AG117">
        <f t="shared" si="160"/>
        <v>-3.4602076124568004E-3</v>
      </c>
      <c r="AH117">
        <f t="shared" si="161"/>
        <v>3.0123074274894801E-3</v>
      </c>
      <c r="AI117">
        <f t="shared" si="162"/>
        <v>-1.2287334593572896E-2</v>
      </c>
      <c r="AJ117" t="str">
        <f t="shared" si="163"/>
        <v>/</v>
      </c>
      <c r="AK117">
        <f t="shared" si="164"/>
        <v>1.4326647564469885E-2</v>
      </c>
      <c r="AL117">
        <f t="shared" si="165"/>
        <v>-4.0196157247363029E-4</v>
      </c>
      <c r="AM117">
        <f t="shared" si="166"/>
        <v>3.9154267815191268E-3</v>
      </c>
      <c r="AN117">
        <f t="shared" si="167"/>
        <v>1.6420361247948545E-3</v>
      </c>
      <c r="AO117" t="str">
        <f t="shared" si="168"/>
        <v>/</v>
      </c>
      <c r="AP117">
        <f t="shared" si="129"/>
        <v>3.5467724490656494E-4</v>
      </c>
      <c r="BI117" s="2">
        <f t="shared" si="130"/>
        <v>43924</v>
      </c>
      <c r="BJ117" s="3">
        <f t="shared" si="131"/>
        <v>1.4017999999999999</v>
      </c>
      <c r="BK117" s="3">
        <f t="shared" si="132"/>
        <v>1.2963</v>
      </c>
      <c r="BL117" s="3">
        <f t="shared" si="133"/>
        <v>1.3706120834569366</v>
      </c>
      <c r="BM117" s="3">
        <f t="shared" si="134"/>
        <v>1.3620000000000001</v>
      </c>
      <c r="BN117" s="3">
        <f t="shared" si="135"/>
        <v>1.0487350228547001</v>
      </c>
      <c r="BO117" s="3">
        <f t="shared" si="136"/>
        <v>1.5221674876847291</v>
      </c>
      <c r="BP117" s="3">
        <f t="shared" si="137"/>
        <v>1.2005117028333177</v>
      </c>
      <c r="BQ117" s="3">
        <f t="shared" si="138"/>
        <v>1.6020485905358504</v>
      </c>
      <c r="BR117" s="3">
        <f t="shared" si="139"/>
        <v>1.5880000000000001</v>
      </c>
      <c r="BS117" s="3">
        <f t="shared" si="140"/>
        <v>1</v>
      </c>
      <c r="BT117" s="3">
        <f t="shared" si="141"/>
        <v>1.5867768595041323</v>
      </c>
      <c r="BU117" s="3">
        <f t="shared" si="142"/>
        <v>1.1654</v>
      </c>
      <c r="BV117" s="3">
        <f t="shared" si="143"/>
        <v>1.0449999999999999</v>
      </c>
      <c r="BW117" s="3">
        <f t="shared" si="144"/>
        <v>1</v>
      </c>
      <c r="BX117" s="3">
        <f t="shared" si="145"/>
        <v>1.77</v>
      </c>
      <c r="BY117" s="3">
        <f t="shared" si="146"/>
        <v>1.2350019864918556</v>
      </c>
      <c r="BZ117" s="3">
        <f t="shared" si="147"/>
        <v>1.1537999999999999</v>
      </c>
      <c r="CA117" s="3">
        <f t="shared" si="148"/>
        <v>1.22</v>
      </c>
      <c r="CB117" s="3">
        <f t="shared" si="149"/>
        <v>1</v>
      </c>
      <c r="CC117" s="3">
        <f t="shared" ref="CC117" si="185">U117/U$2</f>
        <v>1.4820209980249266</v>
      </c>
    </row>
    <row r="118" spans="1:81">
      <c r="A118" s="2">
        <v>43931</v>
      </c>
      <c r="B118">
        <v>1.4043000000000001</v>
      </c>
      <c r="C118">
        <v>1.2976000000000001</v>
      </c>
      <c r="D118">
        <v>1.3744000000000001</v>
      </c>
      <c r="E118">
        <v>1.367</v>
      </c>
      <c r="F118" s="69">
        <v>1.05272736372982</v>
      </c>
      <c r="G118">
        <v>1.5403</v>
      </c>
      <c r="H118">
        <v>1.2659</v>
      </c>
      <c r="I118">
        <v>1.883</v>
      </c>
      <c r="J118">
        <v>1.5980000000000001</v>
      </c>
      <c r="K118">
        <v>1</v>
      </c>
      <c r="L118">
        <v>1.7150000000000001</v>
      </c>
      <c r="M118">
        <v>1.1696</v>
      </c>
      <c r="N118">
        <v>1.0509999999999999</v>
      </c>
      <c r="O118" s="3">
        <v>1</v>
      </c>
      <c r="P118">
        <v>1.736</v>
      </c>
      <c r="Q118">
        <v>1.2462</v>
      </c>
      <c r="R118">
        <v>1.1515</v>
      </c>
      <c r="S118">
        <v>1.2310000000000001</v>
      </c>
      <c r="T118" s="3">
        <v>1</v>
      </c>
      <c r="U118" s="19">
        <v>1.4813945064006993</v>
      </c>
      <c r="W118">
        <f t="shared" si="150"/>
        <v>1.7834213154517276E-3</v>
      </c>
      <c r="X118">
        <f t="shared" si="151"/>
        <v>1.0028542775593063E-3</v>
      </c>
      <c r="Y118">
        <f t="shared" si="152"/>
        <v>-8.440949426448352E-3</v>
      </c>
      <c r="Z118">
        <f t="shared" si="153"/>
        <v>3.6710719530101965E-3</v>
      </c>
      <c r="AA118">
        <f t="shared" si="154"/>
        <v>3.8068156284631893E-3</v>
      </c>
      <c r="AB118">
        <f t="shared" si="155"/>
        <v>-3.042071197410956E-3</v>
      </c>
      <c r="AC118">
        <f t="shared" si="156"/>
        <v>-7.8932828163225111E-4</v>
      </c>
      <c r="AD118">
        <f t="shared" si="157"/>
        <v>-5.0198150594452651E-3</v>
      </c>
      <c r="AE118">
        <f t="shared" si="158"/>
        <v>6.297229219143663E-3</v>
      </c>
      <c r="AF118" t="str">
        <f t="shared" si="159"/>
        <v>/</v>
      </c>
      <c r="AG118">
        <f t="shared" si="160"/>
        <v>-7.5231481481481399E-3</v>
      </c>
      <c r="AH118">
        <f t="shared" si="161"/>
        <v>3.603912819632793E-3</v>
      </c>
      <c r="AI118">
        <f t="shared" si="162"/>
        <v>5.7416267942582699E-3</v>
      </c>
      <c r="AJ118" t="str">
        <f t="shared" si="163"/>
        <v>/</v>
      </c>
      <c r="AK118">
        <f t="shared" si="164"/>
        <v>-1.9209039548022666E-2</v>
      </c>
      <c r="AL118">
        <f t="shared" si="165"/>
        <v>2.2518899790895386E-3</v>
      </c>
      <c r="AM118">
        <f t="shared" si="166"/>
        <v>-1.9934130698561203E-3</v>
      </c>
      <c r="AN118">
        <f t="shared" si="167"/>
        <v>9.0163934426230607E-3</v>
      </c>
      <c r="AO118" t="str">
        <f t="shared" si="168"/>
        <v>/</v>
      </c>
      <c r="AP118">
        <f t="shared" si="129"/>
        <v>-4.2272789998409888E-4</v>
      </c>
      <c r="BI118" s="2">
        <f t="shared" si="130"/>
        <v>43931</v>
      </c>
      <c r="BJ118" s="3">
        <f t="shared" si="131"/>
        <v>1.4043000000000001</v>
      </c>
      <c r="BK118" s="3">
        <f t="shared" si="132"/>
        <v>1.2976000000000001</v>
      </c>
      <c r="BL118" s="3">
        <f t="shared" si="133"/>
        <v>1.3590428161771977</v>
      </c>
      <c r="BM118" s="3">
        <f t="shared" si="134"/>
        <v>1.367</v>
      </c>
      <c r="BN118" s="3">
        <f t="shared" si="135"/>
        <v>1.05272736372982</v>
      </c>
      <c r="BO118" s="3">
        <f t="shared" si="136"/>
        <v>1.5175369458128081</v>
      </c>
      <c r="BP118" s="3">
        <f t="shared" si="137"/>
        <v>1.1995641049938408</v>
      </c>
      <c r="BQ118" s="3">
        <f t="shared" si="138"/>
        <v>1.5940066028951156</v>
      </c>
      <c r="BR118" s="3">
        <f t="shared" si="139"/>
        <v>1.5980000000000001</v>
      </c>
      <c r="BS118" s="3">
        <f t="shared" si="140"/>
        <v>1</v>
      </c>
      <c r="BT118" s="3">
        <f t="shared" si="141"/>
        <v>1.5748393021120295</v>
      </c>
      <c r="BU118" s="3">
        <f t="shared" si="142"/>
        <v>1.1696</v>
      </c>
      <c r="BV118" s="3">
        <f t="shared" si="143"/>
        <v>1.0509999999999999</v>
      </c>
      <c r="BW118" s="3">
        <f t="shared" si="144"/>
        <v>1</v>
      </c>
      <c r="BX118" s="3">
        <f t="shared" si="145"/>
        <v>1.736</v>
      </c>
      <c r="BY118" s="3">
        <f t="shared" si="146"/>
        <v>1.2377830750893921</v>
      </c>
      <c r="BZ118" s="3">
        <f t="shared" si="147"/>
        <v>1.1515</v>
      </c>
      <c r="CA118" s="3">
        <f t="shared" si="148"/>
        <v>1.2310000000000001</v>
      </c>
      <c r="CB118" s="3">
        <f t="shared" si="149"/>
        <v>1</v>
      </c>
      <c r="CC118" s="3">
        <f t="shared" ref="CC118" si="186">U118/U$2</f>
        <v>1.4813945064006993</v>
      </c>
    </row>
    <row r="119" spans="1:81">
      <c r="A119" s="2">
        <v>43938</v>
      </c>
      <c r="B119">
        <v>1.407</v>
      </c>
      <c r="C119">
        <v>1.3013999999999999</v>
      </c>
      <c r="D119">
        <v>1.3580000000000001</v>
      </c>
      <c r="E119">
        <v>1.369</v>
      </c>
      <c r="F119" s="69">
        <v>1.0420448887685401</v>
      </c>
      <c r="G119">
        <v>1.5309999999999999</v>
      </c>
      <c r="H119">
        <v>1.2652000000000001</v>
      </c>
      <c r="I119">
        <v>1.8971</v>
      </c>
      <c r="J119">
        <v>1.5960000000000001</v>
      </c>
      <c r="K119">
        <v>1</v>
      </c>
      <c r="L119">
        <v>1.7150000000000001</v>
      </c>
      <c r="M119">
        <v>1.1740999999999999</v>
      </c>
      <c r="N119">
        <v>1.0580000000000001</v>
      </c>
      <c r="O119" s="3">
        <v>1</v>
      </c>
      <c r="P119">
        <v>1.7849999999999999</v>
      </c>
      <c r="Q119">
        <v>1.2514000000000001</v>
      </c>
      <c r="R119">
        <v>1.1412</v>
      </c>
      <c r="S119">
        <v>1.2470000000000001</v>
      </c>
      <c r="T119" s="3">
        <v>1</v>
      </c>
      <c r="U119" s="19">
        <v>1.4797417420772696</v>
      </c>
      <c r="W119">
        <f t="shared" si="150"/>
        <v>1.9226660969877685E-3</v>
      </c>
      <c r="X119">
        <f t="shared" si="151"/>
        <v>2.9284833538838484E-3</v>
      </c>
      <c r="Y119">
        <f t="shared" si="152"/>
        <v>-1.1932479627473791E-2</v>
      </c>
      <c r="Z119">
        <f t="shared" si="153"/>
        <v>1.4630577907828179E-3</v>
      </c>
      <c r="AA119">
        <f t="shared" si="154"/>
        <v>-1.0147427842505996E-2</v>
      </c>
      <c r="AB119">
        <f t="shared" si="155"/>
        <v>-6.0377848471077078E-3</v>
      </c>
      <c r="AC119">
        <f t="shared" si="156"/>
        <v>-5.5296626905754209E-4</v>
      </c>
      <c r="AD119">
        <f t="shared" si="157"/>
        <v>7.4880509824748476E-3</v>
      </c>
      <c r="AE119">
        <f t="shared" si="158"/>
        <v>-1.2515644555695093E-3</v>
      </c>
      <c r="AF119" t="str">
        <f t="shared" si="159"/>
        <v>/</v>
      </c>
      <c r="AG119" t="str">
        <f t="shared" si="160"/>
        <v>/</v>
      </c>
      <c r="AH119">
        <f t="shared" si="161"/>
        <v>3.8474692202461469E-3</v>
      </c>
      <c r="AI119">
        <f t="shared" si="162"/>
        <v>6.6603235014273121E-3</v>
      </c>
      <c r="AJ119" t="str">
        <f t="shared" si="163"/>
        <v>/</v>
      </c>
      <c r="AK119">
        <f t="shared" si="164"/>
        <v>2.8225806451612767E-2</v>
      </c>
      <c r="AL119">
        <f t="shared" si="165"/>
        <v>4.1726849622854001E-3</v>
      </c>
      <c r="AM119">
        <f t="shared" si="166"/>
        <v>-8.9448545375596655E-3</v>
      </c>
      <c r="AN119">
        <f t="shared" si="167"/>
        <v>1.2997562956945652E-2</v>
      </c>
      <c r="AO119" t="str">
        <f t="shared" si="168"/>
        <v>/</v>
      </c>
      <c r="AP119">
        <f t="shared" si="129"/>
        <v>-1.1156814179399399E-3</v>
      </c>
      <c r="BI119" s="2">
        <f t="shared" si="130"/>
        <v>43938</v>
      </c>
      <c r="BJ119" s="3">
        <f t="shared" si="131"/>
        <v>1.407</v>
      </c>
      <c r="BK119" s="3">
        <f t="shared" si="132"/>
        <v>1.3013999999999999</v>
      </c>
      <c r="BL119" s="3">
        <f t="shared" si="133"/>
        <v>1.3428260654602986</v>
      </c>
      <c r="BM119" s="3">
        <f t="shared" si="134"/>
        <v>1.369</v>
      </c>
      <c r="BN119" s="3">
        <f t="shared" si="135"/>
        <v>1.0420448887685401</v>
      </c>
      <c r="BO119" s="3">
        <f t="shared" si="136"/>
        <v>1.5083743842364532</v>
      </c>
      <c r="BP119" s="3">
        <f t="shared" si="137"/>
        <v>1.1989007865062069</v>
      </c>
      <c r="BQ119" s="3">
        <f t="shared" si="138"/>
        <v>1.6059426056039956</v>
      </c>
      <c r="BR119" s="3">
        <f t="shared" si="139"/>
        <v>1.5960000000000001</v>
      </c>
      <c r="BS119" s="3">
        <f t="shared" si="140"/>
        <v>1</v>
      </c>
      <c r="BT119" s="3">
        <f t="shared" si="141"/>
        <v>1.5748393021120295</v>
      </c>
      <c r="BU119" s="3">
        <f t="shared" si="142"/>
        <v>1.1740999999999999</v>
      </c>
      <c r="BV119" s="3">
        <f t="shared" si="143"/>
        <v>1.0580000000000001</v>
      </c>
      <c r="BW119" s="3">
        <f t="shared" si="144"/>
        <v>1</v>
      </c>
      <c r="BX119" s="3">
        <f t="shared" si="145"/>
        <v>1.7849999999999999</v>
      </c>
      <c r="BY119" s="3">
        <f t="shared" si="146"/>
        <v>1.2429479539133892</v>
      </c>
      <c r="BZ119" s="3">
        <f t="shared" si="147"/>
        <v>1.1412</v>
      </c>
      <c r="CA119" s="3">
        <f t="shared" si="148"/>
        <v>1.2470000000000001</v>
      </c>
      <c r="CB119" s="3">
        <f t="shared" si="149"/>
        <v>1</v>
      </c>
      <c r="CC119" s="3">
        <f t="shared" ref="CC119" si="187">U119/U$2</f>
        <v>1.4797417420772696</v>
      </c>
    </row>
    <row r="120" spans="1:81">
      <c r="A120" s="2">
        <v>43945</v>
      </c>
      <c r="B120">
        <v>1.407</v>
      </c>
      <c r="C120">
        <v>1.3089</v>
      </c>
      <c r="D120">
        <v>1.3568</v>
      </c>
      <c r="E120">
        <v>1.38</v>
      </c>
      <c r="F120" s="69">
        <v>1.04418936563485</v>
      </c>
      <c r="G120">
        <v>1.5326</v>
      </c>
      <c r="H120">
        <v>1.2665</v>
      </c>
      <c r="I120">
        <v>1.9034</v>
      </c>
      <c r="J120">
        <v>1.6060000000000001</v>
      </c>
      <c r="K120">
        <v>1</v>
      </c>
      <c r="L120">
        <v>1.716</v>
      </c>
      <c r="M120">
        <v>1.175</v>
      </c>
      <c r="N120">
        <v>1.0489999999999999</v>
      </c>
      <c r="O120" s="3">
        <v>1</v>
      </c>
      <c r="P120">
        <v>1.754</v>
      </c>
      <c r="Q120">
        <v>1.2505999999999999</v>
      </c>
      <c r="R120">
        <v>1.147</v>
      </c>
      <c r="S120">
        <v>1.242</v>
      </c>
      <c r="T120" s="3">
        <v>1</v>
      </c>
      <c r="U120" s="19">
        <v>1.4835058171147395</v>
      </c>
      <c r="W120" t="str">
        <f t="shared" si="150"/>
        <v>/</v>
      </c>
      <c r="X120">
        <f t="shared" si="151"/>
        <v>5.7630244352235849E-3</v>
      </c>
      <c r="Y120">
        <f t="shared" si="152"/>
        <v>-8.836524300442905E-4</v>
      </c>
      <c r="Z120">
        <f t="shared" si="153"/>
        <v>8.0350620891160851E-3</v>
      </c>
      <c r="AA120">
        <f t="shared" si="154"/>
        <v>2.0579505637652318E-3</v>
      </c>
      <c r="AB120">
        <f t="shared" si="155"/>
        <v>1.0450685826257633E-3</v>
      </c>
      <c r="AC120">
        <f t="shared" si="156"/>
        <v>1.0275055327220173E-3</v>
      </c>
      <c r="AD120">
        <f t="shared" si="157"/>
        <v>3.3208581519159619E-3</v>
      </c>
      <c r="AE120">
        <f t="shared" si="158"/>
        <v>6.2656641604010854E-3</v>
      </c>
      <c r="AF120" t="str">
        <f t="shared" si="159"/>
        <v>/</v>
      </c>
      <c r="AG120">
        <f t="shared" si="160"/>
        <v>5.8309037900872163E-4</v>
      </c>
      <c r="AH120">
        <f t="shared" si="161"/>
        <v>7.6654458734370934E-4</v>
      </c>
      <c r="AI120">
        <f t="shared" si="162"/>
        <v>-8.5066162570889281E-3</v>
      </c>
      <c r="AJ120" t="str">
        <f t="shared" si="163"/>
        <v>/</v>
      </c>
      <c r="AK120">
        <f t="shared" si="164"/>
        <v>-1.7366946778711423E-2</v>
      </c>
      <c r="AL120">
        <f t="shared" si="165"/>
        <v>-6.39284001917928E-4</v>
      </c>
      <c r="AM120">
        <f t="shared" si="166"/>
        <v>5.082369435681855E-3</v>
      </c>
      <c r="AN120">
        <f t="shared" si="167"/>
        <v>-4.0096230954290712E-3</v>
      </c>
      <c r="AO120" t="str">
        <f t="shared" si="168"/>
        <v>/</v>
      </c>
      <c r="AP120">
        <f t="shared" si="129"/>
        <v>2.543737822916281E-3</v>
      </c>
      <c r="BI120" s="2">
        <f t="shared" si="130"/>
        <v>43945</v>
      </c>
      <c r="BJ120" s="3">
        <f t="shared" si="131"/>
        <v>1.407</v>
      </c>
      <c r="BK120" s="3">
        <f t="shared" si="132"/>
        <v>1.3089</v>
      </c>
      <c r="BL120" s="3">
        <f t="shared" si="133"/>
        <v>1.341639473944428</v>
      </c>
      <c r="BM120" s="3">
        <f t="shared" si="134"/>
        <v>1.38</v>
      </c>
      <c r="BN120" s="3">
        <f t="shared" si="135"/>
        <v>1.04418936563485</v>
      </c>
      <c r="BO120" s="3">
        <f t="shared" si="136"/>
        <v>1.5099507389162563</v>
      </c>
      <c r="BP120" s="3">
        <f t="shared" si="137"/>
        <v>1.2001326636975269</v>
      </c>
      <c r="BQ120" s="3">
        <f t="shared" si="138"/>
        <v>1.611275713197325</v>
      </c>
      <c r="BR120" s="3">
        <f t="shared" si="139"/>
        <v>1.6060000000000001</v>
      </c>
      <c r="BS120" s="3">
        <f t="shared" si="140"/>
        <v>1</v>
      </c>
      <c r="BT120" s="3">
        <f t="shared" si="141"/>
        <v>1.5757575757575757</v>
      </c>
      <c r="BU120" s="3">
        <f t="shared" si="142"/>
        <v>1.175</v>
      </c>
      <c r="BV120" s="3">
        <f t="shared" si="143"/>
        <v>1.0489999999999999</v>
      </c>
      <c r="BW120" s="3">
        <f t="shared" si="144"/>
        <v>1</v>
      </c>
      <c r="BX120" s="3">
        <f t="shared" si="145"/>
        <v>1.754</v>
      </c>
      <c r="BY120" s="3">
        <f t="shared" si="146"/>
        <v>1.2421533571712355</v>
      </c>
      <c r="BZ120" s="3">
        <f t="shared" si="147"/>
        <v>1.147</v>
      </c>
      <c r="CA120" s="3">
        <f t="shared" si="148"/>
        <v>1.242</v>
      </c>
      <c r="CB120" s="3">
        <f t="shared" si="149"/>
        <v>1</v>
      </c>
      <c r="CC120" s="3">
        <f t="shared" ref="CC120" si="188">U120/U$2</f>
        <v>1.4835058171147395</v>
      </c>
    </row>
    <row r="121" spans="1:81">
      <c r="A121" s="2">
        <v>43951</v>
      </c>
      <c r="B121">
        <v>1.4043000000000001</v>
      </c>
      <c r="C121">
        <v>1.3140000000000001</v>
      </c>
      <c r="D121">
        <v>1.3591</v>
      </c>
      <c r="E121">
        <v>1.3759999999999999</v>
      </c>
      <c r="F121" s="69">
        <v>1.0453359076945801</v>
      </c>
      <c r="G121">
        <v>1.5263</v>
      </c>
      <c r="H121">
        <v>1.2546999999999999</v>
      </c>
      <c r="I121">
        <v>1.8874</v>
      </c>
      <c r="J121">
        <v>1.6060000000000001</v>
      </c>
      <c r="K121">
        <v>1</v>
      </c>
      <c r="L121">
        <v>1.7170000000000001</v>
      </c>
      <c r="M121">
        <v>1.1738</v>
      </c>
      <c r="N121">
        <v>1.0489999999999999</v>
      </c>
      <c r="O121" s="3">
        <v>1</v>
      </c>
      <c r="P121">
        <v>1.7569999999999999</v>
      </c>
      <c r="Q121">
        <v>1.2529999999999999</v>
      </c>
      <c r="R121">
        <v>1.1515</v>
      </c>
      <c r="S121">
        <v>1.242</v>
      </c>
      <c r="T121" s="3">
        <v>1</v>
      </c>
      <c r="U121" s="19">
        <v>1.4804794425878671</v>
      </c>
      <c r="W121">
        <f t="shared" si="150"/>
        <v>-1.9189765458421659E-3</v>
      </c>
      <c r="X121">
        <f t="shared" si="151"/>
        <v>3.896401558560747E-3</v>
      </c>
      <c r="Y121">
        <f t="shared" si="152"/>
        <v>1.6951650943395347E-3</v>
      </c>
      <c r="Z121">
        <f t="shared" si="153"/>
        <v>-2.8985507246377384E-3</v>
      </c>
      <c r="AA121">
        <f t="shared" si="154"/>
        <v>1.098021199471777E-3</v>
      </c>
      <c r="AB121">
        <f t="shared" si="155"/>
        <v>-4.1106616207751134E-3</v>
      </c>
      <c r="AC121">
        <f t="shared" si="156"/>
        <v>-9.3170153967627733E-3</v>
      </c>
      <c r="AD121">
        <f t="shared" si="157"/>
        <v>-8.4060102973626538E-3</v>
      </c>
      <c r="AE121" t="str">
        <f t="shared" si="158"/>
        <v>/</v>
      </c>
      <c r="AF121" t="str">
        <f t="shared" si="159"/>
        <v>/</v>
      </c>
      <c r="AG121">
        <f t="shared" si="160"/>
        <v>5.827505827507018E-4</v>
      </c>
      <c r="AH121">
        <f t="shared" si="161"/>
        <v>-1.0212765957448022E-3</v>
      </c>
      <c r="AI121" t="str">
        <f t="shared" si="162"/>
        <v>/</v>
      </c>
      <c r="AJ121" t="str">
        <f t="shared" si="163"/>
        <v>/</v>
      </c>
      <c r="AK121">
        <f t="shared" si="164"/>
        <v>1.7103762827821445E-3</v>
      </c>
      <c r="AL121">
        <f t="shared" si="165"/>
        <v>1.919078842155697E-3</v>
      </c>
      <c r="AM121">
        <f t="shared" si="166"/>
        <v>3.9232781168263564E-3</v>
      </c>
      <c r="AN121" t="str">
        <f t="shared" si="167"/>
        <v>/</v>
      </c>
      <c r="AO121" t="str">
        <f t="shared" si="168"/>
        <v>/</v>
      </c>
      <c r="AP121">
        <f t="shared" si="129"/>
        <v>-2.0400152746002931E-3</v>
      </c>
      <c r="BI121" s="2">
        <f t="shared" si="130"/>
        <v>43951</v>
      </c>
      <c r="BJ121" s="3">
        <f t="shared" si="131"/>
        <v>1.4043000000000001</v>
      </c>
      <c r="BK121" s="3">
        <f t="shared" si="132"/>
        <v>1.3140000000000001</v>
      </c>
      <c r="BL121" s="3">
        <f t="shared" si="133"/>
        <v>1.3439137743498466</v>
      </c>
      <c r="BM121" s="3">
        <f t="shared" si="134"/>
        <v>1.3759999999999999</v>
      </c>
      <c r="BN121" s="3">
        <f t="shared" si="135"/>
        <v>1.0453359076945801</v>
      </c>
      <c r="BO121" s="3">
        <f t="shared" si="136"/>
        <v>1.5037438423645322</v>
      </c>
      <c r="BP121" s="3">
        <f t="shared" si="137"/>
        <v>1.188951009191699</v>
      </c>
      <c r="BQ121" s="3">
        <f t="shared" si="138"/>
        <v>1.5977313129602979</v>
      </c>
      <c r="BR121" s="3">
        <f t="shared" si="139"/>
        <v>1.6060000000000001</v>
      </c>
      <c r="BS121" s="3">
        <f t="shared" si="140"/>
        <v>1</v>
      </c>
      <c r="BT121" s="3">
        <f t="shared" si="141"/>
        <v>1.5766758494031223</v>
      </c>
      <c r="BU121" s="3">
        <f t="shared" si="142"/>
        <v>1.1738</v>
      </c>
      <c r="BV121" s="3">
        <f t="shared" si="143"/>
        <v>1.0489999999999999</v>
      </c>
      <c r="BW121" s="3">
        <f t="shared" si="144"/>
        <v>1</v>
      </c>
      <c r="BX121" s="3">
        <f t="shared" si="145"/>
        <v>1.7569999999999999</v>
      </c>
      <c r="BY121" s="3">
        <f t="shared" si="146"/>
        <v>1.2445371473976956</v>
      </c>
      <c r="BZ121" s="3">
        <f t="shared" si="147"/>
        <v>1.1515</v>
      </c>
      <c r="CA121" s="3">
        <f t="shared" si="148"/>
        <v>1.242</v>
      </c>
      <c r="CB121" s="3">
        <f t="shared" si="149"/>
        <v>1</v>
      </c>
      <c r="CC121" s="3">
        <f t="shared" ref="CC121:CC122" si="189">U121/U$2</f>
        <v>1.4804794425878671</v>
      </c>
    </row>
    <row r="122" spans="1:81">
      <c r="A122" s="2">
        <v>43959</v>
      </c>
      <c r="B122">
        <v>1.4081999999999999</v>
      </c>
      <c r="C122">
        <v>1.3140000000000001</v>
      </c>
      <c r="D122">
        <v>1.3673</v>
      </c>
      <c r="E122">
        <v>1.383</v>
      </c>
      <c r="F122" s="69">
        <v>1.0499730155317499</v>
      </c>
      <c r="G122">
        <v>1.5371999999999999</v>
      </c>
      <c r="H122">
        <v>1.2625999999999999</v>
      </c>
      <c r="I122">
        <v>1.8931</v>
      </c>
      <c r="J122">
        <v>1.623</v>
      </c>
      <c r="K122">
        <v>1</v>
      </c>
      <c r="L122">
        <v>1.718</v>
      </c>
      <c r="M122">
        <v>1.1766000000000001</v>
      </c>
      <c r="N122">
        <v>1.0580000000000001</v>
      </c>
      <c r="O122" s="3">
        <v>1</v>
      </c>
      <c r="P122">
        <v>1.764</v>
      </c>
      <c r="Q122">
        <v>1.2538</v>
      </c>
      <c r="R122">
        <v>1.1560999999999999</v>
      </c>
      <c r="S122">
        <v>1.254</v>
      </c>
      <c r="T122" s="3">
        <v>1</v>
      </c>
      <c r="U122" s="19">
        <v>1.4869861138976694</v>
      </c>
      <c r="W122">
        <f t="shared" si="150"/>
        <v>2.7771843623156656E-3</v>
      </c>
      <c r="X122" t="str">
        <f t="shared" si="151"/>
        <v>/</v>
      </c>
      <c r="Y122">
        <f t="shared" si="152"/>
        <v>6.0334044588330471E-3</v>
      </c>
      <c r="Z122">
        <f t="shared" si="153"/>
        <v>5.087209302325757E-3</v>
      </c>
      <c r="AA122">
        <f t="shared" si="154"/>
        <v>4.4359978481909312E-3</v>
      </c>
      <c r="AB122">
        <f t="shared" si="155"/>
        <v>7.1414531874467446E-3</v>
      </c>
      <c r="AC122">
        <f t="shared" si="156"/>
        <v>6.296325814935777E-3</v>
      </c>
      <c r="AD122">
        <f t="shared" si="157"/>
        <v>3.0200275511285124E-3</v>
      </c>
      <c r="AE122">
        <f t="shared" si="158"/>
        <v>1.0585305105853093E-2</v>
      </c>
      <c r="AF122" t="str">
        <f t="shared" si="159"/>
        <v>/</v>
      </c>
      <c r="AG122">
        <f t="shared" si="160"/>
        <v>5.8241118229473976E-4</v>
      </c>
      <c r="AH122">
        <f t="shared" si="161"/>
        <v>2.3854148918045492E-3</v>
      </c>
      <c r="AI122">
        <f t="shared" si="162"/>
        <v>8.5795996186845969E-3</v>
      </c>
      <c r="AJ122" t="str">
        <f t="shared" si="163"/>
        <v>/</v>
      </c>
      <c r="AK122">
        <f t="shared" si="164"/>
        <v>3.9840637450199168E-3</v>
      </c>
      <c r="AL122">
        <f t="shared" si="165"/>
        <v>6.3846767757391731E-4</v>
      </c>
      <c r="AM122">
        <f t="shared" si="166"/>
        <v>3.9947894051237665E-3</v>
      </c>
      <c r="AN122">
        <f t="shared" si="167"/>
        <v>9.6618357487923134E-3</v>
      </c>
      <c r="AO122" t="str">
        <f t="shared" si="168"/>
        <v>/</v>
      </c>
      <c r="AP122">
        <f t="shared" si="129"/>
        <v>4.3949757913752663E-3</v>
      </c>
      <c r="BI122" s="2">
        <f t="shared" si="130"/>
        <v>43959</v>
      </c>
      <c r="BJ122" s="3">
        <f t="shared" si="131"/>
        <v>1.4081999999999999</v>
      </c>
      <c r="BK122" s="3">
        <f t="shared" si="132"/>
        <v>1.3140000000000001</v>
      </c>
      <c r="BL122" s="3">
        <f t="shared" si="133"/>
        <v>1.352022149708296</v>
      </c>
      <c r="BM122" s="3">
        <f t="shared" si="134"/>
        <v>1.383</v>
      </c>
      <c r="BN122" s="3">
        <f t="shared" si="135"/>
        <v>1.0499730155317499</v>
      </c>
      <c r="BO122" s="3">
        <f t="shared" si="136"/>
        <v>1.5144827586206897</v>
      </c>
      <c r="BP122" s="3">
        <f t="shared" si="137"/>
        <v>1.1964370321235669</v>
      </c>
      <c r="BQ122" s="3">
        <f t="shared" si="138"/>
        <v>1.6025565055447388</v>
      </c>
      <c r="BR122" s="3">
        <f t="shared" si="139"/>
        <v>1.623</v>
      </c>
      <c r="BS122" s="3">
        <f t="shared" si="140"/>
        <v>1</v>
      </c>
      <c r="BT122" s="3">
        <f t="shared" si="141"/>
        <v>1.5775941230486685</v>
      </c>
      <c r="BU122" s="3">
        <f t="shared" si="142"/>
        <v>1.1766000000000001</v>
      </c>
      <c r="BV122" s="3">
        <f t="shared" si="143"/>
        <v>1.0580000000000001</v>
      </c>
      <c r="BW122" s="3">
        <f t="shared" si="144"/>
        <v>1</v>
      </c>
      <c r="BX122" s="3">
        <f t="shared" si="145"/>
        <v>1.764</v>
      </c>
      <c r="BY122" s="3">
        <f t="shared" si="146"/>
        <v>1.2453317441398493</v>
      </c>
      <c r="BZ122" s="3">
        <f t="shared" si="147"/>
        <v>1.1560999999999999</v>
      </c>
      <c r="CA122" s="3">
        <f t="shared" si="148"/>
        <v>1.254</v>
      </c>
      <c r="CB122" s="3">
        <f t="shared" si="149"/>
        <v>1</v>
      </c>
      <c r="CC122" s="3">
        <f t="shared" si="189"/>
        <v>1.4869861138976694</v>
      </c>
    </row>
    <row r="123" spans="1:81">
      <c r="A123" s="2">
        <v>43966</v>
      </c>
      <c r="B123">
        <v>1.4120999999999999</v>
      </c>
      <c r="C123">
        <v>1.3177000000000001</v>
      </c>
      <c r="D123">
        <v>1.3646</v>
      </c>
      <c r="E123">
        <v>1.387</v>
      </c>
      <c r="F123" s="69">
        <v>1.0557648879622299</v>
      </c>
      <c r="G123">
        <v>1.5371999999999999</v>
      </c>
      <c r="H123">
        <v>1.2621</v>
      </c>
      <c r="I123">
        <v>1.9142999999999999</v>
      </c>
      <c r="J123">
        <v>1.6220000000000001</v>
      </c>
      <c r="K123">
        <v>1</v>
      </c>
      <c r="L123">
        <v>1.6970000000000001</v>
      </c>
      <c r="M123">
        <v>1.1794</v>
      </c>
      <c r="N123">
        <v>1.0580000000000001</v>
      </c>
      <c r="O123" s="3">
        <v>1</v>
      </c>
      <c r="P123">
        <v>1.792</v>
      </c>
      <c r="Q123">
        <v>1.2554000000000001</v>
      </c>
      <c r="R123">
        <v>1.155</v>
      </c>
      <c r="S123">
        <v>1.2450000000000001</v>
      </c>
      <c r="T123" s="3">
        <v>1</v>
      </c>
      <c r="U123" s="19">
        <v>1.4886571802840773</v>
      </c>
      <c r="W123">
        <f t="shared" si="150"/>
        <v>2.7694929697485993E-3</v>
      </c>
      <c r="X123">
        <f t="shared" si="151"/>
        <v>2.8158295281583978E-3</v>
      </c>
      <c r="Y123">
        <f t="shared" si="152"/>
        <v>-1.97469465369704E-3</v>
      </c>
      <c r="Z123">
        <f t="shared" si="153"/>
        <v>2.8922631959509282E-3</v>
      </c>
      <c r="AA123">
        <f t="shared" si="154"/>
        <v>5.5162107452320086E-3</v>
      </c>
      <c r="AB123" t="str">
        <f t="shared" si="155"/>
        <v>/</v>
      </c>
      <c r="AC123">
        <f t="shared" si="156"/>
        <v>-3.9600823697127918E-4</v>
      </c>
      <c r="AD123">
        <f t="shared" si="157"/>
        <v>1.1198563203211664E-2</v>
      </c>
      <c r="AE123">
        <f t="shared" si="158"/>
        <v>-6.1614294516321166E-4</v>
      </c>
      <c r="AF123" t="str">
        <f t="shared" si="159"/>
        <v>/</v>
      </c>
      <c r="AG123">
        <f t="shared" si="160"/>
        <v>-1.2223515715948707E-2</v>
      </c>
      <c r="AH123">
        <f t="shared" si="161"/>
        <v>2.37973822879467E-3</v>
      </c>
      <c r="AI123" t="str">
        <f t="shared" si="162"/>
        <v>/</v>
      </c>
      <c r="AJ123" t="str">
        <f t="shared" si="163"/>
        <v>/</v>
      </c>
      <c r="AK123">
        <f t="shared" si="164"/>
        <v>1.5873015873015817E-2</v>
      </c>
      <c r="AL123">
        <f t="shared" si="165"/>
        <v>1.2761205933962128E-3</v>
      </c>
      <c r="AM123">
        <f t="shared" si="166"/>
        <v>-9.5147478591806056E-4</v>
      </c>
      <c r="AN123">
        <f t="shared" si="167"/>
        <v>-7.1770334928228374E-3</v>
      </c>
      <c r="AO123" t="str">
        <f t="shared" si="168"/>
        <v>/</v>
      </c>
      <c r="AP123">
        <f t="shared" si="129"/>
        <v>1.1237942108468513E-3</v>
      </c>
      <c r="BI123" s="2">
        <f t="shared" si="130"/>
        <v>43966</v>
      </c>
      <c r="BJ123" s="3">
        <f t="shared" si="131"/>
        <v>1.4120999999999999</v>
      </c>
      <c r="BK123" s="3">
        <f t="shared" si="132"/>
        <v>1.3177000000000001</v>
      </c>
      <c r="BL123" s="3">
        <f t="shared" si="133"/>
        <v>1.3493523187975871</v>
      </c>
      <c r="BM123" s="3">
        <f t="shared" si="134"/>
        <v>1.387</v>
      </c>
      <c r="BN123" s="3">
        <f t="shared" si="135"/>
        <v>1.0557648879622299</v>
      </c>
      <c r="BO123" s="3">
        <f t="shared" si="136"/>
        <v>1.5144827586206897</v>
      </c>
      <c r="BP123" s="3">
        <f t="shared" si="137"/>
        <v>1.1959632332038284</v>
      </c>
      <c r="BQ123" s="3">
        <f t="shared" si="138"/>
        <v>1.6205028358587996</v>
      </c>
      <c r="BR123" s="3">
        <f t="shared" si="139"/>
        <v>1.6220000000000001</v>
      </c>
      <c r="BS123" s="3">
        <f t="shared" si="140"/>
        <v>1</v>
      </c>
      <c r="BT123" s="3">
        <f t="shared" si="141"/>
        <v>1.5583103764921948</v>
      </c>
      <c r="BU123" s="3">
        <f t="shared" si="142"/>
        <v>1.1794</v>
      </c>
      <c r="BV123" s="3">
        <f t="shared" si="143"/>
        <v>1.0580000000000001</v>
      </c>
      <c r="BW123" s="3">
        <f t="shared" si="144"/>
        <v>1</v>
      </c>
      <c r="BX123" s="3">
        <f t="shared" si="145"/>
        <v>1.792</v>
      </c>
      <c r="BY123" s="3">
        <f t="shared" si="146"/>
        <v>1.2469209376241559</v>
      </c>
      <c r="BZ123" s="3">
        <f t="shared" si="147"/>
        <v>1.155</v>
      </c>
      <c r="CA123" s="3">
        <f t="shared" si="148"/>
        <v>1.2450000000000001</v>
      </c>
      <c r="CB123" s="3">
        <f t="shared" si="149"/>
        <v>1</v>
      </c>
      <c r="CC123" s="3">
        <f t="shared" ref="CC123:CC124" si="190">U123/U$2</f>
        <v>1.4886571802840773</v>
      </c>
    </row>
    <row r="124" spans="1:81">
      <c r="A124" s="2">
        <v>43973</v>
      </c>
      <c r="B124">
        <v>1.4108000000000001</v>
      </c>
      <c r="C124">
        <v>1.319</v>
      </c>
      <c r="D124">
        <v>1.3646</v>
      </c>
      <c r="E124">
        <v>1.3859999999999999</v>
      </c>
      <c r="F124" s="69">
        <v>1.0665702998279301</v>
      </c>
      <c r="G124">
        <v>1.5497000000000001</v>
      </c>
      <c r="H124">
        <v>1.2536</v>
      </c>
      <c r="I124">
        <v>1.9207000000000001</v>
      </c>
      <c r="J124">
        <v>1.6319999999999999</v>
      </c>
      <c r="K124">
        <v>1</v>
      </c>
      <c r="L124">
        <v>1.6930000000000001</v>
      </c>
      <c r="M124">
        <v>1.1775</v>
      </c>
      <c r="N124">
        <v>1.0649999999999999</v>
      </c>
      <c r="O124" s="3">
        <v>1</v>
      </c>
      <c r="P124">
        <v>1.782</v>
      </c>
      <c r="Q124">
        <v>1.2548999999999999</v>
      </c>
      <c r="R124">
        <v>1.1584000000000001</v>
      </c>
      <c r="S124">
        <v>1.2490000000000001</v>
      </c>
      <c r="T124" s="3">
        <v>1</v>
      </c>
      <c r="U124" s="19">
        <v>1.4908924540953987</v>
      </c>
      <c r="W124">
        <f t="shared" si="150"/>
        <v>-9.20614687344945E-4</v>
      </c>
      <c r="X124">
        <f t="shared" si="151"/>
        <v>9.8656750398418147E-4</v>
      </c>
      <c r="Y124" t="str">
        <f t="shared" si="152"/>
        <v>/</v>
      </c>
      <c r="Z124">
        <f t="shared" si="153"/>
        <v>-7.2098053352565028E-4</v>
      </c>
      <c r="AA124">
        <f t="shared" si="154"/>
        <v>1.0234676289108346E-2</v>
      </c>
      <c r="AB124">
        <f t="shared" si="155"/>
        <v>8.1316679677336801E-3</v>
      </c>
      <c r="AC124">
        <f t="shared" si="156"/>
        <v>-6.7348070675857796E-3</v>
      </c>
      <c r="AD124">
        <f t="shared" si="157"/>
        <v>3.3432586323982605E-3</v>
      </c>
      <c r="AE124">
        <f t="shared" si="158"/>
        <v>6.1652281134401132E-3</v>
      </c>
      <c r="AF124" t="str">
        <f t="shared" si="159"/>
        <v>/</v>
      </c>
      <c r="AG124">
        <f t="shared" si="160"/>
        <v>-2.3571007660577736E-3</v>
      </c>
      <c r="AH124">
        <f t="shared" si="161"/>
        <v>-1.610988638290678E-3</v>
      </c>
      <c r="AI124">
        <f t="shared" si="162"/>
        <v>6.6162570888468331E-3</v>
      </c>
      <c r="AJ124" t="str">
        <f t="shared" si="163"/>
        <v>/</v>
      </c>
      <c r="AK124">
        <f t="shared" si="164"/>
        <v>-5.5803571428570953E-3</v>
      </c>
      <c r="AL124">
        <f t="shared" si="165"/>
        <v>-3.9827943285020151E-4</v>
      </c>
      <c r="AM124">
        <f t="shared" si="166"/>
        <v>2.9437229437230261E-3</v>
      </c>
      <c r="AN124">
        <f t="shared" si="167"/>
        <v>3.2128514056224411E-3</v>
      </c>
      <c r="AO124" t="str">
        <f t="shared" si="168"/>
        <v>/</v>
      </c>
      <c r="AP124">
        <f t="shared" si="129"/>
        <v>1.5015369830781999E-3</v>
      </c>
      <c r="BI124" s="2">
        <f t="shared" si="130"/>
        <v>43973</v>
      </c>
      <c r="BJ124" s="3">
        <f t="shared" si="131"/>
        <v>1.4108000000000001</v>
      </c>
      <c r="BK124" s="3">
        <f t="shared" si="132"/>
        <v>1.319</v>
      </c>
      <c r="BL124" s="3">
        <f t="shared" si="133"/>
        <v>1.3493523187975871</v>
      </c>
      <c r="BM124" s="3">
        <f t="shared" si="134"/>
        <v>1.3859999999999999</v>
      </c>
      <c r="BN124" s="3">
        <f t="shared" si="135"/>
        <v>1.0665702998279301</v>
      </c>
      <c r="BO124" s="3">
        <f t="shared" si="136"/>
        <v>1.5267980295566506</v>
      </c>
      <c r="BP124" s="3">
        <f t="shared" si="137"/>
        <v>1.1879086515682746</v>
      </c>
      <c r="BQ124" s="3">
        <f t="shared" si="138"/>
        <v>1.6259205959536105</v>
      </c>
      <c r="BR124" s="3">
        <f t="shared" si="139"/>
        <v>1.6319999999999999</v>
      </c>
      <c r="BS124" s="3">
        <f t="shared" si="140"/>
        <v>1</v>
      </c>
      <c r="BT124" s="3">
        <f t="shared" si="141"/>
        <v>1.5546372819100094</v>
      </c>
      <c r="BU124" s="3">
        <f t="shared" si="142"/>
        <v>1.1775</v>
      </c>
      <c r="BV124" s="3">
        <f t="shared" si="143"/>
        <v>1.0649999999999999</v>
      </c>
      <c r="BW124" s="3">
        <f t="shared" si="144"/>
        <v>1</v>
      </c>
      <c r="BX124" s="3">
        <f t="shared" si="145"/>
        <v>1.782</v>
      </c>
      <c r="BY124" s="3">
        <f t="shared" si="146"/>
        <v>1.24642431466031</v>
      </c>
      <c r="BZ124" s="3">
        <f t="shared" si="147"/>
        <v>1.1584000000000001</v>
      </c>
      <c r="CA124" s="3">
        <f t="shared" si="148"/>
        <v>1.2490000000000001</v>
      </c>
      <c r="CB124" s="3">
        <f t="shared" si="149"/>
        <v>1</v>
      </c>
      <c r="CC124" s="3">
        <f t="shared" si="190"/>
        <v>1.4908924540953987</v>
      </c>
    </row>
    <row r="125" spans="1:81">
      <c r="A125" s="2">
        <v>43980</v>
      </c>
      <c r="B125">
        <v>1.4147000000000001</v>
      </c>
      <c r="C125">
        <v>1.3228</v>
      </c>
      <c r="D125">
        <v>1.3673</v>
      </c>
      <c r="E125">
        <v>1.3859999999999999</v>
      </c>
      <c r="F125" s="69">
        <v>1.0749745313401</v>
      </c>
      <c r="G125">
        <v>1.5901000000000001</v>
      </c>
      <c r="H125">
        <v>1.2656000000000001</v>
      </c>
      <c r="I125">
        <v>1.9648000000000001</v>
      </c>
      <c r="J125">
        <v>1.647</v>
      </c>
      <c r="K125">
        <v>1</v>
      </c>
      <c r="L125">
        <v>1.698</v>
      </c>
      <c r="M125">
        <v>1.18</v>
      </c>
      <c r="N125">
        <v>1.0629999999999999</v>
      </c>
      <c r="O125" s="3">
        <v>1</v>
      </c>
      <c r="P125">
        <v>1.8660000000000001</v>
      </c>
      <c r="Q125">
        <v>1.254</v>
      </c>
      <c r="R125">
        <v>1.1617999999999999</v>
      </c>
      <c r="S125">
        <v>1.2430000000000001</v>
      </c>
      <c r="T125" s="3">
        <v>1</v>
      </c>
      <c r="U125" s="19">
        <v>1.5028702391295981</v>
      </c>
      <c r="W125">
        <f t="shared" si="150"/>
        <v>2.7643889991493253E-3</v>
      </c>
      <c r="X125">
        <f t="shared" si="151"/>
        <v>2.8809704321455243E-3</v>
      </c>
      <c r="Y125">
        <f t="shared" si="152"/>
        <v>1.9786017880696338E-3</v>
      </c>
      <c r="Z125" t="str">
        <f t="shared" si="153"/>
        <v>/</v>
      </c>
      <c r="AA125">
        <f t="shared" si="154"/>
        <v>7.8796789236732501E-3</v>
      </c>
      <c r="AB125">
        <f t="shared" si="155"/>
        <v>2.6069561850680767E-2</v>
      </c>
      <c r="AC125">
        <f t="shared" si="156"/>
        <v>9.5724313975749098E-3</v>
      </c>
      <c r="AD125">
        <f t="shared" si="157"/>
        <v>2.2960379028479139E-2</v>
      </c>
      <c r="AE125">
        <f t="shared" si="158"/>
        <v>9.1911764705883137E-3</v>
      </c>
      <c r="AF125" t="str">
        <f t="shared" si="159"/>
        <v>/</v>
      </c>
      <c r="AG125">
        <f t="shared" si="160"/>
        <v>2.9533372711163519E-3</v>
      </c>
      <c r="AH125">
        <f t="shared" si="161"/>
        <v>2.1231422505307851E-3</v>
      </c>
      <c r="AI125">
        <f t="shared" si="162"/>
        <v>-1.87793427230043E-3</v>
      </c>
      <c r="AJ125" t="str">
        <f t="shared" si="163"/>
        <v>/</v>
      </c>
      <c r="AK125">
        <f t="shared" si="164"/>
        <v>4.7138047138047146E-2</v>
      </c>
      <c r="AL125">
        <f t="shared" si="165"/>
        <v>-7.1718862060710098E-4</v>
      </c>
      <c r="AM125">
        <f t="shared" si="166"/>
        <v>2.9350828729279854E-3</v>
      </c>
      <c r="AN125">
        <f t="shared" si="167"/>
        <v>-4.8038430744595795E-3</v>
      </c>
      <c r="AO125" t="str">
        <f t="shared" si="168"/>
        <v>/</v>
      </c>
      <c r="AP125">
        <f t="shared" si="129"/>
        <v>8.0339698556370909E-3</v>
      </c>
      <c r="BI125" s="2">
        <f t="shared" si="130"/>
        <v>43980</v>
      </c>
      <c r="BJ125" s="3">
        <f t="shared" si="131"/>
        <v>1.4147000000000001</v>
      </c>
      <c r="BK125" s="3">
        <f t="shared" si="132"/>
        <v>1.3228</v>
      </c>
      <c r="BL125" s="3">
        <f t="shared" si="133"/>
        <v>1.352022149708296</v>
      </c>
      <c r="BM125" s="3">
        <f t="shared" si="134"/>
        <v>1.3859999999999999</v>
      </c>
      <c r="BN125" s="3">
        <f t="shared" si="135"/>
        <v>1.0749745313401</v>
      </c>
      <c r="BO125" s="3">
        <f t="shared" si="136"/>
        <v>1.5666009852216751</v>
      </c>
      <c r="BP125" s="3">
        <f t="shared" si="137"/>
        <v>1.1992798256419976</v>
      </c>
      <c r="BQ125" s="3">
        <f t="shared" si="138"/>
        <v>1.6632523491069162</v>
      </c>
      <c r="BR125" s="3">
        <f t="shared" si="139"/>
        <v>1.647</v>
      </c>
      <c r="BS125" s="3">
        <f t="shared" si="140"/>
        <v>1</v>
      </c>
      <c r="BT125" s="3">
        <f t="shared" si="141"/>
        <v>1.559228650137741</v>
      </c>
      <c r="BU125" s="3">
        <f t="shared" si="142"/>
        <v>1.18</v>
      </c>
      <c r="BV125" s="3">
        <f t="shared" si="143"/>
        <v>1.0629999999999999</v>
      </c>
      <c r="BW125" s="3">
        <f t="shared" si="144"/>
        <v>1</v>
      </c>
      <c r="BX125" s="3">
        <f t="shared" si="145"/>
        <v>1.8660000000000001</v>
      </c>
      <c r="BY125" s="3">
        <f t="shared" si="146"/>
        <v>1.2455303933253874</v>
      </c>
      <c r="BZ125" s="3">
        <f t="shared" si="147"/>
        <v>1.1617999999999999</v>
      </c>
      <c r="CA125" s="3">
        <f t="shared" si="148"/>
        <v>1.2430000000000001</v>
      </c>
      <c r="CB125" s="3">
        <f t="shared" si="149"/>
        <v>1</v>
      </c>
      <c r="CC125" s="3">
        <f t="shared" ref="CC125" si="191">U125/U$2</f>
        <v>1.5028702391295981</v>
      </c>
    </row>
    <row r="126" spans="1:81">
      <c r="A126" s="2">
        <v>43987</v>
      </c>
      <c r="B126">
        <v>1.4198999999999999</v>
      </c>
      <c r="C126">
        <v>1.3266</v>
      </c>
      <c r="D126">
        <v>1.3577999999999999</v>
      </c>
      <c r="E126">
        <v>1.391</v>
      </c>
      <c r="F126" s="69">
        <v>1.0757396280617899</v>
      </c>
      <c r="G126">
        <v>1.6087</v>
      </c>
      <c r="H126">
        <v>1.2746</v>
      </c>
      <c r="I126">
        <v>1.97</v>
      </c>
      <c r="J126">
        <v>1.661</v>
      </c>
      <c r="K126">
        <v>1</v>
      </c>
      <c r="L126">
        <v>1.716</v>
      </c>
      <c r="M126">
        <v>1.1801999999999999</v>
      </c>
      <c r="N126">
        <v>1.0720000000000001</v>
      </c>
      <c r="O126" s="3">
        <v>1</v>
      </c>
      <c r="P126">
        <v>1.901</v>
      </c>
      <c r="Q126">
        <v>1.2547999999999999</v>
      </c>
      <c r="R126">
        <v>1.1607000000000001</v>
      </c>
      <c r="S126">
        <v>1.23</v>
      </c>
      <c r="T126" s="3">
        <v>1</v>
      </c>
      <c r="U126" s="19">
        <v>1.5089698886488259</v>
      </c>
      <c r="W126">
        <f t="shared" si="150"/>
        <v>3.6756909592139397E-3</v>
      </c>
      <c r="X126">
        <f t="shared" si="151"/>
        <v>2.8726942848502635E-3</v>
      </c>
      <c r="Y126">
        <f t="shared" si="152"/>
        <v>-6.9479997074527455E-3</v>
      </c>
      <c r="Z126">
        <f t="shared" si="153"/>
        <v>3.6075036075036149E-3</v>
      </c>
      <c r="AA126">
        <f t="shared" si="154"/>
        <v>7.1173474290242567E-4</v>
      </c>
      <c r="AB126">
        <f t="shared" si="155"/>
        <v>1.1697377523426145E-2</v>
      </c>
      <c r="AC126">
        <f t="shared" si="156"/>
        <v>7.1112515802780329E-3</v>
      </c>
      <c r="AD126">
        <f t="shared" si="157"/>
        <v>2.6465798045602895E-3</v>
      </c>
      <c r="AE126">
        <f t="shared" si="158"/>
        <v>8.5003035822708295E-3</v>
      </c>
      <c r="AF126" t="str">
        <f t="shared" si="159"/>
        <v>/</v>
      </c>
      <c r="AG126">
        <f t="shared" si="160"/>
        <v>1.0600706713780994E-2</v>
      </c>
      <c r="AH126">
        <f t="shared" si="161"/>
        <v>1.6949152542378165E-4</v>
      </c>
      <c r="AI126">
        <f t="shared" si="162"/>
        <v>8.4666039510818969E-3</v>
      </c>
      <c r="AJ126" t="str">
        <f t="shared" si="163"/>
        <v>/</v>
      </c>
      <c r="AK126">
        <f t="shared" si="164"/>
        <v>1.87566988210075E-2</v>
      </c>
      <c r="AL126">
        <f t="shared" si="165"/>
        <v>6.379585326952153E-4</v>
      </c>
      <c r="AM126">
        <f t="shared" si="166"/>
        <v>-9.468066792907015E-4</v>
      </c>
      <c r="AN126">
        <f t="shared" si="167"/>
        <v>-1.0458567980692002E-2</v>
      </c>
      <c r="AO126" t="str">
        <f t="shared" si="168"/>
        <v>/</v>
      </c>
      <c r="AP126">
        <f t="shared" si="129"/>
        <v>4.0586667833415468E-3</v>
      </c>
      <c r="BI126" s="2">
        <f t="shared" si="130"/>
        <v>43987</v>
      </c>
      <c r="BJ126" s="3">
        <f t="shared" si="131"/>
        <v>1.4198999999999999</v>
      </c>
      <c r="BK126" s="3">
        <f t="shared" si="132"/>
        <v>1.3266</v>
      </c>
      <c r="BL126" s="3">
        <f t="shared" si="133"/>
        <v>1.3426283002076533</v>
      </c>
      <c r="BM126" s="3">
        <f t="shared" si="134"/>
        <v>1.391</v>
      </c>
      <c r="BN126" s="3">
        <f t="shared" si="135"/>
        <v>1.0757396280617899</v>
      </c>
      <c r="BO126" s="3">
        <f t="shared" si="136"/>
        <v>1.5849261083743844</v>
      </c>
      <c r="BP126" s="3">
        <f t="shared" si="137"/>
        <v>1.2078082061972899</v>
      </c>
      <c r="BQ126" s="3">
        <f t="shared" si="138"/>
        <v>1.6676542791839499</v>
      </c>
      <c r="BR126" s="3">
        <f t="shared" si="139"/>
        <v>1.661</v>
      </c>
      <c r="BS126" s="3">
        <f t="shared" si="140"/>
        <v>1</v>
      </c>
      <c r="BT126" s="3">
        <f t="shared" si="141"/>
        <v>1.5757575757575757</v>
      </c>
      <c r="BU126" s="3">
        <f t="shared" si="142"/>
        <v>1.1801999999999999</v>
      </c>
      <c r="BV126" s="3">
        <f t="shared" si="143"/>
        <v>1.0720000000000001</v>
      </c>
      <c r="BW126" s="3">
        <f t="shared" si="144"/>
        <v>1</v>
      </c>
      <c r="BX126" s="3">
        <f t="shared" si="145"/>
        <v>1.901</v>
      </c>
      <c r="BY126" s="3">
        <f t="shared" si="146"/>
        <v>1.2463249900675408</v>
      </c>
      <c r="BZ126" s="3">
        <f t="shared" si="147"/>
        <v>1.1607000000000001</v>
      </c>
      <c r="CA126" s="3">
        <f t="shared" si="148"/>
        <v>1.23</v>
      </c>
      <c r="CB126" s="3">
        <f t="shared" si="149"/>
        <v>1</v>
      </c>
      <c r="CC126" s="3">
        <f t="shared" ref="CC126" si="192">U126/U$2</f>
        <v>1.5089698886488259</v>
      </c>
    </row>
    <row r="127" spans="1:81">
      <c r="A127" s="2">
        <v>43994</v>
      </c>
      <c r="B127">
        <v>1.4198999999999999</v>
      </c>
      <c r="C127">
        <v>1.3290999999999999</v>
      </c>
      <c r="D127">
        <v>1.351</v>
      </c>
      <c r="E127">
        <v>1.3919999999999999</v>
      </c>
      <c r="F127" s="69">
        <v>1.07764966244641</v>
      </c>
      <c r="G127">
        <v>1.6367</v>
      </c>
      <c r="H127">
        <v>1.2793000000000001</v>
      </c>
      <c r="I127">
        <v>1.9941</v>
      </c>
      <c r="J127">
        <v>1.661</v>
      </c>
      <c r="K127">
        <v>0.99980000000000002</v>
      </c>
      <c r="L127">
        <v>1.679</v>
      </c>
      <c r="M127">
        <v>1.1820999999999999</v>
      </c>
      <c r="N127">
        <v>1.0680000000000001</v>
      </c>
      <c r="O127" s="3">
        <v>1</v>
      </c>
      <c r="P127">
        <v>1.9139999999999999</v>
      </c>
      <c r="Q127">
        <v>1.2567999999999999</v>
      </c>
      <c r="R127">
        <v>1.1607000000000001</v>
      </c>
      <c r="S127">
        <v>1.2250000000000001</v>
      </c>
      <c r="T127" s="3">
        <v>1</v>
      </c>
      <c r="U127" s="19">
        <v>1.5106908406293158</v>
      </c>
      <c r="W127" t="str">
        <f t="shared" si="150"/>
        <v>/</v>
      </c>
      <c r="X127">
        <f t="shared" si="151"/>
        <v>1.8845168098899912E-3</v>
      </c>
      <c r="Y127">
        <f t="shared" si="152"/>
        <v>-5.0081013404035257E-3</v>
      </c>
      <c r="Z127">
        <f t="shared" si="153"/>
        <v>7.1890726096324187E-4</v>
      </c>
      <c r="AA127">
        <f t="shared" si="154"/>
        <v>1.775554543864466E-3</v>
      </c>
      <c r="AB127">
        <f t="shared" si="155"/>
        <v>1.7405358363896228E-2</v>
      </c>
      <c r="AC127">
        <f t="shared" si="156"/>
        <v>3.6874313510122381E-3</v>
      </c>
      <c r="AD127">
        <f t="shared" si="157"/>
        <v>1.2233502538071095E-2</v>
      </c>
      <c r="AE127" t="str">
        <f t="shared" si="158"/>
        <v>/</v>
      </c>
      <c r="AF127">
        <f t="shared" si="159"/>
        <v>-1.9999999999997797E-4</v>
      </c>
      <c r="AG127">
        <f t="shared" si="160"/>
        <v>-2.1561771561771526E-2</v>
      </c>
      <c r="AH127">
        <f t="shared" si="161"/>
        <v>1.6098966276902882E-3</v>
      </c>
      <c r="AI127">
        <f t="shared" si="162"/>
        <v>-3.7313432835820448E-3</v>
      </c>
      <c r="AJ127" t="str">
        <f t="shared" si="163"/>
        <v>/</v>
      </c>
      <c r="AK127">
        <f t="shared" si="164"/>
        <v>6.8385060494475791E-3</v>
      </c>
      <c r="AL127">
        <f t="shared" si="165"/>
        <v>1.5938795027095054E-3</v>
      </c>
      <c r="AM127" t="str">
        <f t="shared" si="166"/>
        <v>/</v>
      </c>
      <c r="AN127">
        <f t="shared" si="167"/>
        <v>-4.0650406504064707E-3</v>
      </c>
      <c r="AO127" t="str">
        <f t="shared" si="168"/>
        <v>/</v>
      </c>
      <c r="AP127">
        <f t="shared" si="129"/>
        <v>1.1404813266557845E-3</v>
      </c>
      <c r="BI127" s="2">
        <f t="shared" si="130"/>
        <v>43994</v>
      </c>
      <c r="BJ127" s="3">
        <f t="shared" si="131"/>
        <v>1.4198999999999999</v>
      </c>
      <c r="BK127" s="3">
        <f t="shared" si="132"/>
        <v>1.3290999999999999</v>
      </c>
      <c r="BL127" s="3">
        <f t="shared" si="133"/>
        <v>1.3359042816177196</v>
      </c>
      <c r="BM127" s="3">
        <f t="shared" si="134"/>
        <v>1.3919999999999999</v>
      </c>
      <c r="BN127" s="3">
        <f t="shared" si="135"/>
        <v>1.07764966244641</v>
      </c>
      <c r="BO127" s="3">
        <f t="shared" si="136"/>
        <v>1.6125123152709362</v>
      </c>
      <c r="BP127" s="3">
        <f t="shared" si="137"/>
        <v>1.2122619160428316</v>
      </c>
      <c r="BQ127" s="3">
        <f t="shared" si="138"/>
        <v>1.6880555320409718</v>
      </c>
      <c r="BR127" s="3">
        <f t="shared" si="139"/>
        <v>1.661</v>
      </c>
      <c r="BS127" s="3">
        <f t="shared" si="140"/>
        <v>0.99980000000000002</v>
      </c>
      <c r="BT127" s="3">
        <f t="shared" si="141"/>
        <v>1.54178145087236</v>
      </c>
      <c r="BU127" s="3">
        <f t="shared" si="142"/>
        <v>1.1820999999999999</v>
      </c>
      <c r="BV127" s="3">
        <f t="shared" si="143"/>
        <v>1.0680000000000001</v>
      </c>
      <c r="BW127" s="3">
        <f t="shared" si="144"/>
        <v>1</v>
      </c>
      <c r="BX127" s="3">
        <f t="shared" si="145"/>
        <v>1.9139999999999999</v>
      </c>
      <c r="BY127" s="3">
        <f t="shared" si="146"/>
        <v>1.2483114819229242</v>
      </c>
      <c r="BZ127" s="3">
        <f t="shared" si="147"/>
        <v>1.1607000000000001</v>
      </c>
      <c r="CA127" s="3">
        <f t="shared" si="148"/>
        <v>1.2250000000000001</v>
      </c>
      <c r="CB127" s="3">
        <f t="shared" si="149"/>
        <v>1</v>
      </c>
      <c r="CC127" s="3">
        <f t="shared" ref="CC127" si="193">U127/U$2</f>
        <v>1.5106908406293158</v>
      </c>
    </row>
    <row r="128" spans="1:81">
      <c r="A128" s="2">
        <v>44001</v>
      </c>
      <c r="B128">
        <v>1.4043000000000001</v>
      </c>
      <c r="C128">
        <v>1.3303</v>
      </c>
      <c r="D128">
        <v>1.3468</v>
      </c>
      <c r="E128">
        <v>1.393</v>
      </c>
      <c r="F128" s="69">
        <v>1.07769458555667</v>
      </c>
      <c r="G128">
        <v>1.6536999999999999</v>
      </c>
      <c r="H128">
        <v>1.2754000000000001</v>
      </c>
      <c r="I128">
        <v>1.9766999999999999</v>
      </c>
      <c r="J128">
        <v>1.6559999999999999</v>
      </c>
      <c r="K128">
        <v>1.0005999999999999</v>
      </c>
      <c r="L128">
        <v>1.7090000000000001</v>
      </c>
      <c r="M128">
        <v>1.1851</v>
      </c>
      <c r="N128">
        <v>1.073</v>
      </c>
      <c r="O128" s="3">
        <v>1</v>
      </c>
      <c r="P128">
        <v>1.9750000000000001</v>
      </c>
      <c r="Q128">
        <v>1.2565999999999999</v>
      </c>
      <c r="R128">
        <v>1.163</v>
      </c>
      <c r="S128">
        <v>1.23</v>
      </c>
      <c r="T128" s="3">
        <v>1</v>
      </c>
      <c r="U128" s="19">
        <v>1.5112416733641205</v>
      </c>
      <c r="W128">
        <f t="shared" si="150"/>
        <v>-1.0986689203464906E-2</v>
      </c>
      <c r="X128">
        <f t="shared" si="151"/>
        <v>9.0286660145966202E-4</v>
      </c>
      <c r="Y128">
        <f t="shared" si="152"/>
        <v>-3.1088082901554737E-3</v>
      </c>
      <c r="Z128">
        <f t="shared" si="153"/>
        <v>7.1839080459779048E-4</v>
      </c>
      <c r="AA128">
        <f t="shared" si="154"/>
        <v>4.1686191556866703E-5</v>
      </c>
      <c r="AB128">
        <f t="shared" si="155"/>
        <v>1.038675383393417E-2</v>
      </c>
      <c r="AC128">
        <f t="shared" si="156"/>
        <v>-3.0485421715000793E-3</v>
      </c>
      <c r="AD128">
        <f t="shared" si="157"/>
        <v>-8.7257409357605065E-3</v>
      </c>
      <c r="AE128">
        <f t="shared" si="158"/>
        <v>-3.0102347983143041E-3</v>
      </c>
      <c r="AF128">
        <f t="shared" si="159"/>
        <v>8.0016003200622521E-4</v>
      </c>
      <c r="AG128">
        <f t="shared" si="160"/>
        <v>1.7867778439547344E-2</v>
      </c>
      <c r="AH128">
        <f t="shared" si="161"/>
        <v>2.5378563573301705E-3</v>
      </c>
      <c r="AI128">
        <f t="shared" si="162"/>
        <v>4.6816479400748623E-3</v>
      </c>
      <c r="AJ128" t="str">
        <f t="shared" si="163"/>
        <v>/</v>
      </c>
      <c r="AK128">
        <f t="shared" si="164"/>
        <v>3.1870428422152708E-2</v>
      </c>
      <c r="AL128">
        <f t="shared" si="165"/>
        <v>-1.5913430935710071E-4</v>
      </c>
      <c r="AM128">
        <f t="shared" si="166"/>
        <v>1.9815628500041704E-3</v>
      </c>
      <c r="AN128">
        <f t="shared" si="167"/>
        <v>4.0816326530610514E-3</v>
      </c>
      <c r="AO128" t="str">
        <f t="shared" si="168"/>
        <v>/</v>
      </c>
      <c r="AP128">
        <f t="shared" si="129"/>
        <v>3.6462307176976516E-4</v>
      </c>
      <c r="BI128" s="2">
        <f t="shared" si="130"/>
        <v>44001</v>
      </c>
      <c r="BJ128" s="3">
        <f t="shared" si="131"/>
        <v>1.4043000000000001</v>
      </c>
      <c r="BK128" s="3">
        <f t="shared" si="132"/>
        <v>1.3303</v>
      </c>
      <c r="BL128" s="3">
        <f t="shared" si="133"/>
        <v>1.3317512113121723</v>
      </c>
      <c r="BM128" s="3">
        <f t="shared" si="134"/>
        <v>1.393</v>
      </c>
      <c r="BN128" s="3">
        <f t="shared" si="135"/>
        <v>1.07769458555667</v>
      </c>
      <c r="BO128" s="3">
        <f t="shared" si="136"/>
        <v>1.6292610837438424</v>
      </c>
      <c r="BP128" s="3">
        <f t="shared" si="137"/>
        <v>1.2085662844688716</v>
      </c>
      <c r="BQ128" s="3">
        <f t="shared" si="138"/>
        <v>1.6733259967832048</v>
      </c>
      <c r="BR128" s="3">
        <f t="shared" si="139"/>
        <v>1.6559999999999999</v>
      </c>
      <c r="BS128" s="3">
        <f t="shared" si="140"/>
        <v>1.0005999999999999</v>
      </c>
      <c r="BT128" s="3">
        <f t="shared" si="141"/>
        <v>1.5693296602387512</v>
      </c>
      <c r="BU128" s="3">
        <f t="shared" si="142"/>
        <v>1.1851</v>
      </c>
      <c r="BV128" s="3">
        <f t="shared" si="143"/>
        <v>1.073</v>
      </c>
      <c r="BW128" s="3">
        <f t="shared" si="144"/>
        <v>1</v>
      </c>
      <c r="BX128" s="3">
        <f t="shared" si="145"/>
        <v>1.9750000000000001</v>
      </c>
      <c r="BY128" s="3">
        <f t="shared" si="146"/>
        <v>1.2481128327373858</v>
      </c>
      <c r="BZ128" s="3">
        <f t="shared" si="147"/>
        <v>1.163</v>
      </c>
      <c r="CA128" s="3">
        <f t="shared" si="148"/>
        <v>1.23</v>
      </c>
      <c r="CB128" s="3">
        <f t="shared" si="149"/>
        <v>1</v>
      </c>
      <c r="CC128" s="3">
        <f t="shared" ref="CC128:CC130" si="194">U128/U$2</f>
        <v>1.5112416733641205</v>
      </c>
    </row>
    <row r="129" spans="1:81">
      <c r="A129" s="2">
        <v>44006</v>
      </c>
      <c r="B129">
        <v>1.3938999999999999</v>
      </c>
      <c r="C129">
        <v>1.3314999999999999</v>
      </c>
      <c r="D129">
        <v>1.3427</v>
      </c>
      <c r="E129">
        <v>1.399</v>
      </c>
      <c r="F129" s="69">
        <v>1.07895584198725</v>
      </c>
      <c r="G129">
        <v>1.66</v>
      </c>
      <c r="H129">
        <v>1.2795000000000001</v>
      </c>
      <c r="I129">
        <v>1.9836</v>
      </c>
      <c r="J129">
        <v>1.6579999999999999</v>
      </c>
      <c r="K129">
        <v>1.0004</v>
      </c>
      <c r="L129">
        <v>1.714</v>
      </c>
      <c r="M129">
        <v>1.1786000000000001</v>
      </c>
      <c r="N129">
        <v>1.073</v>
      </c>
      <c r="O129" s="3">
        <v>1</v>
      </c>
      <c r="P129">
        <v>1.9550000000000001</v>
      </c>
      <c r="Q129">
        <v>1.2577</v>
      </c>
      <c r="R129">
        <v>1.1664000000000001</v>
      </c>
      <c r="S129">
        <v>1.23</v>
      </c>
      <c r="T129" s="3">
        <v>1</v>
      </c>
      <c r="U129" s="19">
        <v>1.5118579204002816</v>
      </c>
      <c r="W129">
        <f t="shared" si="150"/>
        <v>-7.4058249661754783E-3</v>
      </c>
      <c r="X129">
        <f t="shared" si="151"/>
        <v>9.0205216868355365E-4</v>
      </c>
      <c r="Y129">
        <f t="shared" si="152"/>
        <v>-3.0442530442530424E-3</v>
      </c>
      <c r="Z129">
        <f t="shared" si="153"/>
        <v>4.3072505384063042E-3</v>
      </c>
      <c r="AA129">
        <f t="shared" si="154"/>
        <v>1.1703282613493293E-3</v>
      </c>
      <c r="AB129">
        <f t="shared" si="155"/>
        <v>3.8096389913526707E-3</v>
      </c>
      <c r="AC129">
        <f t="shared" si="156"/>
        <v>3.214677748157424E-3</v>
      </c>
      <c r="AD129">
        <f t="shared" si="157"/>
        <v>3.4906662619518247E-3</v>
      </c>
      <c r="AE129">
        <f t="shared" si="158"/>
        <v>1.2077294685990392E-3</v>
      </c>
      <c r="AF129">
        <f t="shared" si="159"/>
        <v>-1.9988007195681501E-4</v>
      </c>
      <c r="AG129">
        <f t="shared" si="160"/>
        <v>2.9256875365710755E-3</v>
      </c>
      <c r="AH129">
        <f t="shared" si="161"/>
        <v>-5.4847692177875107E-3</v>
      </c>
      <c r="AI129" t="str">
        <f t="shared" si="162"/>
        <v>/</v>
      </c>
      <c r="AJ129" t="str">
        <f t="shared" si="163"/>
        <v>/</v>
      </c>
      <c r="AK129">
        <f t="shared" si="164"/>
        <v>-1.0126582278481067E-2</v>
      </c>
      <c r="AL129">
        <f t="shared" si="165"/>
        <v>8.7537800413817202E-4</v>
      </c>
      <c r="AM129">
        <f t="shared" si="166"/>
        <v>2.9234737747205752E-3</v>
      </c>
      <c r="AN129" t="str">
        <f t="shared" si="167"/>
        <v>/</v>
      </c>
      <c r="AO129" t="str">
        <f t="shared" si="168"/>
        <v>/</v>
      </c>
      <c r="AP129">
        <f t="shared" si="129"/>
        <v>4.0777530624147573E-4</v>
      </c>
      <c r="BI129" s="2">
        <f t="shared" si="130"/>
        <v>44006</v>
      </c>
      <c r="BJ129" s="3">
        <f t="shared" si="131"/>
        <v>1.3938999999999999</v>
      </c>
      <c r="BK129" s="3">
        <f t="shared" si="132"/>
        <v>1.3314999999999999</v>
      </c>
      <c r="BL129" s="3">
        <f t="shared" si="133"/>
        <v>1.3276970236329475</v>
      </c>
      <c r="BM129" s="3">
        <f t="shared" si="134"/>
        <v>1.399</v>
      </c>
      <c r="BN129" s="3">
        <f t="shared" si="135"/>
        <v>1.07895584198725</v>
      </c>
      <c r="BO129" s="3">
        <f t="shared" si="136"/>
        <v>1.6354679802955665</v>
      </c>
      <c r="BP129" s="3">
        <f t="shared" si="137"/>
        <v>1.212451435610727</v>
      </c>
      <c r="BQ129" s="3">
        <f t="shared" si="138"/>
        <v>1.6791670193854229</v>
      </c>
      <c r="BR129" s="3">
        <f t="shared" si="139"/>
        <v>1.6579999999999999</v>
      </c>
      <c r="BS129" s="3">
        <f t="shared" si="140"/>
        <v>1.0004</v>
      </c>
      <c r="BT129" s="3">
        <f t="shared" si="141"/>
        <v>1.5739210284664831</v>
      </c>
      <c r="BU129" s="3">
        <f t="shared" si="142"/>
        <v>1.1786000000000001</v>
      </c>
      <c r="BV129" s="3">
        <f t="shared" si="143"/>
        <v>1.073</v>
      </c>
      <c r="BW129" s="3">
        <f t="shared" si="144"/>
        <v>1</v>
      </c>
      <c r="BX129" s="3">
        <f t="shared" si="145"/>
        <v>1.9550000000000001</v>
      </c>
      <c r="BY129" s="3">
        <f t="shared" si="146"/>
        <v>1.2492054032578468</v>
      </c>
      <c r="BZ129" s="3">
        <f t="shared" si="147"/>
        <v>1.1664000000000001</v>
      </c>
      <c r="CA129" s="3">
        <f t="shared" si="148"/>
        <v>1.23</v>
      </c>
      <c r="CB129" s="3">
        <f t="shared" si="149"/>
        <v>1</v>
      </c>
      <c r="CC129" s="3">
        <f t="shared" si="194"/>
        <v>1.5118579204002816</v>
      </c>
    </row>
    <row r="130" spans="1:81">
      <c r="A130" s="2">
        <v>44015</v>
      </c>
      <c r="B130">
        <v>1.3913</v>
      </c>
      <c r="C130">
        <v>1.3391</v>
      </c>
      <c r="D130">
        <v>1.3413999999999999</v>
      </c>
      <c r="E130">
        <v>1.399</v>
      </c>
      <c r="F130" s="69">
        <v>1.08713164750572</v>
      </c>
      <c r="G130">
        <v>1.6709000000000001</v>
      </c>
      <c r="H130">
        <v>1.2728999999999999</v>
      </c>
      <c r="I130">
        <v>1.9712000000000001</v>
      </c>
      <c r="J130">
        <v>1.641</v>
      </c>
      <c r="K130">
        <v>1.0044999999999999</v>
      </c>
      <c r="L130">
        <v>1.6879999999999999</v>
      </c>
      <c r="M130">
        <v>1.1802999999999999</v>
      </c>
      <c r="N130">
        <v>1.0620000000000001</v>
      </c>
      <c r="O130" s="3">
        <v>1</v>
      </c>
      <c r="P130">
        <v>2.0070000000000001</v>
      </c>
      <c r="Q130">
        <v>1.2595000000000001</v>
      </c>
      <c r="R130">
        <v>1.1653</v>
      </c>
      <c r="S130">
        <v>1.2270000000000001</v>
      </c>
      <c r="T130" s="3">
        <v>1</v>
      </c>
      <c r="U130" s="19">
        <v>1.5100596754810336</v>
      </c>
      <c r="W130">
        <f t="shared" si="150"/>
        <v>-1.8652701054594489E-3</v>
      </c>
      <c r="X130">
        <f t="shared" si="151"/>
        <v>5.7078482914008077E-3</v>
      </c>
      <c r="Y130">
        <f t="shared" si="152"/>
        <v>-9.6819840619655206E-4</v>
      </c>
      <c r="Z130" t="str">
        <f t="shared" si="153"/>
        <v>/</v>
      </c>
      <c r="AA130">
        <f t="shared" si="154"/>
        <v>7.5775163359896869E-3</v>
      </c>
      <c r="AB130">
        <f t="shared" si="155"/>
        <v>6.5662650602409389E-3</v>
      </c>
      <c r="AC130">
        <f t="shared" si="156"/>
        <v>-5.1582649472451392E-3</v>
      </c>
      <c r="AD130">
        <f t="shared" si="157"/>
        <v>-6.2512603347448792E-3</v>
      </c>
      <c r="AE130">
        <f t="shared" si="158"/>
        <v>-1.0253317249698357E-2</v>
      </c>
      <c r="AF130">
        <f t="shared" si="159"/>
        <v>4.098360655737654E-3</v>
      </c>
      <c r="AG130">
        <f t="shared" si="160"/>
        <v>-1.5169194865811031E-2</v>
      </c>
      <c r="AH130">
        <f t="shared" si="161"/>
        <v>1.4423892754114043E-3</v>
      </c>
      <c r="AI130">
        <f t="shared" si="162"/>
        <v>-1.0251630941286005E-2</v>
      </c>
      <c r="AJ130" t="str">
        <f t="shared" si="163"/>
        <v>/</v>
      </c>
      <c r="AK130">
        <f t="shared" si="164"/>
        <v>2.6598465473145705E-2</v>
      </c>
      <c r="AL130">
        <f t="shared" si="165"/>
        <v>1.4311839071321497E-3</v>
      </c>
      <c r="AM130">
        <f t="shared" si="166"/>
        <v>-9.4307270233207063E-4</v>
      </c>
      <c r="AN130">
        <f t="shared" si="167"/>
        <v>-2.4390243902437936E-3</v>
      </c>
      <c r="AO130" t="str">
        <f t="shared" si="168"/>
        <v>/</v>
      </c>
      <c r="AP130">
        <f t="shared" ref="AP130:AP136" si="195">IF(U130=U129,"/",U130/U129-1)</f>
        <v>-1.189427190864456E-3</v>
      </c>
      <c r="BI130" s="2">
        <f t="shared" ref="BI130:BI161" si="196">A130</f>
        <v>44015</v>
      </c>
      <c r="BJ130" s="3">
        <f t="shared" ref="BJ130:BJ161" si="197">B130/B$2</f>
        <v>1.3913</v>
      </c>
      <c r="BK130" s="3">
        <f t="shared" ref="BK130:BK161" si="198">C130/C$2</f>
        <v>1.3391</v>
      </c>
      <c r="BL130" s="3">
        <f t="shared" ref="BL130:BL161" si="199">D130/D$2</f>
        <v>1.3264115494907542</v>
      </c>
      <c r="BM130" s="3">
        <f t="shared" ref="BM130:BM161" si="200">E130/E$2</f>
        <v>1.399</v>
      </c>
      <c r="BN130" s="3">
        <f t="shared" ref="BN130:BN161" si="201">F130/F$2</f>
        <v>1.08713164750572</v>
      </c>
      <c r="BO130" s="3">
        <f t="shared" ref="BO130:BO161" si="202">G130/G$2</f>
        <v>1.6462068965517243</v>
      </c>
      <c r="BP130" s="3">
        <f t="shared" ref="BP130:BP161" si="203">H130/H$2</f>
        <v>1.2061972898701792</v>
      </c>
      <c r="BQ130" s="3">
        <f t="shared" ref="BQ130:BQ161" si="204">I130/I$2</f>
        <v>1.6686701092017269</v>
      </c>
      <c r="BR130" s="3">
        <f t="shared" ref="BR130:BR161" si="205">J130/J$2</f>
        <v>1.641</v>
      </c>
      <c r="BS130" s="3">
        <f t="shared" ref="BS130:BS161" si="206">K130/K$2</f>
        <v>1.0044999999999999</v>
      </c>
      <c r="BT130" s="3">
        <f t="shared" ref="BT130:BT161" si="207">L130/L$2</f>
        <v>1.5500459136822773</v>
      </c>
      <c r="BU130" s="3">
        <f t="shared" ref="BU130:BU161" si="208">M130/M$2</f>
        <v>1.1802999999999999</v>
      </c>
      <c r="BV130" s="3">
        <f t="shared" ref="BV130:BV161" si="209">N130/N$2</f>
        <v>1.0620000000000001</v>
      </c>
      <c r="BW130" s="3">
        <f t="shared" ref="BW130:BW161" si="210">O130/O$2</f>
        <v>1</v>
      </c>
      <c r="BX130" s="3">
        <f t="shared" ref="BX130:BX161" si="211">P130/P$2</f>
        <v>2.0070000000000001</v>
      </c>
      <c r="BY130" s="3">
        <f t="shared" ref="BY130:BY161" si="212">Q130/Q$2</f>
        <v>1.2509932459276918</v>
      </c>
      <c r="BZ130" s="3">
        <f t="shared" ref="BZ130:BZ161" si="213">R130/R$2</f>
        <v>1.1653</v>
      </c>
      <c r="CA130" s="3">
        <f t="shared" ref="CA130:CA161" si="214">S130/S$2</f>
        <v>1.2270000000000001</v>
      </c>
      <c r="CB130" s="3">
        <f t="shared" ref="CB130:CB161" si="215">T130/T$2</f>
        <v>1</v>
      </c>
      <c r="CC130" s="3">
        <f t="shared" si="194"/>
        <v>1.5100596754810336</v>
      </c>
    </row>
    <row r="131" spans="1:81">
      <c r="A131" s="2">
        <v>44022</v>
      </c>
      <c r="B131">
        <v>1.3952</v>
      </c>
      <c r="C131">
        <v>1.3352999999999999</v>
      </c>
      <c r="D131">
        <v>1.3509</v>
      </c>
      <c r="E131">
        <v>1.415</v>
      </c>
      <c r="F131" s="69">
        <v>1.0871380650928999</v>
      </c>
      <c r="G131">
        <v>1.7252000000000001</v>
      </c>
      <c r="H131">
        <v>1.2729999999999999</v>
      </c>
      <c r="I131">
        <v>2.0141</v>
      </c>
      <c r="J131">
        <v>1.631</v>
      </c>
      <c r="K131">
        <v>1.0064</v>
      </c>
      <c r="L131">
        <v>1.702</v>
      </c>
      <c r="M131">
        <v>1.1807000000000001</v>
      </c>
      <c r="N131">
        <v>1.097</v>
      </c>
      <c r="O131">
        <v>0.99980000000000002</v>
      </c>
      <c r="P131">
        <v>2.133</v>
      </c>
      <c r="Q131">
        <v>1.2662</v>
      </c>
      <c r="R131">
        <v>1.1721999999999999</v>
      </c>
      <c r="S131">
        <v>1.228</v>
      </c>
      <c r="T131" s="3">
        <v>1</v>
      </c>
      <c r="U131" s="19">
        <v>1.516204593733173</v>
      </c>
      <c r="W131">
        <f t="shared" ref="W131:W162" si="216">IF(B131=B130,"/",B131/B130-1)</f>
        <v>2.8031337597929085E-3</v>
      </c>
      <c r="X131">
        <f t="shared" ref="X131:X162" si="217">IF(C131=C130,"/",C131/C130-1)</f>
        <v>-2.8377268314540016E-3</v>
      </c>
      <c r="Y131">
        <f t="shared" ref="Y131:Y162" si="218">IF(D131=D130,"/",D131/D130-1)</f>
        <v>7.0821529745042078E-3</v>
      </c>
      <c r="Z131">
        <f t="shared" ref="Z131:Z162" si="219">IF(E131=E130,"/",E131/E130-1)</f>
        <v>1.1436740528949274E-2</v>
      </c>
      <c r="AA131">
        <f t="shared" ref="AA131:AA162" si="220">IF(F131=F130,"/",F131/F130-1)</f>
        <v>5.903229102655061E-6</v>
      </c>
      <c r="AB131">
        <f t="shared" ref="AB131:AB162" si="221">IF(G131=G130,"/",G131/G130-1)</f>
        <v>3.2497456460590213E-2</v>
      </c>
      <c r="AC131">
        <f t="shared" ref="AC131:AC162" si="222">IF(H131=H130,"/",H131/H130-1)</f>
        <v>7.8560766753055233E-5</v>
      </c>
      <c r="AD131">
        <f t="shared" ref="AD131:AD162" si="223">IF(I131=I130,"/",I131/I130-1)</f>
        <v>2.1763392857142794E-2</v>
      </c>
      <c r="AE131">
        <f t="shared" ref="AE131:AE162" si="224">IF(J131=J130,"/",J131/J130-1)</f>
        <v>-6.0938452163314949E-3</v>
      </c>
      <c r="AF131">
        <f t="shared" ref="AF131:AF162" si="225">IF(K131=K130,"/",K131/K130-1)</f>
        <v>1.891488302638189E-3</v>
      </c>
      <c r="AG131">
        <f t="shared" ref="AG131:AG162" si="226">IF(L131=L130,"/",L131/L130-1)</f>
        <v>8.2938388625592996E-3</v>
      </c>
      <c r="AH131">
        <f t="shared" ref="AH131:AH162" si="227">IF(M131=M130,"/",M131/M130-1)</f>
        <v>3.3889689062127637E-4</v>
      </c>
      <c r="AI131">
        <f t="shared" ref="AI131:AI162" si="228">IF(N131=N130,"/",N131/N130-1)</f>
        <v>3.2956685499058391E-2</v>
      </c>
      <c r="AJ131">
        <f t="shared" ref="AJ131:AJ162" si="229">IF(O131=O130,"/",O131/O130-1)</f>
        <v>-1.9999999999997797E-4</v>
      </c>
      <c r="AK131">
        <f t="shared" ref="AK131:AK162" si="230">IF(P131=P130,"/",P131/P130-1)</f>
        <v>6.2780269058295923E-2</v>
      </c>
      <c r="AL131">
        <f t="shared" ref="AL131:AL162" si="231">IF(Q131=Q130,"/",Q131/Q130-1)</f>
        <v>5.3195712584357402E-3</v>
      </c>
      <c r="AM131">
        <f t="shared" ref="AM131:AM162" si="232">IF(R131=R130,"/",R131/R130-1)</f>
        <v>5.9212220029176699E-3</v>
      </c>
      <c r="AN131">
        <f t="shared" ref="AN131:AN162" si="233">IF(S131=S130,"/",S131/S130-1)</f>
        <v>8.1499592502032314E-4</v>
      </c>
      <c r="AO131" t="str">
        <f t="shared" ref="AO131:AO162" si="234">IF(T131=T130,"/",T131/T130-1)</f>
        <v>/</v>
      </c>
      <c r="AP131">
        <f t="shared" si="195"/>
        <v>4.0693214658433785E-3</v>
      </c>
      <c r="BI131" s="2">
        <f t="shared" si="196"/>
        <v>44022</v>
      </c>
      <c r="BJ131" s="3">
        <f t="shared" si="197"/>
        <v>1.3952</v>
      </c>
      <c r="BK131" s="3">
        <f t="shared" si="198"/>
        <v>1.3352999999999999</v>
      </c>
      <c r="BL131" s="3">
        <f t="shared" si="199"/>
        <v>1.3358053989913972</v>
      </c>
      <c r="BM131" s="3">
        <f t="shared" si="200"/>
        <v>1.415</v>
      </c>
      <c r="BN131" s="3">
        <f t="shared" si="201"/>
        <v>1.0871380650928999</v>
      </c>
      <c r="BO131" s="3">
        <f t="shared" si="202"/>
        <v>1.6997044334975371</v>
      </c>
      <c r="BP131" s="3">
        <f t="shared" si="203"/>
        <v>1.2062920496541267</v>
      </c>
      <c r="BQ131" s="3">
        <f t="shared" si="204"/>
        <v>1.7049860323372557</v>
      </c>
      <c r="BR131" s="3">
        <f t="shared" si="205"/>
        <v>1.631</v>
      </c>
      <c r="BS131" s="3">
        <f t="shared" si="206"/>
        <v>1.0064</v>
      </c>
      <c r="BT131" s="3">
        <f t="shared" si="207"/>
        <v>1.5629017447199265</v>
      </c>
      <c r="BU131" s="3">
        <f t="shared" si="208"/>
        <v>1.1807000000000001</v>
      </c>
      <c r="BV131" s="3">
        <f t="shared" si="209"/>
        <v>1.097</v>
      </c>
      <c r="BW131" s="3">
        <f t="shared" si="210"/>
        <v>0.99980000000000002</v>
      </c>
      <c r="BX131" s="3">
        <f t="shared" si="211"/>
        <v>2.133</v>
      </c>
      <c r="BY131" s="3">
        <f t="shared" si="212"/>
        <v>1.2576479936432261</v>
      </c>
      <c r="BZ131" s="3">
        <f t="shared" si="213"/>
        <v>1.1721999999999999</v>
      </c>
      <c r="CA131" s="3">
        <f t="shared" si="214"/>
        <v>1.228</v>
      </c>
      <c r="CB131" s="3">
        <f t="shared" si="215"/>
        <v>1</v>
      </c>
      <c r="CC131" s="3">
        <f t="shared" ref="CC131" si="235">U131/U$2</f>
        <v>1.516204593733173</v>
      </c>
    </row>
    <row r="132" spans="1:81">
      <c r="A132" s="2">
        <v>44029</v>
      </c>
      <c r="B132">
        <v>1.4031</v>
      </c>
      <c r="C132">
        <v>1.3492</v>
      </c>
      <c r="D132">
        <v>1.3660000000000001</v>
      </c>
      <c r="E132">
        <v>1.42</v>
      </c>
      <c r="F132" s="69">
        <v>1.0876079528042799</v>
      </c>
      <c r="G132">
        <v>1.7657</v>
      </c>
      <c r="H132">
        <v>1.2930999999999999</v>
      </c>
      <c r="I132">
        <v>2.0640999999999998</v>
      </c>
      <c r="J132">
        <v>1.6459999999999999</v>
      </c>
      <c r="K132">
        <v>0.99980000000000002</v>
      </c>
      <c r="L132">
        <v>1.6879999999999999</v>
      </c>
      <c r="M132">
        <v>1.1845000000000001</v>
      </c>
      <c r="N132">
        <v>1.087</v>
      </c>
      <c r="O132">
        <v>0.99960000000000004</v>
      </c>
      <c r="P132">
        <v>2.0819999999999999</v>
      </c>
      <c r="Q132">
        <v>1.2726</v>
      </c>
      <c r="R132">
        <v>1.1815</v>
      </c>
      <c r="S132">
        <v>1.2529999999999999</v>
      </c>
      <c r="T132" s="3">
        <v>1</v>
      </c>
      <c r="U132" s="19">
        <v>1.5276240521428808</v>
      </c>
      <c r="W132">
        <f t="shared" si="216"/>
        <v>5.6622706422018165E-3</v>
      </c>
      <c r="X132">
        <f t="shared" si="217"/>
        <v>1.0409645772485598E-2</v>
      </c>
      <c r="Y132">
        <f t="shared" si="218"/>
        <v>1.1177733362943254E-2</v>
      </c>
      <c r="Z132">
        <f t="shared" si="219"/>
        <v>3.5335689045936647E-3</v>
      </c>
      <c r="AA132">
        <f t="shared" si="220"/>
        <v>4.3222450438240578E-4</v>
      </c>
      <c r="AB132">
        <f t="shared" si="221"/>
        <v>2.3475539067934204E-2</v>
      </c>
      <c r="AC132">
        <f t="shared" si="222"/>
        <v>1.5789473684210575E-2</v>
      </c>
      <c r="AD132">
        <f t="shared" si="223"/>
        <v>2.4824983863760419E-2</v>
      </c>
      <c r="AE132">
        <f t="shared" si="224"/>
        <v>9.1968117719190001E-3</v>
      </c>
      <c r="AF132">
        <f t="shared" si="225"/>
        <v>-6.558028616852063E-3</v>
      </c>
      <c r="AG132">
        <f t="shared" si="226"/>
        <v>-8.2256169212691077E-3</v>
      </c>
      <c r="AH132">
        <f t="shared" si="227"/>
        <v>3.2184297450665866E-3</v>
      </c>
      <c r="AI132">
        <f t="shared" si="228"/>
        <v>-9.1157702825889197E-3</v>
      </c>
      <c r="AJ132">
        <f t="shared" si="229"/>
        <v>-2.000400080015563E-4</v>
      </c>
      <c r="AK132">
        <f t="shared" si="230"/>
        <v>-2.3909985935302469E-2</v>
      </c>
      <c r="AL132">
        <f t="shared" si="231"/>
        <v>5.0544937608592022E-3</v>
      </c>
      <c r="AM132">
        <f t="shared" si="232"/>
        <v>7.9337996928852128E-3</v>
      </c>
      <c r="AN132">
        <f t="shared" si="233"/>
        <v>2.0358306188924979E-2</v>
      </c>
      <c r="AO132" t="str">
        <f t="shared" si="234"/>
        <v>/</v>
      </c>
      <c r="AP132">
        <f t="shared" si="195"/>
        <v>7.5316078429699118E-3</v>
      </c>
      <c r="BI132" s="2">
        <f t="shared" si="196"/>
        <v>44029</v>
      </c>
      <c r="BJ132" s="3">
        <f t="shared" si="197"/>
        <v>1.4031</v>
      </c>
      <c r="BK132" s="3">
        <f t="shared" si="198"/>
        <v>1.3492</v>
      </c>
      <c r="BL132" s="3">
        <f t="shared" si="199"/>
        <v>1.350736675566103</v>
      </c>
      <c r="BM132" s="3">
        <f t="shared" si="200"/>
        <v>1.42</v>
      </c>
      <c r="BN132" s="3">
        <f t="shared" si="201"/>
        <v>1.0876079528042799</v>
      </c>
      <c r="BO132" s="3">
        <f t="shared" si="202"/>
        <v>1.7396059113300495</v>
      </c>
      <c r="BP132" s="3">
        <f t="shared" si="203"/>
        <v>1.225338766227613</v>
      </c>
      <c r="BQ132" s="3">
        <f t="shared" si="204"/>
        <v>1.7473122830779648</v>
      </c>
      <c r="BR132" s="3">
        <f t="shared" si="205"/>
        <v>1.6459999999999999</v>
      </c>
      <c r="BS132" s="3">
        <f t="shared" si="206"/>
        <v>0.99980000000000002</v>
      </c>
      <c r="BT132" s="3">
        <f t="shared" si="207"/>
        <v>1.5500459136822773</v>
      </c>
      <c r="BU132" s="3">
        <f t="shared" si="208"/>
        <v>1.1845000000000001</v>
      </c>
      <c r="BV132" s="3">
        <f t="shared" si="209"/>
        <v>1.087</v>
      </c>
      <c r="BW132" s="3">
        <f t="shared" si="210"/>
        <v>0.99960000000000004</v>
      </c>
      <c r="BX132" s="3">
        <f t="shared" si="211"/>
        <v>2.0819999999999999</v>
      </c>
      <c r="BY132" s="3">
        <f t="shared" si="212"/>
        <v>1.2640047675804529</v>
      </c>
      <c r="BZ132" s="3">
        <f t="shared" si="213"/>
        <v>1.1815</v>
      </c>
      <c r="CA132" s="3">
        <f t="shared" si="214"/>
        <v>1.2529999999999999</v>
      </c>
      <c r="CB132" s="3">
        <f t="shared" si="215"/>
        <v>1</v>
      </c>
      <c r="CC132" s="3">
        <f t="shared" ref="CC132" si="236">U132/U$2</f>
        <v>1.5276240521428808</v>
      </c>
    </row>
    <row r="133" spans="1:81">
      <c r="A133" s="2">
        <v>44036</v>
      </c>
      <c r="B133">
        <v>1.403</v>
      </c>
      <c r="C133">
        <v>1.3554999999999999</v>
      </c>
      <c r="D133">
        <v>1.3741000000000001</v>
      </c>
      <c r="E133">
        <v>1.42</v>
      </c>
      <c r="F133" s="69">
        <v>1.0948441834495799</v>
      </c>
      <c r="G133">
        <v>1.8154999999999999</v>
      </c>
      <c r="H133">
        <v>1.3101</v>
      </c>
      <c r="I133">
        <v>2.0855000000000001</v>
      </c>
      <c r="J133">
        <v>1.6679999999999999</v>
      </c>
      <c r="K133">
        <v>1.0012000000000001</v>
      </c>
      <c r="L133">
        <v>1.714</v>
      </c>
      <c r="M133">
        <v>1.1934219028741331</v>
      </c>
      <c r="N133">
        <v>1.089</v>
      </c>
      <c r="O133">
        <v>0.99939999999999996</v>
      </c>
      <c r="P133">
        <v>2.0720000000000001</v>
      </c>
      <c r="Q133">
        <v>1.2765</v>
      </c>
      <c r="R133">
        <v>1.1827000000000001</v>
      </c>
      <c r="S133">
        <v>1.2509999999999999</v>
      </c>
      <c r="T133" s="3">
        <v>1</v>
      </c>
      <c r="U133" s="19">
        <v>1.5397272924784664</v>
      </c>
      <c r="W133">
        <f t="shared" si="216"/>
        <v>-7.1270757608155044E-5</v>
      </c>
      <c r="X133">
        <f t="shared" si="217"/>
        <v>4.6694337385115858E-3</v>
      </c>
      <c r="Y133">
        <f t="shared" si="218"/>
        <v>5.9297218155198728E-3</v>
      </c>
      <c r="Z133" t="str">
        <f t="shared" si="219"/>
        <v>/</v>
      </c>
      <c r="AA133">
        <f t="shared" si="220"/>
        <v>6.6533447338650298E-3</v>
      </c>
      <c r="AB133">
        <f t="shared" si="221"/>
        <v>2.8204111683751476E-2</v>
      </c>
      <c r="AC133">
        <f t="shared" si="222"/>
        <v>1.3146701724538135E-2</v>
      </c>
      <c r="AD133">
        <f t="shared" si="223"/>
        <v>1.0367714742502976E-2</v>
      </c>
      <c r="AE133">
        <f t="shared" si="224"/>
        <v>1.3365735115431265E-2</v>
      </c>
      <c r="AF133">
        <f t="shared" si="225"/>
        <v>1.4002800560113382E-3</v>
      </c>
      <c r="AG133">
        <f t="shared" si="226"/>
        <v>1.540284360189581E-2</v>
      </c>
      <c r="AH133">
        <f t="shared" si="227"/>
        <v>7.5322101090189442E-3</v>
      </c>
      <c r="AI133">
        <f t="shared" si="228"/>
        <v>1.8399264029438367E-3</v>
      </c>
      <c r="AJ133">
        <f t="shared" si="229"/>
        <v>-2.0008003201288371E-4</v>
      </c>
      <c r="AK133">
        <f t="shared" si="230"/>
        <v>-4.8030739673390332E-3</v>
      </c>
      <c r="AL133">
        <f t="shared" si="231"/>
        <v>3.0645921735030779E-3</v>
      </c>
      <c r="AM133">
        <f t="shared" si="232"/>
        <v>1.0156580617859401E-3</v>
      </c>
      <c r="AN133">
        <f t="shared" si="233"/>
        <v>-1.5961691939345712E-3</v>
      </c>
      <c r="AO133" t="str">
        <f t="shared" si="234"/>
        <v>/</v>
      </c>
      <c r="AP133">
        <f t="shared" si="195"/>
        <v>7.9229181542459504E-3</v>
      </c>
      <c r="BI133" s="2">
        <f t="shared" si="196"/>
        <v>44036</v>
      </c>
      <c r="BJ133" s="3">
        <f t="shared" si="197"/>
        <v>1.403</v>
      </c>
      <c r="BK133" s="3">
        <f t="shared" si="198"/>
        <v>1.3554999999999999</v>
      </c>
      <c r="BL133" s="3">
        <f t="shared" si="199"/>
        <v>1.35874616829823</v>
      </c>
      <c r="BM133" s="3">
        <f t="shared" si="200"/>
        <v>1.42</v>
      </c>
      <c r="BN133" s="3">
        <f t="shared" si="201"/>
        <v>1.0948441834495799</v>
      </c>
      <c r="BO133" s="3">
        <f t="shared" si="202"/>
        <v>1.7886699507389163</v>
      </c>
      <c r="BP133" s="3">
        <f t="shared" si="203"/>
        <v>1.2414479294987208</v>
      </c>
      <c r="BQ133" s="3">
        <f t="shared" si="204"/>
        <v>1.7654279183949886</v>
      </c>
      <c r="BR133" s="3">
        <f t="shared" si="205"/>
        <v>1.6679999999999999</v>
      </c>
      <c r="BS133" s="3">
        <f t="shared" si="206"/>
        <v>1.0012000000000001</v>
      </c>
      <c r="BT133" s="3">
        <f t="shared" si="207"/>
        <v>1.5739210284664831</v>
      </c>
      <c r="BU133" s="3">
        <f t="shared" si="208"/>
        <v>1.1934219028741331</v>
      </c>
      <c r="BV133" s="3">
        <f t="shared" si="209"/>
        <v>1.089</v>
      </c>
      <c r="BW133" s="3">
        <f t="shared" si="210"/>
        <v>0.99939999999999996</v>
      </c>
      <c r="BX133" s="3">
        <f t="shared" si="211"/>
        <v>2.0720000000000001</v>
      </c>
      <c r="BY133" s="3">
        <f t="shared" si="212"/>
        <v>1.2678784266984506</v>
      </c>
      <c r="BZ133" s="3">
        <f t="shared" si="213"/>
        <v>1.1827000000000001</v>
      </c>
      <c r="CA133" s="3">
        <f t="shared" si="214"/>
        <v>1.2509999999999999</v>
      </c>
      <c r="CB133" s="3">
        <f t="shared" si="215"/>
        <v>1</v>
      </c>
      <c r="CC133" s="3">
        <f t="shared" ref="CC133" si="237">U133/U$2</f>
        <v>1.5397272924784664</v>
      </c>
    </row>
    <row r="134" spans="1:81">
      <c r="A134" s="2">
        <v>44043</v>
      </c>
      <c r="B134">
        <v>1.4056</v>
      </c>
      <c r="C134">
        <v>1.3568</v>
      </c>
      <c r="D134">
        <v>1.3782000000000001</v>
      </c>
      <c r="E134">
        <v>1.42</v>
      </c>
      <c r="F134" s="69">
        <v>1.0933242180357801</v>
      </c>
      <c r="G134">
        <v>1.8342000000000001</v>
      </c>
      <c r="H134">
        <v>1.3221000000000001</v>
      </c>
      <c r="I134">
        <v>2.1192000000000002</v>
      </c>
      <c r="J134">
        <v>1.6859999999999999</v>
      </c>
      <c r="K134">
        <v>1.0031000000000001</v>
      </c>
      <c r="L134">
        <v>1.6879999999999999</v>
      </c>
      <c r="M134">
        <v>1.1875</v>
      </c>
      <c r="N134">
        <v>1.085</v>
      </c>
      <c r="O134">
        <v>0.99919999999999998</v>
      </c>
      <c r="P134">
        <v>2.15</v>
      </c>
      <c r="Q134">
        <v>1.2835000000000001</v>
      </c>
      <c r="R134">
        <v>1.1873</v>
      </c>
      <c r="S134">
        <v>1.258</v>
      </c>
      <c r="T134" s="3">
        <v>1</v>
      </c>
      <c r="U134" s="19">
        <v>1.5428849716080653</v>
      </c>
      <c r="W134">
        <f t="shared" si="216"/>
        <v>1.8531717747682919E-3</v>
      </c>
      <c r="X134">
        <f t="shared" si="217"/>
        <v>9.5905569900400778E-4</v>
      </c>
      <c r="Y134">
        <f t="shared" si="218"/>
        <v>2.983771195691709E-3</v>
      </c>
      <c r="Z134" t="str">
        <f t="shared" si="219"/>
        <v>/</v>
      </c>
      <c r="AA134">
        <f t="shared" si="220"/>
        <v>-1.3882938200491246E-3</v>
      </c>
      <c r="AB134">
        <f t="shared" si="221"/>
        <v>1.0300192784357121E-2</v>
      </c>
      <c r="AC134">
        <f t="shared" si="222"/>
        <v>9.1596061369361159E-3</v>
      </c>
      <c r="AD134">
        <f t="shared" si="223"/>
        <v>1.6159194437784796E-2</v>
      </c>
      <c r="AE134">
        <f t="shared" si="224"/>
        <v>1.0791366906474753E-2</v>
      </c>
      <c r="AF134">
        <f t="shared" si="225"/>
        <v>1.897722732720819E-3</v>
      </c>
      <c r="AG134">
        <f t="shared" si="226"/>
        <v>-1.5169194865811031E-2</v>
      </c>
      <c r="AH134">
        <f t="shared" si="227"/>
        <v>-4.9621201520361202E-3</v>
      </c>
      <c r="AI134">
        <f t="shared" si="228"/>
        <v>-3.6730945821854544E-3</v>
      </c>
      <c r="AJ134">
        <f t="shared" si="229"/>
        <v>-2.0012007204317506E-4</v>
      </c>
      <c r="AK134">
        <f t="shared" si="230"/>
        <v>3.7644787644787625E-2</v>
      </c>
      <c r="AL134">
        <f t="shared" si="231"/>
        <v>5.4837446141795532E-3</v>
      </c>
      <c r="AM134">
        <f t="shared" si="232"/>
        <v>3.8894055973619501E-3</v>
      </c>
      <c r="AN134">
        <f t="shared" si="233"/>
        <v>5.5955235811351312E-3</v>
      </c>
      <c r="AO134" t="str">
        <f t="shared" si="234"/>
        <v>/</v>
      </c>
      <c r="AP134">
        <f t="shared" si="195"/>
        <v>2.0508041554008205E-3</v>
      </c>
      <c r="BI134" s="2">
        <f t="shared" si="196"/>
        <v>44043</v>
      </c>
      <c r="BJ134" s="3">
        <f t="shared" si="197"/>
        <v>1.4056</v>
      </c>
      <c r="BK134" s="3">
        <f t="shared" si="198"/>
        <v>1.3568</v>
      </c>
      <c r="BL134" s="3">
        <f t="shared" si="199"/>
        <v>1.3628003559774546</v>
      </c>
      <c r="BM134" s="3">
        <f t="shared" si="200"/>
        <v>1.42</v>
      </c>
      <c r="BN134" s="3">
        <f t="shared" si="201"/>
        <v>1.0933242180357801</v>
      </c>
      <c r="BO134" s="3">
        <f t="shared" si="202"/>
        <v>1.8070935960591135</v>
      </c>
      <c r="BP134" s="3">
        <f t="shared" si="203"/>
        <v>1.2528191035724441</v>
      </c>
      <c r="BQ134" s="3">
        <f t="shared" si="204"/>
        <v>1.7939558113942269</v>
      </c>
      <c r="BR134" s="3">
        <f t="shared" si="205"/>
        <v>1.6859999999999999</v>
      </c>
      <c r="BS134" s="3">
        <f t="shared" si="206"/>
        <v>1.0031000000000001</v>
      </c>
      <c r="BT134" s="3">
        <f t="shared" si="207"/>
        <v>1.5500459136822773</v>
      </c>
      <c r="BU134" s="3">
        <f t="shared" si="208"/>
        <v>1.1875</v>
      </c>
      <c r="BV134" s="3">
        <f t="shared" si="209"/>
        <v>1.085</v>
      </c>
      <c r="BW134" s="3">
        <f t="shared" si="210"/>
        <v>0.99919999999999998</v>
      </c>
      <c r="BX134" s="3">
        <f t="shared" si="211"/>
        <v>2.15</v>
      </c>
      <c r="BY134" s="3">
        <f t="shared" si="212"/>
        <v>1.2748311481922927</v>
      </c>
      <c r="BZ134" s="3">
        <f t="shared" si="213"/>
        <v>1.1873</v>
      </c>
      <c r="CA134" s="3">
        <f t="shared" si="214"/>
        <v>1.258</v>
      </c>
      <c r="CB134" s="3">
        <f t="shared" si="215"/>
        <v>1</v>
      </c>
      <c r="CC134" s="3">
        <f t="shared" ref="CC134" si="238">U134/U$2</f>
        <v>1.5428849716080653</v>
      </c>
    </row>
    <row r="135" spans="1:81">
      <c r="A135" s="2">
        <v>44050</v>
      </c>
      <c r="B135">
        <v>1.4056</v>
      </c>
      <c r="C135">
        <v>1.3643000000000001</v>
      </c>
      <c r="D135">
        <v>1.3823000000000001</v>
      </c>
      <c r="E135">
        <v>1.4179999999999999</v>
      </c>
      <c r="F135" s="69">
        <v>1.09405843011916</v>
      </c>
      <c r="G135">
        <v>1.8420000000000001</v>
      </c>
      <c r="H135">
        <v>1.3305</v>
      </c>
      <c r="I135">
        <v>2.1255000000000002</v>
      </c>
      <c r="J135">
        <v>1.7</v>
      </c>
      <c r="K135">
        <v>1.002</v>
      </c>
      <c r="L135">
        <v>1.712</v>
      </c>
      <c r="M135">
        <v>1.1898</v>
      </c>
      <c r="N135">
        <v>1.093</v>
      </c>
      <c r="O135">
        <v>0.99919999999999998</v>
      </c>
      <c r="P135">
        <v>2.1859999999999999</v>
      </c>
      <c r="Q135">
        <v>1.2830999999999999</v>
      </c>
      <c r="R135">
        <v>1.1873</v>
      </c>
      <c r="S135">
        <v>1.26</v>
      </c>
      <c r="T135" s="3">
        <v>1</v>
      </c>
      <c r="U135" s="19">
        <v>1.551053238132553</v>
      </c>
      <c r="W135" t="str">
        <f t="shared" si="216"/>
        <v>/</v>
      </c>
      <c r="X135">
        <f t="shared" si="217"/>
        <v>5.5277122641510523E-3</v>
      </c>
      <c r="Y135">
        <f t="shared" si="218"/>
        <v>2.974894790306104E-3</v>
      </c>
      <c r="Z135">
        <f t="shared" si="219"/>
        <v>-1.4084507042253502E-3</v>
      </c>
      <c r="AA135">
        <f t="shared" si="220"/>
        <v>6.7154104086264432E-4</v>
      </c>
      <c r="AB135">
        <f t="shared" si="221"/>
        <v>4.2525351651947485E-3</v>
      </c>
      <c r="AC135">
        <f t="shared" si="222"/>
        <v>6.3535284774223211E-3</v>
      </c>
      <c r="AD135">
        <f t="shared" si="223"/>
        <v>2.9728199320497861E-3</v>
      </c>
      <c r="AE135">
        <f t="shared" si="224"/>
        <v>8.3036773428233346E-3</v>
      </c>
      <c r="AF135">
        <f t="shared" si="225"/>
        <v>-1.0966005383312716E-3</v>
      </c>
      <c r="AG135">
        <f t="shared" si="226"/>
        <v>1.4218009478673022E-2</v>
      </c>
      <c r="AH135">
        <f t="shared" si="227"/>
        <v>1.9368421052632367E-3</v>
      </c>
      <c r="AI135">
        <f t="shared" si="228"/>
        <v>7.3732718894008453E-3</v>
      </c>
      <c r="AJ135" t="str">
        <f t="shared" si="229"/>
        <v>/</v>
      </c>
      <c r="AK135">
        <f t="shared" si="230"/>
        <v>1.6744186046511622E-2</v>
      </c>
      <c r="AL135">
        <f t="shared" si="231"/>
        <v>-3.116478379432408E-4</v>
      </c>
      <c r="AM135" t="str">
        <f t="shared" si="232"/>
        <v>/</v>
      </c>
      <c r="AN135">
        <f t="shared" si="233"/>
        <v>1.5898251192367763E-3</v>
      </c>
      <c r="AO135" t="str">
        <f t="shared" si="234"/>
        <v>/</v>
      </c>
      <c r="AP135">
        <f t="shared" si="195"/>
        <v>5.2941513300077681E-3</v>
      </c>
      <c r="BI135" s="2">
        <f t="shared" si="196"/>
        <v>44050</v>
      </c>
      <c r="BJ135" s="3">
        <f t="shared" si="197"/>
        <v>1.4056</v>
      </c>
      <c r="BK135" s="3">
        <f t="shared" si="198"/>
        <v>1.3643000000000001</v>
      </c>
      <c r="BL135" s="3">
        <f t="shared" si="199"/>
        <v>1.3668545436566795</v>
      </c>
      <c r="BM135" s="3">
        <f t="shared" si="200"/>
        <v>1.4179999999999999</v>
      </c>
      <c r="BN135" s="3">
        <f t="shared" si="201"/>
        <v>1.09405843011916</v>
      </c>
      <c r="BO135" s="3">
        <f t="shared" si="202"/>
        <v>1.8147783251231531</v>
      </c>
      <c r="BP135" s="3">
        <f t="shared" si="203"/>
        <v>1.2607789254240502</v>
      </c>
      <c r="BQ135" s="3">
        <f t="shared" si="204"/>
        <v>1.7992889189875563</v>
      </c>
      <c r="BR135" s="3">
        <f t="shared" si="205"/>
        <v>1.7</v>
      </c>
      <c r="BS135" s="3">
        <f t="shared" si="206"/>
        <v>1.002</v>
      </c>
      <c r="BT135" s="3">
        <f t="shared" si="207"/>
        <v>1.5720844811753902</v>
      </c>
      <c r="BU135" s="3">
        <f t="shared" si="208"/>
        <v>1.1898</v>
      </c>
      <c r="BV135" s="3">
        <f t="shared" si="209"/>
        <v>1.093</v>
      </c>
      <c r="BW135" s="3">
        <f t="shared" si="210"/>
        <v>0.99919999999999998</v>
      </c>
      <c r="BX135" s="3">
        <f t="shared" si="211"/>
        <v>2.1859999999999999</v>
      </c>
      <c r="BY135" s="3">
        <f t="shared" si="212"/>
        <v>1.2744338498212158</v>
      </c>
      <c r="BZ135" s="3">
        <f t="shared" si="213"/>
        <v>1.1873</v>
      </c>
      <c r="CA135" s="3">
        <f t="shared" si="214"/>
        <v>1.26</v>
      </c>
      <c r="CB135" s="3">
        <f t="shared" si="215"/>
        <v>1</v>
      </c>
      <c r="CC135" s="3">
        <f t="shared" ref="CC135" si="239">U135/U$2</f>
        <v>1.551053238132553</v>
      </c>
    </row>
    <row r="136" spans="1:81">
      <c r="A136" s="2">
        <v>44057</v>
      </c>
      <c r="B136">
        <v>1.4069</v>
      </c>
      <c r="C136">
        <v>1.3681000000000001</v>
      </c>
      <c r="D136">
        <v>1.3876999999999999</v>
      </c>
      <c r="E136">
        <v>1.423</v>
      </c>
      <c r="F136" s="69">
        <v>1.0998819893863363</v>
      </c>
      <c r="G136">
        <v>1.8434999999999999</v>
      </c>
      <c r="H136">
        <v>1.3343</v>
      </c>
      <c r="I136">
        <v>2.1086</v>
      </c>
      <c r="J136">
        <v>1.6879999999999999</v>
      </c>
      <c r="K136">
        <v>1.0038</v>
      </c>
      <c r="L136">
        <v>1.7410000000000001</v>
      </c>
      <c r="M136">
        <v>1.1890000000000001</v>
      </c>
      <c r="N136">
        <v>1.1040000000000001</v>
      </c>
      <c r="O136">
        <v>0.99780000000000002</v>
      </c>
      <c r="P136">
        <v>2.157</v>
      </c>
      <c r="Q136">
        <v>1.2841</v>
      </c>
      <c r="R136">
        <v>1.1897</v>
      </c>
      <c r="S136">
        <v>1.256</v>
      </c>
      <c r="T136" s="3">
        <v>1</v>
      </c>
      <c r="U136" s="19">
        <v>1.5529751144119954</v>
      </c>
      <c r="W136">
        <f t="shared" si="216"/>
        <v>9.2487194080814739E-4</v>
      </c>
      <c r="X136">
        <f t="shared" si="217"/>
        <v>2.7853111485742765E-3</v>
      </c>
      <c r="Y136">
        <f t="shared" si="218"/>
        <v>3.9065325906098014E-3</v>
      </c>
      <c r="Z136">
        <f t="shared" si="219"/>
        <v>3.5260930888576514E-3</v>
      </c>
      <c r="AA136">
        <f t="shared" si="220"/>
        <v>5.3228960235167655E-3</v>
      </c>
      <c r="AB136">
        <f t="shared" si="221"/>
        <v>8.143322475568926E-4</v>
      </c>
      <c r="AC136">
        <f t="shared" si="222"/>
        <v>2.8560691469372568E-3</v>
      </c>
      <c r="AD136">
        <f t="shared" si="223"/>
        <v>-7.9510703363915303E-3</v>
      </c>
      <c r="AE136">
        <f t="shared" si="224"/>
        <v>-7.058823529411784E-3</v>
      </c>
      <c r="AF136">
        <f t="shared" si="225"/>
        <v>1.796407185628679E-3</v>
      </c>
      <c r="AG136">
        <f t="shared" si="226"/>
        <v>1.6939252336448662E-2</v>
      </c>
      <c r="AH136">
        <f t="shared" si="227"/>
        <v>-6.7238191292651184E-4</v>
      </c>
      <c r="AI136">
        <f t="shared" si="228"/>
        <v>1.0064043915828158E-2</v>
      </c>
      <c r="AJ136">
        <f t="shared" si="229"/>
        <v>-1.4011208967172895E-3</v>
      </c>
      <c r="AK136">
        <f t="shared" si="230"/>
        <v>-1.3266239707227734E-2</v>
      </c>
      <c r="AL136">
        <f t="shared" si="231"/>
        <v>7.7936248149024223E-4</v>
      </c>
      <c r="AM136">
        <f t="shared" si="232"/>
        <v>2.0213930767287724E-3</v>
      </c>
      <c r="AN136">
        <f t="shared" si="233"/>
        <v>-3.1746031746031633E-3</v>
      </c>
      <c r="AO136" t="str">
        <f t="shared" si="234"/>
        <v>/</v>
      </c>
      <c r="AP136">
        <f t="shared" si="195"/>
        <v>1.2390782161393332E-3</v>
      </c>
      <c r="BI136" s="2">
        <f t="shared" si="196"/>
        <v>44057</v>
      </c>
      <c r="BJ136" s="3">
        <f t="shared" si="197"/>
        <v>1.4069</v>
      </c>
      <c r="BK136" s="3">
        <f t="shared" si="198"/>
        <v>1.3681000000000001</v>
      </c>
      <c r="BL136" s="3">
        <f t="shared" si="199"/>
        <v>1.3721942054780973</v>
      </c>
      <c r="BM136" s="3">
        <f t="shared" si="200"/>
        <v>1.423</v>
      </c>
      <c r="BN136" s="3">
        <f t="shared" si="201"/>
        <v>1.0998819893863363</v>
      </c>
      <c r="BO136" s="3">
        <f t="shared" si="202"/>
        <v>1.8162561576354681</v>
      </c>
      <c r="BP136" s="3">
        <f t="shared" si="203"/>
        <v>1.2643797972140625</v>
      </c>
      <c r="BQ136" s="3">
        <f t="shared" si="204"/>
        <v>1.7849826462371963</v>
      </c>
      <c r="BR136" s="3">
        <f t="shared" si="205"/>
        <v>1.6879999999999999</v>
      </c>
      <c r="BS136" s="3">
        <f t="shared" si="206"/>
        <v>1.0038</v>
      </c>
      <c r="BT136" s="3">
        <f t="shared" si="207"/>
        <v>1.5987144168962353</v>
      </c>
      <c r="BU136" s="3">
        <f t="shared" si="208"/>
        <v>1.1890000000000001</v>
      </c>
      <c r="BV136" s="3">
        <f t="shared" si="209"/>
        <v>1.1040000000000001</v>
      </c>
      <c r="BW136" s="3">
        <f t="shared" si="210"/>
        <v>0.99780000000000002</v>
      </c>
      <c r="BX136" s="3">
        <f t="shared" si="211"/>
        <v>2.157</v>
      </c>
      <c r="BY136" s="3">
        <f t="shared" si="212"/>
        <v>1.2754270957489076</v>
      </c>
      <c r="BZ136" s="3">
        <f t="shared" si="213"/>
        <v>1.1897</v>
      </c>
      <c r="CA136" s="3">
        <f t="shared" si="214"/>
        <v>1.256</v>
      </c>
      <c r="CB136" s="3">
        <f t="shared" si="215"/>
        <v>1</v>
      </c>
      <c r="CC136" s="3">
        <f t="shared" ref="CC136" si="240">U136/U$2</f>
        <v>1.5529751144119954</v>
      </c>
    </row>
    <row r="137" spans="1:81">
      <c r="A137" s="2">
        <v>44064</v>
      </c>
      <c r="B137">
        <v>1.4095</v>
      </c>
      <c r="C137">
        <v>1.3655999999999999</v>
      </c>
      <c r="D137">
        <v>1.3864000000000001</v>
      </c>
      <c r="E137">
        <v>1.421</v>
      </c>
      <c r="F137" s="69">
        <v>1.1013630481778551</v>
      </c>
      <c r="G137">
        <v>1.8372999999999999</v>
      </c>
      <c r="H137">
        <v>1.3359000000000001</v>
      </c>
      <c r="I137">
        <v>2.1116999999999999</v>
      </c>
      <c r="J137">
        <v>1.6839999999999999</v>
      </c>
      <c r="K137">
        <v>1.0014000000000001</v>
      </c>
      <c r="L137">
        <v>1.758</v>
      </c>
      <c r="M137">
        <v>1.1859999999999999</v>
      </c>
      <c r="N137">
        <v>1.1040000000000001</v>
      </c>
      <c r="O137">
        <v>1.0042</v>
      </c>
      <c r="P137">
        <v>2.1589999999999998</v>
      </c>
      <c r="Q137">
        <v>1.2870999999999999</v>
      </c>
      <c r="R137">
        <v>1.1884999999999999</v>
      </c>
      <c r="S137">
        <v>1.2609999999999999</v>
      </c>
      <c r="T137" s="3">
        <v>1</v>
      </c>
      <c r="U137" s="19">
        <v>1.5540611075070938</v>
      </c>
      <c r="W137">
        <f t="shared" si="216"/>
        <v>1.848034686189548E-3</v>
      </c>
      <c r="X137">
        <f t="shared" si="217"/>
        <v>-1.8273518017689616E-3</v>
      </c>
      <c r="Y137">
        <f t="shared" si="218"/>
        <v>-9.3680190242839689E-4</v>
      </c>
      <c r="Z137">
        <f t="shared" si="219"/>
        <v>-1.4054813773717312E-3</v>
      </c>
      <c r="AA137">
        <f t="shared" si="220"/>
        <v>1.3465615455210411E-3</v>
      </c>
      <c r="AB137">
        <f t="shared" si="221"/>
        <v>-3.3631678871711701E-3</v>
      </c>
      <c r="AC137">
        <f t="shared" si="222"/>
        <v>1.1991306302929772E-3</v>
      </c>
      <c r="AD137">
        <f t="shared" si="223"/>
        <v>1.4701697808972014E-3</v>
      </c>
      <c r="AE137">
        <f t="shared" si="224"/>
        <v>-2.3696682464454666E-3</v>
      </c>
      <c r="AF137">
        <f t="shared" si="225"/>
        <v>-2.3909145248056651E-3</v>
      </c>
      <c r="AG137">
        <f t="shared" si="226"/>
        <v>9.7645031591038212E-3</v>
      </c>
      <c r="AH137">
        <f t="shared" si="227"/>
        <v>-2.523128679562725E-3</v>
      </c>
      <c r="AI137" t="str">
        <f t="shared" si="228"/>
        <v>/</v>
      </c>
      <c r="AJ137">
        <f t="shared" si="229"/>
        <v>6.4141110442974547E-3</v>
      </c>
      <c r="AK137">
        <f t="shared" si="230"/>
        <v>9.2721372276294289E-4</v>
      </c>
      <c r="AL137">
        <f t="shared" si="231"/>
        <v>2.3362666458996983E-3</v>
      </c>
      <c r="AM137">
        <f t="shared" si="232"/>
        <v>-1.0086576447845275E-3</v>
      </c>
      <c r="AN137">
        <f t="shared" si="233"/>
        <v>3.9808917197450278E-3</v>
      </c>
      <c r="AO137" t="str">
        <f t="shared" si="234"/>
        <v>/</v>
      </c>
      <c r="AP137">
        <f t="shared" ref="AP137:AP140" si="241">IF(U137=U136,"/",U137/U136-1)</f>
        <v>6.9929845302740823E-4</v>
      </c>
      <c r="BI137" s="2">
        <f t="shared" si="196"/>
        <v>44064</v>
      </c>
      <c r="BJ137" s="3">
        <f t="shared" si="197"/>
        <v>1.4095</v>
      </c>
      <c r="BK137" s="3">
        <f t="shared" si="198"/>
        <v>1.3655999999999999</v>
      </c>
      <c r="BL137" s="3">
        <f t="shared" si="199"/>
        <v>1.3709087313359043</v>
      </c>
      <c r="BM137" s="3">
        <f t="shared" si="200"/>
        <v>1.421</v>
      </c>
      <c r="BN137" s="3">
        <f t="shared" si="201"/>
        <v>1.1013630481778551</v>
      </c>
      <c r="BO137" s="3">
        <f t="shared" si="202"/>
        <v>1.8101477832512316</v>
      </c>
      <c r="BP137" s="3">
        <f t="shared" si="203"/>
        <v>1.2658959537572256</v>
      </c>
      <c r="BQ137" s="3">
        <f t="shared" si="204"/>
        <v>1.7876068737831201</v>
      </c>
      <c r="BR137" s="3">
        <f t="shared" si="205"/>
        <v>1.6839999999999999</v>
      </c>
      <c r="BS137" s="3">
        <f t="shared" si="206"/>
        <v>1.0014000000000001</v>
      </c>
      <c r="BT137" s="3">
        <f t="shared" si="207"/>
        <v>1.6143250688705235</v>
      </c>
      <c r="BU137" s="3">
        <f t="shared" si="208"/>
        <v>1.1859999999999999</v>
      </c>
      <c r="BV137" s="3">
        <f t="shared" si="209"/>
        <v>1.1040000000000001</v>
      </c>
      <c r="BW137" s="3">
        <f t="shared" si="210"/>
        <v>1.0042</v>
      </c>
      <c r="BX137" s="3">
        <f t="shared" si="211"/>
        <v>2.1589999999999998</v>
      </c>
      <c r="BY137" s="3">
        <f t="shared" si="212"/>
        <v>1.2784068335319825</v>
      </c>
      <c r="BZ137" s="3">
        <f t="shared" si="213"/>
        <v>1.1884999999999999</v>
      </c>
      <c r="CA137" s="3">
        <f t="shared" si="214"/>
        <v>1.2609999999999999</v>
      </c>
      <c r="CB137" s="3">
        <f t="shared" si="215"/>
        <v>1</v>
      </c>
      <c r="CC137" s="3">
        <f t="shared" ref="CC137" si="242">U137/U$2</f>
        <v>1.5540611075070938</v>
      </c>
    </row>
    <row r="138" spans="1:81">
      <c r="A138" s="2">
        <v>44071</v>
      </c>
      <c r="B138">
        <v>1.4108000000000001</v>
      </c>
      <c r="C138">
        <v>1.3718999999999999</v>
      </c>
      <c r="D138">
        <v>1.3876999999999999</v>
      </c>
      <c r="E138">
        <v>1.423</v>
      </c>
      <c r="F138" s="69">
        <v>1.1117884185527098</v>
      </c>
      <c r="G138">
        <v>1.8310999999999999</v>
      </c>
      <c r="H138">
        <v>1.3505</v>
      </c>
      <c r="I138">
        <v>2.1326999999999998</v>
      </c>
      <c r="J138">
        <v>1.6919999999999999</v>
      </c>
      <c r="K138">
        <v>1.0153000000000001</v>
      </c>
      <c r="L138">
        <v>1.764</v>
      </c>
      <c r="M138">
        <v>1.1852</v>
      </c>
      <c r="N138">
        <v>1.1020000000000001</v>
      </c>
      <c r="O138">
        <v>1.0003</v>
      </c>
      <c r="P138">
        <v>2.181</v>
      </c>
      <c r="Q138">
        <v>1.2906</v>
      </c>
      <c r="R138">
        <v>1.1908000000000001</v>
      </c>
      <c r="S138">
        <v>1.2529999999999999</v>
      </c>
      <c r="T138" s="3">
        <v>1</v>
      </c>
      <c r="U138" s="19">
        <v>1.5602219141230134</v>
      </c>
      <c r="W138">
        <f t="shared" si="216"/>
        <v>9.2231287690669461E-4</v>
      </c>
      <c r="X138">
        <f t="shared" si="217"/>
        <v>4.6133567662565156E-3</v>
      </c>
      <c r="Y138">
        <f t="shared" si="218"/>
        <v>9.3768032313890082E-4</v>
      </c>
      <c r="Z138">
        <f t="shared" si="219"/>
        <v>1.4074595355384467E-3</v>
      </c>
      <c r="AA138">
        <f t="shared" si="220"/>
        <v>9.4658799313296349E-3</v>
      </c>
      <c r="AB138">
        <f t="shared" si="221"/>
        <v>-3.3745169542263032E-3</v>
      </c>
      <c r="AC138">
        <f t="shared" si="222"/>
        <v>1.0928961748633892E-2</v>
      </c>
      <c r="AD138">
        <f t="shared" si="223"/>
        <v>9.944594402613971E-3</v>
      </c>
      <c r="AE138">
        <f t="shared" si="224"/>
        <v>4.7505938242280443E-3</v>
      </c>
      <c r="AF138">
        <f t="shared" si="225"/>
        <v>1.3880567205911687E-2</v>
      </c>
      <c r="AG138">
        <f t="shared" si="226"/>
        <v>3.4129692832765013E-3</v>
      </c>
      <c r="AH138">
        <f t="shared" si="227"/>
        <v>-6.7453625632374337E-4</v>
      </c>
      <c r="AI138">
        <f t="shared" si="228"/>
        <v>-1.8115942028985588E-3</v>
      </c>
      <c r="AJ138">
        <f t="shared" si="229"/>
        <v>-3.8836885082652595E-3</v>
      </c>
      <c r="AK138">
        <f t="shared" si="230"/>
        <v>1.0189902732746781E-2</v>
      </c>
      <c r="AL138">
        <f t="shared" si="231"/>
        <v>2.7192914303473259E-3</v>
      </c>
      <c r="AM138">
        <f t="shared" si="232"/>
        <v>1.9352124526716974E-3</v>
      </c>
      <c r="AN138">
        <f t="shared" si="233"/>
        <v>-6.3441712926248783E-3</v>
      </c>
      <c r="AO138" t="str">
        <f t="shared" si="234"/>
        <v>/</v>
      </c>
      <c r="AP138">
        <f t="shared" si="241"/>
        <v>3.9643271337008734E-3</v>
      </c>
      <c r="BI138" s="2">
        <f t="shared" si="196"/>
        <v>44071</v>
      </c>
      <c r="BJ138" s="3">
        <f t="shared" si="197"/>
        <v>1.4108000000000001</v>
      </c>
      <c r="BK138" s="3">
        <f t="shared" si="198"/>
        <v>1.3718999999999999</v>
      </c>
      <c r="BL138" s="3">
        <f t="shared" si="199"/>
        <v>1.3721942054780973</v>
      </c>
      <c r="BM138" s="3">
        <f t="shared" si="200"/>
        <v>1.423</v>
      </c>
      <c r="BN138" s="3">
        <f t="shared" si="201"/>
        <v>1.1117884185527098</v>
      </c>
      <c r="BO138" s="3">
        <f t="shared" si="202"/>
        <v>1.8040394088669951</v>
      </c>
      <c r="BP138" s="3">
        <f t="shared" si="203"/>
        <v>1.2797308822135887</v>
      </c>
      <c r="BQ138" s="3">
        <f t="shared" si="204"/>
        <v>1.8053838990942181</v>
      </c>
      <c r="BR138" s="3">
        <f t="shared" si="205"/>
        <v>1.6919999999999999</v>
      </c>
      <c r="BS138" s="3">
        <f t="shared" si="206"/>
        <v>1.0153000000000001</v>
      </c>
      <c r="BT138" s="3">
        <f t="shared" si="207"/>
        <v>1.6198347107438018</v>
      </c>
      <c r="BU138" s="3">
        <f t="shared" si="208"/>
        <v>1.1852</v>
      </c>
      <c r="BV138" s="3">
        <f t="shared" si="209"/>
        <v>1.1020000000000001</v>
      </c>
      <c r="BW138" s="3">
        <f t="shared" si="210"/>
        <v>1.0003</v>
      </c>
      <c r="BX138" s="3">
        <f t="shared" si="211"/>
        <v>2.181</v>
      </c>
      <c r="BY138" s="3">
        <f t="shared" si="212"/>
        <v>1.2818831942789035</v>
      </c>
      <c r="BZ138" s="3">
        <f t="shared" si="213"/>
        <v>1.1908000000000001</v>
      </c>
      <c r="CA138" s="3">
        <f t="shared" si="214"/>
        <v>1.2529999999999999</v>
      </c>
      <c r="CB138" s="3">
        <f t="shared" si="215"/>
        <v>1</v>
      </c>
      <c r="CC138" s="3">
        <f t="shared" ref="CC138" si="243">U138/U$2</f>
        <v>1.5602219141230134</v>
      </c>
    </row>
    <row r="139" spans="1:81">
      <c r="A139" s="2">
        <v>44078</v>
      </c>
      <c r="B139">
        <v>1.4108000000000001</v>
      </c>
      <c r="C139">
        <v>1.3782000000000001</v>
      </c>
      <c r="D139">
        <v>1.3917999999999999</v>
      </c>
      <c r="E139">
        <v>1.4259999999999999</v>
      </c>
      <c r="F139" s="69">
        <v>1.1176775575388904</v>
      </c>
      <c r="G139">
        <v>1.8264</v>
      </c>
      <c r="H139">
        <v>1.3545</v>
      </c>
      <c r="I139">
        <v>2.1341000000000001</v>
      </c>
      <c r="J139">
        <v>1.7010000000000001</v>
      </c>
      <c r="K139">
        <v>1.0170999999999999</v>
      </c>
      <c r="L139">
        <v>1.7969999999999999</v>
      </c>
      <c r="M139">
        <v>1.1914</v>
      </c>
      <c r="N139">
        <v>1.1040000000000001</v>
      </c>
      <c r="O139">
        <v>1.0074000000000001</v>
      </c>
      <c r="P139">
        <v>2.1869999999999998</v>
      </c>
      <c r="Q139">
        <v>1.2908999999999999</v>
      </c>
      <c r="R139">
        <v>1.1908000000000001</v>
      </c>
      <c r="S139">
        <v>1.254</v>
      </c>
      <c r="T139" s="3">
        <v>1</v>
      </c>
      <c r="U139" s="19">
        <v>1.5659684447190021</v>
      </c>
      <c r="W139" t="str">
        <f t="shared" si="216"/>
        <v>/</v>
      </c>
      <c r="X139">
        <f t="shared" si="217"/>
        <v>4.592171441067272E-3</v>
      </c>
      <c r="Y139">
        <f t="shared" si="218"/>
        <v>2.9545290768897559E-3</v>
      </c>
      <c r="Z139">
        <f t="shared" si="219"/>
        <v>2.1082220660575413E-3</v>
      </c>
      <c r="AA139">
        <f t="shared" si="220"/>
        <v>5.2969961621356365E-3</v>
      </c>
      <c r="AB139">
        <f t="shared" si="221"/>
        <v>-2.5667631478345498E-3</v>
      </c>
      <c r="AC139">
        <f t="shared" si="222"/>
        <v>2.9618659755645815E-3</v>
      </c>
      <c r="AD139">
        <f t="shared" si="223"/>
        <v>6.564448820745028E-4</v>
      </c>
      <c r="AE139">
        <f t="shared" si="224"/>
        <v>5.3191489361703592E-3</v>
      </c>
      <c r="AF139">
        <f t="shared" si="225"/>
        <v>1.7728750123113812E-3</v>
      </c>
      <c r="AG139">
        <f t="shared" si="226"/>
        <v>1.8707482993197244E-2</v>
      </c>
      <c r="AH139">
        <f t="shared" si="227"/>
        <v>5.231184610192452E-3</v>
      </c>
      <c r="AI139">
        <f t="shared" si="228"/>
        <v>1.814882032667775E-3</v>
      </c>
      <c r="AJ139">
        <f t="shared" si="229"/>
        <v>7.0978706388085122E-3</v>
      </c>
      <c r="AK139">
        <f t="shared" si="230"/>
        <v>2.7510316368637433E-3</v>
      </c>
      <c r="AL139">
        <f t="shared" si="231"/>
        <v>2.3245002324490116E-4</v>
      </c>
      <c r="AM139" t="str">
        <f t="shared" si="232"/>
        <v>/</v>
      </c>
      <c r="AN139">
        <f t="shared" si="233"/>
        <v>7.9808459696728562E-4</v>
      </c>
      <c r="AO139" t="str">
        <f t="shared" si="234"/>
        <v>/</v>
      </c>
      <c r="AP139">
        <f t="shared" si="241"/>
        <v>3.6831495212132914E-3</v>
      </c>
      <c r="BI139" s="2">
        <f t="shared" si="196"/>
        <v>44078</v>
      </c>
      <c r="BJ139" s="3">
        <f t="shared" si="197"/>
        <v>1.4108000000000001</v>
      </c>
      <c r="BK139" s="3">
        <f t="shared" si="198"/>
        <v>1.3782000000000001</v>
      </c>
      <c r="BL139" s="3">
        <f t="shared" si="199"/>
        <v>1.3762483931573222</v>
      </c>
      <c r="BM139" s="3">
        <f t="shared" si="200"/>
        <v>1.4259999999999999</v>
      </c>
      <c r="BN139" s="3">
        <f t="shared" si="201"/>
        <v>1.1176775575388904</v>
      </c>
      <c r="BO139" s="3">
        <f t="shared" si="202"/>
        <v>1.7994088669950741</v>
      </c>
      <c r="BP139" s="3">
        <f t="shared" si="203"/>
        <v>1.2835212735714965</v>
      </c>
      <c r="BQ139" s="3">
        <f t="shared" si="204"/>
        <v>1.8065690341149581</v>
      </c>
      <c r="BR139" s="3">
        <f t="shared" si="205"/>
        <v>1.7010000000000001</v>
      </c>
      <c r="BS139" s="3">
        <f t="shared" si="206"/>
        <v>1.0170999999999999</v>
      </c>
      <c r="BT139" s="3">
        <f t="shared" si="207"/>
        <v>1.6501377410468319</v>
      </c>
      <c r="BU139" s="3">
        <f t="shared" si="208"/>
        <v>1.1914</v>
      </c>
      <c r="BV139" s="3">
        <f t="shared" si="209"/>
        <v>1.1040000000000001</v>
      </c>
      <c r="BW139" s="3">
        <f t="shared" si="210"/>
        <v>1.0074000000000001</v>
      </c>
      <c r="BX139" s="3">
        <f t="shared" si="211"/>
        <v>2.1869999999999998</v>
      </c>
      <c r="BY139" s="3">
        <f t="shared" si="212"/>
        <v>1.2821811680572111</v>
      </c>
      <c r="BZ139" s="3">
        <f t="shared" si="213"/>
        <v>1.1908000000000001</v>
      </c>
      <c r="CA139" s="3">
        <f t="shared" si="214"/>
        <v>1.254</v>
      </c>
      <c r="CB139" s="3">
        <f t="shared" si="215"/>
        <v>1</v>
      </c>
      <c r="CC139" s="3">
        <f t="shared" ref="CC139" si="244">U139/U$2</f>
        <v>1.5659684447190021</v>
      </c>
    </row>
    <row r="140" spans="1:81">
      <c r="A140" s="2">
        <v>44085</v>
      </c>
      <c r="B140">
        <v>1.4108000000000001</v>
      </c>
      <c r="C140">
        <v>1.3832</v>
      </c>
      <c r="D140">
        <v>1.3986000000000001</v>
      </c>
      <c r="E140">
        <v>1.4330000000000001</v>
      </c>
      <c r="F140" s="69">
        <v>1.105</v>
      </c>
      <c r="G140">
        <v>1.8029999999999999</v>
      </c>
      <c r="H140">
        <v>1.3474999999999999</v>
      </c>
      <c r="I140">
        <v>2.1093000000000002</v>
      </c>
      <c r="J140">
        <v>1.6890000000000001</v>
      </c>
      <c r="K140">
        <v>1.0197000000000001</v>
      </c>
      <c r="L140">
        <v>1.7949999999999999</v>
      </c>
      <c r="M140">
        <v>1.1919</v>
      </c>
      <c r="N140">
        <v>1.107</v>
      </c>
      <c r="O140">
        <v>1.0170999999999999</v>
      </c>
      <c r="P140">
        <v>2.113</v>
      </c>
      <c r="Q140">
        <v>1.2938000000000001</v>
      </c>
      <c r="R140">
        <v>1.1919999999999999</v>
      </c>
      <c r="S140">
        <v>1.2629999999999999</v>
      </c>
      <c r="T140" s="3">
        <v>1</v>
      </c>
      <c r="U140" s="19">
        <v>1.5647307149835241</v>
      </c>
      <c r="W140" t="str">
        <f t="shared" si="216"/>
        <v>/</v>
      </c>
      <c r="X140">
        <f t="shared" si="217"/>
        <v>3.6279204759830375E-3</v>
      </c>
      <c r="Y140">
        <f t="shared" si="218"/>
        <v>4.8857594481965805E-3</v>
      </c>
      <c r="Z140">
        <f t="shared" si="219"/>
        <v>4.908835904628317E-3</v>
      </c>
      <c r="AA140">
        <f t="shared" si="220"/>
        <v>-1.1342768272815884E-2</v>
      </c>
      <c r="AB140">
        <f t="shared" si="221"/>
        <v>-1.2812089356110445E-2</v>
      </c>
      <c r="AC140">
        <f t="shared" si="222"/>
        <v>-5.1679586563307955E-3</v>
      </c>
      <c r="AD140">
        <f t="shared" si="223"/>
        <v>-1.1620823766458899E-2</v>
      </c>
      <c r="AE140">
        <f t="shared" si="224"/>
        <v>-7.0546737213403876E-3</v>
      </c>
      <c r="AF140">
        <f t="shared" si="225"/>
        <v>2.5562874840232563E-3</v>
      </c>
      <c r="AG140">
        <f t="shared" si="226"/>
        <v>-1.1129660545353692E-3</v>
      </c>
      <c r="AH140">
        <f t="shared" si="227"/>
        <v>4.1967433271783428E-4</v>
      </c>
      <c r="AI140">
        <f t="shared" si="228"/>
        <v>2.7173913043476716E-3</v>
      </c>
      <c r="AJ140">
        <f t="shared" si="229"/>
        <v>9.6287472702003551E-3</v>
      </c>
      <c r="AK140">
        <f t="shared" si="230"/>
        <v>-3.3836305441243608E-2</v>
      </c>
      <c r="AL140">
        <f t="shared" si="231"/>
        <v>2.246494693624701E-3</v>
      </c>
      <c r="AM140">
        <f t="shared" si="232"/>
        <v>1.0077258985554671E-3</v>
      </c>
      <c r="AN140">
        <f t="shared" si="233"/>
        <v>7.1770334928229484E-3</v>
      </c>
      <c r="AO140" t="str">
        <f t="shared" si="234"/>
        <v>/</v>
      </c>
      <c r="AP140">
        <f t="shared" si="241"/>
        <v>-7.9039251375212505E-4</v>
      </c>
      <c r="BI140" s="2">
        <f t="shared" si="196"/>
        <v>44085</v>
      </c>
      <c r="BJ140" s="3">
        <f t="shared" si="197"/>
        <v>1.4108000000000001</v>
      </c>
      <c r="BK140" s="3">
        <f t="shared" si="198"/>
        <v>1.3832</v>
      </c>
      <c r="BL140" s="3">
        <f t="shared" si="199"/>
        <v>1.3829724117472559</v>
      </c>
      <c r="BM140" s="3">
        <f t="shared" si="200"/>
        <v>1.4330000000000001</v>
      </c>
      <c r="BN140" s="3">
        <f t="shared" si="201"/>
        <v>1.105</v>
      </c>
      <c r="BO140" s="3">
        <f t="shared" si="202"/>
        <v>1.7763546798029557</v>
      </c>
      <c r="BP140" s="3">
        <f t="shared" si="203"/>
        <v>1.2768880886951579</v>
      </c>
      <c r="BQ140" s="3">
        <f t="shared" si="204"/>
        <v>1.7855752137475664</v>
      </c>
      <c r="BR140" s="3">
        <f t="shared" si="205"/>
        <v>1.6890000000000001</v>
      </c>
      <c r="BS140" s="3">
        <f t="shared" si="206"/>
        <v>1.0197000000000001</v>
      </c>
      <c r="BT140" s="3">
        <f t="shared" si="207"/>
        <v>1.6483011937557392</v>
      </c>
      <c r="BU140" s="3">
        <f t="shared" si="208"/>
        <v>1.1919</v>
      </c>
      <c r="BV140" s="3">
        <f t="shared" si="209"/>
        <v>1.107</v>
      </c>
      <c r="BW140" s="3">
        <f t="shared" si="210"/>
        <v>1.0170999999999999</v>
      </c>
      <c r="BX140" s="3">
        <f t="shared" si="211"/>
        <v>2.113</v>
      </c>
      <c r="BY140" s="3">
        <f t="shared" si="212"/>
        <v>1.285061581247517</v>
      </c>
      <c r="BZ140" s="3">
        <f t="shared" si="213"/>
        <v>1.1919999999999999</v>
      </c>
      <c r="CA140" s="3">
        <f t="shared" si="214"/>
        <v>1.2629999999999999</v>
      </c>
      <c r="CB140" s="3">
        <f t="shared" si="215"/>
        <v>1</v>
      </c>
      <c r="CC140" s="3">
        <f t="shared" ref="CC140" si="245">U140/U$2</f>
        <v>1.5647307149835241</v>
      </c>
    </row>
    <row r="141" spans="1:81">
      <c r="A141" s="2">
        <v>44092</v>
      </c>
      <c r="B141">
        <v>1.4095</v>
      </c>
      <c r="C141">
        <v>1.3857999999999999</v>
      </c>
      <c r="D141">
        <v>1.3945000000000001</v>
      </c>
      <c r="E141">
        <v>1.4350000000000001</v>
      </c>
      <c r="F141" s="69">
        <v>1.107</v>
      </c>
      <c r="G141">
        <v>1.8108</v>
      </c>
      <c r="H141">
        <v>1.3482000000000001</v>
      </c>
      <c r="I141">
        <v>2.1181999999999999</v>
      </c>
      <c r="J141">
        <v>1.6910000000000001</v>
      </c>
      <c r="K141">
        <v>1.0198</v>
      </c>
      <c r="L141">
        <v>1.7689999999999999</v>
      </c>
      <c r="M141">
        <v>1.1976</v>
      </c>
      <c r="N141">
        <v>1.1040000000000001</v>
      </c>
      <c r="O141">
        <v>1.0431999999999999</v>
      </c>
      <c r="P141">
        <v>2.1440000000000001</v>
      </c>
      <c r="Q141">
        <v>1.2948</v>
      </c>
      <c r="R141">
        <v>1.1932</v>
      </c>
      <c r="S141">
        <v>1.2729999999999999</v>
      </c>
      <c r="T141" s="3">
        <v>1</v>
      </c>
      <c r="U141" s="19">
        <v>1.5688082165483588</v>
      </c>
      <c r="W141">
        <f t="shared" si="216"/>
        <v>-9.214629997165158E-4</v>
      </c>
      <c r="X141">
        <f t="shared" si="217"/>
        <v>1.879699248120259E-3</v>
      </c>
      <c r="Y141">
        <f t="shared" si="218"/>
        <v>-2.9315029315029051E-3</v>
      </c>
      <c r="Z141">
        <f t="shared" si="219"/>
        <v>1.3956734124214165E-3</v>
      </c>
      <c r="AA141">
        <f t="shared" si="220"/>
        <v>1.8099547511312153E-3</v>
      </c>
      <c r="AB141">
        <f t="shared" si="221"/>
        <v>4.3261231281197521E-3</v>
      </c>
      <c r="AC141">
        <f t="shared" si="222"/>
        <v>5.1948051948058627E-4</v>
      </c>
      <c r="AD141">
        <f t="shared" si="223"/>
        <v>4.2194092827003704E-3</v>
      </c>
      <c r="AE141">
        <f t="shared" si="224"/>
        <v>1.1841326228536619E-3</v>
      </c>
      <c r="AF141">
        <f t="shared" si="225"/>
        <v>9.8068059233069604E-5</v>
      </c>
      <c r="AG141">
        <f t="shared" si="226"/>
        <v>-1.4484679665738187E-2</v>
      </c>
      <c r="AH141">
        <f t="shared" si="227"/>
        <v>4.7822803926504953E-3</v>
      </c>
      <c r="AI141">
        <f t="shared" si="228"/>
        <v>-2.7100271002709064E-3</v>
      </c>
      <c r="AJ141">
        <f t="shared" si="229"/>
        <v>2.5661193589617604E-2</v>
      </c>
      <c r="AK141">
        <f t="shared" si="230"/>
        <v>1.4671083767155757E-2</v>
      </c>
      <c r="AL141">
        <f t="shared" si="231"/>
        <v>7.7291698871539971E-4</v>
      </c>
      <c r="AM141">
        <f t="shared" si="232"/>
        <v>1.0067114093961216E-3</v>
      </c>
      <c r="AN141">
        <f t="shared" si="233"/>
        <v>7.9176563737133332E-3</v>
      </c>
      <c r="AO141" t="str">
        <f t="shared" si="234"/>
        <v>/</v>
      </c>
      <c r="AP141">
        <f t="shared" ref="AP141:AP146" si="246">IF(U141=U140,"/",U141/U140-1)</f>
        <v>2.6058806961410941E-3</v>
      </c>
      <c r="BI141" s="2">
        <f t="shared" si="196"/>
        <v>44092</v>
      </c>
      <c r="BJ141" s="3">
        <f t="shared" si="197"/>
        <v>1.4095</v>
      </c>
      <c r="BK141" s="3">
        <f t="shared" si="198"/>
        <v>1.3857999999999999</v>
      </c>
      <c r="BL141" s="3">
        <f t="shared" si="199"/>
        <v>1.3789182240680311</v>
      </c>
      <c r="BM141" s="3">
        <f t="shared" si="200"/>
        <v>1.4350000000000001</v>
      </c>
      <c r="BN141" s="3">
        <f t="shared" si="201"/>
        <v>1.107</v>
      </c>
      <c r="BO141" s="3">
        <f t="shared" si="202"/>
        <v>1.7840394088669953</v>
      </c>
      <c r="BP141" s="3">
        <f t="shared" si="203"/>
        <v>1.2775514071827918</v>
      </c>
      <c r="BQ141" s="3">
        <f t="shared" si="204"/>
        <v>1.7931092863794125</v>
      </c>
      <c r="BR141" s="3">
        <f t="shared" si="205"/>
        <v>1.6910000000000001</v>
      </c>
      <c r="BS141" s="3">
        <f t="shared" si="206"/>
        <v>1.0198</v>
      </c>
      <c r="BT141" s="3">
        <f t="shared" si="207"/>
        <v>1.6244260789715335</v>
      </c>
      <c r="BU141" s="3">
        <f t="shared" si="208"/>
        <v>1.1976</v>
      </c>
      <c r="BV141" s="3">
        <f t="shared" si="209"/>
        <v>1.1040000000000001</v>
      </c>
      <c r="BW141" s="3">
        <f t="shared" si="210"/>
        <v>1.0431999999999999</v>
      </c>
      <c r="BX141" s="3">
        <f t="shared" si="211"/>
        <v>2.1440000000000001</v>
      </c>
      <c r="BY141" s="3">
        <f t="shared" si="212"/>
        <v>1.2860548271752086</v>
      </c>
      <c r="BZ141" s="3">
        <f t="shared" si="213"/>
        <v>1.1932</v>
      </c>
      <c r="CA141" s="3">
        <f t="shared" si="214"/>
        <v>1.2729999999999999</v>
      </c>
      <c r="CB141" s="3">
        <f t="shared" si="215"/>
        <v>1</v>
      </c>
      <c r="CC141" s="3">
        <f t="shared" ref="CC141" si="247">U141/U$2</f>
        <v>1.5688082165483588</v>
      </c>
    </row>
    <row r="142" spans="1:81">
      <c r="A142" s="2">
        <v>44099</v>
      </c>
      <c r="B142">
        <v>1.4108000000000001</v>
      </c>
      <c r="C142">
        <v>1.3819999999999999</v>
      </c>
      <c r="D142">
        <v>1.3917999999999999</v>
      </c>
      <c r="E142">
        <v>1.4319999999999999</v>
      </c>
      <c r="F142" s="69">
        <v>1.111</v>
      </c>
      <c r="G142">
        <v>1.8170999999999999</v>
      </c>
      <c r="H142">
        <v>1.3486</v>
      </c>
      <c r="I142">
        <v>2.1234000000000002</v>
      </c>
      <c r="J142">
        <v>1.706</v>
      </c>
      <c r="K142">
        <v>1.0204</v>
      </c>
      <c r="L142">
        <v>1.794</v>
      </c>
      <c r="M142">
        <v>1.1940999999999999</v>
      </c>
      <c r="N142">
        <v>1.1080000000000001</v>
      </c>
      <c r="O142">
        <v>1.0339</v>
      </c>
      <c r="P142">
        <v>2.1120000000000001</v>
      </c>
      <c r="Q142">
        <v>1.2966</v>
      </c>
      <c r="R142">
        <v>1.1967000000000001</v>
      </c>
      <c r="S142">
        <v>1.2749999999999999</v>
      </c>
      <c r="T142" s="3">
        <v>1</v>
      </c>
      <c r="U142" s="19">
        <v>1.5693807597164677</v>
      </c>
      <c r="W142">
        <f t="shared" si="216"/>
        <v>9.2231287690669461E-4</v>
      </c>
      <c r="X142">
        <f t="shared" si="217"/>
        <v>-2.7420984269014292E-3</v>
      </c>
      <c r="Y142">
        <f t="shared" si="218"/>
        <v>-1.9361778415203368E-3</v>
      </c>
      <c r="Z142">
        <f t="shared" si="219"/>
        <v>-2.090592334494823E-3</v>
      </c>
      <c r="AA142">
        <f t="shared" si="220"/>
        <v>3.6133694670279493E-3</v>
      </c>
      <c r="AB142">
        <f t="shared" si="221"/>
        <v>3.4791252485089075E-3</v>
      </c>
      <c r="AC142">
        <f t="shared" si="222"/>
        <v>2.9669188547698511E-4</v>
      </c>
      <c r="AD142">
        <f t="shared" si="223"/>
        <v>2.4549145500898373E-3</v>
      </c>
      <c r="AE142">
        <f t="shared" si="224"/>
        <v>8.8704908338261834E-3</v>
      </c>
      <c r="AF142">
        <f t="shared" si="225"/>
        <v>5.8835065699147648E-4</v>
      </c>
      <c r="AG142">
        <f t="shared" si="226"/>
        <v>1.4132278123233588E-2</v>
      </c>
      <c r="AH142">
        <f t="shared" si="227"/>
        <v>-2.9225116900467585E-3</v>
      </c>
      <c r="AI142">
        <f t="shared" si="228"/>
        <v>3.6231884057971175E-3</v>
      </c>
      <c r="AJ142">
        <f t="shared" si="229"/>
        <v>-8.9148773006133553E-3</v>
      </c>
      <c r="AK142">
        <f t="shared" si="230"/>
        <v>-1.4925373134328401E-2</v>
      </c>
      <c r="AL142">
        <f t="shared" si="231"/>
        <v>1.3901760889711845E-3</v>
      </c>
      <c r="AM142">
        <f t="shared" si="232"/>
        <v>2.9332886356017163E-3</v>
      </c>
      <c r="AN142">
        <f t="shared" si="233"/>
        <v>1.5710919088767206E-3</v>
      </c>
      <c r="AO142" t="str">
        <f t="shared" si="234"/>
        <v>/</v>
      </c>
      <c r="AP142">
        <f t="shared" si="246"/>
        <v>3.6495421305771103E-4</v>
      </c>
      <c r="BI142" s="2">
        <f t="shared" si="196"/>
        <v>44099</v>
      </c>
      <c r="BJ142" s="3">
        <f t="shared" si="197"/>
        <v>1.4108000000000001</v>
      </c>
      <c r="BK142" s="3">
        <f t="shared" si="198"/>
        <v>1.3819999999999999</v>
      </c>
      <c r="BL142" s="3">
        <f t="shared" si="199"/>
        <v>1.3762483931573222</v>
      </c>
      <c r="BM142" s="3">
        <f t="shared" si="200"/>
        <v>1.4319999999999999</v>
      </c>
      <c r="BN142" s="3">
        <f t="shared" si="201"/>
        <v>1.111</v>
      </c>
      <c r="BO142" s="3">
        <f t="shared" si="202"/>
        <v>1.7902463054187194</v>
      </c>
      <c r="BP142" s="3">
        <f t="shared" si="203"/>
        <v>1.2779304463185825</v>
      </c>
      <c r="BQ142" s="3">
        <f t="shared" si="204"/>
        <v>1.7975112164564464</v>
      </c>
      <c r="BR142" s="3">
        <f t="shared" si="205"/>
        <v>1.706</v>
      </c>
      <c r="BS142" s="3">
        <f t="shared" si="206"/>
        <v>1.0204</v>
      </c>
      <c r="BT142" s="3">
        <f t="shared" si="207"/>
        <v>1.6473829201101928</v>
      </c>
      <c r="BU142" s="3">
        <f t="shared" si="208"/>
        <v>1.1940999999999999</v>
      </c>
      <c r="BV142" s="3">
        <f t="shared" si="209"/>
        <v>1.1080000000000001</v>
      </c>
      <c r="BW142" s="3">
        <f t="shared" si="210"/>
        <v>1.0339</v>
      </c>
      <c r="BX142" s="3">
        <f t="shared" si="211"/>
        <v>2.1120000000000001</v>
      </c>
      <c r="BY142" s="3">
        <f t="shared" si="212"/>
        <v>1.2878426698450538</v>
      </c>
      <c r="BZ142" s="3">
        <f t="shared" si="213"/>
        <v>1.1967000000000001</v>
      </c>
      <c r="CA142" s="3">
        <f t="shared" si="214"/>
        <v>1.2749999999999999</v>
      </c>
      <c r="CB142" s="3">
        <f t="shared" si="215"/>
        <v>1</v>
      </c>
      <c r="CC142" s="3">
        <f t="shared" ref="CC142:CC143" si="248">U142/U$2</f>
        <v>1.5693807597164677</v>
      </c>
    </row>
    <row r="143" spans="1:81">
      <c r="A143" s="2">
        <v>44113</v>
      </c>
      <c r="B143">
        <v>1.4134</v>
      </c>
      <c r="C143">
        <v>1.3832</v>
      </c>
      <c r="D143">
        <v>1.3835999999999999</v>
      </c>
      <c r="E143">
        <v>1.4319999999999999</v>
      </c>
      <c r="F143" s="69">
        <v>1.1140000000000001</v>
      </c>
      <c r="G143">
        <v>1.8139000000000001</v>
      </c>
      <c r="H143">
        <v>1.3561000000000001</v>
      </c>
      <c r="I143">
        <v>2.1560000000000001</v>
      </c>
      <c r="J143">
        <v>1.7170000000000001</v>
      </c>
      <c r="K143">
        <v>1.0222</v>
      </c>
      <c r="L143">
        <v>1.7709999999999999</v>
      </c>
      <c r="M143">
        <v>1.1956</v>
      </c>
      <c r="N143">
        <v>1.1060000000000001</v>
      </c>
      <c r="O143">
        <v>1.0686</v>
      </c>
      <c r="P143">
        <v>2.1030000000000002</v>
      </c>
      <c r="Q143">
        <v>1.2985</v>
      </c>
      <c r="R143">
        <v>1.1978</v>
      </c>
      <c r="S143">
        <v>1.2769999999999999</v>
      </c>
      <c r="T143" s="3">
        <v>1</v>
      </c>
      <c r="U143" s="19">
        <v>1.5698595882798172</v>
      </c>
      <c r="W143">
        <f t="shared" si="216"/>
        <v>1.8429259994328095E-3</v>
      </c>
      <c r="X143">
        <f t="shared" si="217"/>
        <v>8.6830680173677344E-4</v>
      </c>
      <c r="Y143">
        <f t="shared" si="218"/>
        <v>-5.8916510992959026E-3</v>
      </c>
      <c r="Z143" t="str">
        <f t="shared" si="219"/>
        <v>/</v>
      </c>
      <c r="AA143">
        <f t="shared" si="220"/>
        <v>2.7002700270029045E-3</v>
      </c>
      <c r="AB143">
        <f t="shared" si="221"/>
        <v>-1.7610478234548754E-3</v>
      </c>
      <c r="AC143">
        <f t="shared" si="222"/>
        <v>5.5613228533293313E-3</v>
      </c>
      <c r="AD143">
        <f t="shared" si="223"/>
        <v>1.5352736177828064E-2</v>
      </c>
      <c r="AE143">
        <f t="shared" si="224"/>
        <v>6.4478311840563407E-3</v>
      </c>
      <c r="AF143">
        <f t="shared" si="225"/>
        <v>1.7640141121129105E-3</v>
      </c>
      <c r="AG143">
        <f t="shared" si="226"/>
        <v>-1.2820512820512886E-2</v>
      </c>
      <c r="AH143">
        <f t="shared" si="227"/>
        <v>1.2561761996483511E-3</v>
      </c>
      <c r="AI143">
        <f t="shared" si="228"/>
        <v>-1.8050541516245744E-3</v>
      </c>
      <c r="AJ143">
        <f t="shared" si="229"/>
        <v>3.356224006190156E-2</v>
      </c>
      <c r="AK143">
        <f t="shared" si="230"/>
        <v>-4.2613636363635354E-3</v>
      </c>
      <c r="AL143">
        <f t="shared" si="231"/>
        <v>1.4653709702299178E-3</v>
      </c>
      <c r="AM143">
        <f t="shared" si="232"/>
        <v>9.1919445140797862E-4</v>
      </c>
      <c r="AN143">
        <f t="shared" si="233"/>
        <v>1.5686274509802978E-3</v>
      </c>
      <c r="AO143" t="str">
        <f t="shared" si="234"/>
        <v>/</v>
      </c>
      <c r="AP143">
        <f t="shared" si="246"/>
        <v>3.0510668643346506E-4</v>
      </c>
      <c r="BI143" s="2">
        <f t="shared" si="196"/>
        <v>44113</v>
      </c>
      <c r="BJ143" s="3">
        <f t="shared" si="197"/>
        <v>1.4134</v>
      </c>
      <c r="BK143" s="3">
        <f t="shared" si="198"/>
        <v>1.3832</v>
      </c>
      <c r="BL143" s="3">
        <f t="shared" si="199"/>
        <v>1.3681400177988725</v>
      </c>
      <c r="BM143" s="3">
        <f t="shared" si="200"/>
        <v>1.4319999999999999</v>
      </c>
      <c r="BN143" s="3">
        <f t="shared" si="201"/>
        <v>1.1140000000000001</v>
      </c>
      <c r="BO143" s="3">
        <f t="shared" si="202"/>
        <v>1.7870935960591134</v>
      </c>
      <c r="BP143" s="3">
        <f t="shared" si="203"/>
        <v>1.2850374301146594</v>
      </c>
      <c r="BQ143" s="3">
        <f t="shared" si="204"/>
        <v>1.8251079319393888</v>
      </c>
      <c r="BR143" s="3">
        <f t="shared" si="205"/>
        <v>1.7170000000000001</v>
      </c>
      <c r="BS143" s="3">
        <f t="shared" si="206"/>
        <v>1.0222</v>
      </c>
      <c r="BT143" s="3">
        <f t="shared" si="207"/>
        <v>1.6262626262626263</v>
      </c>
      <c r="BU143" s="3">
        <f t="shared" si="208"/>
        <v>1.1956</v>
      </c>
      <c r="BV143" s="3">
        <f t="shared" si="209"/>
        <v>1.1060000000000001</v>
      </c>
      <c r="BW143" s="3">
        <f t="shared" si="210"/>
        <v>1.0686</v>
      </c>
      <c r="BX143" s="3">
        <f t="shared" si="211"/>
        <v>2.1030000000000002</v>
      </c>
      <c r="BY143" s="3">
        <f t="shared" si="212"/>
        <v>1.289729837107668</v>
      </c>
      <c r="BZ143" s="3">
        <f t="shared" si="213"/>
        <v>1.1978</v>
      </c>
      <c r="CA143" s="3">
        <f t="shared" si="214"/>
        <v>1.2769999999999999</v>
      </c>
      <c r="CB143" s="3">
        <f t="shared" si="215"/>
        <v>1</v>
      </c>
      <c r="CC143" s="3">
        <f t="shared" si="248"/>
        <v>1.5698595882798172</v>
      </c>
    </row>
    <row r="144" spans="1:81">
      <c r="A144" s="2">
        <v>44120</v>
      </c>
      <c r="B144">
        <v>1.4159999999999999</v>
      </c>
      <c r="C144">
        <v>1.3857999999999999</v>
      </c>
      <c r="D144">
        <v>1.3864000000000001</v>
      </c>
      <c r="E144">
        <v>1.4379999999999999</v>
      </c>
      <c r="F144" s="69">
        <v>1.103</v>
      </c>
      <c r="G144">
        <v>1.8062</v>
      </c>
      <c r="H144">
        <v>1.3632</v>
      </c>
      <c r="I144">
        <v>2.1730999999999998</v>
      </c>
      <c r="J144">
        <v>1.7250000000000001</v>
      </c>
      <c r="K144">
        <v>1.0158</v>
      </c>
      <c r="L144">
        <v>1.778</v>
      </c>
      <c r="M144">
        <v>1.1976</v>
      </c>
      <c r="N144">
        <v>1.1060000000000001</v>
      </c>
      <c r="O144">
        <v>1.0828</v>
      </c>
      <c r="P144">
        <v>2.15</v>
      </c>
      <c r="Q144">
        <v>1.2992999999999999</v>
      </c>
      <c r="R144">
        <v>1.1990000000000001</v>
      </c>
      <c r="S144">
        <v>1.288</v>
      </c>
      <c r="T144" s="3">
        <v>1</v>
      </c>
      <c r="U144" s="19">
        <v>1.5730565398210148</v>
      </c>
      <c r="W144">
        <f t="shared" si="216"/>
        <v>1.839535870949538E-3</v>
      </c>
      <c r="X144">
        <f t="shared" si="217"/>
        <v>1.879699248120259E-3</v>
      </c>
      <c r="Y144">
        <f t="shared" si="218"/>
        <v>2.0237062734895783E-3</v>
      </c>
      <c r="Z144">
        <f t="shared" si="219"/>
        <v>4.1899441340782495E-3</v>
      </c>
      <c r="AA144">
        <f t="shared" si="220"/>
        <v>-9.8743267504489696E-3</v>
      </c>
      <c r="AB144">
        <f t="shared" si="221"/>
        <v>-4.2449969678592936E-3</v>
      </c>
      <c r="AC144">
        <f t="shared" si="222"/>
        <v>5.2356020942407877E-3</v>
      </c>
      <c r="AD144">
        <f t="shared" si="223"/>
        <v>7.9313543599255354E-3</v>
      </c>
      <c r="AE144">
        <f t="shared" si="224"/>
        <v>4.659289458357696E-3</v>
      </c>
      <c r="AF144">
        <f t="shared" si="225"/>
        <v>-6.2610056740363129E-3</v>
      </c>
      <c r="AG144">
        <f t="shared" si="226"/>
        <v>3.9525691699604515E-3</v>
      </c>
      <c r="AH144">
        <f t="shared" si="227"/>
        <v>1.6728002676480447E-3</v>
      </c>
      <c r="AI144" t="str">
        <f t="shared" si="228"/>
        <v>/</v>
      </c>
      <c r="AJ144">
        <f t="shared" si="229"/>
        <v>1.3288414748268806E-2</v>
      </c>
      <c r="AK144">
        <f t="shared" si="230"/>
        <v>2.2349025202092143E-2</v>
      </c>
      <c r="AL144">
        <f t="shared" si="231"/>
        <v>6.1609549480157177E-4</v>
      </c>
      <c r="AM144">
        <f t="shared" si="232"/>
        <v>1.0018367006179307E-3</v>
      </c>
      <c r="AN144">
        <f t="shared" si="233"/>
        <v>8.6139389193422566E-3</v>
      </c>
      <c r="AO144" t="str">
        <f t="shared" si="234"/>
        <v>/</v>
      </c>
      <c r="AP144">
        <f t="shared" si="246"/>
        <v>2.0364569959410161E-3</v>
      </c>
      <c r="BI144" s="2">
        <f t="shared" si="196"/>
        <v>44120</v>
      </c>
      <c r="BJ144" s="3">
        <f t="shared" si="197"/>
        <v>1.4159999999999999</v>
      </c>
      <c r="BK144" s="3">
        <f t="shared" si="198"/>
        <v>1.3857999999999999</v>
      </c>
      <c r="BL144" s="3">
        <f t="shared" si="199"/>
        <v>1.3709087313359043</v>
      </c>
      <c r="BM144" s="3">
        <f t="shared" si="200"/>
        <v>1.4379999999999999</v>
      </c>
      <c r="BN144" s="3">
        <f t="shared" si="201"/>
        <v>1.103</v>
      </c>
      <c r="BO144" s="3">
        <f t="shared" si="202"/>
        <v>1.7795073891625617</v>
      </c>
      <c r="BP144" s="3">
        <f t="shared" si="203"/>
        <v>1.2917653747749456</v>
      </c>
      <c r="BQ144" s="3">
        <f t="shared" si="204"/>
        <v>1.8395835096927113</v>
      </c>
      <c r="BR144" s="3">
        <f t="shared" si="205"/>
        <v>1.7250000000000001</v>
      </c>
      <c r="BS144" s="3">
        <f t="shared" si="206"/>
        <v>1.0158</v>
      </c>
      <c r="BT144" s="3">
        <f t="shared" si="207"/>
        <v>1.632690541781451</v>
      </c>
      <c r="BU144" s="3">
        <f t="shared" si="208"/>
        <v>1.1976</v>
      </c>
      <c r="BV144" s="3">
        <f t="shared" si="209"/>
        <v>1.1060000000000001</v>
      </c>
      <c r="BW144" s="3">
        <f t="shared" si="210"/>
        <v>1.0828</v>
      </c>
      <c r="BX144" s="3">
        <f t="shared" si="211"/>
        <v>2.15</v>
      </c>
      <c r="BY144" s="3">
        <f t="shared" si="212"/>
        <v>1.2905244338498212</v>
      </c>
      <c r="BZ144" s="3">
        <f t="shared" si="213"/>
        <v>1.1990000000000001</v>
      </c>
      <c r="CA144" s="3">
        <f t="shared" si="214"/>
        <v>1.288</v>
      </c>
      <c r="CB144" s="3">
        <f t="shared" si="215"/>
        <v>1</v>
      </c>
      <c r="CC144" s="3">
        <f t="shared" ref="CC144" si="249">U144/U$2</f>
        <v>1.5730565398210148</v>
      </c>
    </row>
    <row r="145" spans="1:81">
      <c r="A145" s="2">
        <v>44127</v>
      </c>
      <c r="B145">
        <v>1.4159999999999999</v>
      </c>
      <c r="C145">
        <v>1.3883000000000001</v>
      </c>
      <c r="D145">
        <v>1.3876999999999999</v>
      </c>
      <c r="E145">
        <v>1.4390000000000001</v>
      </c>
      <c r="F145" s="69">
        <v>1.095</v>
      </c>
      <c r="G145">
        <v>1.8092999999999999</v>
      </c>
      <c r="H145">
        <v>1.3443000000000001</v>
      </c>
      <c r="I145">
        <v>2.1610999999999998</v>
      </c>
      <c r="J145">
        <v>1.698</v>
      </c>
      <c r="K145">
        <v>1.0239</v>
      </c>
      <c r="L145">
        <v>1.7849999999999999</v>
      </c>
      <c r="M145">
        <v>1.1913</v>
      </c>
      <c r="N145">
        <v>1.101</v>
      </c>
      <c r="O145">
        <v>1.0936999999999999</v>
      </c>
      <c r="P145">
        <v>2.1139999999999999</v>
      </c>
      <c r="Q145">
        <v>1.2998000000000001</v>
      </c>
      <c r="R145">
        <v>1.1990000000000001</v>
      </c>
      <c r="S145">
        <v>1.292</v>
      </c>
      <c r="T145" s="3">
        <v>1</v>
      </c>
      <c r="U145" s="19">
        <v>1.5689959523012715</v>
      </c>
      <c r="W145" t="str">
        <f t="shared" si="216"/>
        <v>/</v>
      </c>
      <c r="X145">
        <f t="shared" si="217"/>
        <v>1.8040121229616624E-3</v>
      </c>
      <c r="Y145">
        <f t="shared" si="218"/>
        <v>9.3768032313890082E-4</v>
      </c>
      <c r="Z145">
        <f t="shared" si="219"/>
        <v>6.9541029207242921E-4</v>
      </c>
      <c r="AA145">
        <f t="shared" si="220"/>
        <v>-7.2529465095194645E-3</v>
      </c>
      <c r="AB145">
        <f t="shared" si="221"/>
        <v>1.7163104861033229E-3</v>
      </c>
      <c r="AC145">
        <f t="shared" si="222"/>
        <v>-1.3864436619718257E-2</v>
      </c>
      <c r="AD145">
        <f t="shared" si="223"/>
        <v>-5.5220652524043956E-3</v>
      </c>
      <c r="AE145">
        <f t="shared" si="224"/>
        <v>-1.5652173913043521E-2</v>
      </c>
      <c r="AF145">
        <f t="shared" si="225"/>
        <v>7.9740106320140836E-3</v>
      </c>
      <c r="AG145">
        <f t="shared" si="226"/>
        <v>3.937007874015741E-3</v>
      </c>
      <c r="AH145">
        <f t="shared" si="227"/>
        <v>-5.2605210420841875E-3</v>
      </c>
      <c r="AI145">
        <f t="shared" si="228"/>
        <v>-4.5207956600362698E-3</v>
      </c>
      <c r="AJ145">
        <f t="shared" si="229"/>
        <v>1.0066494274103999E-2</v>
      </c>
      <c r="AK145">
        <f t="shared" si="230"/>
        <v>-1.6744186046511622E-2</v>
      </c>
      <c r="AL145">
        <f t="shared" si="231"/>
        <v>3.8482259678307429E-4</v>
      </c>
      <c r="AM145" t="str">
        <f t="shared" si="232"/>
        <v>/</v>
      </c>
      <c r="AN145">
        <f t="shared" si="233"/>
        <v>3.1055900621117516E-3</v>
      </c>
      <c r="AO145" t="str">
        <f t="shared" si="234"/>
        <v>/</v>
      </c>
      <c r="AP145">
        <f t="shared" si="246"/>
        <v>-2.5813360276327746E-3</v>
      </c>
      <c r="BI145" s="2">
        <f t="shared" si="196"/>
        <v>44127</v>
      </c>
      <c r="BJ145" s="3">
        <f t="shared" si="197"/>
        <v>1.4159999999999999</v>
      </c>
      <c r="BK145" s="3">
        <f t="shared" si="198"/>
        <v>1.3883000000000001</v>
      </c>
      <c r="BL145" s="3">
        <f t="shared" si="199"/>
        <v>1.3721942054780973</v>
      </c>
      <c r="BM145" s="3">
        <f t="shared" si="200"/>
        <v>1.4390000000000001</v>
      </c>
      <c r="BN145" s="3">
        <f t="shared" si="201"/>
        <v>1.095</v>
      </c>
      <c r="BO145" s="3">
        <f t="shared" si="202"/>
        <v>1.7825615763546798</v>
      </c>
      <c r="BP145" s="3">
        <f t="shared" si="203"/>
        <v>1.2738557756088318</v>
      </c>
      <c r="BQ145" s="3">
        <f t="shared" si="204"/>
        <v>1.829425209514941</v>
      </c>
      <c r="BR145" s="3">
        <f t="shared" si="205"/>
        <v>1.698</v>
      </c>
      <c r="BS145" s="3">
        <f t="shared" si="206"/>
        <v>1.0239</v>
      </c>
      <c r="BT145" s="3">
        <f t="shared" si="207"/>
        <v>1.6391184573002755</v>
      </c>
      <c r="BU145" s="3">
        <f t="shared" si="208"/>
        <v>1.1913</v>
      </c>
      <c r="BV145" s="3">
        <f t="shared" si="209"/>
        <v>1.101</v>
      </c>
      <c r="BW145" s="3">
        <f t="shared" si="210"/>
        <v>1.0936999999999999</v>
      </c>
      <c r="BX145" s="3">
        <f t="shared" si="211"/>
        <v>2.1139999999999999</v>
      </c>
      <c r="BY145" s="3">
        <f t="shared" si="212"/>
        <v>1.2910210568136673</v>
      </c>
      <c r="BZ145" s="3">
        <f t="shared" si="213"/>
        <v>1.1990000000000001</v>
      </c>
      <c r="CA145" s="3">
        <f t="shared" si="214"/>
        <v>1.292</v>
      </c>
      <c r="CB145" s="3">
        <f t="shared" si="215"/>
        <v>1</v>
      </c>
      <c r="CC145" s="3">
        <f t="shared" ref="CC145" si="250">U145/U$2</f>
        <v>1.5689959523012715</v>
      </c>
    </row>
    <row r="146" spans="1:81">
      <c r="A146" s="2">
        <v>44134</v>
      </c>
      <c r="B146">
        <v>1.4134</v>
      </c>
      <c r="C146">
        <v>1.387</v>
      </c>
      <c r="D146">
        <v>1.3876999999999999</v>
      </c>
      <c r="E146">
        <v>1.4370000000000001</v>
      </c>
      <c r="F146" s="69">
        <v>1.093</v>
      </c>
      <c r="G146">
        <v>1.8591</v>
      </c>
      <c r="H146">
        <v>1.3547</v>
      </c>
      <c r="I146">
        <v>2.1583000000000001</v>
      </c>
      <c r="J146">
        <v>1.7230000000000001</v>
      </c>
      <c r="K146">
        <v>1.0246</v>
      </c>
      <c r="L146">
        <v>1.7390000000000001</v>
      </c>
      <c r="M146">
        <v>1.1966000000000001</v>
      </c>
      <c r="N146">
        <v>1.1220000000000001</v>
      </c>
      <c r="O146">
        <v>1.0882000000000001</v>
      </c>
      <c r="P146">
        <v>2.0960000000000001</v>
      </c>
      <c r="Q146">
        <v>1.3017000000000001</v>
      </c>
      <c r="R146">
        <v>1.2061999999999999</v>
      </c>
      <c r="S146">
        <v>1.2949999999999999</v>
      </c>
      <c r="T146" s="3">
        <v>1</v>
      </c>
      <c r="U146" s="19">
        <v>1.5718450175658287</v>
      </c>
      <c r="W146">
        <f t="shared" si="216"/>
        <v>-1.8361581920903758E-3</v>
      </c>
      <c r="X146">
        <f t="shared" si="217"/>
        <v>-9.3639703234171812E-4</v>
      </c>
      <c r="Y146" t="str">
        <f t="shared" si="218"/>
        <v>/</v>
      </c>
      <c r="Z146">
        <f t="shared" si="219"/>
        <v>-1.389854065323104E-3</v>
      </c>
      <c r="AA146">
        <f t="shared" si="220"/>
        <v>-1.8264840182647957E-3</v>
      </c>
      <c r="AB146">
        <f t="shared" si="221"/>
        <v>2.7524456972309874E-2</v>
      </c>
      <c r="AC146">
        <f t="shared" si="222"/>
        <v>7.7363683701554553E-3</v>
      </c>
      <c r="AD146">
        <f t="shared" si="223"/>
        <v>-1.2956364814213917E-3</v>
      </c>
      <c r="AE146">
        <f t="shared" si="224"/>
        <v>1.472320376914027E-2</v>
      </c>
      <c r="AF146">
        <f t="shared" si="225"/>
        <v>6.8366051372192871E-4</v>
      </c>
      <c r="AG146">
        <f t="shared" si="226"/>
        <v>-2.5770308123249208E-2</v>
      </c>
      <c r="AH146">
        <f t="shared" si="227"/>
        <v>4.4489213464282695E-3</v>
      </c>
      <c r="AI146">
        <f t="shared" si="228"/>
        <v>1.9073569482288999E-2</v>
      </c>
      <c r="AJ146">
        <f t="shared" si="229"/>
        <v>-5.0288013166314149E-3</v>
      </c>
      <c r="AK146">
        <f t="shared" si="230"/>
        <v>-8.5146641438030857E-3</v>
      </c>
      <c r="AL146">
        <f t="shared" si="231"/>
        <v>1.4617633482074677E-3</v>
      </c>
      <c r="AM146">
        <f t="shared" si="232"/>
        <v>6.0050041701416035E-3</v>
      </c>
      <c r="AN146">
        <f t="shared" si="233"/>
        <v>2.3219814241486336E-3</v>
      </c>
      <c r="AO146" t="str">
        <f t="shared" si="234"/>
        <v>/</v>
      </c>
      <c r="AP146">
        <f t="shared" si="246"/>
        <v>1.8158525268203718E-3</v>
      </c>
      <c r="BI146" s="2">
        <f t="shared" si="196"/>
        <v>44134</v>
      </c>
      <c r="BJ146" s="3">
        <f t="shared" si="197"/>
        <v>1.4134</v>
      </c>
      <c r="BK146" s="3">
        <f t="shared" si="198"/>
        <v>1.387</v>
      </c>
      <c r="BL146" s="3">
        <f t="shared" si="199"/>
        <v>1.3721942054780973</v>
      </c>
      <c r="BM146" s="3">
        <f t="shared" si="200"/>
        <v>1.4370000000000001</v>
      </c>
      <c r="BN146" s="3">
        <f t="shared" si="201"/>
        <v>1.093</v>
      </c>
      <c r="BO146" s="3">
        <f t="shared" si="202"/>
        <v>1.8316256157635469</v>
      </c>
      <c r="BP146" s="3">
        <f t="shared" si="203"/>
        <v>1.2837107931393918</v>
      </c>
      <c r="BQ146" s="3">
        <f t="shared" si="204"/>
        <v>1.8270549394734614</v>
      </c>
      <c r="BR146" s="3">
        <f t="shared" si="205"/>
        <v>1.7230000000000001</v>
      </c>
      <c r="BS146" s="3">
        <f t="shared" si="206"/>
        <v>1.0246</v>
      </c>
      <c r="BT146" s="3">
        <f t="shared" si="207"/>
        <v>1.5968778696051424</v>
      </c>
      <c r="BU146" s="3">
        <f t="shared" si="208"/>
        <v>1.1966000000000001</v>
      </c>
      <c r="BV146" s="3">
        <f t="shared" si="209"/>
        <v>1.1220000000000001</v>
      </c>
      <c r="BW146" s="3">
        <f t="shared" si="210"/>
        <v>1.0882000000000001</v>
      </c>
      <c r="BX146" s="3">
        <f t="shared" si="211"/>
        <v>2.0960000000000001</v>
      </c>
      <c r="BY146" s="3">
        <f t="shared" si="212"/>
        <v>1.2929082240762815</v>
      </c>
      <c r="BZ146" s="3">
        <f t="shared" si="213"/>
        <v>1.2061999999999999</v>
      </c>
      <c r="CA146" s="3">
        <f t="shared" si="214"/>
        <v>1.2949999999999999</v>
      </c>
      <c r="CB146" s="3">
        <f t="shared" si="215"/>
        <v>1</v>
      </c>
      <c r="CC146" s="3">
        <f t="shared" ref="CC146" si="251">U146/U$2</f>
        <v>1.5718450175658287</v>
      </c>
    </row>
    <row r="147" spans="1:81">
      <c r="A147" s="2">
        <v>44141</v>
      </c>
      <c r="B147">
        <v>1.4186000000000001</v>
      </c>
      <c r="C147">
        <v>1.3895</v>
      </c>
      <c r="D147">
        <v>1.3782000000000001</v>
      </c>
      <c r="E147">
        <v>1.4419999999999999</v>
      </c>
      <c r="F147" s="69">
        <v>1.093</v>
      </c>
      <c r="G147">
        <v>1.8731</v>
      </c>
      <c r="H147">
        <v>1.3563000000000001</v>
      </c>
      <c r="I147">
        <v>2.1562999999999999</v>
      </c>
      <c r="J147">
        <v>1.722</v>
      </c>
      <c r="K147">
        <v>1.0219</v>
      </c>
      <c r="L147">
        <v>1.7729999999999999</v>
      </c>
      <c r="M147">
        <v>1.2119</v>
      </c>
      <c r="N147">
        <v>1.125</v>
      </c>
      <c r="O147">
        <v>1.0942000000000001</v>
      </c>
      <c r="P147">
        <v>2.1280000000000001</v>
      </c>
      <c r="Q147">
        <v>1.302</v>
      </c>
      <c r="R147">
        <v>1.2038</v>
      </c>
      <c r="S147">
        <v>1.2889999999999999</v>
      </c>
      <c r="T147" s="3">
        <v>1</v>
      </c>
      <c r="U147" s="19">
        <v>1.5780054069533287</v>
      </c>
      <c r="W147">
        <f t="shared" si="216"/>
        <v>3.6790717418990759E-3</v>
      </c>
      <c r="X147">
        <f t="shared" si="217"/>
        <v>1.8024513338139592E-3</v>
      </c>
      <c r="Y147">
        <f t="shared" si="218"/>
        <v>-6.8458600562080196E-3</v>
      </c>
      <c r="Z147">
        <f t="shared" si="219"/>
        <v>3.4794711203895989E-3</v>
      </c>
      <c r="AA147" t="str">
        <f t="shared" si="220"/>
        <v>/</v>
      </c>
      <c r="AB147">
        <f t="shared" si="221"/>
        <v>7.5305255231026269E-3</v>
      </c>
      <c r="AC147">
        <f t="shared" si="222"/>
        <v>1.1810733003616569E-3</v>
      </c>
      <c r="AD147">
        <f t="shared" si="223"/>
        <v>-9.2665523791879423E-4</v>
      </c>
      <c r="AE147">
        <f t="shared" si="224"/>
        <v>-5.8038305281493674E-4</v>
      </c>
      <c r="AF147">
        <f t="shared" si="225"/>
        <v>-2.6351747023227734E-3</v>
      </c>
      <c r="AG147">
        <f t="shared" si="226"/>
        <v>1.9551466359976954E-2</v>
      </c>
      <c r="AH147">
        <f t="shared" si="227"/>
        <v>1.278622764499393E-2</v>
      </c>
      <c r="AI147">
        <f t="shared" si="228"/>
        <v>2.673796791443861E-3</v>
      </c>
      <c r="AJ147">
        <f t="shared" si="229"/>
        <v>5.5136923359677681E-3</v>
      </c>
      <c r="AK147">
        <f t="shared" si="230"/>
        <v>1.5267175572519109E-2</v>
      </c>
      <c r="AL147">
        <f t="shared" si="231"/>
        <v>2.3046784973490553E-4</v>
      </c>
      <c r="AM147">
        <f t="shared" si="232"/>
        <v>-1.9897197811308276E-3</v>
      </c>
      <c r="AN147">
        <f t="shared" si="233"/>
        <v>-4.6332046332046017E-3</v>
      </c>
      <c r="AO147" t="str">
        <f t="shared" si="234"/>
        <v>/</v>
      </c>
      <c r="AP147">
        <f t="shared" ref="AP147:AP148" si="252">IF(U147=U146,"/",U147/U146-1)</f>
        <v>3.9192091578086341E-3</v>
      </c>
      <c r="BI147" s="2">
        <f t="shared" si="196"/>
        <v>44141</v>
      </c>
      <c r="BJ147" s="3">
        <f t="shared" si="197"/>
        <v>1.4186000000000001</v>
      </c>
      <c r="BK147" s="3">
        <f t="shared" si="198"/>
        <v>1.3895</v>
      </c>
      <c r="BL147" s="3">
        <f t="shared" si="199"/>
        <v>1.3628003559774546</v>
      </c>
      <c r="BM147" s="3">
        <f t="shared" si="200"/>
        <v>1.4419999999999999</v>
      </c>
      <c r="BN147" s="3">
        <f t="shared" si="201"/>
        <v>1.093</v>
      </c>
      <c r="BO147" s="3">
        <f t="shared" si="202"/>
        <v>1.8454187192118228</v>
      </c>
      <c r="BP147" s="3">
        <f t="shared" si="203"/>
        <v>1.2852269496825548</v>
      </c>
      <c r="BQ147" s="3">
        <f t="shared" si="204"/>
        <v>1.825361889443833</v>
      </c>
      <c r="BR147" s="3">
        <f t="shared" si="205"/>
        <v>1.722</v>
      </c>
      <c r="BS147" s="3">
        <f t="shared" si="206"/>
        <v>1.0219</v>
      </c>
      <c r="BT147" s="3">
        <f t="shared" si="207"/>
        <v>1.6280991735537189</v>
      </c>
      <c r="BU147" s="3">
        <f t="shared" si="208"/>
        <v>1.2119</v>
      </c>
      <c r="BV147" s="3">
        <f t="shared" si="209"/>
        <v>1.125</v>
      </c>
      <c r="BW147" s="3">
        <f t="shared" si="210"/>
        <v>1.0942000000000001</v>
      </c>
      <c r="BX147" s="3">
        <f t="shared" si="211"/>
        <v>2.1280000000000001</v>
      </c>
      <c r="BY147" s="3">
        <f t="shared" si="212"/>
        <v>1.293206197854589</v>
      </c>
      <c r="BZ147" s="3">
        <f t="shared" si="213"/>
        <v>1.2038</v>
      </c>
      <c r="CA147" s="3">
        <f t="shared" si="214"/>
        <v>1.2889999999999999</v>
      </c>
      <c r="CB147" s="3">
        <f t="shared" si="215"/>
        <v>1</v>
      </c>
      <c r="CC147" s="3">
        <f t="shared" ref="CC147" si="253">U147/U$2</f>
        <v>1.5780054069533287</v>
      </c>
    </row>
    <row r="148" spans="1:81">
      <c r="A148" s="2">
        <v>44148</v>
      </c>
      <c r="B148">
        <v>1.4081999999999999</v>
      </c>
      <c r="C148">
        <v>1.3908</v>
      </c>
      <c r="D148">
        <v>1.3754999999999999</v>
      </c>
      <c r="E148">
        <v>1.4570000000000001</v>
      </c>
      <c r="F148" s="69">
        <v>1.0940000000000001</v>
      </c>
      <c r="G148">
        <v>1.8622000000000001</v>
      </c>
      <c r="H148">
        <v>1.3504</v>
      </c>
      <c r="I148">
        <v>2.1650999999999998</v>
      </c>
      <c r="J148">
        <v>1.716</v>
      </c>
      <c r="K148">
        <v>1.0267999999999999</v>
      </c>
      <c r="L148">
        <v>1.7509999999999999</v>
      </c>
      <c r="M148">
        <v>1.2077</v>
      </c>
      <c r="N148">
        <v>1.131</v>
      </c>
      <c r="O148">
        <v>1.0973999999999999</v>
      </c>
      <c r="P148">
        <v>2.1389999999999998</v>
      </c>
      <c r="Q148">
        <v>1.3029999999999999</v>
      </c>
      <c r="R148">
        <v>1.2014</v>
      </c>
      <c r="S148">
        <v>1.294</v>
      </c>
      <c r="T148" s="3">
        <v>1</v>
      </c>
      <c r="U148" s="19">
        <v>1.5776608092587321</v>
      </c>
      <c r="W148">
        <f t="shared" si="216"/>
        <v>-7.3311715776118724E-3</v>
      </c>
      <c r="X148">
        <f t="shared" si="217"/>
        <v>9.3558834112994482E-4</v>
      </c>
      <c r="Y148">
        <f t="shared" si="218"/>
        <v>-1.9590770570310223E-3</v>
      </c>
      <c r="Z148">
        <f t="shared" si="219"/>
        <v>1.0402219140083213E-2</v>
      </c>
      <c r="AA148">
        <f t="shared" si="220"/>
        <v>9.1491308325708509E-4</v>
      </c>
      <c r="AB148">
        <f t="shared" si="221"/>
        <v>-5.8192301532218327E-3</v>
      </c>
      <c r="AC148">
        <f t="shared" si="222"/>
        <v>-4.3500700435007422E-3</v>
      </c>
      <c r="AD148">
        <f t="shared" si="223"/>
        <v>4.0810647869033989E-3</v>
      </c>
      <c r="AE148">
        <f t="shared" si="224"/>
        <v>-3.4843205574912606E-3</v>
      </c>
      <c r="AF148">
        <f t="shared" si="225"/>
        <v>4.7949897250219031E-3</v>
      </c>
      <c r="AG148">
        <f t="shared" si="226"/>
        <v>-1.2408347433728206E-2</v>
      </c>
      <c r="AH148">
        <f t="shared" si="227"/>
        <v>-3.4656324779271941E-3</v>
      </c>
      <c r="AI148">
        <f t="shared" si="228"/>
        <v>5.3333333333334121E-3</v>
      </c>
      <c r="AJ148">
        <f t="shared" si="229"/>
        <v>2.9245110583073775E-3</v>
      </c>
      <c r="AK148">
        <f t="shared" si="230"/>
        <v>5.1691729323306568E-3</v>
      </c>
      <c r="AL148">
        <f t="shared" si="231"/>
        <v>7.680491551458335E-4</v>
      </c>
      <c r="AM148">
        <f t="shared" si="232"/>
        <v>-1.9936866589134183E-3</v>
      </c>
      <c r="AN148">
        <f t="shared" si="233"/>
        <v>3.8789759503492505E-3</v>
      </c>
      <c r="AO148" t="str">
        <f t="shared" si="234"/>
        <v>/</v>
      </c>
      <c r="AP148">
        <f t="shared" si="252"/>
        <v>-2.1837548406244967E-4</v>
      </c>
      <c r="BI148" s="2">
        <f t="shared" si="196"/>
        <v>44148</v>
      </c>
      <c r="BJ148" s="3">
        <f t="shared" si="197"/>
        <v>1.4081999999999999</v>
      </c>
      <c r="BK148" s="3">
        <f t="shared" si="198"/>
        <v>1.3908</v>
      </c>
      <c r="BL148" s="3">
        <f t="shared" si="199"/>
        <v>1.3601305250667457</v>
      </c>
      <c r="BM148" s="3">
        <f t="shared" si="200"/>
        <v>1.4570000000000001</v>
      </c>
      <c r="BN148" s="3">
        <f t="shared" si="201"/>
        <v>1.0940000000000001</v>
      </c>
      <c r="BO148" s="3">
        <f t="shared" si="202"/>
        <v>1.8346798029556652</v>
      </c>
      <c r="BP148" s="3">
        <f t="shared" si="203"/>
        <v>1.2796361224296411</v>
      </c>
      <c r="BQ148" s="3">
        <f t="shared" si="204"/>
        <v>1.8328113095741978</v>
      </c>
      <c r="BR148" s="3">
        <f t="shared" si="205"/>
        <v>1.716</v>
      </c>
      <c r="BS148" s="3">
        <f t="shared" si="206"/>
        <v>1.0267999999999999</v>
      </c>
      <c r="BT148" s="3">
        <f t="shared" si="207"/>
        <v>1.6078971533516988</v>
      </c>
      <c r="BU148" s="3">
        <f t="shared" si="208"/>
        <v>1.2077</v>
      </c>
      <c r="BV148" s="3">
        <f t="shared" si="209"/>
        <v>1.131</v>
      </c>
      <c r="BW148" s="3">
        <f t="shared" si="210"/>
        <v>1.0973999999999999</v>
      </c>
      <c r="BX148" s="3">
        <f t="shared" si="211"/>
        <v>2.1389999999999998</v>
      </c>
      <c r="BY148" s="3">
        <f t="shared" si="212"/>
        <v>1.2941994437822806</v>
      </c>
      <c r="BZ148" s="3">
        <f t="shared" si="213"/>
        <v>1.2014</v>
      </c>
      <c r="CA148" s="3">
        <f t="shared" si="214"/>
        <v>1.294</v>
      </c>
      <c r="CB148" s="3">
        <f t="shared" si="215"/>
        <v>1</v>
      </c>
      <c r="CC148" s="3">
        <f t="shared" ref="CC148" si="254">U148/U$2</f>
        <v>1.5776608092587321</v>
      </c>
    </row>
    <row r="149" spans="1:81">
      <c r="A149" s="2">
        <v>44155</v>
      </c>
      <c r="B149">
        <v>1.4120999999999999</v>
      </c>
      <c r="C149">
        <v>1.3946000000000001</v>
      </c>
      <c r="D149">
        <v>1.3809</v>
      </c>
      <c r="E149">
        <v>1.464</v>
      </c>
      <c r="F149" s="69">
        <v>1.0940000000000001</v>
      </c>
      <c r="G149">
        <v>1.87</v>
      </c>
      <c r="H149">
        <v>1.3425</v>
      </c>
      <c r="I149">
        <v>2.1558999999999999</v>
      </c>
      <c r="J149">
        <v>1.7010000000000001</v>
      </c>
      <c r="K149">
        <v>1.0262</v>
      </c>
      <c r="L149">
        <v>1.76</v>
      </c>
      <c r="M149">
        <v>1.2083999999999999</v>
      </c>
      <c r="N149">
        <v>1.1279999999999999</v>
      </c>
      <c r="O149">
        <v>1.0998000000000001</v>
      </c>
      <c r="P149">
        <v>2.149</v>
      </c>
      <c r="Q149">
        <v>1.3046</v>
      </c>
      <c r="R149">
        <v>1.2014</v>
      </c>
      <c r="S149">
        <v>1.2949999999999999</v>
      </c>
      <c r="T149" s="3">
        <v>1</v>
      </c>
      <c r="U149" s="19">
        <v>1.578661898253122</v>
      </c>
      <c r="W149">
        <f t="shared" si="216"/>
        <v>2.7694929697485993E-3</v>
      </c>
      <c r="X149">
        <f t="shared" si="217"/>
        <v>2.732240437158584E-3</v>
      </c>
      <c r="Y149">
        <f t="shared" si="218"/>
        <v>3.9258451472192757E-3</v>
      </c>
      <c r="Z149">
        <f t="shared" si="219"/>
        <v>4.8043925875085325E-3</v>
      </c>
      <c r="AA149" t="str">
        <f t="shared" si="220"/>
        <v>/</v>
      </c>
      <c r="AB149">
        <f t="shared" si="221"/>
        <v>4.1885941359682821E-3</v>
      </c>
      <c r="AC149">
        <f t="shared" si="222"/>
        <v>-5.8501184834123254E-3</v>
      </c>
      <c r="AD149">
        <f t="shared" si="223"/>
        <v>-4.2492263636783045E-3</v>
      </c>
      <c r="AE149">
        <f t="shared" si="224"/>
        <v>-8.7412587412586396E-3</v>
      </c>
      <c r="AF149">
        <f t="shared" si="225"/>
        <v>-5.8433969614324344E-4</v>
      </c>
      <c r="AG149">
        <f t="shared" si="226"/>
        <v>5.1399200456883065E-3</v>
      </c>
      <c r="AH149">
        <f t="shared" si="227"/>
        <v>5.7961414258511645E-4</v>
      </c>
      <c r="AI149">
        <f t="shared" si="228"/>
        <v>-2.6525198938992522E-3</v>
      </c>
      <c r="AJ149">
        <f t="shared" si="229"/>
        <v>2.1869874248223731E-3</v>
      </c>
      <c r="AK149">
        <f t="shared" si="230"/>
        <v>4.6750818139318362E-3</v>
      </c>
      <c r="AL149">
        <f t="shared" si="231"/>
        <v>1.2279355333846276E-3</v>
      </c>
      <c r="AM149" t="str">
        <f t="shared" si="232"/>
        <v>/</v>
      </c>
      <c r="AN149">
        <f t="shared" si="233"/>
        <v>7.7279752704773053E-4</v>
      </c>
      <c r="AO149" t="str">
        <f t="shared" si="234"/>
        <v>/</v>
      </c>
      <c r="AP149">
        <f t="shared" ref="AP149:AP151" si="255">IF(U149=U148,"/",U149/U148-1)</f>
        <v>6.3454006622643E-4</v>
      </c>
      <c r="BI149" s="2">
        <f t="shared" si="196"/>
        <v>44155</v>
      </c>
      <c r="BJ149" s="3">
        <f t="shared" si="197"/>
        <v>1.4120999999999999</v>
      </c>
      <c r="BK149" s="3">
        <f t="shared" si="198"/>
        <v>1.3946000000000001</v>
      </c>
      <c r="BL149" s="3">
        <f t="shared" si="199"/>
        <v>1.3654701868881636</v>
      </c>
      <c r="BM149" s="3">
        <f t="shared" si="200"/>
        <v>1.464</v>
      </c>
      <c r="BN149" s="3">
        <f t="shared" si="201"/>
        <v>1.0940000000000001</v>
      </c>
      <c r="BO149" s="3">
        <f t="shared" si="202"/>
        <v>1.8423645320197046</v>
      </c>
      <c r="BP149" s="3">
        <f t="shared" si="203"/>
        <v>1.2721500994977732</v>
      </c>
      <c r="BQ149" s="3">
        <f t="shared" si="204"/>
        <v>1.8250232794379073</v>
      </c>
      <c r="BR149" s="3">
        <f t="shared" si="205"/>
        <v>1.7010000000000001</v>
      </c>
      <c r="BS149" s="3">
        <f t="shared" si="206"/>
        <v>1.0262</v>
      </c>
      <c r="BT149" s="3">
        <f t="shared" si="207"/>
        <v>1.6161616161616161</v>
      </c>
      <c r="BU149" s="3">
        <f t="shared" si="208"/>
        <v>1.2083999999999999</v>
      </c>
      <c r="BV149" s="3">
        <f t="shared" si="209"/>
        <v>1.1279999999999999</v>
      </c>
      <c r="BW149" s="3">
        <f t="shared" si="210"/>
        <v>1.0998000000000001</v>
      </c>
      <c r="BX149" s="3">
        <f t="shared" si="211"/>
        <v>2.149</v>
      </c>
      <c r="BY149" s="3">
        <f t="shared" si="212"/>
        <v>1.2957886372665872</v>
      </c>
      <c r="BZ149" s="3">
        <f t="shared" si="213"/>
        <v>1.2014</v>
      </c>
      <c r="CA149" s="3">
        <f t="shared" si="214"/>
        <v>1.2949999999999999</v>
      </c>
      <c r="CB149" s="3">
        <f t="shared" si="215"/>
        <v>1</v>
      </c>
      <c r="CC149" s="3">
        <f t="shared" ref="CC149" si="256">U149/U$2</f>
        <v>1.578661898253122</v>
      </c>
    </row>
    <row r="150" spans="1:81">
      <c r="A150" s="2">
        <v>44162</v>
      </c>
      <c r="B150">
        <v>1.4069</v>
      </c>
      <c r="C150">
        <v>1.3895</v>
      </c>
      <c r="D150">
        <v>1.385</v>
      </c>
      <c r="E150">
        <v>1.474</v>
      </c>
      <c r="F150" s="69">
        <v>1.0960000000000001</v>
      </c>
      <c r="G150">
        <v>1.8777999999999999</v>
      </c>
      <c r="H150">
        <v>1.3342000000000001</v>
      </c>
      <c r="I150">
        <v>2.1648000000000001</v>
      </c>
      <c r="J150">
        <v>1.6930000000000001</v>
      </c>
      <c r="K150">
        <v>1.0208999999999999</v>
      </c>
      <c r="L150">
        <v>1.8</v>
      </c>
      <c r="M150">
        <v>1.2141999999999999</v>
      </c>
      <c r="N150">
        <v>1.139</v>
      </c>
      <c r="O150">
        <v>1.0839000000000001</v>
      </c>
      <c r="P150">
        <v>2.145</v>
      </c>
      <c r="Q150">
        <v>1.3058000000000001</v>
      </c>
      <c r="R150">
        <v>1.2050000000000001</v>
      </c>
      <c r="S150">
        <v>1.292</v>
      </c>
      <c r="T150" s="3">
        <v>1</v>
      </c>
      <c r="U150" s="19">
        <v>1.5800740060865057</v>
      </c>
      <c r="W150">
        <f t="shared" si="216"/>
        <v>-3.6824587493802241E-3</v>
      </c>
      <c r="X150">
        <f t="shared" si="217"/>
        <v>-3.6569625699125474E-3</v>
      </c>
      <c r="Y150">
        <f t="shared" si="218"/>
        <v>2.9690781374465125E-3</v>
      </c>
      <c r="Z150">
        <f t="shared" si="219"/>
        <v>6.830601092896238E-3</v>
      </c>
      <c r="AA150">
        <f t="shared" si="220"/>
        <v>1.8281535648994041E-3</v>
      </c>
      <c r="AB150">
        <f t="shared" si="221"/>
        <v>4.1711229946523876E-3</v>
      </c>
      <c r="AC150">
        <f t="shared" si="222"/>
        <v>-6.1824953445065445E-3</v>
      </c>
      <c r="AD150">
        <f t="shared" si="223"/>
        <v>4.1282063175471784E-3</v>
      </c>
      <c r="AE150">
        <f t="shared" si="224"/>
        <v>-4.7031158142268881E-3</v>
      </c>
      <c r="AF150">
        <f t="shared" si="225"/>
        <v>-5.164685246540679E-3</v>
      </c>
      <c r="AG150">
        <f t="shared" si="226"/>
        <v>2.2727272727272707E-2</v>
      </c>
      <c r="AH150">
        <f t="shared" si="227"/>
        <v>4.7997351870241456E-3</v>
      </c>
      <c r="AI150">
        <f t="shared" si="228"/>
        <v>9.7517730496454735E-3</v>
      </c>
      <c r="AJ150">
        <f t="shared" si="229"/>
        <v>-1.445717403164215E-2</v>
      </c>
      <c r="AK150">
        <f t="shared" si="230"/>
        <v>-1.8613308515588178E-3</v>
      </c>
      <c r="AL150">
        <f t="shared" si="231"/>
        <v>9.1982216771424596E-4</v>
      </c>
      <c r="AM150">
        <f t="shared" si="232"/>
        <v>2.9965040785751018E-3</v>
      </c>
      <c r="AN150">
        <f t="shared" si="233"/>
        <v>-2.3166023166022454E-3</v>
      </c>
      <c r="AO150" t="str">
        <f t="shared" si="234"/>
        <v>/</v>
      </c>
      <c r="AP150">
        <f t="shared" si="255"/>
        <v>8.944966841515356E-4</v>
      </c>
      <c r="BI150" s="2">
        <f t="shared" si="196"/>
        <v>44162</v>
      </c>
      <c r="BJ150" s="3">
        <f t="shared" si="197"/>
        <v>1.4069</v>
      </c>
      <c r="BK150" s="3">
        <f t="shared" si="198"/>
        <v>1.3895</v>
      </c>
      <c r="BL150" s="3">
        <f t="shared" si="199"/>
        <v>1.3695243745673884</v>
      </c>
      <c r="BM150" s="3">
        <f t="shared" si="200"/>
        <v>1.474</v>
      </c>
      <c r="BN150" s="3">
        <f t="shared" si="201"/>
        <v>1.0960000000000001</v>
      </c>
      <c r="BO150" s="3">
        <f t="shared" si="202"/>
        <v>1.850049261083744</v>
      </c>
      <c r="BP150" s="3">
        <f t="shared" si="203"/>
        <v>1.2642850374301149</v>
      </c>
      <c r="BQ150" s="3">
        <f t="shared" si="204"/>
        <v>1.8325573520697538</v>
      </c>
      <c r="BR150" s="3">
        <f t="shared" si="205"/>
        <v>1.6930000000000001</v>
      </c>
      <c r="BS150" s="3">
        <f t="shared" si="206"/>
        <v>1.0208999999999999</v>
      </c>
      <c r="BT150" s="3">
        <f t="shared" si="207"/>
        <v>1.6528925619834711</v>
      </c>
      <c r="BU150" s="3">
        <f t="shared" si="208"/>
        <v>1.2141999999999999</v>
      </c>
      <c r="BV150" s="3">
        <f t="shared" si="209"/>
        <v>1.139</v>
      </c>
      <c r="BW150" s="3">
        <f t="shared" si="210"/>
        <v>1.0839000000000001</v>
      </c>
      <c r="BX150" s="3">
        <f t="shared" si="211"/>
        <v>2.145</v>
      </c>
      <c r="BY150" s="3">
        <f t="shared" si="212"/>
        <v>1.2969805323798174</v>
      </c>
      <c r="BZ150" s="3">
        <f t="shared" si="213"/>
        <v>1.2050000000000001</v>
      </c>
      <c r="CA150" s="3">
        <f t="shared" si="214"/>
        <v>1.292</v>
      </c>
      <c r="CB150" s="3">
        <f t="shared" si="215"/>
        <v>1</v>
      </c>
      <c r="CC150" s="3">
        <f t="shared" ref="CC150" si="257">U150/U$2</f>
        <v>1.5800740060865057</v>
      </c>
    </row>
    <row r="151" spans="1:81">
      <c r="A151" s="2">
        <v>44169</v>
      </c>
      <c r="B151">
        <v>1.4081999999999999</v>
      </c>
      <c r="C151">
        <v>1.3957999999999999</v>
      </c>
      <c r="D151">
        <v>1.3945000000000001</v>
      </c>
      <c r="E151">
        <v>1.4770000000000001</v>
      </c>
      <c r="F151" s="69">
        <v>1.0960000000000001</v>
      </c>
      <c r="G151">
        <v>1.8839999999999999</v>
      </c>
      <c r="H151">
        <v>1.3341000000000001</v>
      </c>
      <c r="I151">
        <v>2.1812999999999998</v>
      </c>
      <c r="J151">
        <v>1.7042999999999999</v>
      </c>
      <c r="K151">
        <v>1.026</v>
      </c>
      <c r="L151">
        <v>1.8009999999999999</v>
      </c>
      <c r="M151">
        <v>1.2161999999999999</v>
      </c>
      <c r="N151">
        <v>1.143</v>
      </c>
      <c r="O151">
        <v>1.0736000000000001</v>
      </c>
      <c r="P151">
        <v>2.157</v>
      </c>
      <c r="Q151">
        <v>1.3063</v>
      </c>
      <c r="R151">
        <v>1.1966000000000001</v>
      </c>
      <c r="S151">
        <v>1.288</v>
      </c>
      <c r="T151" s="3">
        <v>1</v>
      </c>
      <c r="U151" s="19">
        <v>1.5827688335703469</v>
      </c>
      <c r="W151">
        <f t="shared" si="216"/>
        <v>9.2401734309466299E-4</v>
      </c>
      <c r="X151">
        <f t="shared" si="217"/>
        <v>4.5340050377833396E-3</v>
      </c>
      <c r="Y151">
        <f t="shared" si="218"/>
        <v>6.8592057761733827E-3</v>
      </c>
      <c r="Z151">
        <f t="shared" si="219"/>
        <v>2.035278154681297E-3</v>
      </c>
      <c r="AA151" t="str">
        <f t="shared" si="220"/>
        <v>/</v>
      </c>
      <c r="AB151">
        <f t="shared" si="221"/>
        <v>3.3017360741292023E-3</v>
      </c>
      <c r="AC151">
        <f t="shared" si="222"/>
        <v>-7.4951281666901792E-5</v>
      </c>
      <c r="AD151">
        <f t="shared" si="223"/>
        <v>7.6219512195121464E-3</v>
      </c>
      <c r="AE151">
        <f t="shared" si="224"/>
        <v>6.674542232722791E-3</v>
      </c>
      <c r="AF151">
        <f t="shared" si="225"/>
        <v>4.9955921245961044E-3</v>
      </c>
      <c r="AG151">
        <f t="shared" si="226"/>
        <v>5.5555555555542036E-4</v>
      </c>
      <c r="AH151">
        <f t="shared" si="227"/>
        <v>1.6471750947124608E-3</v>
      </c>
      <c r="AI151">
        <f t="shared" si="228"/>
        <v>3.5118525021948788E-3</v>
      </c>
      <c r="AJ151">
        <f t="shared" si="229"/>
        <v>-9.5027216532890257E-3</v>
      </c>
      <c r="AK151">
        <f t="shared" si="230"/>
        <v>5.5944055944054938E-3</v>
      </c>
      <c r="AL151">
        <f t="shared" si="231"/>
        <v>3.8290703017307415E-4</v>
      </c>
      <c r="AM151">
        <f t="shared" si="232"/>
        <v>-6.9709543568464705E-3</v>
      </c>
      <c r="AN151">
        <f t="shared" si="233"/>
        <v>-3.0959752321981782E-3</v>
      </c>
      <c r="AO151" t="str">
        <f t="shared" si="234"/>
        <v>/</v>
      </c>
      <c r="AP151">
        <f t="shared" si="255"/>
        <v>1.705507130337347E-3</v>
      </c>
      <c r="BI151" s="2">
        <f t="shared" si="196"/>
        <v>44169</v>
      </c>
      <c r="BJ151" s="3">
        <f t="shared" si="197"/>
        <v>1.4081999999999999</v>
      </c>
      <c r="BK151" s="3">
        <f t="shared" si="198"/>
        <v>1.3957999999999999</v>
      </c>
      <c r="BL151" s="3">
        <f t="shared" si="199"/>
        <v>1.3789182240680311</v>
      </c>
      <c r="BM151" s="3">
        <f t="shared" si="200"/>
        <v>1.4770000000000001</v>
      </c>
      <c r="BN151" s="3">
        <f t="shared" si="201"/>
        <v>1.0960000000000001</v>
      </c>
      <c r="BO151" s="3">
        <f t="shared" si="202"/>
        <v>1.8561576354679803</v>
      </c>
      <c r="BP151" s="3">
        <f t="shared" si="203"/>
        <v>1.2641902776461671</v>
      </c>
      <c r="BQ151" s="3">
        <f t="shared" si="204"/>
        <v>1.8465250148141876</v>
      </c>
      <c r="BR151" s="3">
        <f t="shared" si="205"/>
        <v>1.7042999999999999</v>
      </c>
      <c r="BS151" s="3">
        <f t="shared" si="206"/>
        <v>1.026</v>
      </c>
      <c r="BT151" s="3">
        <f t="shared" si="207"/>
        <v>1.6538108356290175</v>
      </c>
      <c r="BU151" s="3">
        <f t="shared" si="208"/>
        <v>1.2161999999999999</v>
      </c>
      <c r="BV151" s="3">
        <f t="shared" si="209"/>
        <v>1.143</v>
      </c>
      <c r="BW151" s="3">
        <f t="shared" si="210"/>
        <v>1.0736000000000001</v>
      </c>
      <c r="BX151" s="3">
        <f t="shared" si="211"/>
        <v>2.157</v>
      </c>
      <c r="BY151" s="3">
        <f t="shared" si="212"/>
        <v>1.2974771553436633</v>
      </c>
      <c r="BZ151" s="3">
        <f t="shared" si="213"/>
        <v>1.1966000000000001</v>
      </c>
      <c r="CA151" s="3">
        <f t="shared" si="214"/>
        <v>1.288</v>
      </c>
      <c r="CB151" s="3">
        <f t="shared" si="215"/>
        <v>1</v>
      </c>
      <c r="CC151" s="3">
        <f t="shared" ref="CC151" si="258">U151/U$2</f>
        <v>1.5827688335703469</v>
      </c>
    </row>
    <row r="152" spans="1:81">
      <c r="A152" s="2">
        <v>44176</v>
      </c>
      <c r="B152">
        <v>1.4081999999999999</v>
      </c>
      <c r="C152">
        <v>1.3957999999999999</v>
      </c>
      <c r="D152">
        <v>1.4014</v>
      </c>
      <c r="E152">
        <v>1.486</v>
      </c>
      <c r="F152" s="69">
        <v>1.0920000000000001</v>
      </c>
      <c r="G152">
        <v>1.9057999999999999</v>
      </c>
      <c r="H152">
        <v>1.3319000000000001</v>
      </c>
      <c r="I152">
        <v>2.1922000000000001</v>
      </c>
      <c r="J152">
        <v>1.7270000000000001</v>
      </c>
      <c r="K152">
        <v>1.0353000000000001</v>
      </c>
      <c r="L152">
        <v>1.8220000000000001</v>
      </c>
      <c r="M152">
        <v>1.2216</v>
      </c>
      <c r="N152">
        <v>1.1279999999999999</v>
      </c>
      <c r="O152">
        <v>1.0595000000000001</v>
      </c>
      <c r="P152">
        <v>2.1230000000000002</v>
      </c>
      <c r="Q152">
        <v>1.3058000000000001</v>
      </c>
      <c r="R152">
        <v>1.1990000000000001</v>
      </c>
      <c r="S152">
        <v>1.2789999999999999</v>
      </c>
      <c r="T152" s="3">
        <v>1</v>
      </c>
      <c r="U152" s="19">
        <v>1.5839480576212428</v>
      </c>
      <c r="W152" t="str">
        <f t="shared" si="216"/>
        <v>/</v>
      </c>
      <c r="X152" t="str">
        <f t="shared" si="217"/>
        <v>/</v>
      </c>
      <c r="Y152">
        <f t="shared" si="218"/>
        <v>4.9480100394405646E-3</v>
      </c>
      <c r="Z152">
        <f t="shared" si="219"/>
        <v>6.0934326337169775E-3</v>
      </c>
      <c r="AA152">
        <f t="shared" si="220"/>
        <v>-3.6496350364964014E-3</v>
      </c>
      <c r="AB152">
        <f t="shared" si="221"/>
        <v>1.1571125265392723E-2</v>
      </c>
      <c r="AC152">
        <f t="shared" si="222"/>
        <v>-1.649051795217682E-3</v>
      </c>
      <c r="AD152">
        <f t="shared" si="223"/>
        <v>4.9970201256133162E-3</v>
      </c>
      <c r="AE152">
        <f t="shared" si="224"/>
        <v>1.3319251305521362E-2</v>
      </c>
      <c r="AF152">
        <f t="shared" si="225"/>
        <v>9.0643274853801081E-3</v>
      </c>
      <c r="AG152">
        <f t="shared" si="226"/>
        <v>1.1660188784008874E-2</v>
      </c>
      <c r="AH152">
        <f t="shared" si="227"/>
        <v>4.4400592007893813E-3</v>
      </c>
      <c r="AI152">
        <f t="shared" si="228"/>
        <v>-1.3123359580052618E-2</v>
      </c>
      <c r="AJ152">
        <f t="shared" si="229"/>
        <v>-1.3133383010432209E-2</v>
      </c>
      <c r="AK152">
        <f t="shared" si="230"/>
        <v>-1.5762633286972583E-2</v>
      </c>
      <c r="AL152">
        <f t="shared" si="231"/>
        <v>-3.8276046849872181E-4</v>
      </c>
      <c r="AM152">
        <f t="shared" si="232"/>
        <v>2.0056827678420763E-3</v>
      </c>
      <c r="AN152">
        <f t="shared" si="233"/>
        <v>-6.9875776397516631E-3</v>
      </c>
      <c r="AO152" t="str">
        <f t="shared" si="234"/>
        <v>/</v>
      </c>
      <c r="AP152">
        <f t="shared" ref="AP152:AP153" si="259">IF(U152=U151,"/",U152/U151-1)</f>
        <v>7.4503871057141069E-4</v>
      </c>
      <c r="BI152" s="2">
        <f t="shared" si="196"/>
        <v>44176</v>
      </c>
      <c r="BJ152" s="3">
        <f t="shared" si="197"/>
        <v>1.4081999999999999</v>
      </c>
      <c r="BK152" s="3">
        <f t="shared" si="198"/>
        <v>1.3957999999999999</v>
      </c>
      <c r="BL152" s="3">
        <f t="shared" si="199"/>
        <v>1.3857411252842875</v>
      </c>
      <c r="BM152" s="3">
        <f t="shared" si="200"/>
        <v>1.486</v>
      </c>
      <c r="BN152" s="3">
        <f t="shared" si="201"/>
        <v>1.0920000000000001</v>
      </c>
      <c r="BO152" s="3">
        <f t="shared" si="202"/>
        <v>1.8776354679802958</v>
      </c>
      <c r="BP152" s="3">
        <f t="shared" si="203"/>
        <v>1.2621055623993178</v>
      </c>
      <c r="BQ152" s="3">
        <f t="shared" si="204"/>
        <v>1.8557521374756625</v>
      </c>
      <c r="BR152" s="3">
        <f t="shared" si="205"/>
        <v>1.7270000000000001</v>
      </c>
      <c r="BS152" s="3">
        <f t="shared" si="206"/>
        <v>1.0353000000000001</v>
      </c>
      <c r="BT152" s="3">
        <f t="shared" si="207"/>
        <v>1.6730945821854915</v>
      </c>
      <c r="BU152" s="3">
        <f t="shared" si="208"/>
        <v>1.2216</v>
      </c>
      <c r="BV152" s="3">
        <f t="shared" si="209"/>
        <v>1.1279999999999999</v>
      </c>
      <c r="BW152" s="3">
        <f t="shared" si="210"/>
        <v>1.0595000000000001</v>
      </c>
      <c r="BX152" s="3">
        <f t="shared" si="211"/>
        <v>2.1230000000000002</v>
      </c>
      <c r="BY152" s="3">
        <f t="shared" si="212"/>
        <v>1.2969805323798174</v>
      </c>
      <c r="BZ152" s="3">
        <f t="shared" si="213"/>
        <v>1.1990000000000001</v>
      </c>
      <c r="CA152" s="3">
        <f t="shared" si="214"/>
        <v>1.2789999999999999</v>
      </c>
      <c r="CB152" s="3">
        <f t="shared" si="215"/>
        <v>1</v>
      </c>
      <c r="CC152" s="3">
        <f t="shared" ref="CC152" si="260">U152/U$2</f>
        <v>1.5839480576212428</v>
      </c>
    </row>
    <row r="153" spans="1:81">
      <c r="A153" s="2">
        <v>44183</v>
      </c>
      <c r="B153">
        <v>1.4095</v>
      </c>
      <c r="C153">
        <v>1.3996</v>
      </c>
      <c r="D153">
        <v>1.3986000000000001</v>
      </c>
      <c r="E153">
        <v>1.504</v>
      </c>
      <c r="F153" s="69">
        <v>1.091</v>
      </c>
      <c r="G153">
        <v>1.9260999999999999</v>
      </c>
      <c r="H153">
        <v>1.3357000000000001</v>
      </c>
      <c r="I153">
        <v>2.1919</v>
      </c>
      <c r="J153">
        <v>1.7350000000000001</v>
      </c>
      <c r="K153">
        <v>1.0322</v>
      </c>
      <c r="L153">
        <v>1.8360000000000001</v>
      </c>
      <c r="M153">
        <v>1.2246999999999999</v>
      </c>
      <c r="N153">
        <v>1.151</v>
      </c>
      <c r="O153">
        <v>1.0712999999999999</v>
      </c>
      <c r="P153">
        <v>2.1459999999999999</v>
      </c>
      <c r="Q153">
        <v>1.3086</v>
      </c>
      <c r="R153">
        <v>1.2001999999999999</v>
      </c>
      <c r="S153">
        <v>1.2909999999999999</v>
      </c>
      <c r="T153" s="3">
        <v>1</v>
      </c>
      <c r="U153" s="19">
        <v>1.5907097324375279</v>
      </c>
      <c r="W153">
        <f t="shared" si="216"/>
        <v>9.2316432324968112E-4</v>
      </c>
      <c r="X153">
        <f t="shared" si="217"/>
        <v>2.7224530735061592E-3</v>
      </c>
      <c r="Y153">
        <f t="shared" si="218"/>
        <v>-1.9980019980019303E-3</v>
      </c>
      <c r="Z153">
        <f t="shared" si="219"/>
        <v>1.211305518169592E-2</v>
      </c>
      <c r="AA153">
        <f t="shared" si="220"/>
        <v>-9.1575091575102352E-4</v>
      </c>
      <c r="AB153">
        <f t="shared" si="221"/>
        <v>1.0651694826319558E-2</v>
      </c>
      <c r="AC153">
        <f t="shared" si="222"/>
        <v>2.8530670470756636E-3</v>
      </c>
      <c r="AD153">
        <f t="shared" si="223"/>
        <v>-1.3684882766185069E-4</v>
      </c>
      <c r="AE153">
        <f t="shared" si="224"/>
        <v>4.6323103647945008E-3</v>
      </c>
      <c r="AF153">
        <f t="shared" si="225"/>
        <v>-2.9943011687434407E-3</v>
      </c>
      <c r="AG153">
        <f t="shared" si="226"/>
        <v>7.6838638858396369E-3</v>
      </c>
      <c r="AH153">
        <f t="shared" si="227"/>
        <v>2.5376555337262019E-3</v>
      </c>
      <c r="AI153">
        <f t="shared" si="228"/>
        <v>2.039007092198597E-2</v>
      </c>
      <c r="AJ153">
        <f t="shared" si="229"/>
        <v>1.1137328928739754E-2</v>
      </c>
      <c r="AK153">
        <f t="shared" si="230"/>
        <v>1.0833725859632493E-2</v>
      </c>
      <c r="AL153">
        <f t="shared" si="231"/>
        <v>2.1442793689692152E-3</v>
      </c>
      <c r="AM153">
        <f t="shared" si="232"/>
        <v>1.0008340283569339E-3</v>
      </c>
      <c r="AN153">
        <f t="shared" si="233"/>
        <v>9.3823299452697739E-3</v>
      </c>
      <c r="AO153" t="str">
        <f t="shared" si="234"/>
        <v>/</v>
      </c>
      <c r="AP153">
        <f t="shared" si="259"/>
        <v>4.2688740857068641E-3</v>
      </c>
      <c r="BI153" s="2">
        <f t="shared" si="196"/>
        <v>44183</v>
      </c>
      <c r="BJ153" s="3">
        <f t="shared" si="197"/>
        <v>1.4095</v>
      </c>
      <c r="BK153" s="3">
        <f t="shared" si="198"/>
        <v>1.3996</v>
      </c>
      <c r="BL153" s="3">
        <f t="shared" si="199"/>
        <v>1.3829724117472559</v>
      </c>
      <c r="BM153" s="3">
        <f t="shared" si="200"/>
        <v>1.504</v>
      </c>
      <c r="BN153" s="3">
        <f t="shared" si="201"/>
        <v>1.091</v>
      </c>
      <c r="BO153" s="3">
        <f t="shared" si="202"/>
        <v>1.8976354679802956</v>
      </c>
      <c r="BP153" s="3">
        <f t="shared" si="203"/>
        <v>1.2657064341893303</v>
      </c>
      <c r="BQ153" s="3">
        <f t="shared" si="204"/>
        <v>1.855498179971218</v>
      </c>
      <c r="BR153" s="3">
        <f t="shared" si="205"/>
        <v>1.7350000000000001</v>
      </c>
      <c r="BS153" s="3">
        <f t="shared" si="206"/>
        <v>1.0322</v>
      </c>
      <c r="BT153" s="3">
        <f t="shared" si="207"/>
        <v>1.6859504132231407</v>
      </c>
      <c r="BU153" s="3">
        <f t="shared" si="208"/>
        <v>1.2246999999999999</v>
      </c>
      <c r="BV153" s="3">
        <f t="shared" si="209"/>
        <v>1.151</v>
      </c>
      <c r="BW153" s="3">
        <f t="shared" si="210"/>
        <v>1.0712999999999999</v>
      </c>
      <c r="BX153" s="3">
        <f t="shared" si="211"/>
        <v>2.1459999999999999</v>
      </c>
      <c r="BY153" s="3">
        <f t="shared" si="212"/>
        <v>1.2997616209773541</v>
      </c>
      <c r="BZ153" s="3">
        <f t="shared" si="213"/>
        <v>1.2001999999999999</v>
      </c>
      <c r="CA153" s="3">
        <f t="shared" si="214"/>
        <v>1.2909999999999999</v>
      </c>
      <c r="CB153" s="3">
        <f t="shared" si="215"/>
        <v>1</v>
      </c>
      <c r="CC153" s="3">
        <f t="shared" ref="CC153" si="261">U153/U$2</f>
        <v>1.5907097324375279</v>
      </c>
    </row>
    <row r="154" spans="1:81">
      <c r="A154" s="2">
        <v>44190</v>
      </c>
      <c r="B154">
        <v>1.4080999999999999</v>
      </c>
      <c r="C154">
        <v>1.3996</v>
      </c>
      <c r="D154">
        <v>1.3973</v>
      </c>
      <c r="E154">
        <v>1.5109999999999999</v>
      </c>
      <c r="F154" s="69">
        <v>1.0960000000000001</v>
      </c>
      <c r="G154">
        <v>1.9136</v>
      </c>
      <c r="H154">
        <v>1.3346</v>
      </c>
      <c r="I154">
        <v>2.1810999999999998</v>
      </c>
      <c r="J154">
        <v>1.732</v>
      </c>
      <c r="K154">
        <v>1.0323</v>
      </c>
      <c r="L154">
        <v>1.9330000000000001</v>
      </c>
      <c r="M154">
        <v>1.2331000000000001</v>
      </c>
      <c r="N154">
        <v>1.1479999999999999</v>
      </c>
      <c r="O154">
        <v>1.0862000000000001</v>
      </c>
      <c r="P154">
        <v>2.1739999999999999</v>
      </c>
      <c r="Q154">
        <v>1.3105</v>
      </c>
      <c r="R154">
        <v>1.2050000000000001</v>
      </c>
      <c r="S154">
        <v>1.3029999999999999</v>
      </c>
      <c r="T154" s="3">
        <v>1</v>
      </c>
      <c r="U154" s="19">
        <v>1.5943960897207352</v>
      </c>
      <c r="W154">
        <f t="shared" si="216"/>
        <v>-9.9326002128419244E-4</v>
      </c>
      <c r="X154" t="str">
        <f t="shared" si="217"/>
        <v>/</v>
      </c>
      <c r="Y154">
        <f t="shared" si="218"/>
        <v>-9.295009295009482E-4</v>
      </c>
      <c r="Z154">
        <f t="shared" si="219"/>
        <v>4.65425531914887E-3</v>
      </c>
      <c r="AA154">
        <f t="shared" si="220"/>
        <v>4.5829514207149646E-3</v>
      </c>
      <c r="AB154">
        <f t="shared" si="221"/>
        <v>-6.4897980374850617E-3</v>
      </c>
      <c r="AC154">
        <f t="shared" si="222"/>
        <v>-8.2353821966019147E-4</v>
      </c>
      <c r="AD154">
        <f t="shared" si="223"/>
        <v>-4.9272320817556059E-3</v>
      </c>
      <c r="AE154">
        <f t="shared" si="224"/>
        <v>-1.7291066282421053E-3</v>
      </c>
      <c r="AF154">
        <f t="shared" si="225"/>
        <v>9.6880449525382772E-5</v>
      </c>
      <c r="AG154">
        <f t="shared" si="226"/>
        <v>5.2832244008714557E-2</v>
      </c>
      <c r="AH154">
        <f t="shared" si="227"/>
        <v>6.8588225687924442E-3</v>
      </c>
      <c r="AI154">
        <f t="shared" si="228"/>
        <v>-2.6064291920070426E-3</v>
      </c>
      <c r="AJ154">
        <f t="shared" si="229"/>
        <v>1.3908335666946936E-2</v>
      </c>
      <c r="AK154">
        <f t="shared" si="230"/>
        <v>1.3047530288909703E-2</v>
      </c>
      <c r="AL154">
        <f t="shared" si="231"/>
        <v>1.4519333639002596E-3</v>
      </c>
      <c r="AM154">
        <f t="shared" si="232"/>
        <v>3.9993334444259343E-3</v>
      </c>
      <c r="AN154">
        <f t="shared" si="233"/>
        <v>9.2951200619675323E-3</v>
      </c>
      <c r="AO154" t="str">
        <f t="shared" si="234"/>
        <v>/</v>
      </c>
      <c r="AP154">
        <f t="shared" ref="AP154" si="262">IF(U154=U153,"/",U154/U153-1)</f>
        <v>2.3174292631997773E-3</v>
      </c>
      <c r="BI154" s="2">
        <f t="shared" si="196"/>
        <v>44190</v>
      </c>
      <c r="BJ154" s="3">
        <f t="shared" si="197"/>
        <v>1.4080999999999999</v>
      </c>
      <c r="BK154" s="3">
        <f t="shared" si="198"/>
        <v>1.3996</v>
      </c>
      <c r="BL154" s="3">
        <f t="shared" si="199"/>
        <v>1.3816869376050627</v>
      </c>
      <c r="BM154" s="3">
        <f t="shared" si="200"/>
        <v>1.5109999999999999</v>
      </c>
      <c r="BN154" s="3">
        <f t="shared" si="201"/>
        <v>1.0960000000000001</v>
      </c>
      <c r="BO154" s="3">
        <f t="shared" si="202"/>
        <v>1.8853201970443352</v>
      </c>
      <c r="BP154" s="3">
        <f t="shared" si="203"/>
        <v>1.2646640765659056</v>
      </c>
      <c r="BQ154" s="3">
        <f t="shared" si="204"/>
        <v>1.8463557098112247</v>
      </c>
      <c r="BR154" s="3">
        <f t="shared" si="205"/>
        <v>1.732</v>
      </c>
      <c r="BS154" s="3">
        <f t="shared" si="206"/>
        <v>1.0323</v>
      </c>
      <c r="BT154" s="3">
        <f t="shared" si="207"/>
        <v>1.7750229568411389</v>
      </c>
      <c r="BU154" s="3">
        <f t="shared" si="208"/>
        <v>1.2331000000000001</v>
      </c>
      <c r="BV154" s="3">
        <f t="shared" si="209"/>
        <v>1.1479999999999999</v>
      </c>
      <c r="BW154" s="3">
        <f t="shared" si="210"/>
        <v>1.0862000000000001</v>
      </c>
      <c r="BX154" s="3">
        <f t="shared" si="211"/>
        <v>2.1739999999999999</v>
      </c>
      <c r="BY154" s="3">
        <f t="shared" si="212"/>
        <v>1.3016487882399683</v>
      </c>
      <c r="BZ154" s="3">
        <f t="shared" si="213"/>
        <v>1.2050000000000001</v>
      </c>
      <c r="CA154" s="3">
        <f t="shared" si="214"/>
        <v>1.3029999999999999</v>
      </c>
      <c r="CB154" s="3">
        <f t="shared" si="215"/>
        <v>1</v>
      </c>
      <c r="CC154" s="3">
        <f t="shared" ref="CC154" si="263">U154/U$2</f>
        <v>1.5943960897207352</v>
      </c>
    </row>
    <row r="155" spans="1:81">
      <c r="A155" s="2">
        <v>44196</v>
      </c>
      <c r="B155">
        <v>1.4067000000000001</v>
      </c>
      <c r="C155">
        <v>1.4020999999999999</v>
      </c>
      <c r="D155">
        <v>1.3932</v>
      </c>
      <c r="E155">
        <v>1.508</v>
      </c>
      <c r="F155" s="69">
        <v>1.1011</v>
      </c>
      <c r="G155">
        <v>1.8777999999999999</v>
      </c>
      <c r="H155">
        <v>1.3404</v>
      </c>
      <c r="I155">
        <v>2.1747000000000001</v>
      </c>
      <c r="J155">
        <v>1.7250000000000001</v>
      </c>
      <c r="K155">
        <v>1.0106999999999999</v>
      </c>
      <c r="L155">
        <v>1.9490000000000001</v>
      </c>
      <c r="M155">
        <v>1.2392000000000001</v>
      </c>
      <c r="N155">
        <v>1.1525000000000001</v>
      </c>
      <c r="O155">
        <v>1.0946</v>
      </c>
      <c r="P155">
        <v>2.181</v>
      </c>
      <c r="Q155">
        <v>1.3121</v>
      </c>
      <c r="R155">
        <v>1.2073</v>
      </c>
      <c r="S155">
        <v>1.304</v>
      </c>
      <c r="T155" s="3">
        <v>1</v>
      </c>
      <c r="U155" s="19">
        <v>1.5944647006415287</v>
      </c>
      <c r="W155">
        <f t="shared" si="216"/>
        <v>-9.9424756764421307E-4</v>
      </c>
      <c r="X155">
        <f t="shared" si="217"/>
        <v>1.7862246356101785E-3</v>
      </c>
      <c r="Y155">
        <f t="shared" si="218"/>
        <v>-2.9342303012953597E-3</v>
      </c>
      <c r="Z155">
        <f t="shared" si="219"/>
        <v>-1.9854401058900795E-3</v>
      </c>
      <c r="AA155">
        <f t="shared" si="220"/>
        <v>4.6532846715328091E-3</v>
      </c>
      <c r="AB155">
        <f t="shared" si="221"/>
        <v>-1.8708193979933174E-2</v>
      </c>
      <c r="AC155">
        <f t="shared" si="222"/>
        <v>4.3458714221489281E-3</v>
      </c>
      <c r="AD155">
        <f t="shared" si="223"/>
        <v>-2.9342992068220886E-3</v>
      </c>
      <c r="AE155">
        <f t="shared" si="224"/>
        <v>-4.041570438799047E-3</v>
      </c>
      <c r="AF155">
        <f t="shared" si="225"/>
        <v>-2.0924149956408122E-2</v>
      </c>
      <c r="AG155">
        <f t="shared" si="226"/>
        <v>8.2772891877909149E-3</v>
      </c>
      <c r="AH155">
        <f t="shared" si="227"/>
        <v>4.9468818425106864E-3</v>
      </c>
      <c r="AI155">
        <f t="shared" si="228"/>
        <v>3.9198606271777514E-3</v>
      </c>
      <c r="AJ155">
        <f t="shared" si="229"/>
        <v>7.7333824341740964E-3</v>
      </c>
      <c r="AK155">
        <f t="shared" si="230"/>
        <v>3.2198712051518807E-3</v>
      </c>
      <c r="AL155">
        <f t="shared" si="231"/>
        <v>1.220908050362457E-3</v>
      </c>
      <c r="AM155">
        <f t="shared" si="232"/>
        <v>1.9087136929460957E-3</v>
      </c>
      <c r="AN155">
        <f t="shared" si="233"/>
        <v>7.6745970836533672E-4</v>
      </c>
      <c r="AO155" t="str">
        <f t="shared" si="234"/>
        <v>/</v>
      </c>
      <c r="AP155">
        <f t="shared" ref="AP155:AP159" si="264">IF(U155=U154,"/",U155/U154-1)</f>
        <v>4.3032544570165143E-5</v>
      </c>
      <c r="BI155" s="2">
        <f t="shared" si="196"/>
        <v>44196</v>
      </c>
      <c r="BJ155" s="3">
        <f t="shared" si="197"/>
        <v>1.4067000000000001</v>
      </c>
      <c r="BK155" s="3">
        <f t="shared" si="198"/>
        <v>1.4020999999999999</v>
      </c>
      <c r="BL155" s="3">
        <f t="shared" si="199"/>
        <v>1.3776327499258378</v>
      </c>
      <c r="BM155" s="3">
        <f t="shared" si="200"/>
        <v>1.508</v>
      </c>
      <c r="BN155" s="3">
        <f t="shared" si="201"/>
        <v>1.1011</v>
      </c>
      <c r="BO155" s="3">
        <f t="shared" si="202"/>
        <v>1.850049261083744</v>
      </c>
      <c r="BP155" s="3">
        <f t="shared" si="203"/>
        <v>1.2701601440348718</v>
      </c>
      <c r="BQ155" s="3">
        <f t="shared" si="204"/>
        <v>1.8409379497164142</v>
      </c>
      <c r="BR155" s="3">
        <f t="shared" si="205"/>
        <v>1.7250000000000001</v>
      </c>
      <c r="BS155" s="3">
        <f t="shared" si="206"/>
        <v>1.0106999999999999</v>
      </c>
      <c r="BT155" s="3">
        <f t="shared" si="207"/>
        <v>1.7897153351698807</v>
      </c>
      <c r="BU155" s="3">
        <f t="shared" si="208"/>
        <v>1.2392000000000001</v>
      </c>
      <c r="BV155" s="3">
        <f t="shared" si="209"/>
        <v>1.1525000000000001</v>
      </c>
      <c r="BW155" s="3">
        <f t="shared" si="210"/>
        <v>1.0946</v>
      </c>
      <c r="BX155" s="3">
        <f t="shared" si="211"/>
        <v>2.181</v>
      </c>
      <c r="BY155" s="3">
        <f t="shared" si="212"/>
        <v>1.3032379817242752</v>
      </c>
      <c r="BZ155" s="3">
        <f t="shared" si="213"/>
        <v>1.2073</v>
      </c>
      <c r="CA155" s="3">
        <f t="shared" si="214"/>
        <v>1.304</v>
      </c>
      <c r="CB155" s="3">
        <f t="shared" si="215"/>
        <v>1</v>
      </c>
      <c r="CC155" s="3">
        <f t="shared" ref="CC155:CC159" si="265">U155/U$2</f>
        <v>1.5944647006415287</v>
      </c>
    </row>
    <row r="156" spans="1:81">
      <c r="A156" s="2">
        <v>44204</v>
      </c>
      <c r="B156">
        <v>1.4109</v>
      </c>
      <c r="C156">
        <v>1.4077999999999999</v>
      </c>
      <c r="D156">
        <v>1.3864000000000001</v>
      </c>
      <c r="E156">
        <v>1.498</v>
      </c>
      <c r="F156" s="69">
        <v>1.1022000000000001</v>
      </c>
      <c r="G156">
        <v>1.8560000000000001</v>
      </c>
      <c r="H156">
        <v>1.3117000000000001</v>
      </c>
      <c r="I156">
        <v>2.1772</v>
      </c>
      <c r="J156">
        <v>1.7250000000000001</v>
      </c>
      <c r="K156">
        <v>1.0201</v>
      </c>
      <c r="L156">
        <v>1.913</v>
      </c>
      <c r="M156">
        <v>1.244</v>
      </c>
      <c r="N156">
        <v>1.1559999999999999</v>
      </c>
      <c r="O156">
        <v>1.0995999999999999</v>
      </c>
      <c r="P156">
        <v>2.1930000000000001</v>
      </c>
      <c r="Q156">
        <v>1.3131999999999999</v>
      </c>
      <c r="R156">
        <v>1.2121</v>
      </c>
      <c r="S156">
        <v>1.3220000000000001</v>
      </c>
      <c r="T156" s="3">
        <v>1</v>
      </c>
      <c r="U156" s="19">
        <v>1.5936294105464135</v>
      </c>
      <c r="W156">
        <f t="shared" si="216"/>
        <v>2.9857112390700991E-3</v>
      </c>
      <c r="X156">
        <f t="shared" si="217"/>
        <v>4.0653305755653513E-3</v>
      </c>
      <c r="Y156">
        <f t="shared" si="218"/>
        <v>-4.8808498420901403E-3</v>
      </c>
      <c r="Z156">
        <f t="shared" si="219"/>
        <v>-6.6312997347479641E-3</v>
      </c>
      <c r="AA156">
        <f t="shared" si="220"/>
        <v>9.990009990010762E-4</v>
      </c>
      <c r="AB156">
        <f t="shared" si="221"/>
        <v>-1.1609330067099743E-2</v>
      </c>
      <c r="AC156">
        <f t="shared" si="222"/>
        <v>-2.1411518949567276E-2</v>
      </c>
      <c r="AD156">
        <f t="shared" si="223"/>
        <v>1.1495838506461187E-3</v>
      </c>
      <c r="AE156" t="str">
        <f t="shared" si="224"/>
        <v>/</v>
      </c>
      <c r="AF156">
        <f t="shared" si="225"/>
        <v>9.3004848125062267E-3</v>
      </c>
      <c r="AG156">
        <f t="shared" si="226"/>
        <v>-1.8471010774756325E-2</v>
      </c>
      <c r="AH156">
        <f t="shared" si="227"/>
        <v>3.8734667527435818E-3</v>
      </c>
      <c r="AI156">
        <f t="shared" si="228"/>
        <v>3.0368763557482303E-3</v>
      </c>
      <c r="AJ156">
        <f t="shared" si="229"/>
        <v>4.5678786771421453E-3</v>
      </c>
      <c r="AK156">
        <f t="shared" si="230"/>
        <v>5.5020632737277086E-3</v>
      </c>
      <c r="AL156">
        <f t="shared" si="231"/>
        <v>8.3835073546212335E-4</v>
      </c>
      <c r="AM156">
        <f t="shared" si="232"/>
        <v>3.9758137993870513E-3</v>
      </c>
      <c r="AN156">
        <f t="shared" si="233"/>
        <v>1.3803680981595123E-2</v>
      </c>
      <c r="AO156" t="str">
        <f t="shared" si="234"/>
        <v>/</v>
      </c>
      <c r="AP156">
        <f t="shared" si="264"/>
        <v>-5.2386866562748047E-4</v>
      </c>
      <c r="BI156" s="2">
        <f t="shared" si="196"/>
        <v>44204</v>
      </c>
      <c r="BJ156" s="3">
        <f t="shared" si="197"/>
        <v>1.4109</v>
      </c>
      <c r="BK156" s="3">
        <f t="shared" si="198"/>
        <v>1.4077999999999999</v>
      </c>
      <c r="BL156" s="3">
        <f t="shared" si="199"/>
        <v>1.3709087313359043</v>
      </c>
      <c r="BM156" s="3">
        <f t="shared" si="200"/>
        <v>1.498</v>
      </c>
      <c r="BN156" s="3">
        <f t="shared" si="201"/>
        <v>1.1022000000000001</v>
      </c>
      <c r="BO156" s="3">
        <f t="shared" si="202"/>
        <v>1.8285714285714287</v>
      </c>
      <c r="BP156" s="3">
        <f t="shared" si="203"/>
        <v>1.242964086041884</v>
      </c>
      <c r="BQ156" s="3">
        <f t="shared" si="204"/>
        <v>1.8430542622534496</v>
      </c>
      <c r="BR156" s="3">
        <f t="shared" si="205"/>
        <v>1.7250000000000001</v>
      </c>
      <c r="BS156" s="3">
        <f t="shared" si="206"/>
        <v>1.0201</v>
      </c>
      <c r="BT156" s="3">
        <f t="shared" si="207"/>
        <v>1.7566574839302114</v>
      </c>
      <c r="BU156" s="3">
        <f t="shared" si="208"/>
        <v>1.244</v>
      </c>
      <c r="BV156" s="3">
        <f t="shared" si="209"/>
        <v>1.1559999999999999</v>
      </c>
      <c r="BW156" s="3">
        <f t="shared" si="210"/>
        <v>1.0995999999999999</v>
      </c>
      <c r="BX156" s="3">
        <f t="shared" si="211"/>
        <v>2.1930000000000001</v>
      </c>
      <c r="BY156" s="3">
        <f t="shared" si="212"/>
        <v>1.3043305522447359</v>
      </c>
      <c r="BZ156" s="3">
        <f t="shared" si="213"/>
        <v>1.2121</v>
      </c>
      <c r="CA156" s="3">
        <f t="shared" si="214"/>
        <v>1.3220000000000001</v>
      </c>
      <c r="CB156" s="3">
        <f t="shared" si="215"/>
        <v>1</v>
      </c>
      <c r="CC156" s="3">
        <f t="shared" si="265"/>
        <v>1.5936294105464135</v>
      </c>
    </row>
    <row r="157" spans="1:81">
      <c r="A157" s="2">
        <v>44211</v>
      </c>
      <c r="B157">
        <v>1.4164000000000001</v>
      </c>
      <c r="C157">
        <v>1.4106000000000001</v>
      </c>
      <c r="D157">
        <v>1.3823000000000001</v>
      </c>
      <c r="E157">
        <v>1.512</v>
      </c>
      <c r="F157" s="69">
        <v>1.1011</v>
      </c>
      <c r="G157">
        <v>1.8466</v>
      </c>
      <c r="H157">
        <v>1.3288</v>
      </c>
      <c r="I157">
        <v>2.1863999999999999</v>
      </c>
      <c r="J157">
        <v>1.7513000000000001</v>
      </c>
      <c r="K157">
        <v>1.0310999999999999</v>
      </c>
      <c r="L157">
        <v>1.919</v>
      </c>
      <c r="M157">
        <v>1.2468999999999999</v>
      </c>
      <c r="N157">
        <v>1.1583000000000001</v>
      </c>
      <c r="O157">
        <v>1.1087</v>
      </c>
      <c r="P157">
        <v>2.1680000000000001</v>
      </c>
      <c r="Q157">
        <v>1.3154999999999999</v>
      </c>
      <c r="R157">
        <v>1.2193000000000001</v>
      </c>
      <c r="S157">
        <v>1.3340000000000001</v>
      </c>
      <c r="T157" s="3">
        <v>1</v>
      </c>
      <c r="U157" s="19">
        <v>1.5998805561115317</v>
      </c>
      <c r="W157">
        <f t="shared" si="216"/>
        <v>3.8982209936919698E-3</v>
      </c>
      <c r="X157">
        <f t="shared" si="217"/>
        <v>1.988918880522883E-3</v>
      </c>
      <c r="Y157">
        <f t="shared" si="218"/>
        <v>-2.957299480669362E-3</v>
      </c>
      <c r="Z157">
        <f t="shared" si="219"/>
        <v>9.3457943925234765E-3</v>
      </c>
      <c r="AA157">
        <f t="shared" si="220"/>
        <v>-9.9800399201610546E-4</v>
      </c>
      <c r="AB157">
        <f t="shared" si="221"/>
        <v>-5.0646551724138344E-3</v>
      </c>
      <c r="AC157">
        <f t="shared" si="222"/>
        <v>1.3036517496378686E-2</v>
      </c>
      <c r="AD157">
        <f t="shared" si="223"/>
        <v>4.2256108763549793E-3</v>
      </c>
      <c r="AE157">
        <f t="shared" si="224"/>
        <v>1.5246376811594242E-2</v>
      </c>
      <c r="AF157">
        <f t="shared" si="225"/>
        <v>1.0783256543476005E-2</v>
      </c>
      <c r="AG157">
        <f t="shared" si="226"/>
        <v>3.1364349189755281E-3</v>
      </c>
      <c r="AH157">
        <f t="shared" si="227"/>
        <v>2.3311897106108592E-3</v>
      </c>
      <c r="AI157">
        <f t="shared" si="228"/>
        <v>1.989619377162688E-3</v>
      </c>
      <c r="AJ157">
        <f t="shared" si="229"/>
        <v>8.2757366315024949E-3</v>
      </c>
      <c r="AK157">
        <f t="shared" si="230"/>
        <v>-1.1399908800729608E-2</v>
      </c>
      <c r="AL157">
        <f t="shared" si="231"/>
        <v>1.751446847395588E-3</v>
      </c>
      <c r="AM157">
        <f t="shared" si="232"/>
        <v>5.9401039518192089E-3</v>
      </c>
      <c r="AN157">
        <f t="shared" si="233"/>
        <v>9.0771558245084094E-3</v>
      </c>
      <c r="AO157" t="str">
        <f t="shared" si="234"/>
        <v>/</v>
      </c>
      <c r="AP157">
        <f t="shared" si="264"/>
        <v>3.9225842117049936E-3</v>
      </c>
      <c r="BI157" s="2">
        <f t="shared" si="196"/>
        <v>44211</v>
      </c>
      <c r="BJ157" s="3">
        <f t="shared" si="197"/>
        <v>1.4164000000000001</v>
      </c>
      <c r="BK157" s="3">
        <f t="shared" si="198"/>
        <v>1.4106000000000001</v>
      </c>
      <c r="BL157" s="3">
        <f t="shared" si="199"/>
        <v>1.3668545436566795</v>
      </c>
      <c r="BM157" s="3">
        <f t="shared" si="200"/>
        <v>1.512</v>
      </c>
      <c r="BN157" s="3">
        <f t="shared" si="201"/>
        <v>1.1011</v>
      </c>
      <c r="BO157" s="3">
        <f t="shared" si="202"/>
        <v>1.8193103448275865</v>
      </c>
      <c r="BP157" s="3">
        <f t="shared" si="203"/>
        <v>1.2591680090969393</v>
      </c>
      <c r="BQ157" s="3">
        <f t="shared" si="204"/>
        <v>1.8508422923897401</v>
      </c>
      <c r="BR157" s="3">
        <f t="shared" si="205"/>
        <v>1.7513000000000001</v>
      </c>
      <c r="BS157" s="3">
        <f t="shared" si="206"/>
        <v>1.0310999999999999</v>
      </c>
      <c r="BT157" s="3">
        <f t="shared" si="207"/>
        <v>1.7621671258034894</v>
      </c>
      <c r="BU157" s="3">
        <f t="shared" si="208"/>
        <v>1.2468999999999999</v>
      </c>
      <c r="BV157" s="3">
        <f t="shared" si="209"/>
        <v>1.1583000000000001</v>
      </c>
      <c r="BW157" s="3">
        <f t="shared" si="210"/>
        <v>1.1087</v>
      </c>
      <c r="BX157" s="3">
        <f t="shared" si="211"/>
        <v>2.1680000000000001</v>
      </c>
      <c r="BY157" s="3">
        <f t="shared" si="212"/>
        <v>1.3066150178784266</v>
      </c>
      <c r="BZ157" s="3">
        <f t="shared" si="213"/>
        <v>1.2193000000000001</v>
      </c>
      <c r="CA157" s="3">
        <f t="shared" si="214"/>
        <v>1.3340000000000001</v>
      </c>
      <c r="CB157" s="3">
        <f t="shared" si="215"/>
        <v>1</v>
      </c>
      <c r="CC157" s="3">
        <f t="shared" si="265"/>
        <v>1.5998805561115317</v>
      </c>
    </row>
    <row r="158" spans="1:81">
      <c r="A158" s="2">
        <v>44218</v>
      </c>
      <c r="B158">
        <v>1.4206000000000001</v>
      </c>
      <c r="C158">
        <v>1.4148000000000001</v>
      </c>
      <c r="D158">
        <v>1.3891</v>
      </c>
      <c r="E158">
        <v>1.524</v>
      </c>
      <c r="F158" s="69">
        <v>1.0980000000000001</v>
      </c>
      <c r="G158">
        <v>1.8232999999999999</v>
      </c>
      <c r="H158">
        <v>1.3462000000000001</v>
      </c>
      <c r="I158">
        <v>2.2006000000000001</v>
      </c>
      <c r="J158">
        <v>1.7559</v>
      </c>
      <c r="K158">
        <v>1.0387999999999999</v>
      </c>
      <c r="L158">
        <v>1.9019999999999999</v>
      </c>
      <c r="M158">
        <v>1.2658</v>
      </c>
      <c r="N158">
        <v>1.1629</v>
      </c>
      <c r="O158">
        <v>1.1007</v>
      </c>
      <c r="P158">
        <v>2.1989999999999998</v>
      </c>
      <c r="Q158">
        <v>1.3161</v>
      </c>
      <c r="R158">
        <v>1.2241</v>
      </c>
      <c r="S158">
        <v>1.329</v>
      </c>
      <c r="T158">
        <v>1.004</v>
      </c>
      <c r="U158" s="19">
        <v>1.6044177325846847</v>
      </c>
      <c r="W158">
        <f t="shared" si="216"/>
        <v>2.9652640497035421E-3</v>
      </c>
      <c r="X158">
        <f t="shared" si="217"/>
        <v>2.9774564015312421E-3</v>
      </c>
      <c r="Y158">
        <f t="shared" si="218"/>
        <v>4.9193373363234372E-3</v>
      </c>
      <c r="Z158">
        <f t="shared" si="219"/>
        <v>7.9365079365079083E-3</v>
      </c>
      <c r="AA158">
        <f t="shared" si="220"/>
        <v>-2.8153664517299726E-3</v>
      </c>
      <c r="AB158">
        <f t="shared" si="221"/>
        <v>-1.2617784035524826E-2</v>
      </c>
      <c r="AC158">
        <f t="shared" si="222"/>
        <v>1.3094521372667201E-2</v>
      </c>
      <c r="AD158">
        <f t="shared" si="223"/>
        <v>6.4946944749360025E-3</v>
      </c>
      <c r="AE158">
        <f t="shared" si="224"/>
        <v>2.6266202249756176E-3</v>
      </c>
      <c r="AF158">
        <f t="shared" si="225"/>
        <v>7.4677528852682418E-3</v>
      </c>
      <c r="AG158">
        <f t="shared" si="226"/>
        <v>-8.8587806149036386E-3</v>
      </c>
      <c r="AH158">
        <f t="shared" si="227"/>
        <v>1.5157590825246814E-2</v>
      </c>
      <c r="AI158">
        <f t="shared" si="228"/>
        <v>3.9713373046705858E-3</v>
      </c>
      <c r="AJ158">
        <f t="shared" si="229"/>
        <v>-7.2156579778118735E-3</v>
      </c>
      <c r="AK158">
        <f t="shared" si="230"/>
        <v>1.4298892988929834E-2</v>
      </c>
      <c r="AL158">
        <f t="shared" si="231"/>
        <v>4.5610034207532735E-4</v>
      </c>
      <c r="AM158">
        <f t="shared" si="232"/>
        <v>3.9366849831869999E-3</v>
      </c>
      <c r="AN158">
        <f t="shared" si="233"/>
        <v>-3.7481259370315545E-3</v>
      </c>
      <c r="AO158">
        <f t="shared" si="234"/>
        <v>4.0000000000000036E-3</v>
      </c>
      <c r="AP158">
        <f t="shared" si="264"/>
        <v>2.835947006056827E-3</v>
      </c>
      <c r="BI158" s="2">
        <f t="shared" si="196"/>
        <v>44218</v>
      </c>
      <c r="BJ158" s="3">
        <f t="shared" si="197"/>
        <v>1.4206000000000001</v>
      </c>
      <c r="BK158" s="3">
        <f t="shared" si="198"/>
        <v>1.4148000000000001</v>
      </c>
      <c r="BL158" s="3">
        <f t="shared" si="199"/>
        <v>1.3735785622466132</v>
      </c>
      <c r="BM158" s="3">
        <f t="shared" si="200"/>
        <v>1.524</v>
      </c>
      <c r="BN158" s="3">
        <f t="shared" si="201"/>
        <v>1.0980000000000001</v>
      </c>
      <c r="BO158" s="3">
        <f t="shared" si="202"/>
        <v>1.7963546798029557</v>
      </c>
      <c r="BP158" s="3">
        <f t="shared" si="203"/>
        <v>1.2756562115038379</v>
      </c>
      <c r="BQ158" s="3">
        <f t="shared" si="204"/>
        <v>1.8628629476001017</v>
      </c>
      <c r="BR158" s="3">
        <f t="shared" si="205"/>
        <v>1.7559</v>
      </c>
      <c r="BS158" s="3">
        <f t="shared" si="206"/>
        <v>1.0387999999999999</v>
      </c>
      <c r="BT158" s="3">
        <f t="shared" si="207"/>
        <v>1.746556473829201</v>
      </c>
      <c r="BU158" s="3">
        <f t="shared" si="208"/>
        <v>1.2658</v>
      </c>
      <c r="BV158" s="3">
        <f t="shared" si="209"/>
        <v>1.1629</v>
      </c>
      <c r="BW158" s="3">
        <f t="shared" si="210"/>
        <v>1.1007</v>
      </c>
      <c r="BX158" s="3">
        <f t="shared" si="211"/>
        <v>2.1989999999999998</v>
      </c>
      <c r="BY158" s="3">
        <f t="shared" si="212"/>
        <v>1.3072109654350419</v>
      </c>
      <c r="BZ158" s="3">
        <f t="shared" si="213"/>
        <v>1.2241</v>
      </c>
      <c r="CA158" s="3">
        <f t="shared" si="214"/>
        <v>1.329</v>
      </c>
      <c r="CB158" s="3">
        <f t="shared" si="215"/>
        <v>1.004</v>
      </c>
      <c r="CC158" s="3">
        <f t="shared" si="265"/>
        <v>1.6044177325846847</v>
      </c>
    </row>
    <row r="159" spans="1:81">
      <c r="A159" s="2">
        <v>44225</v>
      </c>
      <c r="B159">
        <v>1.4247000000000001</v>
      </c>
      <c r="C159">
        <v>1.4161999999999999</v>
      </c>
      <c r="D159">
        <v>1.3905000000000001</v>
      </c>
      <c r="E159">
        <v>1.526</v>
      </c>
      <c r="F159" s="69">
        <v>1.0920000000000001</v>
      </c>
      <c r="G159">
        <v>1.8139000000000001</v>
      </c>
      <c r="H159">
        <v>1.3418000000000001</v>
      </c>
      <c r="I159">
        <v>2.1949999999999998</v>
      </c>
      <c r="J159">
        <v>1.7501</v>
      </c>
      <c r="K159">
        <v>1.0399</v>
      </c>
      <c r="L159">
        <v>1.861</v>
      </c>
      <c r="M159">
        <v>1.2628999999999999</v>
      </c>
      <c r="N159">
        <v>1.1399999999999999</v>
      </c>
      <c r="O159">
        <v>1.0967</v>
      </c>
      <c r="P159">
        <v>2.137</v>
      </c>
      <c r="Q159">
        <v>1.3184</v>
      </c>
      <c r="R159">
        <v>1.2264999999999999</v>
      </c>
      <c r="S159">
        <v>1.333</v>
      </c>
      <c r="T159">
        <v>1.004</v>
      </c>
      <c r="U159" s="19">
        <v>1.5971861106635652</v>
      </c>
      <c r="W159">
        <f t="shared" si="216"/>
        <v>2.8861044629029386E-3</v>
      </c>
      <c r="X159">
        <f t="shared" si="217"/>
        <v>9.8953915747790333E-4</v>
      </c>
      <c r="Y159">
        <f t="shared" si="218"/>
        <v>1.0078468072853841E-3</v>
      </c>
      <c r="Z159">
        <f t="shared" si="219"/>
        <v>1.312335958005173E-3</v>
      </c>
      <c r="AA159">
        <f t="shared" si="220"/>
        <v>-5.464480874316946E-3</v>
      </c>
      <c r="AB159">
        <f t="shared" si="221"/>
        <v>-5.1554873032413351E-3</v>
      </c>
      <c r="AC159">
        <f t="shared" si="222"/>
        <v>-3.2684593671074014E-3</v>
      </c>
      <c r="AD159">
        <f t="shared" si="223"/>
        <v>-2.5447605198583023E-3</v>
      </c>
      <c r="AE159">
        <f t="shared" si="224"/>
        <v>-3.3031493820833147E-3</v>
      </c>
      <c r="AF159">
        <f t="shared" si="225"/>
        <v>1.0589141316905692E-3</v>
      </c>
      <c r="AG159">
        <f t="shared" si="226"/>
        <v>-2.155625657202942E-2</v>
      </c>
      <c r="AH159">
        <f t="shared" si="227"/>
        <v>-2.2910412387423529E-3</v>
      </c>
      <c r="AI159">
        <f t="shared" si="228"/>
        <v>-1.9692148937999976E-2</v>
      </c>
      <c r="AJ159">
        <f t="shared" si="229"/>
        <v>-3.6340510584174091E-3</v>
      </c>
      <c r="AK159">
        <f t="shared" si="230"/>
        <v>-2.8194633924511048E-2</v>
      </c>
      <c r="AL159">
        <f t="shared" si="231"/>
        <v>1.7475875693335752E-3</v>
      </c>
      <c r="AM159">
        <f t="shared" si="232"/>
        <v>1.960624132015365E-3</v>
      </c>
      <c r="AN159">
        <f t="shared" si="233"/>
        <v>3.0097817908201208E-3</v>
      </c>
      <c r="AO159" t="str">
        <f t="shared" si="234"/>
        <v>/</v>
      </c>
      <c r="AP159">
        <f t="shared" si="264"/>
        <v>-4.5073186204875881E-3</v>
      </c>
      <c r="BI159" s="2">
        <f t="shared" si="196"/>
        <v>44225</v>
      </c>
      <c r="BJ159" s="3">
        <f t="shared" si="197"/>
        <v>1.4247000000000001</v>
      </c>
      <c r="BK159" s="3">
        <f t="shared" si="198"/>
        <v>1.4161999999999999</v>
      </c>
      <c r="BL159" s="3">
        <f t="shared" si="199"/>
        <v>1.3749629190151289</v>
      </c>
      <c r="BM159" s="3">
        <f t="shared" si="200"/>
        <v>1.526</v>
      </c>
      <c r="BN159" s="3">
        <f t="shared" si="201"/>
        <v>1.0920000000000001</v>
      </c>
      <c r="BO159" s="3">
        <f t="shared" si="202"/>
        <v>1.7870935960591134</v>
      </c>
      <c r="BP159" s="3">
        <f t="shared" si="203"/>
        <v>1.2714867810101396</v>
      </c>
      <c r="BQ159" s="3">
        <f t="shared" si="204"/>
        <v>1.8581224075171419</v>
      </c>
      <c r="BR159" s="3">
        <f t="shared" si="205"/>
        <v>1.7501</v>
      </c>
      <c r="BS159" s="3">
        <f t="shared" si="206"/>
        <v>1.0399</v>
      </c>
      <c r="BT159" s="3">
        <f t="shared" si="207"/>
        <v>1.7089072543617998</v>
      </c>
      <c r="BU159" s="3">
        <f t="shared" si="208"/>
        <v>1.2628999999999999</v>
      </c>
      <c r="BV159" s="3">
        <f t="shared" si="209"/>
        <v>1.1399999999999999</v>
      </c>
      <c r="BW159" s="3">
        <f t="shared" si="210"/>
        <v>1.0967</v>
      </c>
      <c r="BX159" s="3">
        <f t="shared" si="211"/>
        <v>2.137</v>
      </c>
      <c r="BY159" s="3">
        <f t="shared" si="212"/>
        <v>1.3094954310687328</v>
      </c>
      <c r="BZ159" s="3">
        <f t="shared" si="213"/>
        <v>1.2264999999999999</v>
      </c>
      <c r="CA159" s="3">
        <f t="shared" si="214"/>
        <v>1.333</v>
      </c>
      <c r="CB159" s="3">
        <f t="shared" si="215"/>
        <v>1.004</v>
      </c>
      <c r="CC159" s="3">
        <f t="shared" si="265"/>
        <v>1.5971861106635652</v>
      </c>
    </row>
    <row r="160" spans="1:81">
      <c r="A160" s="2">
        <v>44232</v>
      </c>
      <c r="B160">
        <v>1.4302999999999999</v>
      </c>
      <c r="C160">
        <v>1.4176</v>
      </c>
      <c r="D160">
        <v>1.3905000000000001</v>
      </c>
      <c r="E160">
        <v>1.5249999999999999</v>
      </c>
      <c r="F160" s="69">
        <v>1.0940000000000001</v>
      </c>
      <c r="G160">
        <v>1.8046</v>
      </c>
      <c r="H160">
        <v>1.3347</v>
      </c>
      <c r="I160">
        <v>2.1701000000000001</v>
      </c>
      <c r="J160">
        <v>1.7490000000000001</v>
      </c>
      <c r="K160">
        <v>1.0209999999999999</v>
      </c>
      <c r="L160">
        <v>1.837</v>
      </c>
      <c r="M160">
        <v>1.2658</v>
      </c>
      <c r="N160">
        <v>1.1605000000000001</v>
      </c>
      <c r="O160">
        <v>1.0991</v>
      </c>
      <c r="P160">
        <v>2.097</v>
      </c>
      <c r="Q160">
        <v>1.3196000000000001</v>
      </c>
      <c r="R160">
        <v>1.2287999999999999</v>
      </c>
      <c r="S160">
        <v>1.3340000000000001</v>
      </c>
      <c r="T160">
        <v>1.004</v>
      </c>
      <c r="U160" s="19">
        <v>1.593629555772486</v>
      </c>
      <c r="W160">
        <f t="shared" si="216"/>
        <v>3.9306520671016365E-3</v>
      </c>
      <c r="X160">
        <f t="shared" si="217"/>
        <v>9.8856093772070608E-4</v>
      </c>
      <c r="Y160" t="str">
        <f t="shared" si="218"/>
        <v>/</v>
      </c>
      <c r="Z160">
        <f t="shared" si="219"/>
        <v>-6.55307994757659E-4</v>
      </c>
      <c r="AA160">
        <f t="shared" si="220"/>
        <v>1.831501831501825E-3</v>
      </c>
      <c r="AB160">
        <f t="shared" si="221"/>
        <v>-5.127074259882014E-3</v>
      </c>
      <c r="AC160">
        <f t="shared" si="222"/>
        <v>-5.2913996124609453E-3</v>
      </c>
      <c r="AD160">
        <f t="shared" si="223"/>
        <v>-1.1343963553530623E-2</v>
      </c>
      <c r="AE160">
        <f t="shared" si="224"/>
        <v>-6.2853551225638959E-4</v>
      </c>
      <c r="AF160">
        <f t="shared" si="225"/>
        <v>-1.8174824502356079E-2</v>
      </c>
      <c r="AG160">
        <f t="shared" si="226"/>
        <v>-1.2896292315959124E-2</v>
      </c>
      <c r="AH160">
        <f t="shared" si="227"/>
        <v>2.2963021616915213E-3</v>
      </c>
      <c r="AI160">
        <f t="shared" si="228"/>
        <v>1.7982456140350989E-2</v>
      </c>
      <c r="AJ160">
        <f t="shared" si="229"/>
        <v>2.1883833318134815E-3</v>
      </c>
      <c r="AK160">
        <f t="shared" si="230"/>
        <v>-1.8717828731867114E-2</v>
      </c>
      <c r="AL160">
        <f t="shared" si="231"/>
        <v>9.1019417475735054E-4</v>
      </c>
      <c r="AM160">
        <f t="shared" si="232"/>
        <v>1.8752547900529049E-3</v>
      </c>
      <c r="AN160">
        <f t="shared" si="233"/>
        <v>7.5018754688671585E-4</v>
      </c>
      <c r="AO160" t="str">
        <f t="shared" si="234"/>
        <v>/</v>
      </c>
      <c r="AP160">
        <f t="shared" ref="AP160" si="266">IF(U160=U159,"/",U160/U159-1)</f>
        <v>-2.2267629722885207E-3</v>
      </c>
      <c r="BI160" s="2">
        <f t="shared" si="196"/>
        <v>44232</v>
      </c>
      <c r="BJ160" s="3">
        <f t="shared" si="197"/>
        <v>1.4302999999999999</v>
      </c>
      <c r="BK160" s="3">
        <f t="shared" si="198"/>
        <v>1.4176</v>
      </c>
      <c r="BL160" s="3">
        <f t="shared" si="199"/>
        <v>1.3749629190151289</v>
      </c>
      <c r="BM160" s="3">
        <f t="shared" si="200"/>
        <v>1.5249999999999999</v>
      </c>
      <c r="BN160" s="3">
        <f t="shared" si="201"/>
        <v>1.0940000000000001</v>
      </c>
      <c r="BO160" s="3">
        <f t="shared" si="202"/>
        <v>1.7779310344827588</v>
      </c>
      <c r="BP160" s="3">
        <f t="shared" si="203"/>
        <v>1.2647588363498532</v>
      </c>
      <c r="BQ160" s="3">
        <f t="shared" si="204"/>
        <v>1.837043934648269</v>
      </c>
      <c r="BR160" s="3">
        <f t="shared" si="205"/>
        <v>1.7490000000000001</v>
      </c>
      <c r="BS160" s="3">
        <f t="shared" si="206"/>
        <v>1.0209999999999999</v>
      </c>
      <c r="BT160" s="3">
        <f t="shared" si="207"/>
        <v>1.6868686868686869</v>
      </c>
      <c r="BU160" s="3">
        <f t="shared" si="208"/>
        <v>1.2658</v>
      </c>
      <c r="BV160" s="3">
        <f t="shared" si="209"/>
        <v>1.1605000000000001</v>
      </c>
      <c r="BW160" s="3">
        <f t="shared" si="210"/>
        <v>1.0991</v>
      </c>
      <c r="BX160" s="3">
        <f t="shared" si="211"/>
        <v>2.097</v>
      </c>
      <c r="BY160" s="3">
        <f t="shared" si="212"/>
        <v>1.3106873261819629</v>
      </c>
      <c r="BZ160" s="3">
        <f t="shared" si="213"/>
        <v>1.2287999999999999</v>
      </c>
      <c r="CA160" s="3">
        <f t="shared" si="214"/>
        <v>1.3340000000000001</v>
      </c>
      <c r="CB160" s="3">
        <f t="shared" si="215"/>
        <v>1.004</v>
      </c>
      <c r="CC160" s="3">
        <f t="shared" ref="CC160" si="267">U160/U$2</f>
        <v>1.593629555772486</v>
      </c>
    </row>
    <row r="161" spans="1:81">
      <c r="A161" s="2">
        <v>44246</v>
      </c>
      <c r="B161">
        <v>1.4372</v>
      </c>
      <c r="C161">
        <v>1.4218</v>
      </c>
      <c r="D161">
        <v>1.3932</v>
      </c>
      <c r="E161">
        <v>1.524</v>
      </c>
      <c r="F161" s="69">
        <v>1.091</v>
      </c>
      <c r="G161">
        <v>1.8466</v>
      </c>
      <c r="H161">
        <v>1.3440000000000001</v>
      </c>
      <c r="I161">
        <v>2.2233999999999998</v>
      </c>
      <c r="J161">
        <v>1.7582</v>
      </c>
      <c r="K161">
        <v>1.0237000000000001</v>
      </c>
      <c r="L161">
        <v>1.837</v>
      </c>
      <c r="M161">
        <v>1.2745</v>
      </c>
      <c r="N161">
        <v>1.1617</v>
      </c>
      <c r="O161">
        <v>1.0935999999999999</v>
      </c>
      <c r="P161">
        <v>2.1669999999999998</v>
      </c>
      <c r="Q161">
        <v>1.3209</v>
      </c>
      <c r="R161">
        <v>1.2276</v>
      </c>
      <c r="S161">
        <v>1.3360000000000001</v>
      </c>
      <c r="T161">
        <v>1.006</v>
      </c>
      <c r="U161" s="3">
        <v>1.6036441138978816</v>
      </c>
      <c r="W161">
        <f t="shared" si="216"/>
        <v>4.8241627630567496E-3</v>
      </c>
      <c r="X161">
        <f t="shared" si="217"/>
        <v>2.9627539503385147E-3</v>
      </c>
      <c r="Y161">
        <f t="shared" si="218"/>
        <v>1.9417475728153999E-3</v>
      </c>
      <c r="Z161">
        <f t="shared" si="219"/>
        <v>-6.5573770491800243E-4</v>
      </c>
      <c r="AA161">
        <f t="shared" si="220"/>
        <v>-2.7422303473493281E-3</v>
      </c>
      <c r="AB161">
        <f t="shared" si="221"/>
        <v>2.3273855702094615E-2</v>
      </c>
      <c r="AC161">
        <f t="shared" si="222"/>
        <v>6.9678579456058376E-3</v>
      </c>
      <c r="AD161">
        <f t="shared" si="223"/>
        <v>2.4561080134555935E-2</v>
      </c>
      <c r="AE161">
        <f t="shared" si="224"/>
        <v>5.2601486563750299E-3</v>
      </c>
      <c r="AF161">
        <f t="shared" si="225"/>
        <v>2.6444662095985727E-3</v>
      </c>
      <c r="AG161" t="str">
        <f t="shared" si="226"/>
        <v>/</v>
      </c>
      <c r="AH161">
        <f t="shared" si="227"/>
        <v>6.8731237162267256E-3</v>
      </c>
      <c r="AI161">
        <f t="shared" si="228"/>
        <v>1.0340370529942078E-3</v>
      </c>
      <c r="AJ161">
        <f t="shared" si="229"/>
        <v>-5.0040942589392179E-3</v>
      </c>
      <c r="AK161">
        <f t="shared" si="230"/>
        <v>3.338102050548386E-2</v>
      </c>
      <c r="AL161">
        <f t="shared" si="231"/>
        <v>9.8514701424656792E-4</v>
      </c>
      <c r="AM161">
        <f t="shared" si="232"/>
        <v>-9.7656249999988898E-4</v>
      </c>
      <c r="AN161">
        <f t="shared" si="233"/>
        <v>1.4992503748125774E-3</v>
      </c>
      <c r="AO161">
        <f t="shared" si="234"/>
        <v>1.9920318725099584E-3</v>
      </c>
      <c r="AP161">
        <f t="shared" ref="AP161:AP163" si="268">IF(U161=U160,"/",U161/U160-1)</f>
        <v>6.284119222764506E-3</v>
      </c>
      <c r="BI161" s="2">
        <f t="shared" si="196"/>
        <v>44246</v>
      </c>
      <c r="BJ161" s="3">
        <f t="shared" si="197"/>
        <v>1.4372</v>
      </c>
      <c r="BK161" s="3">
        <f t="shared" si="198"/>
        <v>1.4218</v>
      </c>
      <c r="BL161" s="3">
        <f t="shared" si="199"/>
        <v>1.3776327499258378</v>
      </c>
      <c r="BM161" s="3">
        <f t="shared" si="200"/>
        <v>1.524</v>
      </c>
      <c r="BN161" s="3">
        <f t="shared" si="201"/>
        <v>1.091</v>
      </c>
      <c r="BO161" s="3">
        <f t="shared" si="202"/>
        <v>1.8193103448275865</v>
      </c>
      <c r="BP161" s="3">
        <f t="shared" si="203"/>
        <v>1.2735714962569886</v>
      </c>
      <c r="BQ161" s="3">
        <f t="shared" si="204"/>
        <v>1.882163717937865</v>
      </c>
      <c r="BR161" s="3">
        <f t="shared" si="205"/>
        <v>1.7582</v>
      </c>
      <c r="BS161" s="3">
        <f t="shared" si="206"/>
        <v>1.0237000000000001</v>
      </c>
      <c r="BT161" s="3">
        <f t="shared" si="207"/>
        <v>1.6868686868686869</v>
      </c>
      <c r="BU161" s="3">
        <f t="shared" si="208"/>
        <v>1.2745</v>
      </c>
      <c r="BV161" s="3">
        <f t="shared" si="209"/>
        <v>1.1617</v>
      </c>
      <c r="BW161" s="3">
        <f t="shared" si="210"/>
        <v>1.0935999999999999</v>
      </c>
      <c r="BX161" s="3">
        <f t="shared" si="211"/>
        <v>2.1669999999999998</v>
      </c>
      <c r="BY161" s="3">
        <f t="shared" si="212"/>
        <v>1.311978545887962</v>
      </c>
      <c r="BZ161" s="3">
        <f t="shared" si="213"/>
        <v>1.2276</v>
      </c>
      <c r="CA161" s="3">
        <f t="shared" si="214"/>
        <v>1.3360000000000001</v>
      </c>
      <c r="CB161" s="3">
        <f t="shared" si="215"/>
        <v>1.006</v>
      </c>
      <c r="CC161" s="3">
        <f t="shared" ref="CC161:CC163" si="269">U161/U$2</f>
        <v>1.6036441138978816</v>
      </c>
    </row>
    <row r="162" spans="1:81">
      <c r="A162" s="2">
        <v>44253</v>
      </c>
      <c r="B162">
        <v>1.4414</v>
      </c>
      <c r="C162">
        <v>1.4204000000000001</v>
      </c>
      <c r="D162">
        <v>1.3891</v>
      </c>
      <c r="E162">
        <v>1.5269999999999999</v>
      </c>
      <c r="F162" s="69">
        <v>1.1040000000000001</v>
      </c>
      <c r="G162">
        <v>1.8512999999999999</v>
      </c>
      <c r="H162">
        <v>1.3560000000000001</v>
      </c>
      <c r="I162">
        <v>2.2198000000000002</v>
      </c>
      <c r="J162">
        <v>1.7224999999999999</v>
      </c>
      <c r="K162">
        <v>1.0236000000000001</v>
      </c>
      <c r="L162">
        <v>1.79</v>
      </c>
      <c r="M162">
        <v>1.2598</v>
      </c>
      <c r="N162">
        <v>1.1549</v>
      </c>
      <c r="O162">
        <v>1.1037999999999999</v>
      </c>
      <c r="P162">
        <v>2.1419999999999999</v>
      </c>
      <c r="Q162">
        <v>1.3220000000000001</v>
      </c>
      <c r="R162">
        <v>1.23</v>
      </c>
      <c r="S162">
        <v>1.3460000000000001</v>
      </c>
      <c r="T162">
        <v>1.0089999999999999</v>
      </c>
      <c r="U162" s="3">
        <v>1.6007416621499779</v>
      </c>
      <c r="W162">
        <f t="shared" si="216"/>
        <v>2.9223490119676399E-3</v>
      </c>
      <c r="X162">
        <f t="shared" si="217"/>
        <v>-9.8466732311142113E-4</v>
      </c>
      <c r="Y162">
        <f t="shared" si="218"/>
        <v>-2.9428653459661058E-3</v>
      </c>
      <c r="Z162">
        <f t="shared" si="219"/>
        <v>1.9685039370078705E-3</v>
      </c>
      <c r="AA162">
        <f t="shared" si="220"/>
        <v>1.1915673693859041E-2</v>
      </c>
      <c r="AB162">
        <f t="shared" si="221"/>
        <v>2.5452182389256173E-3</v>
      </c>
      <c r="AC162">
        <f t="shared" si="222"/>
        <v>8.9285714285713969E-3</v>
      </c>
      <c r="AD162">
        <f t="shared" si="223"/>
        <v>-1.619141854816819E-3</v>
      </c>
      <c r="AE162">
        <f t="shared" si="224"/>
        <v>-2.0304857240359464E-2</v>
      </c>
      <c r="AF162">
        <f t="shared" si="225"/>
        <v>-9.7684868613834297E-5</v>
      </c>
      <c r="AG162">
        <f t="shared" si="226"/>
        <v>-2.5585193249863858E-2</v>
      </c>
      <c r="AH162">
        <f t="shared" si="227"/>
        <v>-1.1533934876422069E-2</v>
      </c>
      <c r="AI162">
        <f t="shared" si="228"/>
        <v>-5.8534905741585153E-3</v>
      </c>
      <c r="AJ162">
        <f t="shared" si="229"/>
        <v>9.3269934162398815E-3</v>
      </c>
      <c r="AK162">
        <f t="shared" si="230"/>
        <v>-1.1536686663590201E-2</v>
      </c>
      <c r="AL162">
        <f t="shared" si="231"/>
        <v>8.3276553864797265E-4</v>
      </c>
      <c r="AM162">
        <f t="shared" si="232"/>
        <v>1.9550342130987275E-3</v>
      </c>
      <c r="AN162">
        <f t="shared" si="233"/>
        <v>7.4850299401196807E-3</v>
      </c>
      <c r="AO162">
        <f t="shared" si="234"/>
        <v>2.9821073558646827E-3</v>
      </c>
      <c r="AP162">
        <f t="shared" si="268"/>
        <v>-1.8099101432479392E-3</v>
      </c>
      <c r="BI162" s="2">
        <f t="shared" ref="BI162:BI170" si="270">A162</f>
        <v>44253</v>
      </c>
      <c r="BJ162" s="3">
        <f t="shared" ref="BJ162:BJ170" si="271">B162/B$2</f>
        <v>1.4414</v>
      </c>
      <c r="BK162" s="3">
        <f t="shared" ref="BK162:BK170" si="272">C162/C$2</f>
        <v>1.4204000000000001</v>
      </c>
      <c r="BL162" s="3">
        <f t="shared" ref="BL162:BL170" si="273">D162/D$2</f>
        <v>1.3735785622466132</v>
      </c>
      <c r="BM162" s="3">
        <f t="shared" ref="BM162:BM170" si="274">E162/E$2</f>
        <v>1.5269999999999999</v>
      </c>
      <c r="BN162" s="3">
        <f t="shared" ref="BN162:BN170" si="275">F162/F$2</f>
        <v>1.1040000000000001</v>
      </c>
      <c r="BO162" s="3">
        <f t="shared" ref="BO162:BO170" si="276">G162/G$2</f>
        <v>1.8239408866995075</v>
      </c>
      <c r="BP162" s="3">
        <f t="shared" ref="BP162:BP170" si="277">H162/H$2</f>
        <v>1.2849426703307119</v>
      </c>
      <c r="BQ162" s="3">
        <f t="shared" ref="BQ162:BQ170" si="278">I162/I$2</f>
        <v>1.8791162278845341</v>
      </c>
      <c r="BR162" s="3">
        <f t="shared" ref="BR162:BR170" si="279">J162/J$2</f>
        <v>1.7224999999999999</v>
      </c>
      <c r="BS162" s="3">
        <f t="shared" ref="BS162:BS170" si="280">K162/K$2</f>
        <v>1.0236000000000001</v>
      </c>
      <c r="BT162" s="3">
        <f t="shared" ref="BT162:BT170" si="281">L162/L$2</f>
        <v>1.6437098255280074</v>
      </c>
      <c r="BU162" s="3">
        <f t="shared" ref="BU162:BU170" si="282">M162/M$2</f>
        <v>1.2598</v>
      </c>
      <c r="BV162" s="3">
        <f t="shared" ref="BV162:BV170" si="283">N162/N$2</f>
        <v>1.1549</v>
      </c>
      <c r="BW162" s="3">
        <f t="shared" ref="BW162:BW170" si="284">O162/O$2</f>
        <v>1.1037999999999999</v>
      </c>
      <c r="BX162" s="3">
        <f t="shared" ref="BX162:BX170" si="285">P162/P$2</f>
        <v>2.1419999999999999</v>
      </c>
      <c r="BY162" s="3">
        <f t="shared" ref="BY162:BY170" si="286">Q162/Q$2</f>
        <v>1.313071116408423</v>
      </c>
      <c r="BZ162" s="3">
        <f t="shared" ref="BZ162:BZ170" si="287">R162/R$2</f>
        <v>1.23</v>
      </c>
      <c r="CA162" s="3">
        <f t="shared" ref="CA162:CA170" si="288">S162/S$2</f>
        <v>1.3460000000000001</v>
      </c>
      <c r="CB162" s="3">
        <f t="shared" ref="CB162:CB170" si="289">T162/T$2</f>
        <v>1.0089999999999999</v>
      </c>
      <c r="CC162" s="3">
        <f t="shared" si="269"/>
        <v>1.6007416621499779</v>
      </c>
    </row>
    <row r="163" spans="1:81">
      <c r="A163" s="2">
        <v>44260</v>
      </c>
      <c r="B163">
        <v>1.4428000000000001</v>
      </c>
      <c r="C163">
        <v>1.4259999999999999</v>
      </c>
      <c r="D163">
        <v>1.3905000000000001</v>
      </c>
      <c r="E163">
        <v>1.528</v>
      </c>
      <c r="F163" s="69">
        <v>1.109</v>
      </c>
      <c r="G163">
        <v>1.8560000000000001</v>
      </c>
      <c r="H163">
        <v>1.3588</v>
      </c>
      <c r="I163">
        <v>2.2277999999999998</v>
      </c>
      <c r="J163">
        <v>1.7166999999999999</v>
      </c>
      <c r="K163">
        <v>1.0236000000000001</v>
      </c>
      <c r="L163">
        <v>1.829</v>
      </c>
      <c r="M163">
        <v>1.2574000000000001</v>
      </c>
      <c r="N163">
        <v>1.1617</v>
      </c>
      <c r="O163">
        <v>1.0878000000000001</v>
      </c>
      <c r="P163">
        <v>2.1659999999999999</v>
      </c>
      <c r="Q163">
        <v>1.323</v>
      </c>
      <c r="R163">
        <v>1.2336</v>
      </c>
      <c r="S163">
        <v>1.355</v>
      </c>
      <c r="T163">
        <v>1.0089999999999999</v>
      </c>
      <c r="U163" s="3">
        <v>1.6053362957699857</v>
      </c>
      <c r="W163">
        <f t="shared" ref="W163:W170" si="290">IF(B163=B162,"/",B163/B162-1)</f>
        <v>9.7127792424034354E-4</v>
      </c>
      <c r="X163">
        <f t="shared" ref="X163:X170" si="291">IF(C163=C162,"/",C163/C162-1)</f>
        <v>3.9425513939734813E-3</v>
      </c>
      <c r="Y163">
        <f t="shared" ref="Y163:Y170" si="292">IF(D163=D162,"/",D163/D162-1)</f>
        <v>1.0078468072853841E-3</v>
      </c>
      <c r="Z163">
        <f t="shared" ref="Z163:Z170" si="293">IF(E163=E162,"/",E163/E162-1)</f>
        <v>6.5487884741322056E-4</v>
      </c>
      <c r="AA163">
        <f t="shared" ref="AA163:AA170" si="294">IF(F163=F162,"/",F163/F162-1)</f>
        <v>4.5289855072463414E-3</v>
      </c>
      <c r="AB163">
        <f t="shared" ref="AB163:AB170" si="295">IF(G163=G162,"/",G163/G162-1)</f>
        <v>2.5387565494519038E-3</v>
      </c>
      <c r="AC163">
        <f t="shared" ref="AC163:AC170" si="296">IF(H163=H162,"/",H163/H162-1)</f>
        <v>2.0648967551621933E-3</v>
      </c>
      <c r="AD163">
        <f t="shared" ref="AD163:AD170" si="297">IF(I163=I162,"/",I163/I162-1)</f>
        <v>3.6039282818269847E-3</v>
      </c>
      <c r="AE163">
        <f t="shared" ref="AE163:AE170" si="298">IF(J163=J162,"/",J163/J162-1)</f>
        <v>-3.3671988388970231E-3</v>
      </c>
      <c r="AF163" t="str">
        <f t="shared" ref="AF163:AF170" si="299">IF(K163=K162,"/",K163/K162-1)</f>
        <v>/</v>
      </c>
      <c r="AG163">
        <f t="shared" ref="AG163:AG170" si="300">IF(L163=L162,"/",L163/L162-1)</f>
        <v>2.1787709497206764E-2</v>
      </c>
      <c r="AH163">
        <f t="shared" ref="AH163:AH170" si="301">IF(M163=M162,"/",M163/M162-1)</f>
        <v>-1.9050642959199671E-3</v>
      </c>
      <c r="AI163">
        <f t="shared" ref="AI163:AI170" si="302">IF(N163=N162,"/",N163/N162-1)</f>
        <v>5.8879556671571631E-3</v>
      </c>
      <c r="AJ163">
        <f t="shared" ref="AJ163:AJ170" si="303">IF(O163=O162,"/",O163/O162-1)</f>
        <v>-1.4495379597753044E-2</v>
      </c>
      <c r="AK163">
        <f t="shared" ref="AK163:AK170" si="304">IF(P163=P162,"/",P163/P162-1)</f>
        <v>1.1204481792717047E-2</v>
      </c>
      <c r="AL163">
        <f t="shared" ref="AL163:AL170" si="305">IF(Q163=Q162,"/",Q163/Q162-1)</f>
        <v>7.5642965204236745E-4</v>
      </c>
      <c r="AM163">
        <f t="shared" ref="AM163:AM170" si="306">IF(R163=R162,"/",R163/R162-1)</f>
        <v>2.9268292682926855E-3</v>
      </c>
      <c r="AN163">
        <f t="shared" ref="AN163:AN170" si="307">IF(S163=S162,"/",S163/S162-1)</f>
        <v>6.6864784546805112E-3</v>
      </c>
      <c r="AO163" t="str">
        <f t="shared" ref="AO163:AO170" si="308">IF(T163=T162,"/",T163/T162-1)</f>
        <v>/</v>
      </c>
      <c r="AP163">
        <f t="shared" si="268"/>
        <v>2.8703155097722366E-3</v>
      </c>
      <c r="BI163" s="2">
        <f t="shared" si="270"/>
        <v>44260</v>
      </c>
      <c r="BJ163" s="3">
        <f t="shared" si="271"/>
        <v>1.4428000000000001</v>
      </c>
      <c r="BK163" s="3">
        <f t="shared" si="272"/>
        <v>1.4259999999999999</v>
      </c>
      <c r="BL163" s="3">
        <f t="shared" si="273"/>
        <v>1.3749629190151289</v>
      </c>
      <c r="BM163" s="3">
        <f t="shared" si="274"/>
        <v>1.528</v>
      </c>
      <c r="BN163" s="3">
        <f t="shared" si="275"/>
        <v>1.109</v>
      </c>
      <c r="BO163" s="3">
        <f t="shared" si="276"/>
        <v>1.8285714285714287</v>
      </c>
      <c r="BP163" s="3">
        <f t="shared" si="277"/>
        <v>1.2875959442812472</v>
      </c>
      <c r="BQ163" s="3">
        <f t="shared" si="278"/>
        <v>1.8858884280030472</v>
      </c>
      <c r="BR163" s="3">
        <f t="shared" si="279"/>
        <v>1.7166999999999999</v>
      </c>
      <c r="BS163" s="3">
        <f t="shared" si="280"/>
        <v>1.0236000000000001</v>
      </c>
      <c r="BT163" s="3">
        <f t="shared" si="281"/>
        <v>1.6795224977043159</v>
      </c>
      <c r="BU163" s="3">
        <f t="shared" si="282"/>
        <v>1.2574000000000001</v>
      </c>
      <c r="BV163" s="3">
        <f t="shared" si="283"/>
        <v>1.1617</v>
      </c>
      <c r="BW163" s="3">
        <f t="shared" si="284"/>
        <v>1.0878000000000001</v>
      </c>
      <c r="BX163" s="3">
        <f t="shared" si="285"/>
        <v>2.1659999999999999</v>
      </c>
      <c r="BY163" s="3">
        <f t="shared" si="286"/>
        <v>1.3140643623361146</v>
      </c>
      <c r="BZ163" s="3">
        <f t="shared" si="287"/>
        <v>1.2336</v>
      </c>
      <c r="CA163" s="3">
        <f t="shared" si="288"/>
        <v>1.355</v>
      </c>
      <c r="CB163" s="3">
        <f t="shared" si="289"/>
        <v>1.0089999999999999</v>
      </c>
      <c r="CC163" s="3">
        <f t="shared" si="269"/>
        <v>1.6053362957699857</v>
      </c>
    </row>
    <row r="164" spans="1:81">
      <c r="A164" s="2">
        <v>44267</v>
      </c>
      <c r="B164">
        <v>1.4414</v>
      </c>
      <c r="C164">
        <v>1.4274</v>
      </c>
      <c r="D164">
        <v>1.4014</v>
      </c>
      <c r="E164">
        <v>1.534</v>
      </c>
      <c r="F164" s="69">
        <v>1.107</v>
      </c>
      <c r="G164">
        <v>1.8372999999999999</v>
      </c>
      <c r="H164">
        <v>1.3698999999999999</v>
      </c>
      <c r="I164">
        <v>2.2412999999999998</v>
      </c>
      <c r="J164">
        <v>1.7201</v>
      </c>
      <c r="K164">
        <v>1.0334000000000001</v>
      </c>
      <c r="L164">
        <v>1.853</v>
      </c>
      <c r="M164">
        <v>1.2696000000000001</v>
      </c>
      <c r="N164">
        <v>1.1639999999999999</v>
      </c>
      <c r="O164">
        <v>1.0649999999999999</v>
      </c>
      <c r="P164">
        <v>2.1520000000000001</v>
      </c>
      <c r="Q164">
        <v>1.3254999999999999</v>
      </c>
      <c r="R164">
        <v>1.2312000000000001</v>
      </c>
      <c r="S164">
        <v>1.361</v>
      </c>
      <c r="T164">
        <v>1.016</v>
      </c>
      <c r="U164" s="3">
        <v>1.6077830766965273</v>
      </c>
      <c r="W164">
        <f t="shared" si="290"/>
        <v>-9.7033545883007388E-4</v>
      </c>
      <c r="X164">
        <f t="shared" si="291"/>
        <v>9.8176718092579662E-4</v>
      </c>
      <c r="Y164">
        <f t="shared" si="292"/>
        <v>7.8389068680331242E-3</v>
      </c>
      <c r="Z164">
        <f t="shared" si="293"/>
        <v>3.9267015706805353E-3</v>
      </c>
      <c r="AA164">
        <f t="shared" si="294"/>
        <v>-1.8034265103696878E-3</v>
      </c>
      <c r="AB164">
        <f t="shared" si="295"/>
        <v>-1.0075431034482829E-2</v>
      </c>
      <c r="AC164">
        <f t="shared" si="296"/>
        <v>8.1689726229023929E-3</v>
      </c>
      <c r="AD164">
        <f t="shared" si="297"/>
        <v>6.0597899272825106E-3</v>
      </c>
      <c r="AE164">
        <f t="shared" si="298"/>
        <v>1.9805440671054608E-3</v>
      </c>
      <c r="AF164">
        <f t="shared" si="299"/>
        <v>9.5740523642047215E-3</v>
      </c>
      <c r="AG164">
        <f t="shared" si="300"/>
        <v>1.3121924548933794E-2</v>
      </c>
      <c r="AH164">
        <f t="shared" si="301"/>
        <v>9.7025608398282337E-3</v>
      </c>
      <c r="AI164">
        <f t="shared" si="302"/>
        <v>1.9798571059652659E-3</v>
      </c>
      <c r="AJ164">
        <f t="shared" si="303"/>
        <v>-2.0959735245449695E-2</v>
      </c>
      <c r="AK164">
        <f t="shared" si="304"/>
        <v>-6.4635272391504461E-3</v>
      </c>
      <c r="AL164">
        <f t="shared" si="305"/>
        <v>1.8896447467875443E-3</v>
      </c>
      <c r="AM164">
        <f t="shared" si="306"/>
        <v>-1.9455252918287869E-3</v>
      </c>
      <c r="AN164">
        <f t="shared" si="307"/>
        <v>4.4280442804427445E-3</v>
      </c>
      <c r="AO164">
        <f t="shared" si="308"/>
        <v>6.9375619425173785E-3</v>
      </c>
      <c r="AP164">
        <f t="shared" ref="AP164" si="309">IF(U164=U163,"/",U164/U163-1)</f>
        <v>1.524154741276762E-3</v>
      </c>
      <c r="BI164" s="2">
        <f t="shared" si="270"/>
        <v>44267</v>
      </c>
      <c r="BJ164" s="3">
        <f t="shared" si="271"/>
        <v>1.4414</v>
      </c>
      <c r="BK164" s="3">
        <f t="shared" si="272"/>
        <v>1.4274</v>
      </c>
      <c r="BL164" s="3">
        <f t="shared" si="273"/>
        <v>1.3857411252842875</v>
      </c>
      <c r="BM164" s="3">
        <f t="shared" si="274"/>
        <v>1.534</v>
      </c>
      <c r="BN164" s="3">
        <f t="shared" si="275"/>
        <v>1.107</v>
      </c>
      <c r="BO164" s="3">
        <f t="shared" si="276"/>
        <v>1.8101477832512316</v>
      </c>
      <c r="BP164" s="3">
        <f t="shared" si="277"/>
        <v>1.298114280299441</v>
      </c>
      <c r="BQ164" s="3">
        <f t="shared" si="278"/>
        <v>1.8973165157030389</v>
      </c>
      <c r="BR164" s="3">
        <f t="shared" si="279"/>
        <v>1.7201</v>
      </c>
      <c r="BS164" s="3">
        <f t="shared" si="280"/>
        <v>1.0334000000000001</v>
      </c>
      <c r="BT164" s="3">
        <f t="shared" si="281"/>
        <v>1.7015610651974289</v>
      </c>
      <c r="BU164" s="3">
        <f t="shared" si="282"/>
        <v>1.2696000000000001</v>
      </c>
      <c r="BV164" s="3">
        <f t="shared" si="283"/>
        <v>1.1639999999999999</v>
      </c>
      <c r="BW164" s="3">
        <f t="shared" si="284"/>
        <v>1.0649999999999999</v>
      </c>
      <c r="BX164" s="3">
        <f t="shared" si="285"/>
        <v>2.1520000000000001</v>
      </c>
      <c r="BY164" s="3">
        <f t="shared" si="286"/>
        <v>1.3165474771553436</v>
      </c>
      <c r="BZ164" s="3">
        <f t="shared" si="287"/>
        <v>1.2312000000000001</v>
      </c>
      <c r="CA164" s="3">
        <f t="shared" si="288"/>
        <v>1.361</v>
      </c>
      <c r="CB164" s="3">
        <f t="shared" si="289"/>
        <v>1.016</v>
      </c>
      <c r="CC164" s="3">
        <f t="shared" ref="CC164" si="310">U164/U$2</f>
        <v>1.6077830766965273</v>
      </c>
    </row>
    <row r="165" spans="1:81">
      <c r="A165" s="2">
        <v>44274</v>
      </c>
      <c r="B165">
        <v>1.44</v>
      </c>
      <c r="C165">
        <v>1.4316</v>
      </c>
      <c r="D165">
        <v>1.4258999999999999</v>
      </c>
      <c r="E165">
        <v>1.534</v>
      </c>
      <c r="F165" s="69">
        <v>1.111</v>
      </c>
      <c r="G165">
        <v>1.8248</v>
      </c>
      <c r="H165">
        <v>1.3653</v>
      </c>
      <c r="I165">
        <v>2.2465000000000002</v>
      </c>
      <c r="J165">
        <v>1.7121</v>
      </c>
      <c r="K165">
        <v>1.0276000000000001</v>
      </c>
      <c r="L165">
        <v>1.8740000000000001</v>
      </c>
      <c r="M165">
        <v>1.2730999999999999</v>
      </c>
      <c r="N165">
        <v>1.1536999999999999</v>
      </c>
      <c r="O165">
        <v>1.0616000000000001</v>
      </c>
      <c r="P165">
        <v>2.149</v>
      </c>
      <c r="Q165">
        <v>1.3271999999999999</v>
      </c>
      <c r="R165">
        <v>1.23</v>
      </c>
      <c r="S165">
        <v>1.373</v>
      </c>
      <c r="T165">
        <v>1.01</v>
      </c>
      <c r="U165" s="3">
        <v>1.6090998181252503</v>
      </c>
      <c r="W165">
        <f t="shared" si="290"/>
        <v>-9.7127792424034354E-4</v>
      </c>
      <c r="X165">
        <f t="shared" si="291"/>
        <v>2.9424127784782872E-3</v>
      </c>
      <c r="Y165">
        <f t="shared" si="292"/>
        <v>1.7482517482517501E-2</v>
      </c>
      <c r="Z165" t="str">
        <f t="shared" si="293"/>
        <v>/</v>
      </c>
      <c r="AA165">
        <f t="shared" si="294"/>
        <v>3.6133694670279493E-3</v>
      </c>
      <c r="AB165">
        <f t="shared" si="295"/>
        <v>-6.8034616012626614E-3</v>
      </c>
      <c r="AC165">
        <f t="shared" si="296"/>
        <v>-3.3579093364478618E-3</v>
      </c>
      <c r="AD165">
        <f t="shared" si="297"/>
        <v>2.3200820952127277E-3</v>
      </c>
      <c r="AE165">
        <f t="shared" si="298"/>
        <v>-4.6508923899772903E-3</v>
      </c>
      <c r="AF165">
        <f t="shared" si="299"/>
        <v>-5.6125411263789893E-3</v>
      </c>
      <c r="AG165">
        <f t="shared" si="300"/>
        <v>1.1332973556395176E-2</v>
      </c>
      <c r="AH165">
        <f t="shared" si="301"/>
        <v>2.7567737870193287E-3</v>
      </c>
      <c r="AI165">
        <f t="shared" si="302"/>
        <v>-8.8487972508590751E-3</v>
      </c>
      <c r="AJ165">
        <f t="shared" si="303"/>
        <v>-3.192488262910631E-3</v>
      </c>
      <c r="AK165">
        <f t="shared" si="304"/>
        <v>-1.3940520446097393E-3</v>
      </c>
      <c r="AL165">
        <f t="shared" si="305"/>
        <v>1.2825348924934143E-3</v>
      </c>
      <c r="AM165">
        <f t="shared" si="306"/>
        <v>-9.746588693957392E-4</v>
      </c>
      <c r="AN165">
        <f t="shared" si="307"/>
        <v>8.8170462894929802E-3</v>
      </c>
      <c r="AO165">
        <f t="shared" si="308"/>
        <v>-5.9055118110236116E-3</v>
      </c>
      <c r="AP165">
        <f t="shared" ref="AP165" si="311">IF(U165=U164,"/",U165/U164-1)</f>
        <v>8.189795301418723E-4</v>
      </c>
      <c r="BI165" s="2">
        <f t="shared" si="270"/>
        <v>44274</v>
      </c>
      <c r="BJ165" s="3">
        <f t="shared" si="271"/>
        <v>1.44</v>
      </c>
      <c r="BK165" s="3">
        <f t="shared" si="272"/>
        <v>1.4316</v>
      </c>
      <c r="BL165" s="3">
        <f t="shared" si="273"/>
        <v>1.4099673687333134</v>
      </c>
      <c r="BM165" s="3">
        <f t="shared" si="274"/>
        <v>1.534</v>
      </c>
      <c r="BN165" s="3">
        <f t="shared" si="275"/>
        <v>1.111</v>
      </c>
      <c r="BO165" s="3">
        <f t="shared" si="276"/>
        <v>1.7978325123152712</v>
      </c>
      <c r="BP165" s="3">
        <f t="shared" si="277"/>
        <v>1.2937553302378471</v>
      </c>
      <c r="BQ165" s="3">
        <f t="shared" si="278"/>
        <v>1.9017184457800729</v>
      </c>
      <c r="BR165" s="3">
        <f t="shared" si="279"/>
        <v>1.7121</v>
      </c>
      <c r="BS165" s="3">
        <f t="shared" si="280"/>
        <v>1.0276000000000001</v>
      </c>
      <c r="BT165" s="3">
        <f t="shared" si="281"/>
        <v>1.7208448117539028</v>
      </c>
      <c r="BU165" s="3">
        <f t="shared" si="282"/>
        <v>1.2730999999999999</v>
      </c>
      <c r="BV165" s="3">
        <f t="shared" si="283"/>
        <v>1.1536999999999999</v>
      </c>
      <c r="BW165" s="3">
        <f t="shared" si="284"/>
        <v>1.0616000000000001</v>
      </c>
      <c r="BX165" s="3">
        <f t="shared" si="285"/>
        <v>2.149</v>
      </c>
      <c r="BY165" s="3">
        <f t="shared" si="286"/>
        <v>1.3182359952324196</v>
      </c>
      <c r="BZ165" s="3">
        <f t="shared" si="287"/>
        <v>1.23</v>
      </c>
      <c r="CA165" s="3">
        <f t="shared" si="288"/>
        <v>1.373</v>
      </c>
      <c r="CB165" s="3">
        <f t="shared" si="289"/>
        <v>1.01</v>
      </c>
      <c r="CC165" s="3">
        <f t="shared" ref="CC165" si="312">U165/U$2</f>
        <v>1.6090998181252503</v>
      </c>
    </row>
    <row r="166" spans="1:81">
      <c r="A166" s="2">
        <v>44281</v>
      </c>
      <c r="B166">
        <v>1.4386000000000001</v>
      </c>
      <c r="C166">
        <v>1.4343999999999999</v>
      </c>
      <c r="D166">
        <v>1.4218</v>
      </c>
      <c r="E166">
        <v>1.5289999999999999</v>
      </c>
      <c r="F166" s="69">
        <v>1.1120000000000001</v>
      </c>
      <c r="G166">
        <v>1.8217000000000001</v>
      </c>
      <c r="H166">
        <v>1.3593999999999999</v>
      </c>
      <c r="I166">
        <v>2.222</v>
      </c>
      <c r="J166">
        <v>1.7190000000000001</v>
      </c>
      <c r="K166">
        <v>1.0287999999999999</v>
      </c>
      <c r="L166">
        <v>1.897</v>
      </c>
      <c r="M166">
        <v>1.2668999999999999</v>
      </c>
      <c r="N166">
        <v>1.1724000000000001</v>
      </c>
      <c r="O166">
        <v>1.0724</v>
      </c>
      <c r="P166">
        <v>2.1459999999999999</v>
      </c>
      <c r="Q166">
        <v>1.3272999999999999</v>
      </c>
      <c r="R166">
        <v>1.23</v>
      </c>
      <c r="S166">
        <v>1.371</v>
      </c>
      <c r="T166">
        <v>1.0129999999999999</v>
      </c>
      <c r="U166" s="3">
        <v>1.6107088258581452</v>
      </c>
      <c r="W166">
        <f t="shared" si="290"/>
        <v>-9.7222222222215215E-4</v>
      </c>
      <c r="X166">
        <f t="shared" si="291"/>
        <v>1.9558535903883012E-3</v>
      </c>
      <c r="Y166">
        <f t="shared" si="292"/>
        <v>-2.8753769549056951E-3</v>
      </c>
      <c r="Z166">
        <f t="shared" si="293"/>
        <v>-3.2594524119948787E-3</v>
      </c>
      <c r="AA166">
        <f t="shared" si="294"/>
        <v>9.0009000900104219E-4</v>
      </c>
      <c r="AB166">
        <f t="shared" si="295"/>
        <v>-1.6988163086365526E-3</v>
      </c>
      <c r="AC166">
        <f t="shared" si="296"/>
        <v>-4.3213945652970098E-3</v>
      </c>
      <c r="AD166">
        <f t="shared" si="297"/>
        <v>-1.0905853549966649E-2</v>
      </c>
      <c r="AE166">
        <f t="shared" si="298"/>
        <v>4.0301384264938012E-3</v>
      </c>
      <c r="AF166">
        <f t="shared" si="299"/>
        <v>1.1677695601399751E-3</v>
      </c>
      <c r="AG166">
        <f t="shared" si="300"/>
        <v>1.2273212379935838E-2</v>
      </c>
      <c r="AH166">
        <f t="shared" si="301"/>
        <v>-4.8700023564527406E-3</v>
      </c>
      <c r="AI166">
        <f t="shared" si="302"/>
        <v>1.620871977117111E-2</v>
      </c>
      <c r="AJ166">
        <f t="shared" si="303"/>
        <v>1.0173323285606495E-2</v>
      </c>
      <c r="AK166">
        <f t="shared" si="304"/>
        <v>-1.3959981386691966E-3</v>
      </c>
      <c r="AL166">
        <f t="shared" si="305"/>
        <v>7.5346594333947081E-5</v>
      </c>
      <c r="AM166" t="str">
        <f t="shared" si="306"/>
        <v>/</v>
      </c>
      <c r="AN166">
        <f t="shared" si="307"/>
        <v>-1.4566642388929019E-3</v>
      </c>
      <c r="AO166">
        <f t="shared" si="308"/>
        <v>2.9702970297029729E-3</v>
      </c>
      <c r="AP166">
        <f t="shared" ref="AP166" si="313">IF(U166=U165,"/",U166/U165-1)</f>
        <v>9.9994277220760708E-4</v>
      </c>
      <c r="BI166" s="2">
        <f t="shared" si="270"/>
        <v>44281</v>
      </c>
      <c r="BJ166" s="3">
        <f t="shared" si="271"/>
        <v>1.4386000000000001</v>
      </c>
      <c r="BK166" s="3">
        <f t="shared" si="272"/>
        <v>1.4343999999999999</v>
      </c>
      <c r="BL166" s="3">
        <f t="shared" si="273"/>
        <v>1.4059131810540886</v>
      </c>
      <c r="BM166" s="3">
        <f t="shared" si="274"/>
        <v>1.5289999999999999</v>
      </c>
      <c r="BN166" s="3">
        <f t="shared" si="275"/>
        <v>1.1120000000000001</v>
      </c>
      <c r="BO166" s="3">
        <f t="shared" si="276"/>
        <v>1.7947783251231531</v>
      </c>
      <c r="BP166" s="3">
        <f t="shared" si="277"/>
        <v>1.2881645029849333</v>
      </c>
      <c r="BQ166" s="3">
        <f t="shared" si="278"/>
        <v>1.8809785829171251</v>
      </c>
      <c r="BR166" s="3">
        <f t="shared" si="279"/>
        <v>1.7190000000000001</v>
      </c>
      <c r="BS166" s="3">
        <f t="shared" si="280"/>
        <v>1.0287999999999999</v>
      </c>
      <c r="BT166" s="3">
        <f t="shared" si="281"/>
        <v>1.7419651056014693</v>
      </c>
      <c r="BU166" s="3">
        <f t="shared" si="282"/>
        <v>1.2668999999999999</v>
      </c>
      <c r="BV166" s="3">
        <f t="shared" si="283"/>
        <v>1.1724000000000001</v>
      </c>
      <c r="BW166" s="3">
        <f t="shared" si="284"/>
        <v>1.0724</v>
      </c>
      <c r="BX166" s="3">
        <f t="shared" si="285"/>
        <v>2.1459999999999999</v>
      </c>
      <c r="BY166" s="3">
        <f t="shared" si="286"/>
        <v>1.3183353198251888</v>
      </c>
      <c r="BZ166" s="3">
        <f t="shared" si="287"/>
        <v>1.23</v>
      </c>
      <c r="CA166" s="3">
        <f t="shared" si="288"/>
        <v>1.371</v>
      </c>
      <c r="CB166" s="3">
        <f t="shared" si="289"/>
        <v>1.0129999999999999</v>
      </c>
      <c r="CC166" s="3">
        <f t="shared" ref="CC166" si="314">U166/U$2</f>
        <v>1.6107088258581452</v>
      </c>
    </row>
    <row r="167" spans="1:81">
      <c r="A167" s="2">
        <v>44288</v>
      </c>
      <c r="B167">
        <v>1.4497</v>
      </c>
      <c r="C167">
        <v>1.4386000000000001</v>
      </c>
      <c r="D167">
        <v>1.415</v>
      </c>
      <c r="E167">
        <v>1.53</v>
      </c>
      <c r="F167" s="69">
        <v>1.113</v>
      </c>
      <c r="G167">
        <v>1.8231999999999999</v>
      </c>
      <c r="H167">
        <v>1.3653999999999999</v>
      </c>
      <c r="I167">
        <v>2.2252000000000001</v>
      </c>
      <c r="J167">
        <v>1.7304999999999999</v>
      </c>
      <c r="K167">
        <v>1.0267999999999999</v>
      </c>
      <c r="L167">
        <v>1.9119999999999999</v>
      </c>
      <c r="M167">
        <v>1.2666999999999999</v>
      </c>
      <c r="N167">
        <v>1.1677999999999999</v>
      </c>
      <c r="O167">
        <v>1.0724</v>
      </c>
      <c r="P167">
        <v>2.1539999999999999</v>
      </c>
      <c r="Q167">
        <v>1.3282</v>
      </c>
      <c r="R167">
        <v>1.2347999999999999</v>
      </c>
      <c r="S167">
        <v>1.365</v>
      </c>
      <c r="T167">
        <v>1.018</v>
      </c>
      <c r="U167" s="3">
        <v>1.6135303696421268</v>
      </c>
      <c r="W167">
        <f t="shared" si="290"/>
        <v>7.7158348394270604E-3</v>
      </c>
      <c r="X167">
        <f t="shared" si="291"/>
        <v>2.9280535415505682E-3</v>
      </c>
      <c r="Y167">
        <f t="shared" si="292"/>
        <v>-4.7826698551132196E-3</v>
      </c>
      <c r="Z167">
        <f t="shared" si="293"/>
        <v>6.5402223675614657E-4</v>
      </c>
      <c r="AA167">
        <f t="shared" si="294"/>
        <v>8.9928057553945173E-4</v>
      </c>
      <c r="AB167">
        <f t="shared" si="295"/>
        <v>8.2340670801994698E-4</v>
      </c>
      <c r="AC167">
        <f t="shared" si="296"/>
        <v>4.4137119317346762E-3</v>
      </c>
      <c r="AD167">
        <f t="shared" si="297"/>
        <v>1.4401440144014011E-3</v>
      </c>
      <c r="AE167">
        <f t="shared" si="298"/>
        <v>6.6899360093075622E-3</v>
      </c>
      <c r="AF167">
        <f t="shared" si="299"/>
        <v>-1.9440124416796323E-3</v>
      </c>
      <c r="AG167">
        <f t="shared" si="300"/>
        <v>7.9072219293621071E-3</v>
      </c>
      <c r="AH167">
        <f t="shared" si="301"/>
        <v>-1.5786565632647243E-4</v>
      </c>
      <c r="AI167">
        <f t="shared" si="302"/>
        <v>-3.9235755714774889E-3</v>
      </c>
      <c r="AJ167" t="str">
        <f t="shared" si="303"/>
        <v>/</v>
      </c>
      <c r="AK167">
        <f t="shared" si="304"/>
        <v>3.7278657968313755E-3</v>
      </c>
      <c r="AL167">
        <f t="shared" si="305"/>
        <v>6.7806825887140043E-4</v>
      </c>
      <c r="AM167">
        <f t="shared" si="306"/>
        <v>3.9024390243902474E-3</v>
      </c>
      <c r="AN167">
        <f t="shared" si="307"/>
        <v>-4.3763676148796948E-3</v>
      </c>
      <c r="AO167">
        <f t="shared" si="308"/>
        <v>4.9358341559724295E-3</v>
      </c>
      <c r="AP167">
        <f t="shared" ref="AP167" si="315">IF(U167=U166,"/",U167/U166-1)</f>
        <v>1.7517404379270296E-3</v>
      </c>
      <c r="BI167" s="2">
        <f t="shared" si="270"/>
        <v>44288</v>
      </c>
      <c r="BJ167" s="3">
        <f t="shared" si="271"/>
        <v>1.4497</v>
      </c>
      <c r="BK167" s="3">
        <f t="shared" si="272"/>
        <v>1.4386000000000001</v>
      </c>
      <c r="BL167" s="3">
        <f t="shared" si="273"/>
        <v>1.399189162464155</v>
      </c>
      <c r="BM167" s="3">
        <f t="shared" si="274"/>
        <v>1.53</v>
      </c>
      <c r="BN167" s="3">
        <f t="shared" si="275"/>
        <v>1.113</v>
      </c>
      <c r="BO167" s="3">
        <f t="shared" si="276"/>
        <v>1.7962561576354681</v>
      </c>
      <c r="BP167" s="3">
        <f t="shared" si="277"/>
        <v>1.2938500900217949</v>
      </c>
      <c r="BQ167" s="3">
        <f t="shared" si="278"/>
        <v>1.8836874629645306</v>
      </c>
      <c r="BR167" s="3">
        <f t="shared" si="279"/>
        <v>1.7304999999999999</v>
      </c>
      <c r="BS167" s="3">
        <f t="shared" si="280"/>
        <v>1.0267999999999999</v>
      </c>
      <c r="BT167" s="3">
        <f t="shared" si="281"/>
        <v>1.7557392102846647</v>
      </c>
      <c r="BU167" s="3">
        <f t="shared" si="282"/>
        <v>1.2666999999999999</v>
      </c>
      <c r="BV167" s="3">
        <f t="shared" si="283"/>
        <v>1.1677999999999999</v>
      </c>
      <c r="BW167" s="3">
        <f t="shared" si="284"/>
        <v>1.0724</v>
      </c>
      <c r="BX167" s="3">
        <f t="shared" si="285"/>
        <v>2.1539999999999999</v>
      </c>
      <c r="BY167" s="3">
        <f t="shared" si="286"/>
        <v>1.3192292411601114</v>
      </c>
      <c r="BZ167" s="3">
        <f t="shared" si="287"/>
        <v>1.2347999999999999</v>
      </c>
      <c r="CA167" s="3">
        <f t="shared" si="288"/>
        <v>1.365</v>
      </c>
      <c r="CB167" s="3">
        <f t="shared" si="289"/>
        <v>1.018</v>
      </c>
      <c r="CC167" s="3">
        <f t="shared" ref="CC167" si="316">U167/U$2</f>
        <v>1.6135303696421268</v>
      </c>
    </row>
    <row r="168" spans="1:81">
      <c r="A168" s="2">
        <v>44295</v>
      </c>
      <c r="B168">
        <v>1.4539</v>
      </c>
      <c r="C168">
        <v>1.4414</v>
      </c>
      <c r="D168">
        <v>1.3973</v>
      </c>
      <c r="E168">
        <v>1.524</v>
      </c>
      <c r="F168" s="69">
        <v>1.1180000000000001</v>
      </c>
      <c r="G168">
        <v>1.8015000000000001</v>
      </c>
      <c r="H168">
        <v>1.3635999999999999</v>
      </c>
      <c r="I168">
        <v>2.2349999999999999</v>
      </c>
      <c r="J168">
        <v>1.7259</v>
      </c>
      <c r="K168">
        <v>1.0254000000000001</v>
      </c>
      <c r="L168">
        <v>1.9390000000000001</v>
      </c>
      <c r="M168">
        <v>1.2661</v>
      </c>
      <c r="N168">
        <v>1.1700999999999999</v>
      </c>
      <c r="O168">
        <v>1.0749</v>
      </c>
      <c r="P168">
        <v>2.1539999999999999</v>
      </c>
      <c r="Q168">
        <v>1.3282</v>
      </c>
      <c r="R168">
        <v>1.236</v>
      </c>
      <c r="S168">
        <v>1.371</v>
      </c>
      <c r="T168">
        <v>1.0169999999999999</v>
      </c>
      <c r="U168" s="3">
        <v>1.613745592789948</v>
      </c>
      <c r="W168">
        <f t="shared" si="290"/>
        <v>2.8971511347175571E-3</v>
      </c>
      <c r="X168">
        <f t="shared" si="291"/>
        <v>1.9463367162517731E-3</v>
      </c>
      <c r="Y168">
        <f t="shared" si="292"/>
        <v>-1.2508833922261542E-2</v>
      </c>
      <c r="Z168">
        <f t="shared" si="293"/>
        <v>-3.9215686274509665E-3</v>
      </c>
      <c r="AA168">
        <f t="shared" si="294"/>
        <v>4.49236298292921E-3</v>
      </c>
      <c r="AB168">
        <f t="shared" si="295"/>
        <v>-1.1902150065818295E-2</v>
      </c>
      <c r="AC168">
        <f t="shared" si="296"/>
        <v>-1.3182950051267017E-3</v>
      </c>
      <c r="AD168">
        <f t="shared" si="297"/>
        <v>4.4040985079991657E-3</v>
      </c>
      <c r="AE168">
        <f t="shared" si="298"/>
        <v>-2.6581912741981961E-3</v>
      </c>
      <c r="AF168">
        <f t="shared" si="299"/>
        <v>-1.3634592910010124E-3</v>
      </c>
      <c r="AG168">
        <f t="shared" si="300"/>
        <v>1.4121338912133963E-2</v>
      </c>
      <c r="AH168">
        <f t="shared" si="301"/>
        <v>-4.7367174548029745E-4</v>
      </c>
      <c r="AI168">
        <f t="shared" si="302"/>
        <v>1.9695153279670752E-3</v>
      </c>
      <c r="AJ168">
        <f t="shared" si="303"/>
        <v>2.331219694143849E-3</v>
      </c>
      <c r="AK168" t="str">
        <f t="shared" si="304"/>
        <v>/</v>
      </c>
      <c r="AL168" t="str">
        <f t="shared" si="305"/>
        <v>/</v>
      </c>
      <c r="AM168">
        <f t="shared" si="306"/>
        <v>9.7181729834794339E-4</v>
      </c>
      <c r="AN168">
        <f t="shared" si="307"/>
        <v>4.39560439560438E-3</v>
      </c>
      <c r="AO168">
        <f t="shared" si="308"/>
        <v>-9.8231827111994185E-4</v>
      </c>
      <c r="AP168">
        <f t="shared" ref="AP168" si="317">IF(U168=U167,"/",U168/U167-1)</f>
        <v>1.3338648709093626E-4</v>
      </c>
      <c r="BI168" s="2">
        <f t="shared" si="270"/>
        <v>44295</v>
      </c>
      <c r="BJ168" s="3">
        <f t="shared" si="271"/>
        <v>1.4539</v>
      </c>
      <c r="BK168" s="3">
        <f t="shared" si="272"/>
        <v>1.4414</v>
      </c>
      <c r="BL168" s="3">
        <f t="shared" si="273"/>
        <v>1.3816869376050627</v>
      </c>
      <c r="BM168" s="3">
        <f t="shared" si="274"/>
        <v>1.524</v>
      </c>
      <c r="BN168" s="3">
        <f t="shared" si="275"/>
        <v>1.1180000000000001</v>
      </c>
      <c r="BO168" s="3">
        <f t="shared" si="276"/>
        <v>1.7748768472906407</v>
      </c>
      <c r="BP168" s="3">
        <f t="shared" si="277"/>
        <v>1.2921444139107363</v>
      </c>
      <c r="BQ168" s="3">
        <f t="shared" si="278"/>
        <v>1.8919834081097096</v>
      </c>
      <c r="BR168" s="3">
        <f t="shared" si="279"/>
        <v>1.7259</v>
      </c>
      <c r="BS168" s="3">
        <f t="shared" si="280"/>
        <v>1.0254000000000001</v>
      </c>
      <c r="BT168" s="3">
        <f t="shared" si="281"/>
        <v>1.7805325987144169</v>
      </c>
      <c r="BU168" s="3">
        <f t="shared" si="282"/>
        <v>1.2661</v>
      </c>
      <c r="BV168" s="3">
        <f t="shared" si="283"/>
        <v>1.1700999999999999</v>
      </c>
      <c r="BW168" s="3">
        <f t="shared" si="284"/>
        <v>1.0749</v>
      </c>
      <c r="BX168" s="3">
        <f t="shared" si="285"/>
        <v>2.1539999999999999</v>
      </c>
      <c r="BY168" s="3">
        <f t="shared" si="286"/>
        <v>1.3192292411601114</v>
      </c>
      <c r="BZ168" s="3">
        <f t="shared" si="287"/>
        <v>1.236</v>
      </c>
      <c r="CA168" s="3">
        <f t="shared" si="288"/>
        <v>1.371</v>
      </c>
      <c r="CB168" s="3">
        <f t="shared" si="289"/>
        <v>1.0169999999999999</v>
      </c>
      <c r="CC168" s="3">
        <f t="shared" ref="CC168" si="318">U168/U$2</f>
        <v>1.613745592789948</v>
      </c>
    </row>
    <row r="169" spans="1:81">
      <c r="A169" s="2">
        <v>44302</v>
      </c>
      <c r="B169">
        <v>1.4539</v>
      </c>
      <c r="C169">
        <v>1.4441999999999999</v>
      </c>
      <c r="D169">
        <v>1.3454999999999999</v>
      </c>
      <c r="E169">
        <v>1.516</v>
      </c>
      <c r="F169" s="69">
        <v>1.119</v>
      </c>
      <c r="G169">
        <v>1.8201000000000001</v>
      </c>
      <c r="H169">
        <v>1.3563000000000001</v>
      </c>
      <c r="I169">
        <v>2.2061000000000002</v>
      </c>
      <c r="J169">
        <v>1.7282</v>
      </c>
      <c r="K169">
        <v>1.0226</v>
      </c>
      <c r="L169">
        <v>1.911</v>
      </c>
      <c r="M169">
        <v>1.2657</v>
      </c>
      <c r="N169">
        <v>1.1747000000000001</v>
      </c>
      <c r="O169">
        <v>1.0728</v>
      </c>
      <c r="P169">
        <v>2.1720000000000002</v>
      </c>
      <c r="Q169">
        <v>1.3273999999999999</v>
      </c>
      <c r="R169">
        <v>1.236</v>
      </c>
      <c r="S169">
        <v>1.361</v>
      </c>
      <c r="T169">
        <v>1.014</v>
      </c>
      <c r="U169" s="3">
        <v>1.610198885655743</v>
      </c>
      <c r="W169" t="str">
        <f t="shared" si="290"/>
        <v>/</v>
      </c>
      <c r="X169">
        <f t="shared" si="291"/>
        <v>1.9425558484806871E-3</v>
      </c>
      <c r="Y169">
        <f t="shared" si="292"/>
        <v>-3.7071495026121837E-2</v>
      </c>
      <c r="Z169">
        <f t="shared" si="293"/>
        <v>-5.2493438320210251E-3</v>
      </c>
      <c r="AA169">
        <f t="shared" si="294"/>
        <v>8.944543828264262E-4</v>
      </c>
      <c r="AB169">
        <f t="shared" si="295"/>
        <v>1.0324729392173104E-2</v>
      </c>
      <c r="AC169">
        <f t="shared" si="296"/>
        <v>-5.3534760926956526E-3</v>
      </c>
      <c r="AD169">
        <f t="shared" si="297"/>
        <v>-1.2930648769574837E-2</v>
      </c>
      <c r="AE169">
        <f t="shared" si="298"/>
        <v>1.3326380439191432E-3</v>
      </c>
      <c r="AF169">
        <f t="shared" si="299"/>
        <v>-2.7306417007998407E-3</v>
      </c>
      <c r="AG169">
        <f t="shared" si="300"/>
        <v>-1.4440433212996373E-2</v>
      </c>
      <c r="AH169">
        <f t="shared" si="301"/>
        <v>-3.1593081115233179E-4</v>
      </c>
      <c r="AI169">
        <f t="shared" si="302"/>
        <v>3.9312879241091281E-3</v>
      </c>
      <c r="AJ169">
        <f t="shared" si="303"/>
        <v>-1.953670108847283E-3</v>
      </c>
      <c r="AK169">
        <f t="shared" si="304"/>
        <v>8.3565459610028814E-3</v>
      </c>
      <c r="AL169">
        <f t="shared" si="305"/>
        <v>-6.0231892787243613E-4</v>
      </c>
      <c r="AM169" t="str">
        <f t="shared" si="306"/>
        <v>/</v>
      </c>
      <c r="AN169">
        <f t="shared" si="307"/>
        <v>-7.2939460247993804E-3</v>
      </c>
      <c r="AO169">
        <f t="shared" si="308"/>
        <v>-2.9498525073745618E-3</v>
      </c>
      <c r="AP169">
        <f t="shared" ref="AP169" si="319">IF(U169=U168,"/",U169/U168-1)</f>
        <v>-2.1978105781056412E-3</v>
      </c>
      <c r="BI169" s="2">
        <f t="shared" si="270"/>
        <v>44302</v>
      </c>
      <c r="BJ169" s="3">
        <f t="shared" si="271"/>
        <v>1.4539</v>
      </c>
      <c r="BK169" s="3">
        <f t="shared" si="272"/>
        <v>1.4441999999999999</v>
      </c>
      <c r="BL169" s="3">
        <f t="shared" si="273"/>
        <v>1.3304657371699791</v>
      </c>
      <c r="BM169" s="3">
        <f t="shared" si="274"/>
        <v>1.516</v>
      </c>
      <c r="BN169" s="3">
        <f t="shared" si="275"/>
        <v>1.119</v>
      </c>
      <c r="BO169" s="3">
        <f t="shared" si="276"/>
        <v>1.7932019704433499</v>
      </c>
      <c r="BP169" s="3">
        <f t="shared" si="277"/>
        <v>1.2852269496825548</v>
      </c>
      <c r="BQ169" s="3">
        <f t="shared" si="278"/>
        <v>1.8675188351815797</v>
      </c>
      <c r="BR169" s="3">
        <f t="shared" si="279"/>
        <v>1.7282</v>
      </c>
      <c r="BS169" s="3">
        <f t="shared" si="280"/>
        <v>1.0226</v>
      </c>
      <c r="BT169" s="3">
        <f t="shared" si="281"/>
        <v>1.7548209366391185</v>
      </c>
      <c r="BU169" s="3">
        <f t="shared" si="282"/>
        <v>1.2657</v>
      </c>
      <c r="BV169" s="3">
        <f t="shared" si="283"/>
        <v>1.1747000000000001</v>
      </c>
      <c r="BW169" s="3">
        <f t="shared" si="284"/>
        <v>1.0728</v>
      </c>
      <c r="BX169" s="3">
        <f t="shared" si="285"/>
        <v>2.1720000000000002</v>
      </c>
      <c r="BY169" s="3">
        <f t="shared" si="286"/>
        <v>1.318434644417958</v>
      </c>
      <c r="BZ169" s="3">
        <f t="shared" si="287"/>
        <v>1.236</v>
      </c>
      <c r="CA169" s="3">
        <f t="shared" si="288"/>
        <v>1.361</v>
      </c>
      <c r="CB169" s="3">
        <f t="shared" si="289"/>
        <v>1.014</v>
      </c>
      <c r="CC169" s="3">
        <f t="shared" ref="CC169" si="320">U169/U$2</f>
        <v>1.610198885655743</v>
      </c>
    </row>
    <row r="170" spans="1:81">
      <c r="A170" s="2">
        <v>44309</v>
      </c>
      <c r="B170">
        <v>1.4567000000000001</v>
      </c>
      <c r="C170">
        <v>1.4415</v>
      </c>
      <c r="D170">
        <v>1.3591</v>
      </c>
      <c r="E170">
        <v>1.5209999999999999</v>
      </c>
      <c r="F170" s="69">
        <v>1.1200000000000001</v>
      </c>
      <c r="G170">
        <v>1.8387</v>
      </c>
      <c r="H170">
        <v>1.3668</v>
      </c>
      <c r="I170">
        <v>2.2122000000000002</v>
      </c>
      <c r="J170">
        <v>1.7398</v>
      </c>
      <c r="K170">
        <v>1.0236000000000001</v>
      </c>
      <c r="L170">
        <v>1.8979999999999999</v>
      </c>
      <c r="M170">
        <v>1.2648999999999999</v>
      </c>
      <c r="N170">
        <v>1.1816</v>
      </c>
      <c r="O170">
        <v>1.0773999999999999</v>
      </c>
      <c r="P170">
        <v>2.1920000000000002</v>
      </c>
      <c r="Q170">
        <v>1.3293999999999999</v>
      </c>
      <c r="R170">
        <v>1.2396</v>
      </c>
      <c r="S170">
        <v>1.3480000000000001</v>
      </c>
      <c r="T170">
        <v>1.018</v>
      </c>
      <c r="U170" s="3">
        <v>1.6147344940473676</v>
      </c>
      <c r="W170">
        <f t="shared" si="290"/>
        <v>1.925854597977894E-3</v>
      </c>
      <c r="X170">
        <f t="shared" si="291"/>
        <v>-1.8695471541336772E-3</v>
      </c>
      <c r="Y170">
        <f t="shared" si="292"/>
        <v>1.0107766629505743E-2</v>
      </c>
      <c r="Z170">
        <f t="shared" si="293"/>
        <v>3.2981530343008103E-3</v>
      </c>
      <c r="AA170">
        <f t="shared" si="294"/>
        <v>8.9365504915117633E-4</v>
      </c>
      <c r="AB170">
        <f t="shared" si="295"/>
        <v>1.0219218724245804E-2</v>
      </c>
      <c r="AC170">
        <f t="shared" si="296"/>
        <v>7.741650077416562E-3</v>
      </c>
      <c r="AD170">
        <f t="shared" si="297"/>
        <v>2.7650605140292495E-3</v>
      </c>
      <c r="AE170">
        <f t="shared" si="298"/>
        <v>6.7121860895729135E-3</v>
      </c>
      <c r="AF170">
        <f t="shared" si="299"/>
        <v>9.7789947193449578E-4</v>
      </c>
      <c r="AG170">
        <f t="shared" si="300"/>
        <v>-6.8027210884354927E-3</v>
      </c>
      <c r="AH170">
        <f t="shared" si="301"/>
        <v>-6.3206130994719611E-4</v>
      </c>
      <c r="AI170">
        <f t="shared" si="302"/>
        <v>5.8738401293947362E-3</v>
      </c>
      <c r="AJ170">
        <f t="shared" si="303"/>
        <v>4.2878448918717282E-3</v>
      </c>
      <c r="AK170">
        <f t="shared" si="304"/>
        <v>9.208103130755152E-3</v>
      </c>
      <c r="AL170">
        <f t="shared" si="305"/>
        <v>1.5067048365224878E-3</v>
      </c>
      <c r="AM170">
        <f t="shared" si="306"/>
        <v>2.9126213592234329E-3</v>
      </c>
      <c r="AN170">
        <f t="shared" si="307"/>
        <v>-9.551800146950673E-3</v>
      </c>
      <c r="AO170">
        <f t="shared" si="308"/>
        <v>3.9447731755424265E-3</v>
      </c>
      <c r="AP170">
        <f t="shared" ref="AP170" si="321">IF(U170=U169,"/",U170/U169-1)</f>
        <v>2.8168001058934689E-3</v>
      </c>
      <c r="BI170" s="2">
        <f t="shared" si="270"/>
        <v>44309</v>
      </c>
      <c r="BJ170" s="3">
        <f t="shared" si="271"/>
        <v>1.4567000000000001</v>
      </c>
      <c r="BK170" s="3">
        <f t="shared" si="272"/>
        <v>1.4415</v>
      </c>
      <c r="BL170" s="3">
        <f t="shared" si="273"/>
        <v>1.3439137743498466</v>
      </c>
      <c r="BM170" s="3">
        <f t="shared" si="274"/>
        <v>1.5209999999999999</v>
      </c>
      <c r="BN170" s="3">
        <f t="shared" si="275"/>
        <v>1.1200000000000001</v>
      </c>
      <c r="BO170" s="3">
        <f t="shared" si="276"/>
        <v>1.8115270935960592</v>
      </c>
      <c r="BP170" s="3">
        <f t="shared" si="277"/>
        <v>1.2951767269970627</v>
      </c>
      <c r="BQ170" s="3">
        <f t="shared" si="278"/>
        <v>1.8726826377719463</v>
      </c>
      <c r="BR170" s="3">
        <f t="shared" si="279"/>
        <v>1.7398</v>
      </c>
      <c r="BS170" s="3">
        <f t="shared" si="280"/>
        <v>1.0236000000000001</v>
      </c>
      <c r="BT170" s="3">
        <f t="shared" si="281"/>
        <v>1.7428833792470155</v>
      </c>
      <c r="BU170" s="3">
        <f t="shared" si="282"/>
        <v>1.2648999999999999</v>
      </c>
      <c r="BV170" s="3">
        <f t="shared" si="283"/>
        <v>1.1816</v>
      </c>
      <c r="BW170" s="3">
        <f t="shared" si="284"/>
        <v>1.0773999999999999</v>
      </c>
      <c r="BX170" s="3">
        <f t="shared" si="285"/>
        <v>2.1920000000000002</v>
      </c>
      <c r="BY170" s="3">
        <f t="shared" si="286"/>
        <v>1.3204211362733413</v>
      </c>
      <c r="BZ170" s="3">
        <f t="shared" si="287"/>
        <v>1.2396</v>
      </c>
      <c r="CA170" s="3">
        <f t="shared" si="288"/>
        <v>1.3480000000000001</v>
      </c>
      <c r="CB170" s="3">
        <f t="shared" si="289"/>
        <v>1.018</v>
      </c>
      <c r="CC170" s="3">
        <f t="shared" ref="CC170" si="322">U170/U$2</f>
        <v>1.6147344940473676</v>
      </c>
    </row>
    <row r="171" spans="1:81">
      <c r="A171" s="2">
        <v>44316</v>
      </c>
      <c r="B171">
        <v>1.4567000000000001</v>
      </c>
      <c r="C171">
        <v>1.4429000000000001</v>
      </c>
      <c r="D171">
        <v>1.3401000000000001</v>
      </c>
      <c r="E171">
        <v>1.5229999999999999</v>
      </c>
      <c r="F171" s="69">
        <v>1.123</v>
      </c>
      <c r="G171">
        <v>1.8231999999999999</v>
      </c>
      <c r="H171">
        <v>1.3702000000000001</v>
      </c>
      <c r="I171">
        <v>2.1876000000000002</v>
      </c>
      <c r="J171">
        <v>1.7455000000000001</v>
      </c>
      <c r="K171">
        <v>1.01</v>
      </c>
      <c r="L171">
        <v>1.8939999999999999</v>
      </c>
      <c r="M171">
        <v>1.2595000000000001</v>
      </c>
      <c r="N171">
        <v>1.1861999999999999</v>
      </c>
      <c r="O171">
        <v>1.0773999999999999</v>
      </c>
      <c r="P171">
        <v>2.198</v>
      </c>
      <c r="Q171">
        <v>1.3292999999999999</v>
      </c>
      <c r="R171">
        <v>1.242</v>
      </c>
      <c r="S171">
        <v>1.351</v>
      </c>
      <c r="T171">
        <v>1.0209999999999999</v>
      </c>
      <c r="U171" s="3">
        <v>1.612150849453023</v>
      </c>
      <c r="W171" t="str">
        <f t="shared" ref="W171:W172" si="323">IF(B171=B170,"/",B171/B170-1)</f>
        <v>/</v>
      </c>
      <c r="X171">
        <f t="shared" ref="X171:X172" si="324">IF(C171=C170,"/",C171/C170-1)</f>
        <v>9.7121054457161016E-4</v>
      </c>
      <c r="Y171">
        <f t="shared" ref="Y171:Y172" si="325">IF(D171=D170,"/",D171/D170-1)</f>
        <v>-1.3979839599735033E-2</v>
      </c>
      <c r="Z171">
        <f t="shared" ref="Z171:Z172" si="326">IF(E171=E170,"/",E171/E170-1)</f>
        <v>1.3149243918475495E-3</v>
      </c>
      <c r="AA171">
        <f t="shared" ref="AA171:AA172" si="327">IF(F171=F170,"/",F171/F170-1)</f>
        <v>2.678571428571308E-3</v>
      </c>
      <c r="AB171">
        <f t="shared" ref="AB171:AB172" si="328">IF(G171=G170,"/",G171/G170-1)</f>
        <v>-8.4298689291347761E-3</v>
      </c>
      <c r="AC171">
        <f t="shared" ref="AC171:AC172" si="329">IF(H171=H170,"/",H171/H170-1)</f>
        <v>2.4875621890547706E-3</v>
      </c>
      <c r="AD171">
        <f t="shared" ref="AD171:AD172" si="330">IF(I171=I170,"/",I171/I170-1)</f>
        <v>-1.1120151885001373E-2</v>
      </c>
      <c r="AE171">
        <f t="shared" ref="AE171:AE172" si="331">IF(J171=J170,"/",J171/J170-1)</f>
        <v>3.2762386481204331E-3</v>
      </c>
      <c r="AF171">
        <f t="shared" ref="AF171:AF172" si="332">IF(K171=K170,"/",K171/K170-1)</f>
        <v>-1.3286440015631173E-2</v>
      </c>
      <c r="AG171">
        <f t="shared" ref="AG171:AG172" si="333">IF(L171=L170,"/",L171/L170-1)</f>
        <v>-2.1074815595363283E-3</v>
      </c>
      <c r="AH171">
        <f t="shared" ref="AH171:AH172" si="334">IF(M171=M170,"/",M171/M170-1)</f>
        <v>-4.2691121827811429E-3</v>
      </c>
      <c r="AI171">
        <f t="shared" ref="AI171:AI172" si="335">IF(N171=N170,"/",N171/N170-1)</f>
        <v>3.8930264048746555E-3</v>
      </c>
      <c r="AJ171" t="str">
        <f t="shared" ref="AJ171:AJ172" si="336">IF(O171=O170,"/",O171/O170-1)</f>
        <v>/</v>
      </c>
      <c r="AK171">
        <f t="shared" ref="AK171:AK172" si="337">IF(P171=P170,"/",P171/P170-1)</f>
        <v>2.7372262773721623E-3</v>
      </c>
      <c r="AL171">
        <f t="shared" ref="AL171:AL172" si="338">IF(Q171=Q170,"/",Q171/Q170-1)</f>
        <v>-7.5221904618616442E-5</v>
      </c>
      <c r="AM171">
        <f t="shared" ref="AM171:AM172" si="339">IF(R171=R170,"/",R171/R170-1)</f>
        <v>1.9361084220717029E-3</v>
      </c>
      <c r="AN171">
        <f t="shared" ref="AN171:AN172" si="340">IF(S171=S170,"/",S171/S170-1)</f>
        <v>2.225519287833766E-3</v>
      </c>
      <c r="AO171">
        <f t="shared" ref="AO171:AO172" si="341">IF(T171=T170,"/",T171/T170-1)</f>
        <v>2.9469548133593815E-3</v>
      </c>
      <c r="AP171">
        <f t="shared" ref="AP171:AP172" si="342">IF(U171=U170,"/",U171/U170-1)</f>
        <v>-1.6000429815978823E-3</v>
      </c>
      <c r="BI171" s="2">
        <f t="shared" ref="BI171:BI172" si="343">A171</f>
        <v>44316</v>
      </c>
      <c r="BJ171" s="3">
        <f t="shared" ref="BJ171:BJ172" si="344">B171/B$2</f>
        <v>1.4567000000000001</v>
      </c>
      <c r="BK171" s="3">
        <f t="shared" ref="BK171:BK172" si="345">C171/C$2</f>
        <v>1.4429000000000001</v>
      </c>
      <c r="BL171" s="3">
        <f t="shared" ref="BL171:BL172" si="346">D171/D$2</f>
        <v>1.3251260753485612</v>
      </c>
      <c r="BM171" s="3">
        <f t="shared" ref="BM171:BM172" si="347">E171/E$2</f>
        <v>1.5229999999999999</v>
      </c>
      <c r="BN171" s="3">
        <f t="shared" ref="BN171:BN172" si="348">F171/F$2</f>
        <v>1.123</v>
      </c>
      <c r="BO171" s="3">
        <f t="shared" ref="BO171:BO172" si="349">G171/G$2</f>
        <v>1.7962561576354681</v>
      </c>
      <c r="BP171" s="3">
        <f t="shared" ref="BP171:BP172" si="350">H171/H$2</f>
        <v>1.2983985596512841</v>
      </c>
      <c r="BQ171" s="3">
        <f t="shared" ref="BQ171:BQ172" si="351">I171/I$2</f>
        <v>1.8518581224075172</v>
      </c>
      <c r="BR171" s="3">
        <f t="shared" ref="BR171:BR172" si="352">J171/J$2</f>
        <v>1.7455000000000001</v>
      </c>
      <c r="BS171" s="3">
        <f t="shared" ref="BS171:BS172" si="353">K171/K$2</f>
        <v>1.01</v>
      </c>
      <c r="BT171" s="3">
        <f t="shared" ref="BT171:BT172" si="354">L171/L$2</f>
        <v>1.7392102846648301</v>
      </c>
      <c r="BU171" s="3">
        <f t="shared" ref="BU171:BU172" si="355">M171/M$2</f>
        <v>1.2595000000000001</v>
      </c>
      <c r="BV171" s="3">
        <f t="shared" ref="BV171:BV172" si="356">N171/N$2</f>
        <v>1.1861999999999999</v>
      </c>
      <c r="BW171" s="3">
        <f t="shared" ref="BW171:BW172" si="357">O171/O$2</f>
        <v>1.0773999999999999</v>
      </c>
      <c r="BX171" s="3">
        <f t="shared" ref="BX171:BX172" si="358">P171/P$2</f>
        <v>2.198</v>
      </c>
      <c r="BY171" s="3">
        <f t="shared" ref="BY171:BY172" si="359">Q171/Q$2</f>
        <v>1.3203218116805722</v>
      </c>
      <c r="BZ171" s="3">
        <f t="shared" ref="BZ171:BZ172" si="360">R171/R$2</f>
        <v>1.242</v>
      </c>
      <c r="CA171" s="3">
        <f t="shared" ref="CA171:CA172" si="361">S171/S$2</f>
        <v>1.351</v>
      </c>
      <c r="CB171" s="3">
        <f t="shared" ref="CB171:CB172" si="362">T171/T$2</f>
        <v>1.0209999999999999</v>
      </c>
      <c r="CC171" s="3">
        <f t="shared" ref="CC171:CC172" si="363">U171/U$2</f>
        <v>1.612150849453023</v>
      </c>
    </row>
    <row r="172" spans="1:81">
      <c r="A172" s="2">
        <v>44323</v>
      </c>
      <c r="B172">
        <v>1.4594</v>
      </c>
      <c r="C172">
        <v>1.4387000000000001</v>
      </c>
      <c r="D172">
        <v>1.3387</v>
      </c>
      <c r="E172">
        <v>1.5389999999999999</v>
      </c>
      <c r="F172" s="69">
        <v>1.119</v>
      </c>
      <c r="G172">
        <v>1.8668</v>
      </c>
      <c r="H172">
        <v>1.361</v>
      </c>
      <c r="I172">
        <v>2.1865000000000001</v>
      </c>
      <c r="J172">
        <v>1.7559</v>
      </c>
      <c r="K172">
        <v>1.0427999999999999</v>
      </c>
      <c r="L172">
        <v>1.89</v>
      </c>
      <c r="M172">
        <v>1.2584</v>
      </c>
      <c r="N172">
        <v>1.1861999999999999</v>
      </c>
      <c r="O172">
        <v>1.08</v>
      </c>
      <c r="P172">
        <v>2.1989999999999998</v>
      </c>
      <c r="Q172">
        <v>1.3295999999999999</v>
      </c>
      <c r="R172">
        <v>1.2407999999999999</v>
      </c>
      <c r="S172">
        <v>1.353</v>
      </c>
      <c r="T172">
        <v>1.0349999999999999</v>
      </c>
      <c r="U172" s="3">
        <v>1.6158974432751667</v>
      </c>
      <c r="W172">
        <f t="shared" si="323"/>
        <v>1.8535044964644865E-3</v>
      </c>
      <c r="X172">
        <f t="shared" si="324"/>
        <v>-2.9108046295654999E-3</v>
      </c>
      <c r="Y172">
        <f t="shared" si="325"/>
        <v>-1.0446981568540403E-3</v>
      </c>
      <c r="Z172">
        <f t="shared" si="326"/>
        <v>1.0505581089954141E-2</v>
      </c>
      <c r="AA172">
        <f t="shared" si="327"/>
        <v>-3.5618878005342358E-3</v>
      </c>
      <c r="AB172">
        <f t="shared" si="328"/>
        <v>2.3913997367266404E-2</v>
      </c>
      <c r="AC172">
        <f t="shared" si="329"/>
        <v>-6.7143482703255764E-3</v>
      </c>
      <c r="AD172">
        <f t="shared" si="330"/>
        <v>-5.0283415615293148E-4</v>
      </c>
      <c r="AE172">
        <f t="shared" si="331"/>
        <v>5.9581781724433736E-3</v>
      </c>
      <c r="AF172">
        <f t="shared" si="332"/>
        <v>3.2475247524752504E-2</v>
      </c>
      <c r="AG172">
        <f t="shared" si="333"/>
        <v>-2.1119324181626542E-3</v>
      </c>
      <c r="AH172">
        <f t="shared" si="334"/>
        <v>-8.7336244541491581E-4</v>
      </c>
      <c r="AI172" t="str">
        <f t="shared" si="335"/>
        <v>/</v>
      </c>
      <c r="AJ172">
        <f t="shared" si="336"/>
        <v>2.4132170038984047E-3</v>
      </c>
      <c r="AK172">
        <f t="shared" si="337"/>
        <v>4.5495905368508893E-4</v>
      </c>
      <c r="AL172">
        <f t="shared" si="338"/>
        <v>2.2568269013767406E-4</v>
      </c>
      <c r="AM172">
        <f t="shared" si="339"/>
        <v>-9.6618357487932016E-4</v>
      </c>
      <c r="AN172">
        <f t="shared" si="340"/>
        <v>1.4803849000739611E-3</v>
      </c>
      <c r="AO172">
        <f t="shared" si="341"/>
        <v>1.3712047012732542E-2</v>
      </c>
      <c r="AP172">
        <f t="shared" si="342"/>
        <v>2.3239722408203711E-3</v>
      </c>
      <c r="BI172" s="2">
        <f t="shared" si="343"/>
        <v>44323</v>
      </c>
      <c r="BJ172" s="3">
        <f t="shared" si="344"/>
        <v>1.4594</v>
      </c>
      <c r="BK172" s="3">
        <f t="shared" si="345"/>
        <v>1.4387000000000001</v>
      </c>
      <c r="BL172" s="3">
        <f t="shared" si="346"/>
        <v>1.3237417185800453</v>
      </c>
      <c r="BM172" s="3">
        <f t="shared" si="347"/>
        <v>1.5389999999999999</v>
      </c>
      <c r="BN172" s="3">
        <f t="shared" si="348"/>
        <v>1.119</v>
      </c>
      <c r="BO172" s="3">
        <f t="shared" si="349"/>
        <v>1.8392118226600986</v>
      </c>
      <c r="BP172" s="3">
        <f t="shared" si="350"/>
        <v>1.2896806595280963</v>
      </c>
      <c r="BQ172" s="3">
        <f t="shared" si="351"/>
        <v>1.8509269448912216</v>
      </c>
      <c r="BR172" s="3">
        <f t="shared" si="352"/>
        <v>1.7559</v>
      </c>
      <c r="BS172" s="3">
        <f t="shared" si="353"/>
        <v>1.0427999999999999</v>
      </c>
      <c r="BT172" s="3">
        <f t="shared" si="354"/>
        <v>1.7355371900826446</v>
      </c>
      <c r="BU172" s="3">
        <f t="shared" si="355"/>
        <v>1.2584</v>
      </c>
      <c r="BV172" s="3">
        <f t="shared" si="356"/>
        <v>1.1861999999999999</v>
      </c>
      <c r="BW172" s="3">
        <f t="shared" si="357"/>
        <v>1.08</v>
      </c>
      <c r="BX172" s="3">
        <f t="shared" si="358"/>
        <v>2.1989999999999998</v>
      </c>
      <c r="BY172" s="3">
        <f t="shared" si="359"/>
        <v>1.3206197854588797</v>
      </c>
      <c r="BZ172" s="3">
        <f t="shared" si="360"/>
        <v>1.2407999999999999</v>
      </c>
      <c r="CA172" s="3">
        <f t="shared" si="361"/>
        <v>1.353</v>
      </c>
      <c r="CB172" s="3">
        <f t="shared" si="362"/>
        <v>1.0349999999999999</v>
      </c>
      <c r="CC172" s="3">
        <f t="shared" si="363"/>
        <v>1.6158974432751667</v>
      </c>
    </row>
    <row r="173" spans="1:81">
      <c r="A173" s="2">
        <v>44330</v>
      </c>
      <c r="B173">
        <v>1.4553</v>
      </c>
      <c r="C173">
        <v>1.4429000000000001</v>
      </c>
      <c r="D173">
        <v>1.3413999999999999</v>
      </c>
      <c r="E173">
        <v>1.5449999999999999</v>
      </c>
      <c r="F173" s="69">
        <v>1.129</v>
      </c>
      <c r="G173">
        <v>1.887</v>
      </c>
      <c r="H173">
        <v>1.3782000000000001</v>
      </c>
      <c r="I173">
        <v>2.1781999999999999</v>
      </c>
      <c r="J173">
        <v>1.7627999999999999</v>
      </c>
      <c r="K173">
        <v>1.0206</v>
      </c>
      <c r="L173">
        <v>1.879</v>
      </c>
      <c r="M173">
        <v>1.2666999999999999</v>
      </c>
      <c r="N173">
        <v>1.1884999999999999</v>
      </c>
      <c r="O173">
        <v>1.08</v>
      </c>
      <c r="P173">
        <v>2.2120000000000002</v>
      </c>
      <c r="Q173">
        <v>1.3292999999999999</v>
      </c>
      <c r="R173">
        <v>1.2407999999999999</v>
      </c>
      <c r="S173">
        <v>1.3560000000000001</v>
      </c>
      <c r="T173">
        <v>1.04</v>
      </c>
      <c r="U173" s="3">
        <v>1.620075056758671</v>
      </c>
      <c r="W173">
        <f t="shared" ref="W173" si="364">IF(B173=B172,"/",B173/B172-1)</f>
        <v>-2.8093737152253828E-3</v>
      </c>
      <c r="X173">
        <f t="shared" ref="X173" si="365">IF(C173=C172,"/",C173/C172-1)</f>
        <v>2.9193021477722514E-3</v>
      </c>
      <c r="Y173">
        <f t="shared" ref="Y173" si="366">IF(D173=D172,"/",D173/D172-1)</f>
        <v>2.016882049749702E-3</v>
      </c>
      <c r="Z173">
        <f t="shared" ref="Z173" si="367">IF(E173=E172,"/",E173/E172-1)</f>
        <v>3.8986354775829568E-3</v>
      </c>
      <c r="AA173">
        <f t="shared" ref="AA173" si="368">IF(F173=F172,"/",F173/F172-1)</f>
        <v>8.936550491510209E-3</v>
      </c>
      <c r="AB173">
        <f t="shared" ref="AB173" si="369">IF(G173=G172,"/",G173/G172-1)</f>
        <v>1.0820655667452383E-2</v>
      </c>
      <c r="AC173">
        <f t="shared" ref="AC173" si="370">IF(H173=H172,"/",H173/H172-1)</f>
        <v>1.2637766348273516E-2</v>
      </c>
      <c r="AD173">
        <f t="shared" ref="AD173" si="371">IF(I173=I172,"/",I173/I172-1)</f>
        <v>-3.7960210381889903E-3</v>
      </c>
      <c r="AE173">
        <f t="shared" ref="AE173" si="372">IF(J173=J172,"/",J173/J172-1)</f>
        <v>3.9296087476508035E-3</v>
      </c>
      <c r="AF173">
        <f t="shared" ref="AF173" si="373">IF(K173=K172,"/",K173/K172-1)</f>
        <v>-2.1288837744533939E-2</v>
      </c>
      <c r="AG173">
        <f t="shared" ref="AG173" si="374">IF(L173=L172,"/",L173/L172-1)</f>
        <v>-5.8201058201057254E-3</v>
      </c>
      <c r="AH173">
        <f t="shared" ref="AH173" si="375">IF(M173=M172,"/",M173/M172-1)</f>
        <v>6.5956770502224593E-3</v>
      </c>
      <c r="AI173">
        <f t="shared" ref="AI173" si="376">IF(N173=N172,"/",N173/N172-1)</f>
        <v>1.9389647614229677E-3</v>
      </c>
      <c r="AJ173" t="str">
        <f t="shared" ref="AJ173" si="377">IF(O173=O172,"/",O173/O172-1)</f>
        <v>/</v>
      </c>
      <c r="AK173">
        <f t="shared" ref="AK173" si="378">IF(P173=P172,"/",P173/P172-1)</f>
        <v>5.9117780809461173E-3</v>
      </c>
      <c r="AL173">
        <f t="shared" ref="AL173" si="379">IF(Q173=Q172,"/",Q173/Q172-1)</f>
        <v>-2.256317689530718E-4</v>
      </c>
      <c r="AM173" t="str">
        <f t="shared" ref="AM173" si="380">IF(R173=R172,"/",R173/R172-1)</f>
        <v>/</v>
      </c>
      <c r="AN173">
        <f t="shared" ref="AN173" si="381">IF(S173=S172,"/",S173/S172-1)</f>
        <v>2.2172949002217113E-3</v>
      </c>
      <c r="AO173">
        <f t="shared" ref="AO173" si="382">IF(T173=T172,"/",T173/T172-1)</f>
        <v>4.8309178743961567E-3</v>
      </c>
      <c r="AP173">
        <f t="shared" ref="AP173" si="383">IF(U173=U172,"/",U173/U172-1)</f>
        <v>2.5853209316533121E-3</v>
      </c>
      <c r="BI173" s="2">
        <f t="shared" ref="BI173" si="384">A173</f>
        <v>44330</v>
      </c>
      <c r="BJ173" s="3">
        <f t="shared" ref="BJ173" si="385">B173/B$2</f>
        <v>1.4553</v>
      </c>
      <c r="BK173" s="3">
        <f t="shared" ref="BK173" si="386">C173/C$2</f>
        <v>1.4429000000000001</v>
      </c>
      <c r="BL173" s="3">
        <f t="shared" ref="BL173" si="387">D173/D$2</f>
        <v>1.3264115494907542</v>
      </c>
      <c r="BM173" s="3">
        <f t="shared" ref="BM173" si="388">E173/E$2</f>
        <v>1.5449999999999999</v>
      </c>
      <c r="BN173" s="3">
        <f t="shared" ref="BN173" si="389">F173/F$2</f>
        <v>1.129</v>
      </c>
      <c r="BO173" s="3">
        <f t="shared" ref="BO173" si="390">G173/G$2</f>
        <v>1.859113300492611</v>
      </c>
      <c r="BP173" s="3">
        <f t="shared" ref="BP173" si="391">H173/H$2</f>
        <v>1.3059793423670996</v>
      </c>
      <c r="BQ173" s="3">
        <f t="shared" ref="BQ173" si="392">I173/I$2</f>
        <v>1.8439007872682638</v>
      </c>
      <c r="BR173" s="3">
        <f t="shared" ref="BR173" si="393">J173/J$2</f>
        <v>1.7627999999999999</v>
      </c>
      <c r="BS173" s="3">
        <f t="shared" ref="BS173" si="394">K173/K$2</f>
        <v>1.0206</v>
      </c>
      <c r="BT173" s="3">
        <f t="shared" ref="BT173" si="395">L173/L$2</f>
        <v>1.7254361799816347</v>
      </c>
      <c r="BU173" s="3">
        <f t="shared" ref="BU173" si="396">M173/M$2</f>
        <v>1.2666999999999999</v>
      </c>
      <c r="BV173" s="3">
        <f t="shared" ref="BV173" si="397">N173/N$2</f>
        <v>1.1884999999999999</v>
      </c>
      <c r="BW173" s="3">
        <f t="shared" ref="BW173" si="398">O173/O$2</f>
        <v>1.08</v>
      </c>
      <c r="BX173" s="3">
        <f t="shared" ref="BX173" si="399">P173/P$2</f>
        <v>2.2120000000000002</v>
      </c>
      <c r="BY173" s="3">
        <f t="shared" ref="BY173" si="400">Q173/Q$2</f>
        <v>1.3203218116805722</v>
      </c>
      <c r="BZ173" s="3">
        <f t="shared" ref="BZ173" si="401">R173/R$2</f>
        <v>1.2407999999999999</v>
      </c>
      <c r="CA173" s="3">
        <f t="shared" ref="CA173" si="402">S173/S$2</f>
        <v>1.3560000000000001</v>
      </c>
      <c r="CB173" s="3">
        <f t="shared" ref="CB173" si="403">T173/T$2</f>
        <v>1.04</v>
      </c>
      <c r="CC173" s="3">
        <f t="shared" ref="CC173" si="404">U173/U$2</f>
        <v>1.620075056758671</v>
      </c>
    </row>
    <row r="174" spans="1:81">
      <c r="U174" s="3"/>
      <c r="W174" s="17"/>
    </row>
    <row r="175" spans="1:81">
      <c r="B175" s="3"/>
      <c r="C175" s="3"/>
      <c r="D175" s="3"/>
      <c r="E175" s="3"/>
      <c r="F175" s="3"/>
      <c r="G175" s="3"/>
      <c r="H175" s="3"/>
      <c r="I175" s="3"/>
      <c r="J175" s="3"/>
      <c r="K175" s="3"/>
      <c r="L175" s="3"/>
      <c r="M175" s="3"/>
      <c r="N175" s="3"/>
      <c r="O175" s="3"/>
      <c r="P175" s="3"/>
      <c r="Q175" s="3"/>
      <c r="R175" s="3"/>
      <c r="S175" s="3"/>
      <c r="T175" s="3"/>
      <c r="U175" s="3"/>
      <c r="W175" s="17"/>
      <c r="X175" s="17"/>
      <c r="Y175" s="17"/>
      <c r="Z175" s="17"/>
      <c r="AA175" s="17"/>
      <c r="AB175" s="17"/>
      <c r="AC175" s="17"/>
      <c r="AD175" s="17"/>
      <c r="AE175" s="17"/>
      <c r="AF175" s="17"/>
      <c r="AG175" s="17"/>
      <c r="AH175" s="17"/>
      <c r="AI175" s="17"/>
      <c r="AJ175" s="17"/>
      <c r="AK175" s="17"/>
      <c r="AL175" s="17"/>
      <c r="AM175" s="17"/>
      <c r="AN175" s="17"/>
      <c r="AO175" s="17"/>
      <c r="AP175" s="17"/>
    </row>
    <row r="176" spans="1:81">
      <c r="B176" s="3"/>
      <c r="C176" s="3"/>
      <c r="D176" s="3"/>
      <c r="E176" s="3"/>
      <c r="F176" s="3"/>
      <c r="G176" s="3"/>
      <c r="H176" s="3"/>
      <c r="I176" s="3"/>
      <c r="J176" s="3"/>
      <c r="K176" s="3"/>
      <c r="L176" s="3"/>
      <c r="M176" s="3"/>
      <c r="N176" s="3"/>
      <c r="O176" s="3"/>
      <c r="P176" s="3"/>
      <c r="Q176" s="3"/>
      <c r="R176" s="3"/>
      <c r="S176" s="3"/>
      <c r="T176" s="3"/>
      <c r="U176" s="3"/>
      <c r="W176" s="17"/>
      <c r="X176" s="17"/>
      <c r="Y176" s="17"/>
      <c r="Z176" s="17"/>
      <c r="AA176" s="17"/>
      <c r="AB176" s="17"/>
      <c r="AC176" s="17"/>
      <c r="AD176" s="17"/>
      <c r="AE176" s="17"/>
      <c r="AF176" s="17"/>
      <c r="AG176" s="17"/>
      <c r="AH176" s="17"/>
      <c r="AI176" s="17"/>
      <c r="AJ176" s="17"/>
      <c r="AK176" s="17"/>
      <c r="AL176" s="17"/>
      <c r="AM176" s="17"/>
      <c r="AN176" s="17"/>
      <c r="AO176" s="17"/>
      <c r="AP176" s="17"/>
    </row>
    <row r="177" spans="2:21">
      <c r="B177" s="3"/>
      <c r="C177" s="3"/>
      <c r="D177" s="3"/>
      <c r="E177" s="3"/>
      <c r="F177" s="3"/>
      <c r="G177" s="3"/>
      <c r="H177" s="3"/>
      <c r="I177" s="3"/>
      <c r="J177" s="3"/>
      <c r="K177" s="3"/>
      <c r="L177" s="3"/>
      <c r="M177" s="3"/>
      <c r="N177" s="3"/>
      <c r="O177" s="3"/>
      <c r="P177" s="3"/>
      <c r="Q177" s="3"/>
      <c r="R177" s="3"/>
      <c r="S177" s="3"/>
      <c r="T177" s="3"/>
      <c r="U177" s="3"/>
    </row>
  </sheetData>
  <mergeCells count="8">
    <mergeCell ref="AR2:BF2"/>
    <mergeCell ref="AT3:AU3"/>
    <mergeCell ref="AV3:AW3"/>
    <mergeCell ref="AX3:BA3"/>
    <mergeCell ref="BB3:BE3"/>
    <mergeCell ref="BF3:BG3"/>
    <mergeCell ref="AR3:AR4"/>
    <mergeCell ref="AS3:AS4"/>
  </mergeCells>
  <phoneticPr fontId="15" type="noConversion"/>
  <conditionalFormatting sqref="AT5:AT13 AT15:AT17 AT19:AT23">
    <cfRule type="cellIs" dxfId="2" priority="1" operator="greaterThan">
      <formula>$AU$5</formula>
    </cfRule>
  </conditionalFormatting>
  <pageMargins left="0.69930555555555596" right="0.69930555555555596"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B177"/>
  <sheetViews>
    <sheetView workbookViewId="0">
      <pane ySplit="1" topLeftCell="A2" activePane="bottomLeft" state="frozen"/>
      <selection pane="bottomLeft" activeCell="AO1" sqref="A1:AO1048576"/>
    </sheetView>
  </sheetViews>
  <sheetFormatPr baseColWidth="10" defaultColWidth="9" defaultRowHeight="14"/>
  <cols>
    <col min="1" max="1" width="13" style="2" hidden="1" customWidth="1"/>
    <col min="2" max="9" width="0" style="3" hidden="1" customWidth="1"/>
    <col min="10" max="10" width="8.6640625" style="3" hidden="1" customWidth="1"/>
    <col min="11" max="11" width="0" style="3" hidden="1" customWidth="1"/>
    <col min="12" max="12" width="9" style="19" hidden="1" customWidth="1"/>
    <col min="13" max="26" width="9" hidden="1" customWidth="1"/>
    <col min="27" max="27" width="19.1640625" hidden="1" customWidth="1"/>
    <col min="28" max="28" width="10.83203125" hidden="1" customWidth="1"/>
    <col min="29" max="29" width="11.6640625" hidden="1" customWidth="1"/>
    <col min="30" max="30" width="13.83203125" hidden="1" customWidth="1"/>
    <col min="31" max="31" width="13.1640625" hidden="1" customWidth="1"/>
    <col min="32" max="41" width="10.6640625" hidden="1" customWidth="1"/>
    <col min="42" max="42" width="9" customWidth="1"/>
    <col min="43" max="43" width="12.33203125" style="2" customWidth="1"/>
    <col min="44" max="54" width="9" style="3"/>
  </cols>
  <sheetData>
    <row r="1" spans="1:54" ht="46" thickBot="1">
      <c r="A1" s="4" t="s">
        <v>234</v>
      </c>
      <c r="B1" s="5" t="s">
        <v>179</v>
      </c>
      <c r="C1" s="5" t="s">
        <v>181</v>
      </c>
      <c r="D1" s="5" t="s">
        <v>183</v>
      </c>
      <c r="E1" s="5" t="s">
        <v>185</v>
      </c>
      <c r="F1" s="5" t="s">
        <v>186</v>
      </c>
      <c r="G1" s="6" t="s">
        <v>188</v>
      </c>
      <c r="H1" s="7" t="s">
        <v>190</v>
      </c>
      <c r="I1" s="8" t="s">
        <v>191</v>
      </c>
      <c r="J1" s="8" t="s">
        <v>296</v>
      </c>
      <c r="K1" s="8" t="s">
        <v>315</v>
      </c>
      <c r="L1" s="22" t="s">
        <v>237</v>
      </c>
      <c r="N1" s="7" t="s">
        <v>179</v>
      </c>
      <c r="O1" s="7" t="s">
        <v>181</v>
      </c>
      <c r="P1" s="7" t="s">
        <v>183</v>
      </c>
      <c r="Q1" s="7" t="s">
        <v>185</v>
      </c>
      <c r="R1" s="7" t="s">
        <v>186</v>
      </c>
      <c r="S1" s="10" t="s">
        <v>188</v>
      </c>
      <c r="T1" s="7" t="s">
        <v>190</v>
      </c>
      <c r="U1" s="8" t="s">
        <v>191</v>
      </c>
      <c r="V1" s="8" t="s">
        <v>296</v>
      </c>
      <c r="W1" s="8" t="s">
        <v>315</v>
      </c>
      <c r="X1" t="s">
        <v>238</v>
      </c>
      <c r="AQ1" s="2" t="s">
        <v>240</v>
      </c>
      <c r="AR1" s="5" t="s">
        <v>179</v>
      </c>
      <c r="AS1" s="5" t="s">
        <v>181</v>
      </c>
      <c r="AT1" s="5" t="s">
        <v>183</v>
      </c>
      <c r="AU1" s="5" t="s">
        <v>185</v>
      </c>
      <c r="AV1" s="5" t="s">
        <v>186</v>
      </c>
      <c r="AW1" s="6" t="s">
        <v>188</v>
      </c>
      <c r="AX1" s="5" t="s">
        <v>190</v>
      </c>
      <c r="AY1" s="16" t="s">
        <v>191</v>
      </c>
      <c r="AZ1" s="8" t="s">
        <v>296</v>
      </c>
      <c r="BA1" s="8" t="s">
        <v>315</v>
      </c>
      <c r="BB1" s="3" t="s">
        <v>238</v>
      </c>
    </row>
    <row r="2" spans="1:54" ht="19" thickBot="1">
      <c r="A2" s="2">
        <v>43098</v>
      </c>
      <c r="B2" s="3">
        <v>1.02</v>
      </c>
      <c r="C2" s="3">
        <v>1.0880000000000001</v>
      </c>
      <c r="D2" s="3">
        <v>1</v>
      </c>
      <c r="E2" s="3">
        <v>1.079</v>
      </c>
      <c r="F2" s="3">
        <v>1.0169999999999999</v>
      </c>
      <c r="G2" s="3">
        <v>1.0749</v>
      </c>
      <c r="H2" s="3">
        <v>1</v>
      </c>
      <c r="I2" s="3">
        <v>1</v>
      </c>
      <c r="J2" s="3">
        <v>1</v>
      </c>
      <c r="K2" s="3">
        <v>1</v>
      </c>
      <c r="L2" s="19">
        <v>1</v>
      </c>
      <c r="Z2" s="105" t="s">
        <v>176</v>
      </c>
      <c r="AA2" s="105"/>
      <c r="AB2" s="105"/>
      <c r="AC2" s="105"/>
      <c r="AD2" s="105"/>
      <c r="AE2" s="105"/>
      <c r="AF2" s="105"/>
      <c r="AG2" s="105"/>
      <c r="AH2" s="105"/>
      <c r="AI2" s="105"/>
      <c r="AJ2" s="105"/>
      <c r="AK2" s="105"/>
      <c r="AL2" s="105"/>
      <c r="AM2" s="105"/>
      <c r="AN2" s="105"/>
      <c r="AQ2" s="2">
        <f t="shared" ref="AQ2:AQ33" si="0">A2</f>
        <v>43098</v>
      </c>
      <c r="AR2" s="3">
        <f t="shared" ref="AR2:AR33" si="1">B2/B$2</f>
        <v>1</v>
      </c>
      <c r="AS2" s="3">
        <f t="shared" ref="AS2:AS33" si="2">C2/C$2</f>
        <v>1</v>
      </c>
      <c r="AT2" s="3">
        <f t="shared" ref="AT2:AT33" si="3">D2/D$2</f>
        <v>1</v>
      </c>
      <c r="AU2" s="3">
        <f t="shared" ref="AU2:AU33" si="4">E2/E$2</f>
        <v>1</v>
      </c>
      <c r="AV2" s="3">
        <f t="shared" ref="AV2:AV33" si="5">F2/F$2</f>
        <v>1</v>
      </c>
      <c r="AW2" s="3">
        <f t="shared" ref="AW2:AW33" si="6">G2/G$2</f>
        <v>1</v>
      </c>
      <c r="AX2" s="3">
        <f t="shared" ref="AX2:AX33" si="7">H2/H$2</f>
        <v>1</v>
      </c>
      <c r="AY2" s="3">
        <f t="shared" ref="AY2:AY33" si="8">I2/I$2</f>
        <v>1</v>
      </c>
      <c r="AZ2" s="3">
        <f t="shared" ref="AZ2:AZ33" si="9">J2/J$2</f>
        <v>1</v>
      </c>
      <c r="BA2" s="3">
        <f t="shared" ref="BA2:BA33" si="10">K2/K$2</f>
        <v>1</v>
      </c>
      <c r="BB2" s="3">
        <f t="shared" ref="BB2:BB33" si="11">L2/L$2</f>
        <v>1</v>
      </c>
    </row>
    <row r="3" spans="1:54" ht="29.25" customHeight="1" thickBot="1">
      <c r="A3" s="2">
        <v>43105</v>
      </c>
      <c r="B3" s="3">
        <v>1.0146999999999999</v>
      </c>
      <c r="C3" s="3">
        <v>1.0880000000000001</v>
      </c>
      <c r="D3" s="3">
        <v>0.99980000000000002</v>
      </c>
      <c r="E3" s="3">
        <v>1.083</v>
      </c>
      <c r="F3" s="3">
        <v>1.0229999999999999</v>
      </c>
      <c r="G3" s="3">
        <v>1.1013999999999999</v>
      </c>
      <c r="H3" s="3">
        <v>1</v>
      </c>
      <c r="I3" s="3">
        <v>1</v>
      </c>
      <c r="J3" s="3">
        <v>1</v>
      </c>
      <c r="K3" s="3">
        <v>1</v>
      </c>
      <c r="L3" s="19">
        <v>1.0057728437912177</v>
      </c>
      <c r="N3" s="11">
        <f t="shared" ref="N3:N34" si="12">IF(B3=B2,"/",B3/B2-1)</f>
        <v>-5.1960784313725972E-3</v>
      </c>
      <c r="O3" s="11" t="str">
        <f t="shared" ref="O3:O34" si="13">IF(C3=C2,"/",C3/C2-1)</f>
        <v>/</v>
      </c>
      <c r="P3" s="11">
        <f t="shared" ref="P3:P34" si="14">IF(D3=D2,"/",D3/D2-1)</f>
        <v>-1.9999999999997797E-4</v>
      </c>
      <c r="Q3" s="11">
        <f t="shared" ref="Q3:Q34" si="15">IF(E3=E2,"/",E3/E2-1)</f>
        <v>3.707136237256714E-3</v>
      </c>
      <c r="R3" s="11">
        <f t="shared" ref="R3:R34" si="16">IF(F3=F2,"/",F3/F2-1)</f>
        <v>5.8997050147493457E-3</v>
      </c>
      <c r="S3" s="11">
        <f t="shared" ref="S3:S34" si="17">IF(G3=G2,"/",G3/G2-1)</f>
        <v>2.4653456135454332E-2</v>
      </c>
      <c r="T3" s="11" t="str">
        <f t="shared" ref="T3:T34" si="18">IF(H3=H2,"/",H3/H2-1)</f>
        <v>/</v>
      </c>
      <c r="U3" s="11" t="str">
        <f t="shared" ref="U3:U34" si="19">IF(I3=I2,"/",I3/I2-1)</f>
        <v>/</v>
      </c>
      <c r="V3" s="11" t="str">
        <f t="shared" ref="V3:V34" si="20">IF(J3=J2,"/",J3/J2-1)</f>
        <v>/</v>
      </c>
      <c r="W3" s="11" t="str">
        <f t="shared" ref="W3:W34" si="21">IF(K3=K2,"/",K3/K2-1)</f>
        <v>/</v>
      </c>
      <c r="X3" s="11">
        <f t="shared" ref="X3:X34" si="22">IF(L3=L2,"/",L3/L2-1)</f>
        <v>5.7728437912176744E-3</v>
      </c>
      <c r="Z3" s="118" t="s">
        <v>177</v>
      </c>
      <c r="AA3" s="107" t="s">
        <v>2</v>
      </c>
      <c r="AB3" s="106" t="str">
        <f>cta策略!BV3</f>
        <v>2021/5/10-2021/5/14收益率</v>
      </c>
      <c r="AC3" s="107"/>
      <c r="AD3" s="106" t="str">
        <f>cta策略!BX3</f>
        <v>（2020/2/14-2021/5/14）季度收益率</v>
      </c>
      <c r="AE3" s="107"/>
      <c r="AF3" s="106" t="str">
        <f>cta策略!BZ3</f>
        <v>近半年（2020/11/15-2021/5/14）业绩指标</v>
      </c>
      <c r="AG3" s="106"/>
      <c r="AH3" s="106"/>
      <c r="AI3" s="107"/>
      <c r="AJ3" s="106" t="str">
        <f>cta策略!CD3</f>
        <v>近一年（2020/5/15-2021/5/14）业绩指标</v>
      </c>
      <c r="AK3" s="106"/>
      <c r="AL3" s="106"/>
      <c r="AM3" s="107"/>
      <c r="AN3" s="106" t="str">
        <f>cta策略!CH3</f>
        <v>2018年以来最大回撤</v>
      </c>
      <c r="AO3" s="107"/>
      <c r="AQ3" s="2">
        <f t="shared" si="0"/>
        <v>43105</v>
      </c>
      <c r="AR3" s="3">
        <f t="shared" si="1"/>
        <v>0.9948039215686274</v>
      </c>
      <c r="AS3" s="3">
        <f t="shared" si="2"/>
        <v>1</v>
      </c>
      <c r="AT3" s="3">
        <f t="shared" si="3"/>
        <v>0.99980000000000002</v>
      </c>
      <c r="AU3" s="3">
        <f t="shared" si="4"/>
        <v>1.0037071362372567</v>
      </c>
      <c r="AV3" s="3">
        <f t="shared" si="5"/>
        <v>1.0058997050147493</v>
      </c>
      <c r="AW3" s="3">
        <f t="shared" si="6"/>
        <v>1.0246534561354543</v>
      </c>
      <c r="AX3" s="3">
        <f t="shared" si="7"/>
        <v>1</v>
      </c>
      <c r="AY3" s="3">
        <f t="shared" si="8"/>
        <v>1</v>
      </c>
      <c r="AZ3" s="3">
        <f t="shared" si="9"/>
        <v>1</v>
      </c>
      <c r="BA3" s="3">
        <f t="shared" si="10"/>
        <v>1</v>
      </c>
      <c r="BB3" s="3">
        <f t="shared" si="11"/>
        <v>1.0057728437912177</v>
      </c>
    </row>
    <row r="4" spans="1:54" ht="16" thickBot="1">
      <c r="A4" s="2">
        <v>43112</v>
      </c>
      <c r="B4" s="3">
        <v>1.0083</v>
      </c>
      <c r="C4" s="3">
        <v>1.089</v>
      </c>
      <c r="D4" s="3">
        <v>0.99960000000000004</v>
      </c>
      <c r="E4" s="3">
        <v>1.083</v>
      </c>
      <c r="F4" s="3">
        <v>1.026</v>
      </c>
      <c r="G4" s="3">
        <v>1.0969</v>
      </c>
      <c r="H4" s="3">
        <v>1</v>
      </c>
      <c r="I4" s="3">
        <v>1</v>
      </c>
      <c r="J4" s="3">
        <v>1</v>
      </c>
      <c r="K4" s="3">
        <v>1</v>
      </c>
      <c r="L4" s="19">
        <v>1.0044167878081025</v>
      </c>
      <c r="N4" s="11">
        <f t="shared" si="12"/>
        <v>-6.3072829407706532E-3</v>
      </c>
      <c r="O4" s="11">
        <f t="shared" si="13"/>
        <v>9.1911764705865373E-4</v>
      </c>
      <c r="P4" s="11">
        <f t="shared" si="14"/>
        <v>-2.000400080015563E-4</v>
      </c>
      <c r="Q4" s="11" t="str">
        <f t="shared" si="15"/>
        <v>/</v>
      </c>
      <c r="R4" s="11">
        <f t="shared" si="16"/>
        <v>2.9325513196483133E-3</v>
      </c>
      <c r="S4" s="11">
        <f t="shared" si="17"/>
        <v>-4.0857090975121579E-3</v>
      </c>
      <c r="T4" s="11" t="str">
        <f t="shared" si="18"/>
        <v>/</v>
      </c>
      <c r="U4" s="11" t="str">
        <f t="shared" si="19"/>
        <v>/</v>
      </c>
      <c r="V4" s="11" t="str">
        <f t="shared" si="20"/>
        <v>/</v>
      </c>
      <c r="W4" s="11" t="str">
        <f t="shared" si="21"/>
        <v>/</v>
      </c>
      <c r="X4" s="11">
        <f t="shared" si="22"/>
        <v>-1.3482726159155245E-3</v>
      </c>
      <c r="Z4" s="118"/>
      <c r="AA4" s="107"/>
      <c r="AB4" s="12" t="s">
        <v>3</v>
      </c>
      <c r="AC4" s="12" t="s">
        <v>4</v>
      </c>
      <c r="AD4" s="12" t="s">
        <v>3</v>
      </c>
      <c r="AE4" s="12" t="s">
        <v>4</v>
      </c>
      <c r="AF4" s="12" t="s">
        <v>5</v>
      </c>
      <c r="AG4" s="12" t="s">
        <v>4</v>
      </c>
      <c r="AH4" s="12" t="s">
        <v>6</v>
      </c>
      <c r="AI4" s="12" t="s">
        <v>4</v>
      </c>
      <c r="AJ4" s="12" t="s">
        <v>5</v>
      </c>
      <c r="AK4" s="12" t="s">
        <v>4</v>
      </c>
      <c r="AL4" s="12" t="s">
        <v>6</v>
      </c>
      <c r="AM4" s="12" t="s">
        <v>4</v>
      </c>
      <c r="AN4" s="15" t="s">
        <v>3</v>
      </c>
      <c r="AO4" s="12" t="s">
        <v>4</v>
      </c>
      <c r="AQ4" s="2">
        <f t="shared" si="0"/>
        <v>43112</v>
      </c>
      <c r="AR4" s="3">
        <f t="shared" si="1"/>
        <v>0.98852941176470588</v>
      </c>
      <c r="AS4" s="3">
        <f t="shared" si="2"/>
        <v>1.0009191176470587</v>
      </c>
      <c r="AT4" s="3">
        <f t="shared" si="3"/>
        <v>0.99960000000000004</v>
      </c>
      <c r="AU4" s="3">
        <f t="shared" si="4"/>
        <v>1.0037071362372567</v>
      </c>
      <c r="AV4" s="3">
        <f t="shared" si="5"/>
        <v>1.0088495575221239</v>
      </c>
      <c r="AW4" s="3">
        <f t="shared" si="6"/>
        <v>1.0204670201879245</v>
      </c>
      <c r="AX4" s="3">
        <f t="shared" si="7"/>
        <v>1</v>
      </c>
      <c r="AY4" s="3">
        <f t="shared" si="8"/>
        <v>1</v>
      </c>
      <c r="AZ4" s="3">
        <f t="shared" si="9"/>
        <v>1</v>
      </c>
      <c r="BA4" s="3">
        <f t="shared" si="10"/>
        <v>1</v>
      </c>
      <c r="BB4" s="3">
        <f t="shared" si="11"/>
        <v>1.0044167878081025</v>
      </c>
    </row>
    <row r="5" spans="1:54" ht="18.75" customHeight="1" thickBot="1">
      <c r="A5" s="2">
        <v>43119</v>
      </c>
      <c r="B5" s="3">
        <v>0.999</v>
      </c>
      <c r="C5" s="3">
        <v>1.095</v>
      </c>
      <c r="D5" s="3">
        <v>0.99960000000000004</v>
      </c>
      <c r="E5" s="3">
        <v>1.0940000000000001</v>
      </c>
      <c r="F5" s="3">
        <v>1.0229999999999999</v>
      </c>
      <c r="G5" s="3">
        <v>1.0677000000000001</v>
      </c>
      <c r="H5" s="3">
        <v>1</v>
      </c>
      <c r="I5" s="3">
        <v>1</v>
      </c>
      <c r="J5" s="3">
        <v>1</v>
      </c>
      <c r="K5" s="3">
        <v>1</v>
      </c>
      <c r="L5" s="19">
        <v>0.99977612418385609</v>
      </c>
      <c r="N5" s="11">
        <f t="shared" si="12"/>
        <v>-9.2234454031537849E-3</v>
      </c>
      <c r="O5" s="11">
        <f t="shared" si="13"/>
        <v>5.5096418732782926E-3</v>
      </c>
      <c r="P5" s="11" t="str">
        <f t="shared" si="14"/>
        <v>/</v>
      </c>
      <c r="Q5" s="11">
        <f t="shared" si="15"/>
        <v>1.0156971375808066E-2</v>
      </c>
      <c r="R5" s="11">
        <f t="shared" si="16"/>
        <v>-2.9239766081872176E-3</v>
      </c>
      <c r="S5" s="11">
        <f t="shared" si="17"/>
        <v>-2.6620475886589334E-2</v>
      </c>
      <c r="T5" s="11" t="str">
        <f t="shared" si="18"/>
        <v>/</v>
      </c>
      <c r="U5" s="11" t="str">
        <f t="shared" si="19"/>
        <v>/</v>
      </c>
      <c r="V5" s="11" t="str">
        <f t="shared" si="20"/>
        <v>/</v>
      </c>
      <c r="W5" s="11" t="str">
        <f t="shared" si="21"/>
        <v>/</v>
      </c>
      <c r="X5" s="11">
        <f t="shared" si="22"/>
        <v>-4.6202569297687512E-3</v>
      </c>
      <c r="Z5" s="7" t="s">
        <v>178</v>
      </c>
      <c r="AA5" s="7" t="s">
        <v>179</v>
      </c>
      <c r="AB5" s="13">
        <f>INDEX(B:B,COUNTA(B:B))/INDEX(B:B,COUNTA(B:B)-1)-1</f>
        <v>-4.2577348850403318E-4</v>
      </c>
      <c r="AC5" s="14">
        <f>INDEX(L:L,COUNTA(L:L))/INDEX(L:L,COUNTA(L:L)-1)-1</f>
        <v>1.5109911481911986E-3</v>
      </c>
      <c r="AD5" s="13">
        <v>3.0205514517662735E-2</v>
      </c>
      <c r="AE5" s="14">
        <f>INDEX(L:L,COUNTA(L:L))/INDEX(L:L,COUNTA(L:L)-13)-1</f>
        <v>2.0887851286147896E-2</v>
      </c>
      <c r="AF5" s="13">
        <v>6.2132408384859117E-2</v>
      </c>
      <c r="AG5" s="14">
        <v>4.6175530936972464E-2</v>
      </c>
      <c r="AH5" s="13">
        <v>3.0825809754846015E-2</v>
      </c>
      <c r="AI5" s="14">
        <v>1.6741292827728908E-2</v>
      </c>
      <c r="AJ5" s="13">
        <v>0.1003827825951098</v>
      </c>
      <c r="AK5" s="14">
        <f>INDEX(L:L,COUNTA(L:L))/INDEX(L:L,COUNTA(L:L)-50)-1</f>
        <v>0.12117724468407487</v>
      </c>
      <c r="AL5" s="13">
        <v>2.6606744097621492E-2</v>
      </c>
      <c r="AM5" s="14">
        <v>1.5763301606503067E-2</v>
      </c>
      <c r="AN5" s="13">
        <f>[12]淘利资产!$P$13</f>
        <v>-2.0669291338582599E-2</v>
      </c>
      <c r="AO5" s="14">
        <f>策略指数汇总!V20</f>
        <v>-1.4038483591495621E-2</v>
      </c>
      <c r="AQ5" s="2">
        <f t="shared" si="0"/>
        <v>43119</v>
      </c>
      <c r="AR5" s="3">
        <f t="shared" si="1"/>
        <v>0.97941176470588232</v>
      </c>
      <c r="AS5" s="3">
        <f t="shared" si="2"/>
        <v>1.0064338235294117</v>
      </c>
      <c r="AT5" s="3">
        <f t="shared" si="3"/>
        <v>0.99960000000000004</v>
      </c>
      <c r="AU5" s="3">
        <f t="shared" si="4"/>
        <v>1.0139017608897127</v>
      </c>
      <c r="AV5" s="3">
        <f t="shared" si="5"/>
        <v>1.0058997050147493</v>
      </c>
      <c r="AW5" s="3">
        <f t="shared" si="6"/>
        <v>0.99330170248395211</v>
      </c>
      <c r="AX5" s="3">
        <f t="shared" si="7"/>
        <v>1</v>
      </c>
      <c r="AY5" s="3">
        <f t="shared" si="8"/>
        <v>1</v>
      </c>
      <c r="AZ5" s="3">
        <f t="shared" si="9"/>
        <v>1</v>
      </c>
      <c r="BA5" s="3">
        <f t="shared" si="10"/>
        <v>1</v>
      </c>
      <c r="BB5" s="3">
        <f t="shared" si="11"/>
        <v>0.99977612418385609</v>
      </c>
    </row>
    <row r="6" spans="1:54" ht="18.75" customHeight="1" thickBot="1">
      <c r="A6" s="2">
        <v>43126</v>
      </c>
      <c r="B6" s="3">
        <v>1.0134000000000001</v>
      </c>
      <c r="C6" s="3">
        <v>1.1020000000000001</v>
      </c>
      <c r="D6" s="3">
        <v>1</v>
      </c>
      <c r="E6" s="3">
        <v>1.095</v>
      </c>
      <c r="F6" s="3">
        <v>1.0247999999999999</v>
      </c>
      <c r="G6" s="3">
        <v>1.0677000000000001</v>
      </c>
      <c r="H6" s="3">
        <v>1</v>
      </c>
      <c r="I6" s="3">
        <v>1</v>
      </c>
      <c r="J6" s="3">
        <v>1</v>
      </c>
      <c r="K6" s="3">
        <v>1</v>
      </c>
      <c r="L6" s="19">
        <v>1.0045512301370509</v>
      </c>
      <c r="N6" s="11">
        <f t="shared" si="12"/>
        <v>1.4414414414414489E-2</v>
      </c>
      <c r="O6" s="11">
        <f t="shared" si="13"/>
        <v>6.3926940639269514E-3</v>
      </c>
      <c r="P6" s="11">
        <f t="shared" si="14"/>
        <v>4.0016006402554538E-4</v>
      </c>
      <c r="Q6" s="11">
        <f t="shared" si="15"/>
        <v>9.1407678244959101E-4</v>
      </c>
      <c r="R6" s="11">
        <f t="shared" si="16"/>
        <v>1.7595307917888103E-3</v>
      </c>
      <c r="S6" s="11" t="str">
        <f t="shared" si="17"/>
        <v>/</v>
      </c>
      <c r="T6" s="11" t="str">
        <f t="shared" si="18"/>
        <v>/</v>
      </c>
      <c r="U6" s="11" t="str">
        <f t="shared" si="19"/>
        <v>/</v>
      </c>
      <c r="V6" s="11" t="str">
        <f t="shared" si="20"/>
        <v>/</v>
      </c>
      <c r="W6" s="11" t="str">
        <f t="shared" si="21"/>
        <v>/</v>
      </c>
      <c r="X6" s="11">
        <f t="shared" si="22"/>
        <v>4.7761752233210775E-3</v>
      </c>
      <c r="Z6" s="7" t="s">
        <v>180</v>
      </c>
      <c r="AA6" s="7" t="s">
        <v>181</v>
      </c>
      <c r="AB6" s="13">
        <f>INDEX(C:C,COUNTA(C:C))/INDEX(C:C,COUNTA(C:C)-1)-1</f>
        <v>-4.9384299640840013E-3</v>
      </c>
      <c r="AC6" s="14">
        <f>AC5</f>
        <v>1.5109911481911986E-3</v>
      </c>
      <c r="AD6" s="13">
        <v>2.227054095012182E-2</v>
      </c>
      <c r="AE6" s="14">
        <f>AE5</f>
        <v>2.0887851286147896E-2</v>
      </c>
      <c r="AF6" s="13">
        <v>3.3988670443185764E-2</v>
      </c>
      <c r="AG6" s="14">
        <f>AG5</f>
        <v>4.6175530936972464E-2</v>
      </c>
      <c r="AH6" s="13">
        <v>4.5819622932602166E-2</v>
      </c>
      <c r="AI6" s="14">
        <f>AI5</f>
        <v>1.6741292827728908E-2</v>
      </c>
      <c r="AJ6" s="13">
        <v>6.136270351621298E-2</v>
      </c>
      <c r="AK6" s="14">
        <f>AK5</f>
        <v>0.12117724468407487</v>
      </c>
      <c r="AL6" s="13">
        <v>3.6518316888199343E-2</v>
      </c>
      <c r="AM6" s="14">
        <f>AM5</f>
        <v>1.5763301606503067E-2</v>
      </c>
      <c r="AN6" s="13">
        <f>[12]歆享资产!$P$13</f>
        <v>-9.7548342541436996E-3</v>
      </c>
      <c r="AO6" s="14">
        <f>AO5</f>
        <v>-1.4038483591495621E-2</v>
      </c>
      <c r="AQ6" s="2">
        <f t="shared" si="0"/>
        <v>43126</v>
      </c>
      <c r="AR6" s="3">
        <f t="shared" si="1"/>
        <v>0.99352941176470599</v>
      </c>
      <c r="AS6" s="3">
        <f t="shared" si="2"/>
        <v>1.0128676470588236</v>
      </c>
      <c r="AT6" s="3">
        <f t="shared" si="3"/>
        <v>1</v>
      </c>
      <c r="AU6" s="3">
        <f t="shared" si="4"/>
        <v>1.0148285449490269</v>
      </c>
      <c r="AV6" s="3">
        <f t="shared" si="5"/>
        <v>1.0076696165191741</v>
      </c>
      <c r="AW6" s="3">
        <f t="shared" si="6"/>
        <v>0.99330170248395211</v>
      </c>
      <c r="AX6" s="3">
        <f t="shared" si="7"/>
        <v>1</v>
      </c>
      <c r="AY6" s="3">
        <f t="shared" si="8"/>
        <v>1</v>
      </c>
      <c r="AZ6" s="3">
        <f t="shared" si="9"/>
        <v>1</v>
      </c>
      <c r="BA6" s="3">
        <f t="shared" si="10"/>
        <v>1</v>
      </c>
      <c r="BB6" s="3">
        <f t="shared" si="11"/>
        <v>1.0045512301370509</v>
      </c>
    </row>
    <row r="7" spans="1:54" ht="18.75" customHeight="1" thickBot="1">
      <c r="A7" s="2">
        <v>43133</v>
      </c>
      <c r="B7" s="3">
        <v>1.012</v>
      </c>
      <c r="C7" s="3">
        <v>1.1060000000000001</v>
      </c>
      <c r="D7" s="3">
        <v>1.0001</v>
      </c>
      <c r="E7" s="3">
        <v>1.099</v>
      </c>
      <c r="F7" s="3">
        <v>1.0256000000000001</v>
      </c>
      <c r="G7" s="3">
        <v>1.0677000000000001</v>
      </c>
      <c r="H7" s="3">
        <v>1</v>
      </c>
      <c r="I7" s="3">
        <v>1</v>
      </c>
      <c r="J7" s="3">
        <v>1</v>
      </c>
      <c r="K7" s="3">
        <v>1</v>
      </c>
      <c r="L7" s="19">
        <v>1.0059137801535265</v>
      </c>
      <c r="N7" s="11">
        <f t="shared" si="12"/>
        <v>-1.381488059996161E-3</v>
      </c>
      <c r="O7" s="11">
        <f t="shared" si="13"/>
        <v>3.6297640653357721E-3</v>
      </c>
      <c r="P7" s="11">
        <f t="shared" si="14"/>
        <v>9.9999999999988987E-5</v>
      </c>
      <c r="Q7" s="11">
        <f t="shared" si="15"/>
        <v>3.6529680365295913E-3</v>
      </c>
      <c r="R7" s="11">
        <f t="shared" si="16"/>
        <v>7.806401249026429E-4</v>
      </c>
      <c r="S7" s="11" t="str">
        <f t="shared" si="17"/>
        <v>/</v>
      </c>
      <c r="T7" s="11" t="str">
        <f t="shared" si="18"/>
        <v>/</v>
      </c>
      <c r="U7" s="11" t="str">
        <f t="shared" si="19"/>
        <v>/</v>
      </c>
      <c r="V7" s="11" t="str">
        <f t="shared" si="20"/>
        <v>/</v>
      </c>
      <c r="W7" s="11" t="str">
        <f t="shared" si="21"/>
        <v>/</v>
      </c>
      <c r="X7" s="11">
        <f t="shared" si="22"/>
        <v>1.3563768333544335E-3</v>
      </c>
      <c r="Z7" s="7" t="s">
        <v>182</v>
      </c>
      <c r="AA7" s="7" t="s">
        <v>183</v>
      </c>
      <c r="AB7" s="13">
        <f>INDEX(D:D,COUNTA(D:D))/INDEX(D:D,COUNTA(D:D)-1)-1</f>
        <v>3.1731975499962317E-3</v>
      </c>
      <c r="AC7" s="14">
        <f t="shared" ref="AC7:AC14" si="23">AC6</f>
        <v>1.5109911481911986E-3</v>
      </c>
      <c r="AD7" s="13">
        <v>-1.6890651391642253E-3</v>
      </c>
      <c r="AE7" s="14">
        <f t="shared" ref="AE7:AE14" si="24">AE6</f>
        <v>2.0887851286147896E-2</v>
      </c>
      <c r="AF7" s="13">
        <v>1.7134306023194767E-2</v>
      </c>
      <c r="AG7" s="14">
        <f t="shared" ref="AG7:AG14" si="25">AG6</f>
        <v>4.6175530936972464E-2</v>
      </c>
      <c r="AH7" s="13">
        <v>2.6157470616376622E-2</v>
      </c>
      <c r="AI7" s="14">
        <f t="shared" ref="AI7:AI14" si="26">AI6</f>
        <v>1.6741292827728908E-2</v>
      </c>
      <c r="AJ7" s="13">
        <v>6.4609601378338155E-2</v>
      </c>
      <c r="AK7" s="14">
        <f t="shared" ref="AK7:AK14" si="27">AK6</f>
        <v>0.12117724468407487</v>
      </c>
      <c r="AL7" s="13">
        <v>3.4595368014457006E-2</v>
      </c>
      <c r="AM7" s="14">
        <f t="shared" ref="AM7:AM14" si="28">AM6</f>
        <v>1.5763301606503067E-2</v>
      </c>
      <c r="AN7" s="13">
        <f>[12]泓倍资产!$P$13</f>
        <v>-1.2057950148474701E-2</v>
      </c>
      <c r="AO7" s="14">
        <f t="shared" ref="AO7:AO14" si="29">AO6</f>
        <v>-1.4038483591495621E-2</v>
      </c>
      <c r="AQ7" s="2">
        <f t="shared" si="0"/>
        <v>43133</v>
      </c>
      <c r="AR7" s="3">
        <f t="shared" si="1"/>
        <v>0.99215686274509807</v>
      </c>
      <c r="AS7" s="3">
        <f t="shared" si="2"/>
        <v>1.0165441176470589</v>
      </c>
      <c r="AT7" s="3">
        <f t="shared" si="3"/>
        <v>1.0001</v>
      </c>
      <c r="AU7" s="3">
        <f t="shared" si="4"/>
        <v>1.0185356811862836</v>
      </c>
      <c r="AV7" s="3">
        <f t="shared" si="5"/>
        <v>1.0084562438544742</v>
      </c>
      <c r="AW7" s="3">
        <f t="shared" si="6"/>
        <v>0.99330170248395211</v>
      </c>
      <c r="AX7" s="3">
        <f t="shared" si="7"/>
        <v>1</v>
      </c>
      <c r="AY7" s="3">
        <f t="shared" si="8"/>
        <v>1</v>
      </c>
      <c r="AZ7" s="3">
        <f t="shared" si="9"/>
        <v>1</v>
      </c>
      <c r="BA7" s="3">
        <f t="shared" si="10"/>
        <v>1</v>
      </c>
      <c r="BB7" s="3">
        <f t="shared" si="11"/>
        <v>1.0059137801535265</v>
      </c>
    </row>
    <row r="8" spans="1:54" ht="18.75" customHeight="1" thickBot="1">
      <c r="A8" s="2">
        <v>43140</v>
      </c>
      <c r="B8" s="3">
        <v>1.0026999999999999</v>
      </c>
      <c r="C8" s="3">
        <v>1.1060000000000001</v>
      </c>
      <c r="D8" s="3">
        <v>1.0003</v>
      </c>
      <c r="E8" s="3">
        <v>1.081</v>
      </c>
      <c r="F8" s="3">
        <v>1.032</v>
      </c>
      <c r="G8" s="3">
        <v>1.0657000000000001</v>
      </c>
      <c r="H8" s="3">
        <v>1</v>
      </c>
      <c r="I8" s="3">
        <v>1</v>
      </c>
      <c r="J8" s="3">
        <v>1</v>
      </c>
      <c r="K8" s="3">
        <v>1</v>
      </c>
      <c r="L8" s="19">
        <v>1.0016886998531633</v>
      </c>
      <c r="N8" s="11">
        <f t="shared" si="12"/>
        <v>-9.1897233201582162E-3</v>
      </c>
      <c r="O8" s="11" t="str">
        <f t="shared" si="13"/>
        <v>/</v>
      </c>
      <c r="P8" s="11">
        <f t="shared" si="14"/>
        <v>1.9998000199983323E-4</v>
      </c>
      <c r="Q8" s="11">
        <f t="shared" si="15"/>
        <v>-1.6378525932666088E-2</v>
      </c>
      <c r="R8" s="11">
        <f t="shared" si="16"/>
        <v>6.2402496099842608E-3</v>
      </c>
      <c r="S8" s="11">
        <f t="shared" si="17"/>
        <v>-1.873185351690565E-3</v>
      </c>
      <c r="T8" s="11" t="str">
        <f t="shared" si="18"/>
        <v>/</v>
      </c>
      <c r="U8" s="11" t="str">
        <f t="shared" si="19"/>
        <v>/</v>
      </c>
      <c r="V8" s="11" t="str">
        <f t="shared" si="20"/>
        <v>/</v>
      </c>
      <c r="W8" s="11" t="str">
        <f t="shared" si="21"/>
        <v>/</v>
      </c>
      <c r="X8" s="11">
        <f t="shared" si="22"/>
        <v>-4.2002409985061329E-3</v>
      </c>
      <c r="Z8" s="7" t="s">
        <v>184</v>
      </c>
      <c r="AA8" s="7" t="s">
        <v>185</v>
      </c>
      <c r="AB8" s="13">
        <f>INDEX(E:E,COUNTA(E:E))/INDEX(E:E,COUNTA(E:E)-1)-1</f>
        <v>1.0233232422292016E-3</v>
      </c>
      <c r="AC8" s="14">
        <f t="shared" si="23"/>
        <v>1.5109911481911986E-3</v>
      </c>
      <c r="AD8" s="13">
        <v>1.9320944772490467E-2</v>
      </c>
      <c r="AE8" s="14">
        <f t="shared" si="24"/>
        <v>2.0887851286147896E-2</v>
      </c>
      <c r="AF8" s="13">
        <v>3.6100445739000175E-2</v>
      </c>
      <c r="AG8" s="14">
        <f t="shared" si="25"/>
        <v>4.6175530936972464E-2</v>
      </c>
      <c r="AH8" s="13">
        <v>2.5551705854114044E-2</v>
      </c>
      <c r="AI8" s="14">
        <f t="shared" si="26"/>
        <v>1.6741292827728908E-2</v>
      </c>
      <c r="AJ8" s="13">
        <v>7.7816545771738133E-2</v>
      </c>
      <c r="AK8" s="14">
        <f t="shared" si="27"/>
        <v>0.12117724468407487</v>
      </c>
      <c r="AL8" s="13">
        <v>3.183468786137756E-2</v>
      </c>
      <c r="AM8" s="14">
        <f t="shared" si="28"/>
        <v>1.5763301606503067E-2</v>
      </c>
      <c r="AN8" s="13">
        <f>[12]正瀛资产!$P$13</f>
        <v>-2.1422450728363501E-2</v>
      </c>
      <c r="AO8" s="14">
        <f t="shared" si="29"/>
        <v>-1.4038483591495621E-2</v>
      </c>
      <c r="AQ8" s="2">
        <f t="shared" si="0"/>
        <v>43140</v>
      </c>
      <c r="AR8" s="3">
        <f t="shared" si="1"/>
        <v>0.98303921568627439</v>
      </c>
      <c r="AS8" s="3">
        <f t="shared" si="2"/>
        <v>1.0165441176470589</v>
      </c>
      <c r="AT8" s="3">
        <f t="shared" si="3"/>
        <v>1.0003</v>
      </c>
      <c r="AU8" s="3">
        <f t="shared" si="4"/>
        <v>1.0018535681186285</v>
      </c>
      <c r="AV8" s="3">
        <f t="shared" si="5"/>
        <v>1.0147492625368733</v>
      </c>
      <c r="AW8" s="3">
        <f t="shared" si="6"/>
        <v>0.99144106428504986</v>
      </c>
      <c r="AX8" s="3">
        <f t="shared" si="7"/>
        <v>1</v>
      </c>
      <c r="AY8" s="3">
        <f t="shared" si="8"/>
        <v>1</v>
      </c>
      <c r="AZ8" s="3">
        <f t="shared" si="9"/>
        <v>1</v>
      </c>
      <c r="BA8" s="3">
        <f t="shared" si="10"/>
        <v>1</v>
      </c>
      <c r="BB8" s="3">
        <f t="shared" si="11"/>
        <v>1.0016886998531633</v>
      </c>
    </row>
    <row r="9" spans="1:54" ht="18.75" customHeight="1" thickBot="1">
      <c r="A9" s="2">
        <v>43145</v>
      </c>
      <c r="B9" s="3">
        <v>1.0026999999999999</v>
      </c>
      <c r="C9" s="3">
        <v>1.1060000000000001</v>
      </c>
      <c r="D9" s="3">
        <v>1</v>
      </c>
      <c r="E9" s="3">
        <v>1.127</v>
      </c>
      <c r="F9" s="3">
        <v>1.032</v>
      </c>
      <c r="G9" s="3">
        <v>1.0657000000000001</v>
      </c>
      <c r="H9" s="3">
        <v>1</v>
      </c>
      <c r="I9" s="3">
        <v>1</v>
      </c>
      <c r="J9" s="3">
        <v>1</v>
      </c>
      <c r="K9" s="3">
        <v>1</v>
      </c>
      <c r="L9" s="19">
        <v>1.0228510171394489</v>
      </c>
      <c r="N9" s="11" t="str">
        <f t="shared" si="12"/>
        <v>/</v>
      </c>
      <c r="O9" s="11" t="str">
        <f t="shared" si="13"/>
        <v>/</v>
      </c>
      <c r="P9" s="11">
        <f t="shared" si="14"/>
        <v>-2.9991002699192304E-4</v>
      </c>
      <c r="Q9" s="11">
        <f t="shared" si="15"/>
        <v>4.2553191489361764E-2</v>
      </c>
      <c r="R9" s="11" t="str">
        <f t="shared" si="16"/>
        <v>/</v>
      </c>
      <c r="S9" s="11" t="str">
        <f t="shared" si="17"/>
        <v>/</v>
      </c>
      <c r="T9" s="11" t="str">
        <f t="shared" si="18"/>
        <v>/</v>
      </c>
      <c r="U9" s="11" t="str">
        <f t="shared" si="19"/>
        <v>/</v>
      </c>
      <c r="V9" s="11" t="str">
        <f t="shared" si="20"/>
        <v>/</v>
      </c>
      <c r="W9" s="11" t="str">
        <f t="shared" si="21"/>
        <v>/</v>
      </c>
      <c r="X9" s="11">
        <f t="shared" si="22"/>
        <v>2.1126640731184976E-2</v>
      </c>
      <c r="Z9" s="7" t="s">
        <v>162</v>
      </c>
      <c r="AA9" s="7" t="s">
        <v>186</v>
      </c>
      <c r="AB9" s="13">
        <f>INDEX(F:F,COUNTA(F:F))/INDEX(F:F,COUNTA(F:F)-1)-1</f>
        <v>5.1835546403464772E-3</v>
      </c>
      <c r="AC9" s="14">
        <f t="shared" si="23"/>
        <v>1.5109911481911986E-3</v>
      </c>
      <c r="AD9" s="13">
        <v>4.9992582702863109E-2</v>
      </c>
      <c r="AE9" s="14">
        <f t="shared" si="24"/>
        <v>2.0887851286147896E-2</v>
      </c>
      <c r="AF9" s="13">
        <v>7.0396975425330854E-2</v>
      </c>
      <c r="AG9" s="14">
        <f t="shared" si="25"/>
        <v>4.6175530936972464E-2</v>
      </c>
      <c r="AH9" s="13">
        <v>3.8455368516896238E-2</v>
      </c>
      <c r="AI9" s="14">
        <f t="shared" si="26"/>
        <v>1.6741292827728908E-2</v>
      </c>
      <c r="AJ9" s="13">
        <v>4.7118869738886016E-2</v>
      </c>
      <c r="AK9" s="14">
        <f t="shared" si="27"/>
        <v>0.12117724468407487</v>
      </c>
      <c r="AL9" s="13">
        <v>5.6084482957578181E-2</v>
      </c>
      <c r="AM9" s="14">
        <f t="shared" si="28"/>
        <v>1.5763301606503067E-2</v>
      </c>
      <c r="AN9" s="13">
        <f>[12]时代复兴!$P$13</f>
        <v>-7.6923076923076598E-3</v>
      </c>
      <c r="AO9" s="14">
        <f t="shared" si="29"/>
        <v>-1.4038483591495621E-2</v>
      </c>
      <c r="AQ9" s="2">
        <f t="shared" si="0"/>
        <v>43145</v>
      </c>
      <c r="AR9" s="3">
        <f t="shared" si="1"/>
        <v>0.98303921568627439</v>
      </c>
      <c r="AS9" s="3">
        <f t="shared" si="2"/>
        <v>1.0165441176470589</v>
      </c>
      <c r="AT9" s="3">
        <f t="shared" si="3"/>
        <v>1</v>
      </c>
      <c r="AU9" s="3">
        <f t="shared" si="4"/>
        <v>1.0444856348470806</v>
      </c>
      <c r="AV9" s="3">
        <f t="shared" si="5"/>
        <v>1.0147492625368733</v>
      </c>
      <c r="AW9" s="3">
        <f t="shared" si="6"/>
        <v>0.99144106428504986</v>
      </c>
      <c r="AX9" s="3">
        <f t="shared" si="7"/>
        <v>1</v>
      </c>
      <c r="AY9" s="3">
        <f t="shared" si="8"/>
        <v>1</v>
      </c>
      <c r="AZ9" s="3">
        <f t="shared" si="9"/>
        <v>1</v>
      </c>
      <c r="BA9" s="3">
        <f t="shared" si="10"/>
        <v>1</v>
      </c>
      <c r="BB9" s="3">
        <f t="shared" si="11"/>
        <v>1.0228510171394489</v>
      </c>
    </row>
    <row r="10" spans="1:54" ht="18.75" customHeight="1" thickBot="1">
      <c r="A10" s="2">
        <v>43154</v>
      </c>
      <c r="B10" s="3">
        <v>1.0124</v>
      </c>
      <c r="C10" s="3">
        <v>1.115</v>
      </c>
      <c r="D10" s="3">
        <v>0.99929999999999997</v>
      </c>
      <c r="E10" s="3">
        <v>1.131</v>
      </c>
      <c r="F10" s="3">
        <v>1.0354000000000001</v>
      </c>
      <c r="G10" s="3">
        <v>1.0657000000000001</v>
      </c>
      <c r="H10" s="3">
        <v>1</v>
      </c>
      <c r="I10" s="3">
        <v>1</v>
      </c>
      <c r="J10" s="3">
        <v>1</v>
      </c>
      <c r="K10" s="3">
        <v>1</v>
      </c>
      <c r="L10" s="19">
        <v>1.0277515233943346</v>
      </c>
      <c r="N10" s="11">
        <f t="shared" si="12"/>
        <v>9.6738805225891067E-3</v>
      </c>
      <c r="O10" s="11">
        <f t="shared" si="13"/>
        <v>8.1374321880649525E-3</v>
      </c>
      <c r="P10" s="11">
        <f t="shared" si="14"/>
        <v>-7.0000000000003393E-4</v>
      </c>
      <c r="Q10" s="11">
        <f t="shared" si="15"/>
        <v>3.549245785270605E-3</v>
      </c>
      <c r="R10" s="11">
        <f t="shared" si="16"/>
        <v>3.294573643410903E-3</v>
      </c>
      <c r="S10" s="11" t="str">
        <f t="shared" si="17"/>
        <v>/</v>
      </c>
      <c r="T10" s="11" t="str">
        <f t="shared" si="18"/>
        <v>/</v>
      </c>
      <c r="U10" s="11" t="str">
        <f t="shared" si="19"/>
        <v>/</v>
      </c>
      <c r="V10" s="11" t="str">
        <f t="shared" si="20"/>
        <v>/</v>
      </c>
      <c r="W10" s="11" t="str">
        <f t="shared" si="21"/>
        <v>/</v>
      </c>
      <c r="X10" s="11">
        <f t="shared" si="22"/>
        <v>4.7910264278669956E-3</v>
      </c>
      <c r="Z10" s="7" t="s">
        <v>187</v>
      </c>
      <c r="AA10" s="10" t="s">
        <v>188</v>
      </c>
      <c r="AB10" s="13">
        <f>INDEX(G:G,COUNTA(G:G))/INDEX(G:G,COUNTA(G:G)-1)-1</f>
        <v>-3.365564399807619E-3</v>
      </c>
      <c r="AC10" s="14">
        <f t="shared" si="23"/>
        <v>1.5109911481911986E-3</v>
      </c>
      <c r="AD10" s="13">
        <v>9.9610220874837285E-3</v>
      </c>
      <c r="AE10" s="14">
        <f t="shared" si="24"/>
        <v>2.0887851286147896E-2</v>
      </c>
      <c r="AF10" s="13">
        <v>2.0066706763628428E-2</v>
      </c>
      <c r="AG10" s="14">
        <f t="shared" si="25"/>
        <v>4.6175530936972464E-2</v>
      </c>
      <c r="AH10" s="13">
        <v>1.2249949649185438E-2</v>
      </c>
      <c r="AI10" s="14">
        <f t="shared" si="26"/>
        <v>1.6741292827728908E-2</v>
      </c>
      <c r="AJ10" s="13">
        <v>4.9741165878910643E-2</v>
      </c>
      <c r="AK10" s="14">
        <f t="shared" si="27"/>
        <v>0.12117724468407487</v>
      </c>
      <c r="AL10" s="13">
        <v>3.8868148849576858E-2</v>
      </c>
      <c r="AM10" s="14">
        <f t="shared" si="28"/>
        <v>1.5763301606503067E-2</v>
      </c>
      <c r="AN10" s="13">
        <f>[12]汇鸿汇升!$P$13</f>
        <v>-9.0157980751770395E-2</v>
      </c>
      <c r="AO10" s="14">
        <f t="shared" si="29"/>
        <v>-1.4038483591495621E-2</v>
      </c>
      <c r="AQ10" s="2">
        <f t="shared" si="0"/>
        <v>43154</v>
      </c>
      <c r="AR10" s="3">
        <f t="shared" si="1"/>
        <v>0.99254901960784314</v>
      </c>
      <c r="AS10" s="3">
        <f t="shared" si="2"/>
        <v>1.0248161764705881</v>
      </c>
      <c r="AT10" s="3">
        <f t="shared" si="3"/>
        <v>0.99929999999999997</v>
      </c>
      <c r="AU10" s="3">
        <f t="shared" si="4"/>
        <v>1.0481927710843375</v>
      </c>
      <c r="AV10" s="3">
        <f t="shared" si="5"/>
        <v>1.018092428711898</v>
      </c>
      <c r="AW10" s="3">
        <f t="shared" si="6"/>
        <v>0.99144106428504986</v>
      </c>
      <c r="AX10" s="3">
        <f t="shared" si="7"/>
        <v>1</v>
      </c>
      <c r="AY10" s="3">
        <f t="shared" si="8"/>
        <v>1</v>
      </c>
      <c r="AZ10" s="3">
        <f t="shared" si="9"/>
        <v>1</v>
      </c>
      <c r="BA10" s="3">
        <f t="shared" si="10"/>
        <v>1</v>
      </c>
      <c r="BB10" s="3">
        <f t="shared" si="11"/>
        <v>1.0277515233943346</v>
      </c>
    </row>
    <row r="11" spans="1:54" ht="18.75" customHeight="1" thickBot="1">
      <c r="A11" s="2">
        <v>43161</v>
      </c>
      <c r="B11" s="3">
        <v>1.0103</v>
      </c>
      <c r="C11" s="3">
        <v>1.119</v>
      </c>
      <c r="D11" s="3">
        <v>0.99939999999999996</v>
      </c>
      <c r="E11" s="3">
        <v>1.1339999999999999</v>
      </c>
      <c r="F11" s="3">
        <v>1.0349999999999999</v>
      </c>
      <c r="G11" s="3">
        <v>1.0052000000000001</v>
      </c>
      <c r="H11" s="3">
        <v>1</v>
      </c>
      <c r="I11" s="3">
        <v>1</v>
      </c>
      <c r="J11" s="3">
        <v>1</v>
      </c>
      <c r="K11" s="3">
        <v>1</v>
      </c>
      <c r="L11" s="19">
        <v>1.0186917623056113</v>
      </c>
      <c r="N11" s="11">
        <f t="shared" si="12"/>
        <v>-2.0742789411299922E-3</v>
      </c>
      <c r="O11" s="11">
        <f t="shared" si="13"/>
        <v>3.5874439461882623E-3</v>
      </c>
      <c r="P11" s="11">
        <f t="shared" si="14"/>
        <v>1.000700490343398E-4</v>
      </c>
      <c r="Q11" s="11">
        <f t="shared" si="15"/>
        <v>2.6525198938991412E-3</v>
      </c>
      <c r="R11" s="11">
        <f t="shared" si="16"/>
        <v>-3.863241259418615E-4</v>
      </c>
      <c r="S11" s="11">
        <f t="shared" si="17"/>
        <v>-5.6770197991930171E-2</v>
      </c>
      <c r="T11" s="11" t="str">
        <f t="shared" si="18"/>
        <v>/</v>
      </c>
      <c r="U11" s="11" t="str">
        <f t="shared" si="19"/>
        <v>/</v>
      </c>
      <c r="V11" s="11" t="str">
        <f t="shared" si="20"/>
        <v>/</v>
      </c>
      <c r="W11" s="11" t="str">
        <f t="shared" si="21"/>
        <v>/</v>
      </c>
      <c r="X11" s="11">
        <f t="shared" si="22"/>
        <v>-8.8151278616467321E-3</v>
      </c>
      <c r="Z11" s="7" t="s">
        <v>189</v>
      </c>
      <c r="AA11" s="7" t="s">
        <v>190</v>
      </c>
      <c r="AB11" s="13">
        <f>INDEX(H:H,COUNTA(H:H))/INDEX(H:H,COUNTA(H:H)-1)-1</f>
        <v>1.0573618821041464E-2</v>
      </c>
      <c r="AC11" s="14">
        <f t="shared" si="23"/>
        <v>1.5109911481911986E-3</v>
      </c>
      <c r="AD11" s="13">
        <v>-7.8647172236503748E-2</v>
      </c>
      <c r="AE11" s="14">
        <f t="shared" si="24"/>
        <v>2.0887851286147896E-2</v>
      </c>
      <c r="AF11" s="13">
        <v>-4.5522636484687018E-2</v>
      </c>
      <c r="AG11" s="14">
        <f t="shared" si="25"/>
        <v>4.6175530936972464E-2</v>
      </c>
      <c r="AH11" s="13">
        <v>8.7933025016371347E-2</v>
      </c>
      <c r="AI11" s="14">
        <f t="shared" si="26"/>
        <v>1.6741292827728908E-2</v>
      </c>
      <c r="AJ11" s="13">
        <v>8.9587687630628965E-2</v>
      </c>
      <c r="AK11" s="14">
        <f t="shared" si="27"/>
        <v>0.12117724468407487</v>
      </c>
      <c r="AL11" s="13">
        <v>7.6824235663397203E-2</v>
      </c>
      <c r="AM11" s="14">
        <f t="shared" si="28"/>
        <v>1.5763301606503067E-2</v>
      </c>
      <c r="AN11" s="13">
        <f>[12]量典投资!$P$13</f>
        <v>-8.5436121597456394E-3</v>
      </c>
      <c r="AO11" s="14">
        <f t="shared" si="29"/>
        <v>-1.4038483591495621E-2</v>
      </c>
      <c r="AQ11" s="2">
        <f t="shared" si="0"/>
        <v>43161</v>
      </c>
      <c r="AR11" s="3">
        <f t="shared" si="1"/>
        <v>0.99049019607843136</v>
      </c>
      <c r="AS11" s="3">
        <f t="shared" si="2"/>
        <v>1.0284926470588234</v>
      </c>
      <c r="AT11" s="3">
        <f t="shared" si="3"/>
        <v>0.99939999999999996</v>
      </c>
      <c r="AU11" s="3">
        <f t="shared" si="4"/>
        <v>1.0509731232622799</v>
      </c>
      <c r="AV11" s="3">
        <f t="shared" si="5"/>
        <v>1.0176991150442478</v>
      </c>
      <c r="AW11" s="3">
        <f t="shared" si="6"/>
        <v>0.93515675876825766</v>
      </c>
      <c r="AX11" s="3">
        <f t="shared" si="7"/>
        <v>1</v>
      </c>
      <c r="AY11" s="3">
        <f t="shared" si="8"/>
        <v>1</v>
      </c>
      <c r="AZ11" s="3">
        <f t="shared" si="9"/>
        <v>1</v>
      </c>
      <c r="BA11" s="3">
        <f t="shared" si="10"/>
        <v>1</v>
      </c>
      <c r="BB11" s="3">
        <f t="shared" si="11"/>
        <v>1.0186917623056113</v>
      </c>
    </row>
    <row r="12" spans="1:54" ht="18.75" customHeight="1" thickBot="1">
      <c r="A12" s="2">
        <v>43168</v>
      </c>
      <c r="B12" s="3">
        <v>1.0256000000000001</v>
      </c>
      <c r="C12" s="3">
        <v>1.121</v>
      </c>
      <c r="D12" s="3">
        <v>0.999</v>
      </c>
      <c r="E12" s="3">
        <v>1.131</v>
      </c>
      <c r="F12" s="3">
        <v>1.0369999999999999</v>
      </c>
      <c r="G12" s="3">
        <v>1.0052000000000001</v>
      </c>
      <c r="H12" s="3">
        <v>1</v>
      </c>
      <c r="I12" s="3">
        <v>1</v>
      </c>
      <c r="J12" s="3">
        <v>1</v>
      </c>
      <c r="K12" s="3">
        <v>1</v>
      </c>
      <c r="L12" s="19">
        <v>1.0219144855994273</v>
      </c>
      <c r="N12" s="11">
        <f t="shared" si="12"/>
        <v>1.5144016628724222E-2</v>
      </c>
      <c r="O12" s="11">
        <f t="shared" si="13"/>
        <v>1.7873100983021306E-3</v>
      </c>
      <c r="P12" s="11">
        <f t="shared" si="14"/>
        <v>-4.0024014408646114E-4</v>
      </c>
      <c r="Q12" s="11">
        <f t="shared" si="15"/>
        <v>-2.6455026455025621E-3</v>
      </c>
      <c r="R12" s="11">
        <f t="shared" si="16"/>
        <v>1.9323671497584183E-3</v>
      </c>
      <c r="S12" s="11" t="str">
        <f t="shared" si="17"/>
        <v>/</v>
      </c>
      <c r="T12" s="11" t="str">
        <f t="shared" si="18"/>
        <v>/</v>
      </c>
      <c r="U12" s="11" t="str">
        <f t="shared" si="19"/>
        <v>/</v>
      </c>
      <c r="V12" s="11" t="str">
        <f t="shared" si="20"/>
        <v>/</v>
      </c>
      <c r="W12" s="11" t="str">
        <f t="shared" si="21"/>
        <v>/</v>
      </c>
      <c r="X12" s="11">
        <f t="shared" si="22"/>
        <v>3.1635902174391717E-3</v>
      </c>
      <c r="Z12" s="7" t="s">
        <v>146</v>
      </c>
      <c r="AA12" s="8" t="s">
        <v>191</v>
      </c>
      <c r="AB12" s="13">
        <f>INDEX(I:I,COUNTA(I:I))/INDEX(I:I,COUNTA(I:I)-1)-1</f>
        <v>-2.1897810218979297E-3</v>
      </c>
      <c r="AC12" s="14">
        <f t="shared" si="23"/>
        <v>1.5109911481911986E-3</v>
      </c>
      <c r="AD12" s="13">
        <v>1.1094674556213047E-2</v>
      </c>
      <c r="AE12" s="14">
        <f t="shared" si="24"/>
        <v>2.0887851286147896E-2</v>
      </c>
      <c r="AF12" s="13">
        <v>4.6707503828483876E-2</v>
      </c>
      <c r="AG12" s="14">
        <f t="shared" si="25"/>
        <v>4.6175530936972464E-2</v>
      </c>
      <c r="AH12" s="13">
        <v>3.9907270769797769E-2</v>
      </c>
      <c r="AI12" s="14">
        <f t="shared" si="26"/>
        <v>1.6741292827728908E-2</v>
      </c>
      <c r="AJ12" s="13">
        <v>0.13349917081260365</v>
      </c>
      <c r="AK12" s="14">
        <f t="shared" si="27"/>
        <v>0.12117724468407487</v>
      </c>
      <c r="AL12" s="13">
        <v>3.4504696247399477E-2</v>
      </c>
      <c r="AM12" s="14">
        <f t="shared" si="28"/>
        <v>1.5763301606503067E-2</v>
      </c>
      <c r="AN12" s="13">
        <f>[13]申毅投资!$P$13</f>
        <v>-3.0654515327257825E-2</v>
      </c>
      <c r="AO12" s="14">
        <f t="shared" si="29"/>
        <v>-1.4038483591495621E-2</v>
      </c>
      <c r="AQ12" s="2">
        <f t="shared" si="0"/>
        <v>43168</v>
      </c>
      <c r="AR12" s="3">
        <f t="shared" si="1"/>
        <v>1.0054901960784315</v>
      </c>
      <c r="AS12" s="3">
        <f t="shared" si="2"/>
        <v>1.0303308823529411</v>
      </c>
      <c r="AT12" s="3">
        <f t="shared" si="3"/>
        <v>0.999</v>
      </c>
      <c r="AU12" s="3">
        <f t="shared" si="4"/>
        <v>1.0481927710843375</v>
      </c>
      <c r="AV12" s="3">
        <f t="shared" si="5"/>
        <v>1.0196656833824975</v>
      </c>
      <c r="AW12" s="3">
        <f t="shared" si="6"/>
        <v>0.93515675876825766</v>
      </c>
      <c r="AX12" s="3">
        <f t="shared" si="7"/>
        <v>1</v>
      </c>
      <c r="AY12" s="3">
        <f t="shared" si="8"/>
        <v>1</v>
      </c>
      <c r="AZ12" s="3">
        <f t="shared" si="9"/>
        <v>1</v>
      </c>
      <c r="BA12" s="3">
        <f t="shared" si="10"/>
        <v>1</v>
      </c>
      <c r="BB12" s="3">
        <f t="shared" si="11"/>
        <v>1.0219144855994273</v>
      </c>
    </row>
    <row r="13" spans="1:54" ht="22.5" customHeight="1" thickBot="1">
      <c r="A13" s="2">
        <v>43175</v>
      </c>
      <c r="B13" s="3">
        <v>1.028</v>
      </c>
      <c r="C13" s="3">
        <v>1.123</v>
      </c>
      <c r="D13" s="3">
        <v>0.99919999999999998</v>
      </c>
      <c r="E13" s="3">
        <v>1.131</v>
      </c>
      <c r="F13" s="3">
        <v>1.04</v>
      </c>
      <c r="G13" s="3">
        <v>1.0052000000000001</v>
      </c>
      <c r="H13" s="3">
        <v>1</v>
      </c>
      <c r="I13" s="3">
        <v>1</v>
      </c>
      <c r="J13" s="3">
        <v>1</v>
      </c>
      <c r="K13" s="3">
        <v>1</v>
      </c>
      <c r="L13" s="19">
        <v>1.0237583707645364</v>
      </c>
      <c r="N13" s="11">
        <f t="shared" si="12"/>
        <v>2.3400936037440978E-3</v>
      </c>
      <c r="O13" s="11">
        <f t="shared" si="13"/>
        <v>1.784121320249854E-3</v>
      </c>
      <c r="P13" s="11">
        <f t="shared" si="14"/>
        <v>2.0020020020017348E-4</v>
      </c>
      <c r="Q13" s="11" t="str">
        <f t="shared" si="15"/>
        <v>/</v>
      </c>
      <c r="R13" s="11">
        <f t="shared" si="16"/>
        <v>2.8929604628737948E-3</v>
      </c>
      <c r="S13" s="11" t="str">
        <f t="shared" si="17"/>
        <v>/</v>
      </c>
      <c r="T13" s="11" t="str">
        <f t="shared" si="18"/>
        <v>/</v>
      </c>
      <c r="U13" s="11" t="str">
        <f t="shared" si="19"/>
        <v>/</v>
      </c>
      <c r="V13" s="11" t="str">
        <f t="shared" si="20"/>
        <v>/</v>
      </c>
      <c r="W13" s="11" t="str">
        <f t="shared" si="21"/>
        <v>/</v>
      </c>
      <c r="X13" s="11">
        <f t="shared" si="22"/>
        <v>1.80434389676698E-3</v>
      </c>
      <c r="Z13" s="27" t="s">
        <v>295</v>
      </c>
      <c r="AA13" s="8" t="s">
        <v>296</v>
      </c>
      <c r="AB13" s="13">
        <f>INDEX(J:J,COUNTA(J:J))/INDEX(J:J,COUNTA(J:J)-1)-1</f>
        <v>4.139001465896408E-3</v>
      </c>
      <c r="AC13" s="14">
        <f t="shared" si="23"/>
        <v>1.5109911481911986E-3</v>
      </c>
      <c r="AD13" s="13">
        <v>5.3464809118871193E-2</v>
      </c>
      <c r="AE13" s="14">
        <f t="shared" si="24"/>
        <v>2.0887851286147896E-2</v>
      </c>
      <c r="AF13" s="13">
        <v>8.9030206677265689E-2</v>
      </c>
      <c r="AG13" s="14">
        <f t="shared" si="25"/>
        <v>4.6175530936972464E-2</v>
      </c>
      <c r="AH13" s="13">
        <v>6.5756887415132637E-2</v>
      </c>
      <c r="AI13" s="14">
        <f t="shared" si="26"/>
        <v>1.6741292827728908E-2</v>
      </c>
      <c r="AJ13" s="13" t="s">
        <v>239</v>
      </c>
      <c r="AK13" s="14">
        <f t="shared" si="27"/>
        <v>0.12117724468407487</v>
      </c>
      <c r="AL13" s="13" t="s">
        <v>239</v>
      </c>
      <c r="AM13" s="14">
        <f t="shared" si="28"/>
        <v>1.5763301606503067E-2</v>
      </c>
      <c r="AN13" s="13">
        <f>'[13]量客投资 '!$P$13</f>
        <v>-1.0046367851622939E-2</v>
      </c>
      <c r="AO13" s="14">
        <f t="shared" si="29"/>
        <v>-1.4038483591495621E-2</v>
      </c>
      <c r="AQ13" s="2">
        <f t="shared" si="0"/>
        <v>43175</v>
      </c>
      <c r="AR13" s="3">
        <f t="shared" si="1"/>
        <v>1.0078431372549019</v>
      </c>
      <c r="AS13" s="3">
        <f t="shared" si="2"/>
        <v>1.0321691176470587</v>
      </c>
      <c r="AT13" s="3">
        <f t="shared" si="3"/>
        <v>0.99919999999999998</v>
      </c>
      <c r="AU13" s="3">
        <f t="shared" si="4"/>
        <v>1.0481927710843375</v>
      </c>
      <c r="AV13" s="3">
        <f t="shared" si="5"/>
        <v>1.0226155358898723</v>
      </c>
      <c r="AW13" s="3">
        <f t="shared" si="6"/>
        <v>0.93515675876825766</v>
      </c>
      <c r="AX13" s="3">
        <f t="shared" si="7"/>
        <v>1</v>
      </c>
      <c r="AY13" s="3">
        <f t="shared" si="8"/>
        <v>1</v>
      </c>
      <c r="AZ13" s="3">
        <f t="shared" si="9"/>
        <v>1</v>
      </c>
      <c r="BA13" s="3">
        <f t="shared" si="10"/>
        <v>1</v>
      </c>
      <c r="BB13" s="3">
        <f t="shared" si="11"/>
        <v>1.0237583707645364</v>
      </c>
    </row>
    <row r="14" spans="1:54" ht="22.5" customHeight="1" thickBot="1">
      <c r="A14" s="2">
        <v>43182</v>
      </c>
      <c r="B14" s="3">
        <v>1.0387999999999999</v>
      </c>
      <c r="C14" s="3">
        <v>1.125</v>
      </c>
      <c r="D14" s="3">
        <v>0.99670000000000003</v>
      </c>
      <c r="E14" s="3">
        <v>1.167</v>
      </c>
      <c r="F14" s="3">
        <v>1.0369999999999999</v>
      </c>
      <c r="G14" s="3">
        <v>1.0088999999999999</v>
      </c>
      <c r="H14" s="3">
        <v>1</v>
      </c>
      <c r="I14" s="3">
        <v>1</v>
      </c>
      <c r="J14" s="3">
        <v>1</v>
      </c>
      <c r="K14" s="3">
        <v>1</v>
      </c>
      <c r="L14" s="19">
        <v>1.0309948514693141</v>
      </c>
      <c r="N14" s="11">
        <f t="shared" si="12"/>
        <v>1.0505836575875449E-2</v>
      </c>
      <c r="O14" s="11">
        <f t="shared" si="13"/>
        <v>1.7809439002671734E-3</v>
      </c>
      <c r="P14" s="11">
        <f t="shared" si="14"/>
        <v>-2.5020016012810009E-3</v>
      </c>
      <c r="Q14" s="11">
        <f t="shared" si="15"/>
        <v>3.1830238726790583E-2</v>
      </c>
      <c r="R14" s="11">
        <f t="shared" si="16"/>
        <v>-2.8846153846154854E-3</v>
      </c>
      <c r="S14" s="11">
        <f t="shared" si="17"/>
        <v>3.6808595304416158E-3</v>
      </c>
      <c r="T14" s="11" t="str">
        <f t="shared" si="18"/>
        <v>/</v>
      </c>
      <c r="U14" s="11" t="str">
        <f t="shared" si="19"/>
        <v>/</v>
      </c>
      <c r="V14" s="11" t="str">
        <f t="shared" si="20"/>
        <v>/</v>
      </c>
      <c r="W14" s="11" t="str">
        <f t="shared" si="21"/>
        <v>/</v>
      </c>
      <c r="X14" s="11">
        <f t="shared" si="22"/>
        <v>7.0685436245796485E-3</v>
      </c>
      <c r="Z14" s="8" t="s">
        <v>316</v>
      </c>
      <c r="AA14" s="8" t="s">
        <v>315</v>
      </c>
      <c r="AB14" s="13">
        <f>INDEX(K:K,COUNTA(K:K))/INDEX(K:K,COUNTA(K:K)-1)-1</f>
        <v>0</v>
      </c>
      <c r="AC14" s="14">
        <f t="shared" si="23"/>
        <v>1.5109911481911986E-3</v>
      </c>
      <c r="AD14" s="13">
        <v>3.5159443990188111E-2</v>
      </c>
      <c r="AE14" s="14">
        <f t="shared" si="24"/>
        <v>2.0887851286147896E-2</v>
      </c>
      <c r="AF14" s="13">
        <v>2.5101214574898778E-2</v>
      </c>
      <c r="AG14" s="14">
        <f t="shared" si="25"/>
        <v>4.6175530936972464E-2</v>
      </c>
      <c r="AH14" s="13">
        <v>4.899777153276217E-2</v>
      </c>
      <c r="AI14" s="14">
        <f t="shared" si="26"/>
        <v>1.6741292827728908E-2</v>
      </c>
      <c r="AJ14" s="13">
        <v>0.24729064039408888</v>
      </c>
      <c r="AK14" s="14">
        <f t="shared" si="27"/>
        <v>0.12117724468407487</v>
      </c>
      <c r="AL14" s="13">
        <v>7.1261714093261541E-2</v>
      </c>
      <c r="AM14" s="14">
        <f t="shared" si="28"/>
        <v>1.5763301606503067E-2</v>
      </c>
      <c r="AN14" s="13">
        <f>[13]量游资产!$P$13</f>
        <v>-3.965107057890549E-2</v>
      </c>
      <c r="AO14" s="14">
        <f t="shared" si="29"/>
        <v>-1.4038483591495621E-2</v>
      </c>
      <c r="AQ14" s="2">
        <f t="shared" si="0"/>
        <v>43182</v>
      </c>
      <c r="AR14" s="3">
        <f t="shared" si="1"/>
        <v>1.0184313725490195</v>
      </c>
      <c r="AS14" s="3">
        <f t="shared" si="2"/>
        <v>1.0340073529411764</v>
      </c>
      <c r="AT14" s="3">
        <f t="shared" si="3"/>
        <v>0.99670000000000003</v>
      </c>
      <c r="AU14" s="3">
        <f t="shared" si="4"/>
        <v>1.0815569972196479</v>
      </c>
      <c r="AV14" s="3">
        <f t="shared" si="5"/>
        <v>1.0196656833824975</v>
      </c>
      <c r="AW14" s="3">
        <f t="shared" si="6"/>
        <v>0.93859893943622652</v>
      </c>
      <c r="AX14" s="3">
        <f t="shared" si="7"/>
        <v>1</v>
      </c>
      <c r="AY14" s="3">
        <f t="shared" si="8"/>
        <v>1</v>
      </c>
      <c r="AZ14" s="3">
        <f t="shared" si="9"/>
        <v>1</v>
      </c>
      <c r="BA14" s="3">
        <f t="shared" si="10"/>
        <v>1</v>
      </c>
      <c r="BB14" s="3">
        <f t="shared" si="11"/>
        <v>1.0309948514693141</v>
      </c>
    </row>
    <row r="15" spans="1:54" ht="22.5" customHeight="1">
      <c r="A15" s="2">
        <v>43189</v>
      </c>
      <c r="B15" s="3">
        <v>1.0484</v>
      </c>
      <c r="C15" s="3">
        <v>1.1259999999999999</v>
      </c>
      <c r="D15" s="3">
        <v>0.99750000000000005</v>
      </c>
      <c r="E15" s="3">
        <v>1.145</v>
      </c>
      <c r="F15" s="3">
        <v>1.032</v>
      </c>
      <c r="G15" s="3">
        <v>1.0088999999999999</v>
      </c>
      <c r="H15" s="3">
        <v>1</v>
      </c>
      <c r="I15" s="3">
        <v>1</v>
      </c>
      <c r="J15" s="3">
        <v>1</v>
      </c>
      <c r="K15" s="3">
        <v>1</v>
      </c>
      <c r="L15" s="19">
        <v>1.0283677967144018</v>
      </c>
      <c r="N15" s="11">
        <f t="shared" si="12"/>
        <v>9.241432422025575E-3</v>
      </c>
      <c r="O15" s="11">
        <f t="shared" si="13"/>
        <v>8.8888888888871698E-4</v>
      </c>
      <c r="P15" s="11">
        <f t="shared" si="14"/>
        <v>8.0264874084479132E-4</v>
      </c>
      <c r="Q15" s="11">
        <f t="shared" si="15"/>
        <v>-1.8851756640959727E-2</v>
      </c>
      <c r="R15" s="11">
        <f t="shared" si="16"/>
        <v>-4.8216007714559916E-3</v>
      </c>
      <c r="S15" s="11" t="str">
        <f t="shared" si="17"/>
        <v>/</v>
      </c>
      <c r="T15" s="11" t="str">
        <f t="shared" si="18"/>
        <v>/</v>
      </c>
      <c r="U15" s="11" t="str">
        <f t="shared" si="19"/>
        <v>/</v>
      </c>
      <c r="V15" s="11" t="str">
        <f t="shared" si="20"/>
        <v>/</v>
      </c>
      <c r="W15" s="11" t="str">
        <f t="shared" si="21"/>
        <v>/</v>
      </c>
      <c r="X15" s="11">
        <f t="shared" si="22"/>
        <v>-2.5480774721312605E-3</v>
      </c>
      <c r="AB15" s="11"/>
      <c r="AC15" s="11"/>
      <c r="AD15" s="11"/>
      <c r="AE15" s="11"/>
      <c r="AF15" s="11"/>
      <c r="AQ15" s="2">
        <f t="shared" si="0"/>
        <v>43189</v>
      </c>
      <c r="AR15" s="3">
        <f t="shared" si="1"/>
        <v>1.027843137254902</v>
      </c>
      <c r="AS15" s="3">
        <f t="shared" si="2"/>
        <v>1.0349264705882351</v>
      </c>
      <c r="AT15" s="3">
        <f t="shared" si="3"/>
        <v>0.99750000000000005</v>
      </c>
      <c r="AU15" s="3">
        <f t="shared" si="4"/>
        <v>1.0611677479147359</v>
      </c>
      <c r="AV15" s="3">
        <f t="shared" si="5"/>
        <v>1.0147492625368733</v>
      </c>
      <c r="AW15" s="3">
        <f t="shared" si="6"/>
        <v>0.93859893943622652</v>
      </c>
      <c r="AX15" s="3">
        <f t="shared" si="7"/>
        <v>1</v>
      </c>
      <c r="AY15" s="3">
        <f t="shared" si="8"/>
        <v>1</v>
      </c>
      <c r="AZ15" s="3">
        <f t="shared" si="9"/>
        <v>1</v>
      </c>
      <c r="BA15" s="3">
        <f t="shared" si="10"/>
        <v>1</v>
      </c>
      <c r="BB15" s="3">
        <f t="shared" si="11"/>
        <v>1.0283677967144018</v>
      </c>
    </row>
    <row r="16" spans="1:54" ht="18" customHeight="1">
      <c r="A16" s="2">
        <v>43194</v>
      </c>
      <c r="B16" s="3">
        <v>1.0488</v>
      </c>
      <c r="C16" s="3">
        <v>1.129</v>
      </c>
      <c r="D16" s="3">
        <v>0.99750000000000005</v>
      </c>
      <c r="E16" s="3">
        <v>1.1459999999999999</v>
      </c>
      <c r="F16" s="3">
        <v>1.034</v>
      </c>
      <c r="G16" s="3">
        <v>1.0088999999999999</v>
      </c>
      <c r="H16" s="3">
        <v>1</v>
      </c>
      <c r="I16" s="3">
        <v>1</v>
      </c>
      <c r="J16" s="3">
        <v>1</v>
      </c>
      <c r="K16" s="3">
        <v>1</v>
      </c>
      <c r="L16" s="19">
        <v>1.0298736303081453</v>
      </c>
      <c r="N16" s="11">
        <f t="shared" si="12"/>
        <v>3.8153376573824005E-4</v>
      </c>
      <c r="O16" s="11">
        <f t="shared" si="13"/>
        <v>2.6642984014211279E-3</v>
      </c>
      <c r="P16" s="11" t="str">
        <f t="shared" si="14"/>
        <v>/</v>
      </c>
      <c r="Q16" s="11">
        <f t="shared" si="15"/>
        <v>8.7336244541469377E-4</v>
      </c>
      <c r="R16" s="11">
        <f t="shared" si="16"/>
        <v>1.9379844961240345E-3</v>
      </c>
      <c r="S16" s="11" t="str">
        <f t="shared" si="17"/>
        <v>/</v>
      </c>
      <c r="T16" s="11" t="str">
        <f t="shared" si="18"/>
        <v>/</v>
      </c>
      <c r="U16" s="11" t="str">
        <f t="shared" si="19"/>
        <v>/</v>
      </c>
      <c r="V16" s="11" t="str">
        <f t="shared" si="20"/>
        <v>/</v>
      </c>
      <c r="W16" s="11" t="str">
        <f t="shared" si="21"/>
        <v>/</v>
      </c>
      <c r="X16" s="11">
        <f t="shared" si="22"/>
        <v>1.4642947771745796E-3</v>
      </c>
      <c r="AB16" s="11"/>
      <c r="AC16" s="11"/>
      <c r="AD16" s="19"/>
      <c r="AE16" s="19"/>
      <c r="AF16" s="19"/>
      <c r="AQ16" s="2">
        <f t="shared" si="0"/>
        <v>43194</v>
      </c>
      <c r="AR16" s="3">
        <f t="shared" si="1"/>
        <v>1.0282352941176469</v>
      </c>
      <c r="AS16" s="3">
        <f t="shared" si="2"/>
        <v>1.0376838235294117</v>
      </c>
      <c r="AT16" s="3">
        <f t="shared" si="3"/>
        <v>0.99750000000000005</v>
      </c>
      <c r="AU16" s="3">
        <f t="shared" si="4"/>
        <v>1.06209453197405</v>
      </c>
      <c r="AV16" s="3">
        <f t="shared" si="5"/>
        <v>1.016715830875123</v>
      </c>
      <c r="AW16" s="3">
        <f t="shared" si="6"/>
        <v>0.93859893943622652</v>
      </c>
      <c r="AX16" s="3">
        <f t="shared" si="7"/>
        <v>1</v>
      </c>
      <c r="AY16" s="3">
        <f t="shared" si="8"/>
        <v>1</v>
      </c>
      <c r="AZ16" s="3">
        <f t="shared" si="9"/>
        <v>1</v>
      </c>
      <c r="BA16" s="3">
        <f t="shared" si="10"/>
        <v>1</v>
      </c>
      <c r="BB16" s="3">
        <f t="shared" si="11"/>
        <v>1.0298736303081453</v>
      </c>
    </row>
    <row r="17" spans="1:54" ht="18" customHeight="1">
      <c r="A17" s="2">
        <v>43203</v>
      </c>
      <c r="B17" s="3">
        <v>1.0485</v>
      </c>
      <c r="C17" s="3">
        <v>1.127</v>
      </c>
      <c r="D17" s="3">
        <v>0.99709999999999999</v>
      </c>
      <c r="E17" s="3">
        <v>1.149</v>
      </c>
      <c r="F17" s="3">
        <v>1.036</v>
      </c>
      <c r="G17" s="3">
        <v>1.0088999999999999</v>
      </c>
      <c r="H17" s="3">
        <v>1</v>
      </c>
      <c r="I17" s="3">
        <v>1</v>
      </c>
      <c r="J17" s="3">
        <v>1</v>
      </c>
      <c r="K17" s="3">
        <v>1</v>
      </c>
      <c r="L17" s="19">
        <v>1.0303048413101719</v>
      </c>
      <c r="N17" s="11">
        <f t="shared" si="12"/>
        <v>-2.8604118993136307E-4</v>
      </c>
      <c r="O17" s="11">
        <f t="shared" si="13"/>
        <v>-1.771479185119551E-3</v>
      </c>
      <c r="P17" s="11">
        <f t="shared" si="14"/>
        <v>-4.0100250626573519E-4</v>
      </c>
      <c r="Q17" s="11">
        <f t="shared" si="15"/>
        <v>2.6178010471205049E-3</v>
      </c>
      <c r="R17" s="11">
        <f t="shared" si="16"/>
        <v>1.9342359767891004E-3</v>
      </c>
      <c r="S17" s="11" t="str">
        <f t="shared" si="17"/>
        <v>/</v>
      </c>
      <c r="T17" s="11" t="str">
        <f t="shared" si="18"/>
        <v>/</v>
      </c>
      <c r="U17" s="11" t="str">
        <f t="shared" si="19"/>
        <v>/</v>
      </c>
      <c r="V17" s="11" t="str">
        <f t="shared" si="20"/>
        <v>/</v>
      </c>
      <c r="W17" s="11" t="str">
        <f t="shared" si="21"/>
        <v>/</v>
      </c>
      <c r="X17" s="11">
        <f t="shared" si="22"/>
        <v>4.1870282851852458E-4</v>
      </c>
      <c r="AB17" s="11"/>
      <c r="AC17" s="11"/>
      <c r="AD17" s="19"/>
      <c r="AE17" s="19"/>
      <c r="AF17" s="19"/>
      <c r="AQ17" s="2">
        <f t="shared" si="0"/>
        <v>43203</v>
      </c>
      <c r="AR17" s="3">
        <f t="shared" si="1"/>
        <v>1.0279411764705881</v>
      </c>
      <c r="AS17" s="3">
        <f t="shared" si="2"/>
        <v>1.0358455882352939</v>
      </c>
      <c r="AT17" s="3">
        <f t="shared" si="3"/>
        <v>0.99709999999999999</v>
      </c>
      <c r="AU17" s="3">
        <f t="shared" si="4"/>
        <v>1.0648748841519926</v>
      </c>
      <c r="AV17" s="3">
        <f t="shared" si="5"/>
        <v>1.0186823992133729</v>
      </c>
      <c r="AW17" s="3">
        <f t="shared" si="6"/>
        <v>0.93859893943622652</v>
      </c>
      <c r="AX17" s="3">
        <f t="shared" si="7"/>
        <v>1</v>
      </c>
      <c r="AY17" s="3">
        <f t="shared" si="8"/>
        <v>1</v>
      </c>
      <c r="AZ17" s="3">
        <f t="shared" si="9"/>
        <v>1</v>
      </c>
      <c r="BA17" s="3">
        <f t="shared" si="10"/>
        <v>1</v>
      </c>
      <c r="BB17" s="3">
        <f t="shared" si="11"/>
        <v>1.0303048413101719</v>
      </c>
    </row>
    <row r="18" spans="1:54" ht="18" customHeight="1">
      <c r="A18" s="2">
        <v>43210</v>
      </c>
      <c r="B18" s="3">
        <v>1.0567</v>
      </c>
      <c r="C18" s="3">
        <v>1.129</v>
      </c>
      <c r="D18" s="3">
        <v>0.99839999999999995</v>
      </c>
      <c r="E18" s="3">
        <v>1.1419999999999999</v>
      </c>
      <c r="F18" s="3">
        <v>1.0409999999999999</v>
      </c>
      <c r="G18" s="3">
        <v>1.0088999999999999</v>
      </c>
      <c r="H18" s="3">
        <v>1</v>
      </c>
      <c r="I18" s="3">
        <v>1</v>
      </c>
      <c r="J18" s="3">
        <v>1</v>
      </c>
      <c r="K18" s="3">
        <v>1</v>
      </c>
      <c r="L18" s="19">
        <v>1.032289847384753</v>
      </c>
      <c r="N18" s="11">
        <f t="shared" si="12"/>
        <v>7.82069623271342E-3</v>
      </c>
      <c r="O18" s="11">
        <f t="shared" si="13"/>
        <v>1.7746228926354135E-3</v>
      </c>
      <c r="P18" s="11">
        <f t="shared" si="14"/>
        <v>1.3037809647977738E-3</v>
      </c>
      <c r="Q18" s="11">
        <f t="shared" si="15"/>
        <v>-6.0922541340296954E-3</v>
      </c>
      <c r="R18" s="11">
        <f t="shared" si="16"/>
        <v>4.8262548262547611E-3</v>
      </c>
      <c r="S18" s="11" t="str">
        <f t="shared" si="17"/>
        <v>/</v>
      </c>
      <c r="T18" s="11" t="str">
        <f t="shared" si="18"/>
        <v>/</v>
      </c>
      <c r="U18" s="11" t="str">
        <f t="shared" si="19"/>
        <v>/</v>
      </c>
      <c r="V18" s="11" t="str">
        <f t="shared" si="20"/>
        <v>/</v>
      </c>
      <c r="W18" s="11" t="str">
        <f t="shared" si="21"/>
        <v>/</v>
      </c>
      <c r="X18" s="11">
        <f t="shared" si="22"/>
        <v>1.926620156474268E-3</v>
      </c>
      <c r="AD18" s="19"/>
      <c r="AE18" s="19"/>
      <c r="AF18" s="19"/>
      <c r="AQ18" s="2">
        <f t="shared" si="0"/>
        <v>43210</v>
      </c>
      <c r="AR18" s="3">
        <f t="shared" si="1"/>
        <v>1.0359803921568627</v>
      </c>
      <c r="AS18" s="3">
        <f t="shared" si="2"/>
        <v>1.0376838235294117</v>
      </c>
      <c r="AT18" s="3">
        <f t="shared" si="3"/>
        <v>0.99839999999999995</v>
      </c>
      <c r="AU18" s="3">
        <f t="shared" si="4"/>
        <v>1.0583873957367933</v>
      </c>
      <c r="AV18" s="3">
        <f t="shared" si="5"/>
        <v>1.0235988200589972</v>
      </c>
      <c r="AW18" s="3">
        <f t="shared" si="6"/>
        <v>0.93859893943622652</v>
      </c>
      <c r="AX18" s="3">
        <f t="shared" si="7"/>
        <v>1</v>
      </c>
      <c r="AY18" s="3">
        <f t="shared" si="8"/>
        <v>1</v>
      </c>
      <c r="AZ18" s="3">
        <f t="shared" si="9"/>
        <v>1</v>
      </c>
      <c r="BA18" s="3">
        <f t="shared" si="10"/>
        <v>1</v>
      </c>
      <c r="BB18" s="3">
        <f t="shared" si="11"/>
        <v>1.032289847384753</v>
      </c>
    </row>
    <row r="19" spans="1:54" ht="18" customHeight="1">
      <c r="A19" s="2">
        <v>43217</v>
      </c>
      <c r="B19" s="3">
        <v>1.0546</v>
      </c>
      <c r="C19" s="3">
        <v>1.1458999999999999</v>
      </c>
      <c r="D19" s="3">
        <v>0.99839999999999995</v>
      </c>
      <c r="E19" s="3">
        <v>1.1459999999999999</v>
      </c>
      <c r="F19" s="3">
        <v>1.0409999999999999</v>
      </c>
      <c r="G19" s="3">
        <v>1.0021</v>
      </c>
      <c r="H19" s="3">
        <v>1</v>
      </c>
      <c r="I19" s="3">
        <v>1</v>
      </c>
      <c r="J19" s="3">
        <v>1</v>
      </c>
      <c r="K19" s="3">
        <v>1</v>
      </c>
      <c r="L19" s="19">
        <v>1.034804581118788</v>
      </c>
      <c r="N19" s="11">
        <f t="shared" si="12"/>
        <v>-1.9873190120185402E-3</v>
      </c>
      <c r="O19" s="11">
        <f t="shared" si="13"/>
        <v>1.4968999114260306E-2</v>
      </c>
      <c r="P19" s="11" t="str">
        <f t="shared" si="14"/>
        <v>/</v>
      </c>
      <c r="Q19" s="11">
        <f t="shared" si="15"/>
        <v>3.5026269702276291E-3</v>
      </c>
      <c r="R19" s="11" t="str">
        <f t="shared" si="16"/>
        <v>/</v>
      </c>
      <c r="S19" s="11">
        <f t="shared" si="17"/>
        <v>-6.7400138764990292E-3</v>
      </c>
      <c r="T19" s="11" t="str">
        <f t="shared" si="18"/>
        <v>/</v>
      </c>
      <c r="U19" s="11" t="str">
        <f t="shared" si="19"/>
        <v>/</v>
      </c>
      <c r="V19" s="11" t="str">
        <f t="shared" si="20"/>
        <v>/</v>
      </c>
      <c r="W19" s="11" t="str">
        <f t="shared" si="21"/>
        <v>/</v>
      </c>
      <c r="X19" s="11">
        <f t="shared" si="22"/>
        <v>2.436073298992536E-3</v>
      </c>
      <c r="AD19" s="19"/>
      <c r="AE19" s="19"/>
      <c r="AF19" s="19"/>
      <c r="AQ19" s="2">
        <f t="shared" si="0"/>
        <v>43217</v>
      </c>
      <c r="AR19" s="3">
        <f t="shared" si="1"/>
        <v>1.033921568627451</v>
      </c>
      <c r="AS19" s="3">
        <f t="shared" si="2"/>
        <v>1.0532169117647057</v>
      </c>
      <c r="AT19" s="3">
        <f t="shared" si="3"/>
        <v>0.99839999999999995</v>
      </c>
      <c r="AU19" s="3">
        <f t="shared" si="4"/>
        <v>1.06209453197405</v>
      </c>
      <c r="AV19" s="3">
        <f t="shared" si="5"/>
        <v>1.0235988200589972</v>
      </c>
      <c r="AW19" s="3">
        <f t="shared" si="6"/>
        <v>0.93227276955995908</v>
      </c>
      <c r="AX19" s="3">
        <f t="shared" si="7"/>
        <v>1</v>
      </c>
      <c r="AY19" s="3">
        <f t="shared" si="8"/>
        <v>1</v>
      </c>
      <c r="AZ19" s="3">
        <f t="shared" si="9"/>
        <v>1</v>
      </c>
      <c r="BA19" s="3">
        <f t="shared" si="10"/>
        <v>1</v>
      </c>
      <c r="BB19" s="3">
        <f t="shared" si="11"/>
        <v>1.034804581118788</v>
      </c>
    </row>
    <row r="20" spans="1:54">
      <c r="A20" s="2">
        <v>43224</v>
      </c>
      <c r="B20" s="3">
        <v>1.0543</v>
      </c>
      <c r="C20" s="3">
        <v>1.1471</v>
      </c>
      <c r="D20" s="3">
        <v>0.99819999999999998</v>
      </c>
      <c r="E20" s="3">
        <v>1.143</v>
      </c>
      <c r="F20" s="3">
        <v>1.042</v>
      </c>
      <c r="G20" s="3">
        <v>1.0021</v>
      </c>
      <c r="H20" s="3">
        <v>1</v>
      </c>
      <c r="I20" s="3">
        <v>1</v>
      </c>
      <c r="J20" s="3">
        <v>1</v>
      </c>
      <c r="K20" s="3">
        <v>1</v>
      </c>
      <c r="L20" s="19">
        <v>1.0345780079626437</v>
      </c>
      <c r="N20" s="11">
        <f t="shared" si="12"/>
        <v>-2.8446804475623644E-4</v>
      </c>
      <c r="O20" s="11">
        <f t="shared" si="13"/>
        <v>1.047211798586245E-3</v>
      </c>
      <c r="P20" s="11">
        <f t="shared" si="14"/>
        <v>-2.0032051282048435E-4</v>
      </c>
      <c r="Q20" s="11">
        <f t="shared" si="15"/>
        <v>-2.6178010471202828E-3</v>
      </c>
      <c r="R20" s="11">
        <f t="shared" si="16"/>
        <v>9.6061479346798428E-4</v>
      </c>
      <c r="S20" s="11" t="str">
        <f t="shared" si="17"/>
        <v>/</v>
      </c>
      <c r="T20" s="11" t="str">
        <f t="shared" si="18"/>
        <v>/</v>
      </c>
      <c r="U20" s="11" t="str">
        <f t="shared" si="19"/>
        <v>/</v>
      </c>
      <c r="V20" s="11" t="str">
        <f t="shared" si="20"/>
        <v>/</v>
      </c>
      <c r="W20" s="11" t="str">
        <f t="shared" si="21"/>
        <v>/</v>
      </c>
      <c r="X20" s="11">
        <f t="shared" si="22"/>
        <v>-2.1895260252846604E-4</v>
      </c>
      <c r="AD20" s="19"/>
      <c r="AE20" s="19"/>
      <c r="AF20" s="19"/>
      <c r="AQ20" s="2">
        <f t="shared" si="0"/>
        <v>43224</v>
      </c>
      <c r="AR20" s="3">
        <f t="shared" si="1"/>
        <v>1.0336274509803922</v>
      </c>
      <c r="AS20" s="3">
        <f t="shared" si="2"/>
        <v>1.0543198529411764</v>
      </c>
      <c r="AT20" s="3">
        <f t="shared" si="3"/>
        <v>0.99819999999999998</v>
      </c>
      <c r="AU20" s="3">
        <f t="shared" si="4"/>
        <v>1.0593141797961076</v>
      </c>
      <c r="AV20" s="3">
        <f t="shared" si="5"/>
        <v>1.024582104228122</v>
      </c>
      <c r="AW20" s="3">
        <f t="shared" si="6"/>
        <v>0.93227276955995908</v>
      </c>
      <c r="AX20" s="3">
        <f t="shared" si="7"/>
        <v>1</v>
      </c>
      <c r="AY20" s="3">
        <f t="shared" si="8"/>
        <v>1</v>
      </c>
      <c r="AZ20" s="3">
        <f t="shared" si="9"/>
        <v>1</v>
      </c>
      <c r="BA20" s="3">
        <f t="shared" si="10"/>
        <v>1</v>
      </c>
      <c r="BB20" s="3">
        <f t="shared" si="11"/>
        <v>1.0345780079626437</v>
      </c>
    </row>
    <row r="21" spans="1:54">
      <c r="A21" s="2">
        <v>43231</v>
      </c>
      <c r="B21" s="3">
        <v>1.0608</v>
      </c>
      <c r="C21" s="3">
        <v>1.1527000000000001</v>
      </c>
      <c r="D21" s="3">
        <v>1.0004</v>
      </c>
      <c r="E21" s="3">
        <v>1.1739999999999999</v>
      </c>
      <c r="F21" s="3">
        <v>1.0509999999999999</v>
      </c>
      <c r="G21" s="3">
        <v>1.0021</v>
      </c>
      <c r="H21" s="3">
        <v>1</v>
      </c>
      <c r="I21" s="3">
        <v>1</v>
      </c>
      <c r="J21" s="3">
        <v>1</v>
      </c>
      <c r="K21" s="3">
        <v>1</v>
      </c>
      <c r="L21" s="19">
        <v>1.0447189244584414</v>
      </c>
      <c r="N21" s="11">
        <f t="shared" si="12"/>
        <v>6.1652281134401132E-3</v>
      </c>
      <c r="O21" s="11">
        <f t="shared" si="13"/>
        <v>4.8818760352193902E-3</v>
      </c>
      <c r="P21" s="11">
        <f t="shared" si="14"/>
        <v>2.2039671408535799E-3</v>
      </c>
      <c r="Q21" s="11">
        <f t="shared" si="15"/>
        <v>2.7121609798774982E-2</v>
      </c>
      <c r="R21" s="11">
        <f t="shared" si="16"/>
        <v>8.6372360844528817E-3</v>
      </c>
      <c r="S21" s="11" t="str">
        <f t="shared" si="17"/>
        <v>/</v>
      </c>
      <c r="T21" s="11" t="str">
        <f t="shared" si="18"/>
        <v>/</v>
      </c>
      <c r="U21" s="11" t="str">
        <f t="shared" si="19"/>
        <v>/</v>
      </c>
      <c r="V21" s="11" t="str">
        <f t="shared" si="20"/>
        <v>/</v>
      </c>
      <c r="W21" s="11" t="str">
        <f t="shared" si="21"/>
        <v>/</v>
      </c>
      <c r="X21" s="11">
        <f t="shared" si="22"/>
        <v>9.8019834345481893E-3</v>
      </c>
      <c r="AD21" s="19"/>
      <c r="AE21" s="19"/>
      <c r="AF21" s="19"/>
      <c r="AQ21" s="2">
        <f t="shared" si="0"/>
        <v>43231</v>
      </c>
      <c r="AR21" s="3">
        <f t="shared" si="1"/>
        <v>1.04</v>
      </c>
      <c r="AS21" s="3">
        <f t="shared" si="2"/>
        <v>1.0594669117647058</v>
      </c>
      <c r="AT21" s="3">
        <f t="shared" si="3"/>
        <v>1.0004</v>
      </c>
      <c r="AU21" s="3">
        <f t="shared" si="4"/>
        <v>1.088044485634847</v>
      </c>
      <c r="AV21" s="3">
        <f t="shared" si="5"/>
        <v>1.0334316617502459</v>
      </c>
      <c r="AW21" s="3">
        <f t="shared" si="6"/>
        <v>0.93227276955995908</v>
      </c>
      <c r="AX21" s="3">
        <f t="shared" si="7"/>
        <v>1</v>
      </c>
      <c r="AY21" s="3">
        <f t="shared" si="8"/>
        <v>1</v>
      </c>
      <c r="AZ21" s="3">
        <f t="shared" si="9"/>
        <v>1</v>
      </c>
      <c r="BA21" s="3">
        <f t="shared" si="10"/>
        <v>1</v>
      </c>
      <c r="BB21" s="3">
        <f t="shared" si="11"/>
        <v>1.0447189244584414</v>
      </c>
    </row>
    <row r="22" spans="1:54">
      <c r="A22" s="2">
        <v>43238</v>
      </c>
      <c r="B22" s="3">
        <v>1.0637000000000001</v>
      </c>
      <c r="C22" s="3">
        <v>1.1493</v>
      </c>
      <c r="D22" s="3">
        <v>1.01</v>
      </c>
      <c r="E22" s="3">
        <v>1.196</v>
      </c>
      <c r="F22" s="3">
        <v>1.056</v>
      </c>
      <c r="G22" s="3">
        <v>1.0364</v>
      </c>
      <c r="H22" s="3">
        <v>1</v>
      </c>
      <c r="I22" s="3">
        <v>1</v>
      </c>
      <c r="J22" s="3">
        <v>1</v>
      </c>
      <c r="K22" s="3">
        <v>1</v>
      </c>
      <c r="L22" s="19">
        <v>1.0564032695528853</v>
      </c>
      <c r="N22" s="11">
        <f t="shared" si="12"/>
        <v>2.7337858220213285E-3</v>
      </c>
      <c r="O22" s="11">
        <f t="shared" si="13"/>
        <v>-2.9495965992887285E-3</v>
      </c>
      <c r="P22" s="11">
        <f t="shared" si="14"/>
        <v>9.5961615353858942E-3</v>
      </c>
      <c r="Q22" s="11">
        <f t="shared" si="15"/>
        <v>1.873935264054527E-2</v>
      </c>
      <c r="R22" s="11">
        <f t="shared" si="16"/>
        <v>4.7573739295909689E-3</v>
      </c>
      <c r="S22" s="11">
        <f t="shared" si="17"/>
        <v>3.4228120946013352E-2</v>
      </c>
      <c r="T22" s="11" t="str">
        <f t="shared" si="18"/>
        <v>/</v>
      </c>
      <c r="U22" s="11" t="str">
        <f t="shared" si="19"/>
        <v>/</v>
      </c>
      <c r="V22" s="11" t="str">
        <f t="shared" si="20"/>
        <v>/</v>
      </c>
      <c r="W22" s="11" t="str">
        <f t="shared" si="21"/>
        <v>/</v>
      </c>
      <c r="X22" s="11">
        <f t="shared" si="22"/>
        <v>1.1184199712378051E-2</v>
      </c>
      <c r="AD22" s="19"/>
      <c r="AE22" s="19"/>
      <c r="AF22" s="19"/>
      <c r="AQ22" s="2">
        <f t="shared" si="0"/>
        <v>43238</v>
      </c>
      <c r="AR22" s="3">
        <f t="shared" si="1"/>
        <v>1.0428431372549021</v>
      </c>
      <c r="AS22" s="3">
        <f t="shared" si="2"/>
        <v>1.0563419117647057</v>
      </c>
      <c r="AT22" s="3">
        <f t="shared" si="3"/>
        <v>1.01</v>
      </c>
      <c r="AU22" s="3">
        <f t="shared" si="4"/>
        <v>1.1084337349397591</v>
      </c>
      <c r="AV22" s="3">
        <f t="shared" si="5"/>
        <v>1.0383480825958704</v>
      </c>
      <c r="AW22" s="3">
        <f t="shared" si="6"/>
        <v>0.96418271467113226</v>
      </c>
      <c r="AX22" s="3">
        <f t="shared" si="7"/>
        <v>1</v>
      </c>
      <c r="AY22" s="3">
        <f t="shared" si="8"/>
        <v>1</v>
      </c>
      <c r="AZ22" s="3">
        <f t="shared" si="9"/>
        <v>1</v>
      </c>
      <c r="BA22" s="3">
        <f t="shared" si="10"/>
        <v>1</v>
      </c>
      <c r="BB22" s="3">
        <f t="shared" si="11"/>
        <v>1.0564032695528853</v>
      </c>
    </row>
    <row r="23" spans="1:54">
      <c r="A23" s="2">
        <v>43245</v>
      </c>
      <c r="B23" s="3">
        <v>1.0628</v>
      </c>
      <c r="C23" s="3">
        <v>1.1458999999999999</v>
      </c>
      <c r="D23" s="3">
        <v>1.0117</v>
      </c>
      <c r="E23" s="3">
        <v>1.2010000000000001</v>
      </c>
      <c r="F23" s="3">
        <v>1.0609999999999999</v>
      </c>
      <c r="G23" s="3">
        <v>1.0417000000000001</v>
      </c>
      <c r="H23" s="3">
        <v>1</v>
      </c>
      <c r="I23" s="3">
        <v>1</v>
      </c>
      <c r="J23" s="3">
        <v>1</v>
      </c>
      <c r="K23" s="3">
        <v>1</v>
      </c>
      <c r="L23" s="19">
        <v>1.0584998864972268</v>
      </c>
      <c r="N23" s="11">
        <f t="shared" si="12"/>
        <v>-8.4610322459355292E-4</v>
      </c>
      <c r="O23" s="11">
        <f t="shared" si="13"/>
        <v>-2.9583224571478883E-3</v>
      </c>
      <c r="P23" s="11">
        <f t="shared" si="14"/>
        <v>1.6831683168316847E-3</v>
      </c>
      <c r="Q23" s="11">
        <f t="shared" si="15"/>
        <v>4.1806020066890159E-3</v>
      </c>
      <c r="R23" s="11">
        <f t="shared" si="16"/>
        <v>4.7348484848483974E-3</v>
      </c>
      <c r="S23" s="11">
        <f t="shared" si="17"/>
        <v>5.113855654187649E-3</v>
      </c>
      <c r="T23" s="11" t="str">
        <f t="shared" si="18"/>
        <v>/</v>
      </c>
      <c r="U23" s="11" t="str">
        <f t="shared" si="19"/>
        <v>/</v>
      </c>
      <c r="V23" s="11" t="str">
        <f t="shared" si="20"/>
        <v>/</v>
      </c>
      <c r="W23" s="11" t="str">
        <f t="shared" si="21"/>
        <v>/</v>
      </c>
      <c r="X23" s="11">
        <f t="shared" si="22"/>
        <v>1.9846747968026435E-3</v>
      </c>
      <c r="AD23" s="19"/>
      <c r="AE23" s="19"/>
      <c r="AF23" s="19"/>
      <c r="AQ23" s="2">
        <f t="shared" si="0"/>
        <v>43245</v>
      </c>
      <c r="AR23" s="3">
        <f t="shared" si="1"/>
        <v>1.0419607843137255</v>
      </c>
      <c r="AS23" s="3">
        <f t="shared" si="2"/>
        <v>1.0532169117647057</v>
      </c>
      <c r="AT23" s="3">
        <f t="shared" si="3"/>
        <v>1.0117</v>
      </c>
      <c r="AU23" s="3">
        <f t="shared" si="4"/>
        <v>1.1130676552363301</v>
      </c>
      <c r="AV23" s="3">
        <f t="shared" si="5"/>
        <v>1.0432645034414947</v>
      </c>
      <c r="AW23" s="3">
        <f t="shared" si="6"/>
        <v>0.96911340589822315</v>
      </c>
      <c r="AX23" s="3">
        <f t="shared" si="7"/>
        <v>1</v>
      </c>
      <c r="AY23" s="3">
        <f t="shared" si="8"/>
        <v>1</v>
      </c>
      <c r="AZ23" s="3">
        <f t="shared" si="9"/>
        <v>1</v>
      </c>
      <c r="BA23" s="3">
        <f t="shared" si="10"/>
        <v>1</v>
      </c>
      <c r="BB23" s="3">
        <f t="shared" si="11"/>
        <v>1.0584998864972268</v>
      </c>
    </row>
    <row r="24" spans="1:54">
      <c r="A24" s="2">
        <v>43252</v>
      </c>
      <c r="B24" s="3">
        <v>1.0649</v>
      </c>
      <c r="C24" s="3">
        <v>1.1436999999999999</v>
      </c>
      <c r="D24" s="3">
        <v>1.0092000000000001</v>
      </c>
      <c r="E24" s="3">
        <v>1.202</v>
      </c>
      <c r="F24" s="3">
        <v>1.0609999999999999</v>
      </c>
      <c r="G24" s="3">
        <v>1.0417000000000001</v>
      </c>
      <c r="H24" s="3">
        <v>1</v>
      </c>
      <c r="I24" s="3">
        <v>1</v>
      </c>
      <c r="J24" s="3">
        <v>1</v>
      </c>
      <c r="K24" s="3">
        <v>1</v>
      </c>
      <c r="L24" s="19">
        <v>1.05808113748155</v>
      </c>
      <c r="N24" s="11">
        <f t="shared" si="12"/>
        <v>1.9759126834775209E-3</v>
      </c>
      <c r="O24" s="11">
        <f t="shared" si="13"/>
        <v>-1.9198882974080789E-3</v>
      </c>
      <c r="P24" s="11">
        <f t="shared" si="14"/>
        <v>-2.4710882672728252E-3</v>
      </c>
      <c r="Q24" s="11">
        <f t="shared" si="15"/>
        <v>8.3263946711054082E-4</v>
      </c>
      <c r="R24" s="11" t="str">
        <f t="shared" si="16"/>
        <v>/</v>
      </c>
      <c r="S24" s="11" t="str">
        <f t="shared" si="17"/>
        <v>/</v>
      </c>
      <c r="T24" s="11" t="str">
        <f t="shared" si="18"/>
        <v>/</v>
      </c>
      <c r="U24" s="11" t="str">
        <f t="shared" si="19"/>
        <v>/</v>
      </c>
      <c r="V24" s="11" t="str">
        <f t="shared" si="20"/>
        <v>/</v>
      </c>
      <c r="W24" s="11" t="str">
        <f t="shared" si="21"/>
        <v>/</v>
      </c>
      <c r="X24" s="11">
        <f t="shared" si="22"/>
        <v>-3.9560610352318282E-4</v>
      </c>
      <c r="AD24" s="19"/>
      <c r="AE24" s="19"/>
      <c r="AF24" s="19"/>
      <c r="AQ24" s="2">
        <f t="shared" si="0"/>
        <v>43252</v>
      </c>
      <c r="AR24" s="3">
        <f t="shared" si="1"/>
        <v>1.0440196078431372</v>
      </c>
      <c r="AS24" s="3">
        <f t="shared" si="2"/>
        <v>1.0511948529411763</v>
      </c>
      <c r="AT24" s="3">
        <f t="shared" si="3"/>
        <v>1.0092000000000001</v>
      </c>
      <c r="AU24" s="3">
        <f t="shared" si="4"/>
        <v>1.113994439295644</v>
      </c>
      <c r="AV24" s="3">
        <f t="shared" si="5"/>
        <v>1.0432645034414947</v>
      </c>
      <c r="AW24" s="3">
        <f t="shared" si="6"/>
        <v>0.96911340589822315</v>
      </c>
      <c r="AX24" s="3">
        <f t="shared" si="7"/>
        <v>1</v>
      </c>
      <c r="AY24" s="3">
        <f t="shared" si="8"/>
        <v>1</v>
      </c>
      <c r="AZ24" s="3">
        <f t="shared" si="9"/>
        <v>1</v>
      </c>
      <c r="BA24" s="3">
        <f t="shared" si="10"/>
        <v>1</v>
      </c>
      <c r="BB24" s="3">
        <f t="shared" si="11"/>
        <v>1.05808113748155</v>
      </c>
    </row>
    <row r="25" spans="1:54">
      <c r="A25" s="2">
        <v>43259</v>
      </c>
      <c r="B25" s="3">
        <v>1.0681</v>
      </c>
      <c r="C25" s="3">
        <v>1.1516</v>
      </c>
      <c r="D25" s="3">
        <v>1.0109999999999999</v>
      </c>
      <c r="E25" s="3">
        <v>1.22</v>
      </c>
      <c r="F25" s="3">
        <v>1.0609999999999999</v>
      </c>
      <c r="G25" s="3">
        <v>1.0363</v>
      </c>
      <c r="H25" s="3">
        <v>1</v>
      </c>
      <c r="I25" s="3">
        <v>1</v>
      </c>
      <c r="J25" s="3">
        <v>1</v>
      </c>
      <c r="K25" s="3">
        <v>1</v>
      </c>
      <c r="L25" s="19">
        <v>1.0626281737118175</v>
      </c>
      <c r="N25" s="11">
        <f t="shared" si="12"/>
        <v>3.0049769931450587E-3</v>
      </c>
      <c r="O25" s="11">
        <f t="shared" si="13"/>
        <v>6.9074057882312356E-3</v>
      </c>
      <c r="P25" s="11">
        <f t="shared" si="14"/>
        <v>1.783590963138959E-3</v>
      </c>
      <c r="Q25" s="11">
        <f t="shared" si="15"/>
        <v>1.4975041597337757E-2</v>
      </c>
      <c r="R25" s="11" t="str">
        <f t="shared" si="16"/>
        <v>/</v>
      </c>
      <c r="S25" s="11">
        <f t="shared" si="17"/>
        <v>-5.1838341173082725E-3</v>
      </c>
      <c r="T25" s="11" t="str">
        <f t="shared" si="18"/>
        <v>/</v>
      </c>
      <c r="U25" s="11" t="str">
        <f t="shared" si="19"/>
        <v>/</v>
      </c>
      <c r="V25" s="11" t="str">
        <f t="shared" si="20"/>
        <v>/</v>
      </c>
      <c r="W25" s="11" t="str">
        <f t="shared" si="21"/>
        <v>/</v>
      </c>
      <c r="X25" s="11">
        <f t="shared" si="22"/>
        <v>4.2974362449088588E-3</v>
      </c>
      <c r="AD25" s="19"/>
      <c r="AE25" s="19"/>
      <c r="AF25" s="19"/>
      <c r="AQ25" s="2">
        <f t="shared" si="0"/>
        <v>43259</v>
      </c>
      <c r="AR25" s="3">
        <f t="shared" si="1"/>
        <v>1.047156862745098</v>
      </c>
      <c r="AS25" s="3">
        <f t="shared" si="2"/>
        <v>1.0584558823529411</v>
      </c>
      <c r="AT25" s="3">
        <f t="shared" si="3"/>
        <v>1.0109999999999999</v>
      </c>
      <c r="AU25" s="3">
        <f t="shared" si="4"/>
        <v>1.1306765523632993</v>
      </c>
      <c r="AV25" s="3">
        <f t="shared" si="5"/>
        <v>1.0432645034414947</v>
      </c>
      <c r="AW25" s="3">
        <f t="shared" si="6"/>
        <v>0.96408968276118712</v>
      </c>
      <c r="AX25" s="3">
        <f t="shared" si="7"/>
        <v>1</v>
      </c>
      <c r="AY25" s="3">
        <f t="shared" si="8"/>
        <v>1</v>
      </c>
      <c r="AZ25" s="3">
        <f t="shared" si="9"/>
        <v>1</v>
      </c>
      <c r="BA25" s="3">
        <f t="shared" si="10"/>
        <v>1</v>
      </c>
      <c r="BB25" s="3">
        <f t="shared" si="11"/>
        <v>1.0626281737118175</v>
      </c>
    </row>
    <row r="26" spans="1:54">
      <c r="A26" s="2">
        <v>43266</v>
      </c>
      <c r="B26" s="3">
        <v>1.0699000000000001</v>
      </c>
      <c r="C26" s="3">
        <v>1.1584000000000001</v>
      </c>
      <c r="D26" s="3">
        <v>1.0126999999999999</v>
      </c>
      <c r="E26" s="3">
        <v>1.2190000000000001</v>
      </c>
      <c r="F26" s="3">
        <v>1.0609999999999999</v>
      </c>
      <c r="G26" s="3">
        <v>1.0346</v>
      </c>
      <c r="H26" s="3">
        <v>1</v>
      </c>
      <c r="I26" s="3">
        <v>1</v>
      </c>
      <c r="J26" s="3">
        <v>1</v>
      </c>
      <c r="K26" s="3">
        <v>1</v>
      </c>
      <c r="L26" s="19">
        <v>1.0640757800129361</v>
      </c>
      <c r="N26" s="11">
        <f t="shared" si="12"/>
        <v>1.6852354648442258E-3</v>
      </c>
      <c r="O26" s="11">
        <f t="shared" si="13"/>
        <v>5.9048280653006824E-3</v>
      </c>
      <c r="P26" s="11">
        <f t="shared" si="14"/>
        <v>1.6815034619188651E-3</v>
      </c>
      <c r="Q26" s="11">
        <f t="shared" si="15"/>
        <v>-8.1967213114741977E-4</v>
      </c>
      <c r="R26" s="11" t="str">
        <f t="shared" si="16"/>
        <v>/</v>
      </c>
      <c r="S26" s="11">
        <f t="shared" si="17"/>
        <v>-1.6404516066775843E-3</v>
      </c>
      <c r="T26" s="11" t="str">
        <f t="shared" si="18"/>
        <v>/</v>
      </c>
      <c r="U26" s="11" t="str">
        <f t="shared" si="19"/>
        <v>/</v>
      </c>
      <c r="V26" s="11" t="str">
        <f t="shared" si="20"/>
        <v>/</v>
      </c>
      <c r="W26" s="11" t="str">
        <f t="shared" si="21"/>
        <v>/</v>
      </c>
      <c r="X26" s="11">
        <f t="shared" si="22"/>
        <v>1.3622886508477539E-3</v>
      </c>
      <c r="AD26" s="19"/>
      <c r="AE26" s="19"/>
      <c r="AF26" s="19"/>
      <c r="AQ26" s="2">
        <f t="shared" si="0"/>
        <v>43266</v>
      </c>
      <c r="AR26" s="3">
        <f t="shared" si="1"/>
        <v>1.0489215686274511</v>
      </c>
      <c r="AS26" s="3">
        <f t="shared" si="2"/>
        <v>1.0647058823529412</v>
      </c>
      <c r="AT26" s="3">
        <f t="shared" si="3"/>
        <v>1.0126999999999999</v>
      </c>
      <c r="AU26" s="3">
        <f t="shared" si="4"/>
        <v>1.1297497683039852</v>
      </c>
      <c r="AV26" s="3">
        <f t="shared" si="5"/>
        <v>1.0432645034414947</v>
      </c>
      <c r="AW26" s="3">
        <f t="shared" si="6"/>
        <v>0.96250814029212017</v>
      </c>
      <c r="AX26" s="3">
        <f t="shared" si="7"/>
        <v>1</v>
      </c>
      <c r="AY26" s="3">
        <f t="shared" si="8"/>
        <v>1</v>
      </c>
      <c r="AZ26" s="3">
        <f t="shared" si="9"/>
        <v>1</v>
      </c>
      <c r="BA26" s="3">
        <f t="shared" si="10"/>
        <v>1</v>
      </c>
      <c r="BB26" s="3">
        <f t="shared" si="11"/>
        <v>1.0640757800129361</v>
      </c>
    </row>
    <row r="27" spans="1:54">
      <c r="A27" s="2">
        <v>43273</v>
      </c>
      <c r="B27" s="3">
        <v>1.0718000000000001</v>
      </c>
      <c r="C27" s="3">
        <v>1.1482000000000001</v>
      </c>
      <c r="D27" s="3">
        <v>1.0106999999999999</v>
      </c>
      <c r="E27" s="3">
        <v>1.2290000000000001</v>
      </c>
      <c r="F27" s="3">
        <v>1.069</v>
      </c>
      <c r="G27" s="3">
        <v>1.0370999999999999</v>
      </c>
      <c r="H27" s="3">
        <v>1</v>
      </c>
      <c r="I27" s="3">
        <v>1</v>
      </c>
      <c r="J27" s="3">
        <v>1</v>
      </c>
      <c r="K27" s="3">
        <v>1</v>
      </c>
      <c r="L27" s="19">
        <v>1.0656994877494466</v>
      </c>
      <c r="N27" s="11">
        <f t="shared" si="12"/>
        <v>1.7758669034488861E-3</v>
      </c>
      <c r="O27" s="11">
        <f t="shared" si="13"/>
        <v>-8.8052486187845114E-3</v>
      </c>
      <c r="P27" s="11">
        <f t="shared" si="14"/>
        <v>-1.9749185346104037E-3</v>
      </c>
      <c r="Q27" s="11">
        <f t="shared" si="15"/>
        <v>8.2034454470878426E-3</v>
      </c>
      <c r="R27" s="11">
        <f t="shared" si="16"/>
        <v>7.5400565504242234E-3</v>
      </c>
      <c r="S27" s="11">
        <f t="shared" si="17"/>
        <v>2.4163928088150044E-3</v>
      </c>
      <c r="T27" s="11" t="str">
        <f t="shared" si="18"/>
        <v>/</v>
      </c>
      <c r="U27" s="11" t="str">
        <f t="shared" si="19"/>
        <v>/</v>
      </c>
      <c r="V27" s="11" t="str">
        <f t="shared" si="20"/>
        <v>/</v>
      </c>
      <c r="W27" s="11" t="str">
        <f t="shared" si="21"/>
        <v>/</v>
      </c>
      <c r="X27" s="11">
        <f t="shared" si="22"/>
        <v>1.5259324260634699E-3</v>
      </c>
      <c r="AQ27" s="2">
        <f t="shared" si="0"/>
        <v>43273</v>
      </c>
      <c r="AR27" s="3">
        <f t="shared" si="1"/>
        <v>1.0507843137254902</v>
      </c>
      <c r="AS27" s="3">
        <f t="shared" si="2"/>
        <v>1.0553308823529413</v>
      </c>
      <c r="AT27" s="3">
        <f t="shared" si="3"/>
        <v>1.0106999999999999</v>
      </c>
      <c r="AU27" s="3">
        <f t="shared" si="4"/>
        <v>1.1390176088971271</v>
      </c>
      <c r="AV27" s="3">
        <f t="shared" si="5"/>
        <v>1.0511307767944937</v>
      </c>
      <c r="AW27" s="3">
        <f t="shared" si="6"/>
        <v>0.96483393804074791</v>
      </c>
      <c r="AX27" s="3">
        <f t="shared" si="7"/>
        <v>1</v>
      </c>
      <c r="AY27" s="3">
        <f t="shared" si="8"/>
        <v>1</v>
      </c>
      <c r="AZ27" s="3">
        <f t="shared" si="9"/>
        <v>1</v>
      </c>
      <c r="BA27" s="3">
        <f t="shared" si="10"/>
        <v>1</v>
      </c>
      <c r="BB27" s="3">
        <f t="shared" si="11"/>
        <v>1.0656994877494466</v>
      </c>
    </row>
    <row r="28" spans="1:54">
      <c r="A28" s="2">
        <v>43280</v>
      </c>
      <c r="B28" s="3">
        <v>1.0795999999999999</v>
      </c>
      <c r="C28" s="3">
        <v>1.1493</v>
      </c>
      <c r="D28" s="3">
        <v>1.014</v>
      </c>
      <c r="E28" s="3">
        <v>1.246</v>
      </c>
      <c r="F28" s="3">
        <v>1.0740000000000001</v>
      </c>
      <c r="G28" s="3">
        <v>1.0404</v>
      </c>
      <c r="H28" s="3">
        <v>1</v>
      </c>
      <c r="I28" s="3">
        <v>1</v>
      </c>
      <c r="J28" s="3">
        <v>1</v>
      </c>
      <c r="K28" s="3">
        <v>1</v>
      </c>
      <c r="L28" s="19">
        <v>1.0715949665164985</v>
      </c>
      <c r="N28" s="11">
        <f t="shared" si="12"/>
        <v>7.2774771412575934E-3</v>
      </c>
      <c r="O28" s="11">
        <f t="shared" si="13"/>
        <v>9.5802125065302945E-4</v>
      </c>
      <c r="P28" s="11">
        <f t="shared" si="14"/>
        <v>3.2650638171565216E-3</v>
      </c>
      <c r="Q28" s="11">
        <f t="shared" si="15"/>
        <v>1.3832384052074875E-2</v>
      </c>
      <c r="R28" s="11">
        <f t="shared" si="16"/>
        <v>4.6772684752105498E-3</v>
      </c>
      <c r="S28" s="11">
        <f t="shared" si="17"/>
        <v>3.1819496673417547E-3</v>
      </c>
      <c r="T28" s="11" t="str">
        <f t="shared" si="18"/>
        <v>/</v>
      </c>
      <c r="U28" s="11" t="str">
        <f t="shared" si="19"/>
        <v>/</v>
      </c>
      <c r="V28" s="11" t="str">
        <f t="shared" si="20"/>
        <v>/</v>
      </c>
      <c r="W28" s="11" t="str">
        <f t="shared" si="21"/>
        <v>/</v>
      </c>
      <c r="X28" s="11">
        <f t="shared" si="22"/>
        <v>5.5320274006156467E-3</v>
      </c>
      <c r="AD28" s="17"/>
      <c r="AE28" s="17"/>
      <c r="AQ28" s="2">
        <f t="shared" si="0"/>
        <v>43280</v>
      </c>
      <c r="AR28" s="3">
        <f t="shared" si="1"/>
        <v>1.0584313725490195</v>
      </c>
      <c r="AS28" s="3">
        <f t="shared" si="2"/>
        <v>1.0563419117647057</v>
      </c>
      <c r="AT28" s="3">
        <f t="shared" si="3"/>
        <v>1.014</v>
      </c>
      <c r="AU28" s="3">
        <f t="shared" si="4"/>
        <v>1.1547729379054681</v>
      </c>
      <c r="AV28" s="3">
        <f t="shared" si="5"/>
        <v>1.0560471976401182</v>
      </c>
      <c r="AW28" s="3">
        <f t="shared" si="6"/>
        <v>0.96790399106893665</v>
      </c>
      <c r="AX28" s="3">
        <f t="shared" si="7"/>
        <v>1</v>
      </c>
      <c r="AY28" s="3">
        <f t="shared" si="8"/>
        <v>1</v>
      </c>
      <c r="AZ28" s="3">
        <f t="shared" si="9"/>
        <v>1</v>
      </c>
      <c r="BA28" s="3">
        <f t="shared" si="10"/>
        <v>1</v>
      </c>
      <c r="BB28" s="3">
        <f t="shared" si="11"/>
        <v>1.0715949665164985</v>
      </c>
    </row>
    <row r="29" spans="1:54">
      <c r="A29" s="2">
        <v>43287</v>
      </c>
      <c r="B29" s="3">
        <v>1.0757000000000001</v>
      </c>
      <c r="C29" s="3">
        <v>1.1471</v>
      </c>
      <c r="D29" s="3">
        <v>1.0174000000000001</v>
      </c>
      <c r="E29" s="3">
        <v>1.2649999999999999</v>
      </c>
      <c r="F29" s="3">
        <v>1.073</v>
      </c>
      <c r="G29" s="3">
        <v>1.0404</v>
      </c>
      <c r="H29" s="3">
        <v>1</v>
      </c>
      <c r="I29" s="3">
        <v>1</v>
      </c>
      <c r="J29" s="3">
        <v>1</v>
      </c>
      <c r="K29" s="3">
        <v>1</v>
      </c>
      <c r="L29" s="19">
        <v>1.0741976771486446</v>
      </c>
      <c r="N29" s="11">
        <f t="shared" si="12"/>
        <v>-3.6124490552054134E-3</v>
      </c>
      <c r="O29" s="11">
        <f t="shared" si="13"/>
        <v>-1.914208648742699E-3</v>
      </c>
      <c r="P29" s="11">
        <f t="shared" si="14"/>
        <v>3.3530571992110847E-3</v>
      </c>
      <c r="Q29" s="11">
        <f t="shared" si="15"/>
        <v>1.5248796147672383E-2</v>
      </c>
      <c r="R29" s="11">
        <f t="shared" si="16"/>
        <v>-9.3109869646190724E-4</v>
      </c>
      <c r="S29" s="11" t="str">
        <f t="shared" si="17"/>
        <v>/</v>
      </c>
      <c r="T29" s="11" t="str">
        <f t="shared" si="18"/>
        <v>/</v>
      </c>
      <c r="U29" s="11" t="str">
        <f t="shared" si="19"/>
        <v>/</v>
      </c>
      <c r="V29" s="11" t="str">
        <f t="shared" si="20"/>
        <v>/</v>
      </c>
      <c r="W29" s="11" t="str">
        <f t="shared" si="21"/>
        <v>/</v>
      </c>
      <c r="X29" s="11">
        <f t="shared" si="22"/>
        <v>2.4288193892947341E-3</v>
      </c>
      <c r="AD29" s="17"/>
      <c r="AE29" s="17"/>
      <c r="AQ29" s="2">
        <f t="shared" si="0"/>
        <v>43287</v>
      </c>
      <c r="AR29" s="3">
        <f t="shared" si="1"/>
        <v>1.054607843137255</v>
      </c>
      <c r="AS29" s="3">
        <f t="shared" si="2"/>
        <v>1.0543198529411764</v>
      </c>
      <c r="AT29" s="3">
        <f t="shared" si="3"/>
        <v>1.0174000000000001</v>
      </c>
      <c r="AU29" s="3">
        <f t="shared" si="4"/>
        <v>1.1723818350324373</v>
      </c>
      <c r="AV29" s="3">
        <f t="shared" si="5"/>
        <v>1.0550639134709932</v>
      </c>
      <c r="AW29" s="3">
        <f t="shared" si="6"/>
        <v>0.96790399106893665</v>
      </c>
      <c r="AX29" s="3">
        <f t="shared" si="7"/>
        <v>1</v>
      </c>
      <c r="AY29" s="3">
        <f t="shared" si="8"/>
        <v>1</v>
      </c>
      <c r="AZ29" s="3">
        <f t="shared" si="9"/>
        <v>1</v>
      </c>
      <c r="BA29" s="3">
        <f t="shared" si="10"/>
        <v>1</v>
      </c>
      <c r="BB29" s="3">
        <f t="shared" si="11"/>
        <v>1.0741976771486446</v>
      </c>
    </row>
    <row r="30" spans="1:54">
      <c r="A30" s="2">
        <v>43294</v>
      </c>
      <c r="B30" s="3">
        <v>1.0801000000000001</v>
      </c>
      <c r="C30" s="3">
        <v>1.1516</v>
      </c>
      <c r="D30" s="3">
        <v>1.0206</v>
      </c>
      <c r="E30" s="3">
        <v>1.264</v>
      </c>
      <c r="F30" s="3">
        <v>1.0780000000000001</v>
      </c>
      <c r="G30" s="3">
        <v>1.0347</v>
      </c>
      <c r="H30" s="3">
        <v>1</v>
      </c>
      <c r="I30" s="3">
        <v>1</v>
      </c>
      <c r="J30" s="3">
        <v>1</v>
      </c>
      <c r="K30" s="3">
        <v>1</v>
      </c>
      <c r="L30" s="19">
        <v>1.0759073029424109</v>
      </c>
      <c r="N30" s="11">
        <f t="shared" si="12"/>
        <v>4.0903597657337976E-3</v>
      </c>
      <c r="O30" s="11">
        <f t="shared" si="13"/>
        <v>3.9229360997297125E-3</v>
      </c>
      <c r="P30" s="11">
        <f t="shared" si="14"/>
        <v>3.1452722626301721E-3</v>
      </c>
      <c r="Q30" s="11">
        <f t="shared" si="15"/>
        <v>-7.9051383399197928E-4</v>
      </c>
      <c r="R30" s="11">
        <f t="shared" si="16"/>
        <v>4.6598322460391639E-3</v>
      </c>
      <c r="S30" s="11">
        <f t="shared" si="17"/>
        <v>-5.4786620530565822E-3</v>
      </c>
      <c r="T30" s="11" t="str">
        <f t="shared" si="18"/>
        <v>/</v>
      </c>
      <c r="U30" s="11" t="str">
        <f t="shared" si="19"/>
        <v>/</v>
      </c>
      <c r="V30" s="11" t="str">
        <f t="shared" si="20"/>
        <v>/</v>
      </c>
      <c r="W30" s="11" t="str">
        <f t="shared" si="21"/>
        <v>/</v>
      </c>
      <c r="X30" s="11">
        <f t="shared" si="22"/>
        <v>1.5915374145141215E-3</v>
      </c>
      <c r="AD30" s="17"/>
      <c r="AE30" s="17"/>
      <c r="AQ30" s="2">
        <f t="shared" si="0"/>
        <v>43294</v>
      </c>
      <c r="AR30" s="3">
        <f t="shared" si="1"/>
        <v>1.0589215686274511</v>
      </c>
      <c r="AS30" s="3">
        <f t="shared" si="2"/>
        <v>1.0584558823529411</v>
      </c>
      <c r="AT30" s="3">
        <f t="shared" si="3"/>
        <v>1.0206</v>
      </c>
      <c r="AU30" s="3">
        <f t="shared" si="4"/>
        <v>1.1714550509731234</v>
      </c>
      <c r="AV30" s="3">
        <f t="shared" si="5"/>
        <v>1.0599803343166176</v>
      </c>
      <c r="AW30" s="3">
        <f t="shared" si="6"/>
        <v>0.96260117220206531</v>
      </c>
      <c r="AX30" s="3">
        <f t="shared" si="7"/>
        <v>1</v>
      </c>
      <c r="AY30" s="3">
        <f t="shared" si="8"/>
        <v>1</v>
      </c>
      <c r="AZ30" s="3">
        <f t="shared" si="9"/>
        <v>1</v>
      </c>
      <c r="BA30" s="3">
        <f t="shared" si="10"/>
        <v>1</v>
      </c>
      <c r="BB30" s="3">
        <f t="shared" si="11"/>
        <v>1.0759073029424109</v>
      </c>
    </row>
    <row r="31" spans="1:54">
      <c r="A31" s="2">
        <v>43301</v>
      </c>
      <c r="B31" s="3">
        <v>1.0838000000000001</v>
      </c>
      <c r="C31" s="3">
        <v>1.1505000000000001</v>
      </c>
      <c r="D31" s="3">
        <v>1.0207999999999999</v>
      </c>
      <c r="E31" s="3">
        <v>1.268</v>
      </c>
      <c r="F31" s="3">
        <v>1.0820000000000001</v>
      </c>
      <c r="G31" s="3">
        <v>1.0347</v>
      </c>
      <c r="H31" s="3">
        <v>1</v>
      </c>
      <c r="I31" s="3">
        <v>1</v>
      </c>
      <c r="J31" s="3">
        <v>1</v>
      </c>
      <c r="K31" s="3">
        <v>1</v>
      </c>
      <c r="L31" s="19">
        <v>1.0779604592639764</v>
      </c>
      <c r="N31" s="11">
        <f t="shared" si="12"/>
        <v>3.4256087399315849E-3</v>
      </c>
      <c r="O31" s="11">
        <f t="shared" si="13"/>
        <v>-9.5519277526912028E-4</v>
      </c>
      <c r="P31" s="11">
        <f t="shared" si="14"/>
        <v>1.9596315892611571E-4</v>
      </c>
      <c r="Q31" s="11">
        <f t="shared" si="15"/>
        <v>3.1645569620253333E-3</v>
      </c>
      <c r="R31" s="11">
        <f t="shared" si="16"/>
        <v>3.7105751391466324E-3</v>
      </c>
      <c r="S31" s="11" t="str">
        <f t="shared" si="17"/>
        <v>/</v>
      </c>
      <c r="T31" s="11" t="str">
        <f t="shared" si="18"/>
        <v>/</v>
      </c>
      <c r="U31" s="11" t="str">
        <f t="shared" si="19"/>
        <v>/</v>
      </c>
      <c r="V31" s="11" t="str">
        <f t="shared" si="20"/>
        <v>/</v>
      </c>
      <c r="W31" s="11" t="str">
        <f t="shared" si="21"/>
        <v>/</v>
      </c>
      <c r="X31" s="11">
        <f t="shared" si="22"/>
        <v>1.908302244952198E-3</v>
      </c>
      <c r="AD31" s="17"/>
      <c r="AE31" s="17"/>
      <c r="AQ31" s="2">
        <f t="shared" si="0"/>
        <v>43301</v>
      </c>
      <c r="AR31" s="3">
        <f t="shared" si="1"/>
        <v>1.0625490196078433</v>
      </c>
      <c r="AS31" s="3">
        <f t="shared" si="2"/>
        <v>1.0574448529411764</v>
      </c>
      <c r="AT31" s="3">
        <f t="shared" si="3"/>
        <v>1.0207999999999999</v>
      </c>
      <c r="AU31" s="3">
        <f t="shared" si="4"/>
        <v>1.1751621872103801</v>
      </c>
      <c r="AV31" s="3">
        <f t="shared" si="5"/>
        <v>1.0639134709931173</v>
      </c>
      <c r="AW31" s="3">
        <f t="shared" si="6"/>
        <v>0.96260117220206531</v>
      </c>
      <c r="AX31" s="3">
        <f t="shared" si="7"/>
        <v>1</v>
      </c>
      <c r="AY31" s="3">
        <f t="shared" si="8"/>
        <v>1</v>
      </c>
      <c r="AZ31" s="3">
        <f t="shared" si="9"/>
        <v>1</v>
      </c>
      <c r="BA31" s="3">
        <f t="shared" si="10"/>
        <v>1</v>
      </c>
      <c r="BB31" s="3">
        <f t="shared" si="11"/>
        <v>1.0779604592639764</v>
      </c>
    </row>
    <row r="32" spans="1:54">
      <c r="A32" s="2">
        <v>43308</v>
      </c>
      <c r="B32" s="3">
        <v>1.0871999999999999</v>
      </c>
      <c r="C32" s="3">
        <v>1.1560999999999999</v>
      </c>
      <c r="D32" s="3">
        <v>1.0230999999999999</v>
      </c>
      <c r="E32" s="3">
        <v>1.288</v>
      </c>
      <c r="F32" s="3">
        <v>1.085</v>
      </c>
      <c r="G32" s="3">
        <v>1.0513999999999999</v>
      </c>
      <c r="H32" s="3">
        <v>1</v>
      </c>
      <c r="I32" s="3">
        <v>1</v>
      </c>
      <c r="J32" s="3">
        <v>1</v>
      </c>
      <c r="K32" s="3">
        <v>1</v>
      </c>
      <c r="L32" s="19">
        <v>1.0860349493493444</v>
      </c>
      <c r="N32" s="11">
        <f t="shared" si="12"/>
        <v>3.1371101679276148E-3</v>
      </c>
      <c r="O32" s="11">
        <f t="shared" si="13"/>
        <v>4.8674489352453776E-3</v>
      </c>
      <c r="P32" s="11">
        <f t="shared" si="14"/>
        <v>2.253134796238232E-3</v>
      </c>
      <c r="Q32" s="11">
        <f t="shared" si="15"/>
        <v>1.5772870662460692E-2</v>
      </c>
      <c r="R32" s="11">
        <f t="shared" si="16"/>
        <v>2.7726432532346745E-3</v>
      </c>
      <c r="S32" s="11">
        <f t="shared" si="17"/>
        <v>1.6139943945104873E-2</v>
      </c>
      <c r="T32" s="11" t="str">
        <f t="shared" si="18"/>
        <v>/</v>
      </c>
      <c r="U32" s="11" t="str">
        <f t="shared" si="19"/>
        <v>/</v>
      </c>
      <c r="V32" s="11" t="str">
        <f t="shared" si="20"/>
        <v>/</v>
      </c>
      <c r="W32" s="11" t="str">
        <f t="shared" si="21"/>
        <v>/</v>
      </c>
      <c r="X32" s="11">
        <f t="shared" si="22"/>
        <v>7.4905252933685773E-3</v>
      </c>
      <c r="AD32" s="17"/>
      <c r="AE32" s="17"/>
      <c r="AQ32" s="2">
        <f t="shared" si="0"/>
        <v>43308</v>
      </c>
      <c r="AR32" s="3">
        <f t="shared" si="1"/>
        <v>1.0658823529411765</v>
      </c>
      <c r="AS32" s="3">
        <f t="shared" si="2"/>
        <v>1.0625919117647058</v>
      </c>
      <c r="AT32" s="3">
        <f t="shared" si="3"/>
        <v>1.0230999999999999</v>
      </c>
      <c r="AU32" s="3">
        <f t="shared" si="4"/>
        <v>1.1936978683966637</v>
      </c>
      <c r="AV32" s="3">
        <f t="shared" si="5"/>
        <v>1.0668633235004916</v>
      </c>
      <c r="AW32" s="3">
        <f t="shared" si="6"/>
        <v>0.97813750116289877</v>
      </c>
      <c r="AX32" s="3">
        <f t="shared" si="7"/>
        <v>1</v>
      </c>
      <c r="AY32" s="3">
        <f t="shared" si="8"/>
        <v>1</v>
      </c>
      <c r="AZ32" s="3">
        <f t="shared" si="9"/>
        <v>1</v>
      </c>
      <c r="BA32" s="3">
        <f t="shared" si="10"/>
        <v>1</v>
      </c>
      <c r="BB32" s="3">
        <f t="shared" si="11"/>
        <v>1.0860349493493444</v>
      </c>
    </row>
    <row r="33" spans="1:54">
      <c r="A33" s="2">
        <v>43315</v>
      </c>
      <c r="B33" s="3">
        <v>1.0838000000000001</v>
      </c>
      <c r="C33" s="3">
        <v>1.155</v>
      </c>
      <c r="D33" s="3">
        <v>1.0173000000000001</v>
      </c>
      <c r="E33" s="3">
        <v>1.2869999999999999</v>
      </c>
      <c r="F33" s="3">
        <v>1.0840000000000001</v>
      </c>
      <c r="G33" s="3">
        <v>1.0513999999999999</v>
      </c>
      <c r="H33" s="3">
        <v>1</v>
      </c>
      <c r="I33" s="3">
        <v>1</v>
      </c>
      <c r="J33" s="3">
        <v>1</v>
      </c>
      <c r="K33" s="3">
        <v>1</v>
      </c>
      <c r="L33" s="19">
        <v>1.083548825113523</v>
      </c>
      <c r="N33" s="11">
        <f t="shared" si="12"/>
        <v>-3.1272994849151914E-3</v>
      </c>
      <c r="O33" s="11">
        <f t="shared" si="13"/>
        <v>-9.5147478591806056E-4</v>
      </c>
      <c r="P33" s="11">
        <f t="shared" si="14"/>
        <v>-5.6690450591337926E-3</v>
      </c>
      <c r="Q33" s="11">
        <f t="shared" si="15"/>
        <v>-7.7639751552804892E-4</v>
      </c>
      <c r="R33" s="11">
        <f t="shared" si="16"/>
        <v>-9.216589861750224E-4</v>
      </c>
      <c r="S33" s="11" t="str">
        <f t="shared" si="17"/>
        <v>/</v>
      </c>
      <c r="T33" s="11" t="str">
        <f t="shared" si="18"/>
        <v>/</v>
      </c>
      <c r="U33" s="11" t="str">
        <f t="shared" si="19"/>
        <v>/</v>
      </c>
      <c r="V33" s="11" t="str">
        <f t="shared" si="20"/>
        <v>/</v>
      </c>
      <c r="W33" s="11" t="str">
        <f t="shared" si="21"/>
        <v>/</v>
      </c>
      <c r="X33" s="11">
        <f t="shared" si="22"/>
        <v>-2.2891751663340898E-3</v>
      </c>
      <c r="AD33" s="17"/>
      <c r="AE33" s="17"/>
      <c r="AQ33" s="2">
        <f t="shared" si="0"/>
        <v>43315</v>
      </c>
      <c r="AR33" s="3">
        <f t="shared" si="1"/>
        <v>1.0625490196078433</v>
      </c>
      <c r="AS33" s="3">
        <f t="shared" si="2"/>
        <v>1.0615808823529411</v>
      </c>
      <c r="AT33" s="3">
        <f t="shared" si="3"/>
        <v>1.0173000000000001</v>
      </c>
      <c r="AU33" s="3">
        <f t="shared" si="4"/>
        <v>1.1927710843373494</v>
      </c>
      <c r="AV33" s="3">
        <f t="shared" si="5"/>
        <v>1.065880039331367</v>
      </c>
      <c r="AW33" s="3">
        <f t="shared" si="6"/>
        <v>0.97813750116289877</v>
      </c>
      <c r="AX33" s="3">
        <f t="shared" si="7"/>
        <v>1</v>
      </c>
      <c r="AY33" s="3">
        <f t="shared" si="8"/>
        <v>1</v>
      </c>
      <c r="AZ33" s="3">
        <f t="shared" si="9"/>
        <v>1</v>
      </c>
      <c r="BA33" s="3">
        <f t="shared" si="10"/>
        <v>1</v>
      </c>
      <c r="BB33" s="3">
        <f t="shared" si="11"/>
        <v>1.083548825113523</v>
      </c>
    </row>
    <row r="34" spans="1:54">
      <c r="A34" s="2">
        <v>43322</v>
      </c>
      <c r="B34" s="3">
        <v>1.0833999999999999</v>
      </c>
      <c r="C34" s="3">
        <v>1.1572</v>
      </c>
      <c r="D34" s="3">
        <v>1.0241</v>
      </c>
      <c r="E34" s="3">
        <v>1.2989999999999999</v>
      </c>
      <c r="F34" s="3">
        <v>1.091</v>
      </c>
      <c r="G34" s="3">
        <v>1.0544</v>
      </c>
      <c r="H34" s="3">
        <v>1</v>
      </c>
      <c r="I34" s="3">
        <v>1</v>
      </c>
      <c r="J34" s="3">
        <v>1</v>
      </c>
      <c r="K34" s="3">
        <v>1</v>
      </c>
      <c r="L34" s="19">
        <v>1.088398602379238</v>
      </c>
      <c r="N34" s="11">
        <f t="shared" si="12"/>
        <v>-3.69071784462216E-4</v>
      </c>
      <c r="O34" s="11">
        <f t="shared" si="13"/>
        <v>1.9047619047618536E-3</v>
      </c>
      <c r="P34" s="11">
        <f t="shared" si="14"/>
        <v>6.6843605622726177E-3</v>
      </c>
      <c r="Q34" s="11">
        <f t="shared" si="15"/>
        <v>9.3240093240092303E-3</v>
      </c>
      <c r="R34" s="11">
        <f t="shared" si="16"/>
        <v>6.4575645756457245E-3</v>
      </c>
      <c r="S34" s="11">
        <f t="shared" si="17"/>
        <v>2.8533384059350464E-3</v>
      </c>
      <c r="T34" s="11" t="str">
        <f t="shared" si="18"/>
        <v>/</v>
      </c>
      <c r="U34" s="11" t="str">
        <f t="shared" si="19"/>
        <v>/</v>
      </c>
      <c r="V34" s="11" t="str">
        <f t="shared" si="20"/>
        <v>/</v>
      </c>
      <c r="W34" s="11" t="str">
        <f t="shared" si="21"/>
        <v>/</v>
      </c>
      <c r="X34" s="11">
        <f t="shared" si="22"/>
        <v>4.4758271646936354E-3</v>
      </c>
      <c r="AD34" s="17"/>
      <c r="AE34" s="17"/>
      <c r="AQ34" s="2">
        <f t="shared" ref="AQ34:AQ65" si="30">A34</f>
        <v>43322</v>
      </c>
      <c r="AR34" s="3">
        <f t="shared" ref="AR34:AR65" si="31">B34/B$2</f>
        <v>1.0621568627450979</v>
      </c>
      <c r="AS34" s="3">
        <f t="shared" ref="AS34:AS65" si="32">C34/C$2</f>
        <v>1.0636029411764705</v>
      </c>
      <c r="AT34" s="3">
        <f t="shared" ref="AT34:AT65" si="33">D34/D$2</f>
        <v>1.0241</v>
      </c>
      <c r="AU34" s="3">
        <f t="shared" ref="AU34:AU65" si="34">E34/E$2</f>
        <v>1.2038924930491195</v>
      </c>
      <c r="AV34" s="3">
        <f t="shared" ref="AV34:AV65" si="35">F34/F$2</f>
        <v>1.072763028515241</v>
      </c>
      <c r="AW34" s="3">
        <f t="shared" ref="AW34:AW65" si="36">G34/G$2</f>
        <v>0.98092845846125221</v>
      </c>
      <c r="AX34" s="3">
        <f t="shared" ref="AX34:AX65" si="37">H34/H$2</f>
        <v>1</v>
      </c>
      <c r="AY34" s="3">
        <f t="shared" ref="AY34:AY65" si="38">I34/I$2</f>
        <v>1</v>
      </c>
      <c r="AZ34" s="3">
        <f t="shared" ref="AZ34:BA65" si="39">J34/J$2</f>
        <v>1</v>
      </c>
      <c r="BA34" s="3">
        <f t="shared" si="39"/>
        <v>1</v>
      </c>
      <c r="BB34" s="3">
        <f t="shared" ref="BB34:BB66" si="40">L34/L$2</f>
        <v>1.088398602379238</v>
      </c>
    </row>
    <row r="35" spans="1:54">
      <c r="A35" s="2">
        <v>43329</v>
      </c>
      <c r="B35" s="3">
        <v>1.0838000000000001</v>
      </c>
      <c r="C35" s="3">
        <v>1.1572</v>
      </c>
      <c r="D35" s="3">
        <v>1.0235000000000001</v>
      </c>
      <c r="E35" s="3">
        <v>1.296</v>
      </c>
      <c r="F35" s="3">
        <v>1.0920000000000001</v>
      </c>
      <c r="G35" s="3">
        <v>1.0559000000000001</v>
      </c>
      <c r="H35" s="3">
        <v>1</v>
      </c>
      <c r="I35" s="3">
        <v>1</v>
      </c>
      <c r="J35" s="3">
        <v>1</v>
      </c>
      <c r="K35" s="3">
        <v>1</v>
      </c>
      <c r="L35" s="19">
        <v>1.0883579091670199</v>
      </c>
      <c r="N35" s="11">
        <f t="shared" ref="N35:N66" si="41">IF(B35=B34,"/",B35/B34-1)</f>
        <v>3.692080487356364E-4</v>
      </c>
      <c r="O35" s="11" t="str">
        <f t="shared" ref="O35:O66" si="42">IF(C35=C34,"/",C35/C34-1)</f>
        <v>/</v>
      </c>
      <c r="P35" s="11">
        <f t="shared" ref="P35:P66" si="43">IF(D35=D34,"/",D35/D34-1)</f>
        <v>-5.8588028512829293E-4</v>
      </c>
      <c r="Q35" s="11">
        <f t="shared" ref="Q35:Q66" si="44">IF(E35=E34,"/",E35/E34-1)</f>
        <v>-2.3094688221708681E-3</v>
      </c>
      <c r="R35" s="11">
        <f t="shared" ref="R35:R66" si="45">IF(F35=F34,"/",F35/F34-1)</f>
        <v>9.1659028414303734E-4</v>
      </c>
      <c r="S35" s="11">
        <f t="shared" ref="S35:S66" si="46">IF(G35=G34,"/",G35/G34-1)</f>
        <v>1.4226100151746301E-3</v>
      </c>
      <c r="T35" s="11" t="str">
        <f t="shared" ref="T35:T66" si="47">IF(H35=H34,"/",H35/H34-1)</f>
        <v>/</v>
      </c>
      <c r="U35" s="11" t="str">
        <f t="shared" ref="U35:U66" si="48">IF(I35=I34,"/",I35/I34-1)</f>
        <v>/</v>
      </c>
      <c r="V35" s="11" t="str">
        <f t="shared" ref="V35:W66" si="49">IF(J35=J34,"/",J35/J34-1)</f>
        <v>/</v>
      </c>
      <c r="W35" s="11" t="str">
        <f t="shared" si="49"/>
        <v>/</v>
      </c>
      <c r="X35" s="11">
        <f t="shared" ref="X35:X67" si="50">IF(L35=L34,"/",L35/L34-1)</f>
        <v>-3.7388151849060414E-5</v>
      </c>
      <c r="AD35" s="17"/>
      <c r="AE35" s="17"/>
      <c r="AQ35" s="2">
        <f t="shared" si="30"/>
        <v>43329</v>
      </c>
      <c r="AR35" s="3">
        <f t="shared" si="31"/>
        <v>1.0625490196078433</v>
      </c>
      <c r="AS35" s="3">
        <f t="shared" si="32"/>
        <v>1.0636029411764705</v>
      </c>
      <c r="AT35" s="3">
        <f t="shared" si="33"/>
        <v>1.0235000000000001</v>
      </c>
      <c r="AU35" s="3">
        <f t="shared" si="34"/>
        <v>1.2011121408711771</v>
      </c>
      <c r="AV35" s="3">
        <f t="shared" si="35"/>
        <v>1.073746312684366</v>
      </c>
      <c r="AW35" s="3">
        <f t="shared" si="36"/>
        <v>0.98232393711042898</v>
      </c>
      <c r="AX35" s="3">
        <f t="shared" si="37"/>
        <v>1</v>
      </c>
      <c r="AY35" s="3">
        <f t="shared" si="38"/>
        <v>1</v>
      </c>
      <c r="AZ35" s="3">
        <f t="shared" si="39"/>
        <v>1</v>
      </c>
      <c r="BA35" s="3">
        <f t="shared" si="39"/>
        <v>1</v>
      </c>
      <c r="BB35" s="3">
        <f t="shared" si="40"/>
        <v>1.0883579091670199</v>
      </c>
    </row>
    <row r="36" spans="1:54">
      <c r="A36" s="2">
        <v>43336</v>
      </c>
      <c r="B36" s="3">
        <v>1.0944</v>
      </c>
      <c r="C36" s="3">
        <v>1.1639999999999999</v>
      </c>
      <c r="D36" s="3">
        <v>1.0233000000000001</v>
      </c>
      <c r="E36" s="3">
        <v>1.302</v>
      </c>
      <c r="F36" s="3">
        <v>1.107</v>
      </c>
      <c r="G36" s="3">
        <v>1.0521</v>
      </c>
      <c r="H36" s="3">
        <v>1</v>
      </c>
      <c r="I36" s="3">
        <v>1</v>
      </c>
      <c r="J36" s="3">
        <v>1</v>
      </c>
      <c r="K36" s="3">
        <v>1</v>
      </c>
      <c r="L36" s="19">
        <v>1.093841113473651</v>
      </c>
      <c r="N36" s="11">
        <f t="shared" si="41"/>
        <v>9.7804022882450603E-3</v>
      </c>
      <c r="O36" s="11">
        <f t="shared" si="42"/>
        <v>5.8762530245419775E-3</v>
      </c>
      <c r="P36" s="11">
        <f t="shared" si="43"/>
        <v>-1.9540791402050672E-4</v>
      </c>
      <c r="Q36" s="11">
        <f t="shared" si="44"/>
        <v>4.6296296296295392E-3</v>
      </c>
      <c r="R36" s="11">
        <f t="shared" si="45"/>
        <v>1.3736263736263687E-2</v>
      </c>
      <c r="S36" s="11">
        <f t="shared" si="46"/>
        <v>-3.5988256463680424E-3</v>
      </c>
      <c r="T36" s="11" t="str">
        <f t="shared" si="47"/>
        <v>/</v>
      </c>
      <c r="U36" s="11" t="str">
        <f t="shared" si="48"/>
        <v>/</v>
      </c>
      <c r="V36" s="11" t="str">
        <f t="shared" si="49"/>
        <v>/</v>
      </c>
      <c r="W36" s="11" t="str">
        <f t="shared" si="49"/>
        <v>/</v>
      </c>
      <c r="X36" s="11">
        <f t="shared" si="50"/>
        <v>5.0380525197153414E-3</v>
      </c>
      <c r="AD36" s="17"/>
      <c r="AE36" s="17"/>
      <c r="AQ36" s="2">
        <f t="shared" si="30"/>
        <v>43336</v>
      </c>
      <c r="AR36" s="3">
        <f t="shared" si="31"/>
        <v>1.0729411764705883</v>
      </c>
      <c r="AS36" s="3">
        <f t="shared" si="32"/>
        <v>1.0698529411764703</v>
      </c>
      <c r="AT36" s="3">
        <f t="shared" si="33"/>
        <v>1.0233000000000001</v>
      </c>
      <c r="AU36" s="3">
        <f t="shared" si="34"/>
        <v>1.2066728452270621</v>
      </c>
      <c r="AV36" s="3">
        <f t="shared" si="35"/>
        <v>1.0884955752212391</v>
      </c>
      <c r="AW36" s="3">
        <f t="shared" si="36"/>
        <v>0.97878872453251475</v>
      </c>
      <c r="AX36" s="3">
        <f t="shared" si="37"/>
        <v>1</v>
      </c>
      <c r="AY36" s="3">
        <f t="shared" si="38"/>
        <v>1</v>
      </c>
      <c r="AZ36" s="3">
        <f t="shared" si="39"/>
        <v>1</v>
      </c>
      <c r="BA36" s="3">
        <f t="shared" si="39"/>
        <v>1</v>
      </c>
      <c r="BB36" s="3">
        <f t="shared" si="40"/>
        <v>1.093841113473651</v>
      </c>
    </row>
    <row r="37" spans="1:54">
      <c r="A37" s="2">
        <v>43343</v>
      </c>
      <c r="B37" s="3">
        <v>1.0944</v>
      </c>
      <c r="C37" s="3">
        <v>1.1639999999999999</v>
      </c>
      <c r="D37" s="3">
        <v>1.0236000000000001</v>
      </c>
      <c r="E37" s="3">
        <v>1.302</v>
      </c>
      <c r="F37" s="3">
        <v>1.1080000000000001</v>
      </c>
      <c r="G37" s="3">
        <v>1.0536000000000001</v>
      </c>
      <c r="H37" s="3">
        <v>1</v>
      </c>
      <c r="I37" s="3">
        <v>1</v>
      </c>
      <c r="J37" s="3">
        <v>1</v>
      </c>
      <c r="K37" s="3">
        <v>1</v>
      </c>
      <c r="L37" s="19">
        <v>1.0947972150199881</v>
      </c>
      <c r="N37" s="11" t="str">
        <f t="shared" si="41"/>
        <v>/</v>
      </c>
      <c r="O37" s="11" t="str">
        <f t="shared" si="42"/>
        <v>/</v>
      </c>
      <c r="P37" s="11">
        <f t="shared" si="43"/>
        <v>2.9316915860455595E-4</v>
      </c>
      <c r="Q37" s="11" t="str">
        <f t="shared" si="44"/>
        <v>/</v>
      </c>
      <c r="R37" s="11">
        <f t="shared" si="45"/>
        <v>9.0334236675704283E-4</v>
      </c>
      <c r="S37" s="11">
        <f t="shared" si="46"/>
        <v>1.4257199885943095E-3</v>
      </c>
      <c r="T37" s="11" t="str">
        <f t="shared" si="47"/>
        <v>/</v>
      </c>
      <c r="U37" s="11" t="str">
        <f t="shared" si="48"/>
        <v>/</v>
      </c>
      <c r="V37" s="11" t="str">
        <f t="shared" si="49"/>
        <v>/</v>
      </c>
      <c r="W37" s="11" t="str">
        <f t="shared" si="49"/>
        <v>/</v>
      </c>
      <c r="X37" s="11">
        <f t="shared" si="50"/>
        <v>8.740771713187101E-4</v>
      </c>
      <c r="AD37" s="17"/>
      <c r="AE37" s="17"/>
      <c r="AQ37" s="2">
        <f t="shared" si="30"/>
        <v>43343</v>
      </c>
      <c r="AR37" s="3">
        <f t="shared" si="31"/>
        <v>1.0729411764705883</v>
      </c>
      <c r="AS37" s="3">
        <f t="shared" si="32"/>
        <v>1.0698529411764703</v>
      </c>
      <c r="AT37" s="3">
        <f t="shared" si="33"/>
        <v>1.0236000000000001</v>
      </c>
      <c r="AU37" s="3">
        <f t="shared" si="34"/>
        <v>1.2066728452270621</v>
      </c>
      <c r="AV37" s="3">
        <f t="shared" si="35"/>
        <v>1.0894788593903639</v>
      </c>
      <c r="AW37" s="3">
        <f t="shared" si="36"/>
        <v>0.98018420318169142</v>
      </c>
      <c r="AX37" s="3">
        <f t="shared" si="37"/>
        <v>1</v>
      </c>
      <c r="AY37" s="3">
        <f t="shared" si="38"/>
        <v>1</v>
      </c>
      <c r="AZ37" s="3">
        <f t="shared" si="39"/>
        <v>1</v>
      </c>
      <c r="BA37" s="3">
        <f t="shared" si="39"/>
        <v>1</v>
      </c>
      <c r="BB37" s="3">
        <f t="shared" si="40"/>
        <v>1.0947972150199881</v>
      </c>
    </row>
    <row r="38" spans="1:54">
      <c r="A38" s="2">
        <v>43350</v>
      </c>
      <c r="B38" s="3">
        <v>1.0940000000000001</v>
      </c>
      <c r="C38" s="3">
        <v>1.1606000000000001</v>
      </c>
      <c r="D38" s="3">
        <v>1.0246</v>
      </c>
      <c r="E38" s="3">
        <v>1.3049999999999999</v>
      </c>
      <c r="F38" s="3">
        <v>1.1080000000000001</v>
      </c>
      <c r="G38" s="3">
        <v>1.0521</v>
      </c>
      <c r="H38" s="3">
        <v>1</v>
      </c>
      <c r="I38" s="3">
        <v>1</v>
      </c>
      <c r="J38" s="3">
        <v>1</v>
      </c>
      <c r="K38" s="3">
        <v>1</v>
      </c>
      <c r="L38" s="19">
        <v>1.0944843092990346</v>
      </c>
      <c r="N38" s="11">
        <f t="shared" si="41"/>
        <v>-3.654970760234022E-4</v>
      </c>
      <c r="O38" s="11">
        <f t="shared" si="42"/>
        <v>-2.9209621993125934E-3</v>
      </c>
      <c r="P38" s="11">
        <f t="shared" si="43"/>
        <v>9.7694411879634124E-4</v>
      </c>
      <c r="Q38" s="11">
        <f t="shared" si="44"/>
        <v>2.3041474654377225E-3</v>
      </c>
      <c r="R38" s="11" t="str">
        <f t="shared" si="45"/>
        <v>/</v>
      </c>
      <c r="S38" s="11">
        <f t="shared" si="46"/>
        <v>-1.4236902050114297E-3</v>
      </c>
      <c r="T38" s="11" t="str">
        <f t="shared" si="47"/>
        <v>/</v>
      </c>
      <c r="U38" s="11" t="str">
        <f t="shared" si="48"/>
        <v>/</v>
      </c>
      <c r="V38" s="11" t="str">
        <f t="shared" si="49"/>
        <v>/</v>
      </c>
      <c r="W38" s="11" t="str">
        <f t="shared" si="49"/>
        <v>/</v>
      </c>
      <c r="X38" s="11">
        <f t="shared" si="50"/>
        <v>-2.8581157922269451E-4</v>
      </c>
      <c r="AD38" s="17"/>
      <c r="AE38" s="17"/>
      <c r="AQ38" s="2">
        <f t="shared" si="30"/>
        <v>43350</v>
      </c>
      <c r="AR38" s="3">
        <f t="shared" si="31"/>
        <v>1.0725490196078431</v>
      </c>
      <c r="AS38" s="3">
        <f t="shared" si="32"/>
        <v>1.0667279411764705</v>
      </c>
      <c r="AT38" s="3">
        <f t="shared" si="33"/>
        <v>1.0246</v>
      </c>
      <c r="AU38" s="3">
        <f t="shared" si="34"/>
        <v>1.2094531974050047</v>
      </c>
      <c r="AV38" s="3">
        <f t="shared" si="35"/>
        <v>1.0894788593903639</v>
      </c>
      <c r="AW38" s="3">
        <f t="shared" si="36"/>
        <v>0.97878872453251475</v>
      </c>
      <c r="AX38" s="3">
        <f t="shared" si="37"/>
        <v>1</v>
      </c>
      <c r="AY38" s="3">
        <f t="shared" si="38"/>
        <v>1</v>
      </c>
      <c r="AZ38" s="3">
        <f t="shared" si="39"/>
        <v>1</v>
      </c>
      <c r="BA38" s="3">
        <f t="shared" si="39"/>
        <v>1</v>
      </c>
      <c r="BB38" s="3">
        <f t="shared" si="40"/>
        <v>1.0944843092990346</v>
      </c>
    </row>
    <row r="39" spans="1:54">
      <c r="A39" s="2">
        <v>43357</v>
      </c>
      <c r="B39" s="3">
        <v>1.1051</v>
      </c>
      <c r="C39" s="3">
        <v>1.1685000000000001</v>
      </c>
      <c r="D39" s="3">
        <v>1.0295000000000001</v>
      </c>
      <c r="E39" s="3">
        <v>1.3220000000000001</v>
      </c>
      <c r="F39" s="3">
        <v>1.117</v>
      </c>
      <c r="G39" s="3">
        <v>1.0626</v>
      </c>
      <c r="H39" s="3">
        <v>1</v>
      </c>
      <c r="I39" s="3">
        <v>1</v>
      </c>
      <c r="J39" s="3">
        <v>1</v>
      </c>
      <c r="K39" s="3">
        <v>1</v>
      </c>
      <c r="L39" s="19">
        <v>1.1041276343284432</v>
      </c>
      <c r="N39" s="11">
        <f t="shared" si="41"/>
        <v>1.0146252285191837E-2</v>
      </c>
      <c r="O39" s="11">
        <f t="shared" si="42"/>
        <v>6.8068240565224425E-3</v>
      </c>
      <c r="P39" s="11">
        <f t="shared" si="43"/>
        <v>4.7823540894009753E-3</v>
      </c>
      <c r="Q39" s="11">
        <f t="shared" si="44"/>
        <v>1.3026819923371846E-2</v>
      </c>
      <c r="R39" s="11">
        <f t="shared" si="45"/>
        <v>8.1227436823103627E-3</v>
      </c>
      <c r="S39" s="11">
        <f t="shared" si="46"/>
        <v>9.9800399201597223E-3</v>
      </c>
      <c r="T39" s="11" t="str">
        <f t="shared" si="47"/>
        <v>/</v>
      </c>
      <c r="U39" s="11" t="str">
        <f t="shared" si="48"/>
        <v>/</v>
      </c>
      <c r="V39" s="11" t="str">
        <f t="shared" si="49"/>
        <v>/</v>
      </c>
      <c r="W39" s="11" t="str">
        <f t="shared" si="49"/>
        <v>/</v>
      </c>
      <c r="X39" s="11">
        <f t="shared" si="50"/>
        <v>8.8108389928263087E-3</v>
      </c>
      <c r="AQ39" s="2">
        <f t="shared" si="30"/>
        <v>43357</v>
      </c>
      <c r="AR39" s="3">
        <f t="shared" si="31"/>
        <v>1.0834313725490197</v>
      </c>
      <c r="AS39" s="3">
        <f t="shared" si="32"/>
        <v>1.0739889705882353</v>
      </c>
      <c r="AT39" s="3">
        <f t="shared" si="33"/>
        <v>1.0295000000000001</v>
      </c>
      <c r="AU39" s="3">
        <f t="shared" si="34"/>
        <v>1.2252085264133459</v>
      </c>
      <c r="AV39" s="3">
        <f t="shared" si="35"/>
        <v>1.0983284169124878</v>
      </c>
      <c r="AW39" s="3">
        <f t="shared" si="36"/>
        <v>0.98855707507675139</v>
      </c>
      <c r="AX39" s="3">
        <f t="shared" si="37"/>
        <v>1</v>
      </c>
      <c r="AY39" s="3">
        <f t="shared" si="38"/>
        <v>1</v>
      </c>
      <c r="AZ39" s="3">
        <f t="shared" si="39"/>
        <v>1</v>
      </c>
      <c r="BA39" s="3">
        <f t="shared" si="39"/>
        <v>1</v>
      </c>
      <c r="BB39" s="3">
        <f t="shared" si="40"/>
        <v>1.1041276343284432</v>
      </c>
    </row>
    <row r="40" spans="1:54">
      <c r="A40" s="2">
        <v>43364</v>
      </c>
      <c r="B40" s="3">
        <v>1.1074999999999999</v>
      </c>
      <c r="C40" s="3">
        <v>1.1798</v>
      </c>
      <c r="D40" s="3">
        <v>1.0290999999999999</v>
      </c>
      <c r="E40" s="3">
        <v>1.34</v>
      </c>
      <c r="F40" s="3">
        <v>1.1359999999999999</v>
      </c>
      <c r="G40" s="3">
        <v>1.0793999999999999</v>
      </c>
      <c r="H40" s="3">
        <v>1</v>
      </c>
      <c r="I40" s="3">
        <v>1</v>
      </c>
      <c r="J40" s="3">
        <v>1</v>
      </c>
      <c r="K40" s="3">
        <v>1</v>
      </c>
      <c r="L40" s="19">
        <v>1.1147805497896457</v>
      </c>
      <c r="N40" s="11">
        <f t="shared" si="41"/>
        <v>2.1717491629715813E-3</v>
      </c>
      <c r="O40" s="11">
        <f t="shared" si="42"/>
        <v>9.6705177578091384E-3</v>
      </c>
      <c r="P40" s="11">
        <f t="shared" si="43"/>
        <v>-3.8853812530370568E-4</v>
      </c>
      <c r="Q40" s="11">
        <f t="shared" si="44"/>
        <v>1.3615733736762392E-2</v>
      </c>
      <c r="R40" s="11">
        <f t="shared" si="45"/>
        <v>1.7009847806624734E-2</v>
      </c>
      <c r="S40" s="11">
        <f t="shared" si="46"/>
        <v>1.5810276679841806E-2</v>
      </c>
      <c r="T40" s="11" t="str">
        <f t="shared" si="47"/>
        <v>/</v>
      </c>
      <c r="U40" s="11" t="str">
        <f t="shared" si="48"/>
        <v>/</v>
      </c>
      <c r="V40" s="11" t="str">
        <f t="shared" si="49"/>
        <v>/</v>
      </c>
      <c r="W40" s="11" t="str">
        <f t="shared" si="49"/>
        <v>/</v>
      </c>
      <c r="X40" s="11">
        <f t="shared" si="50"/>
        <v>9.6482645031177316E-3</v>
      </c>
      <c r="AQ40" s="2">
        <f t="shared" si="30"/>
        <v>43364</v>
      </c>
      <c r="AR40" s="3">
        <f t="shared" si="31"/>
        <v>1.0857843137254901</v>
      </c>
      <c r="AS40" s="3">
        <f t="shared" si="32"/>
        <v>1.0843749999999999</v>
      </c>
      <c r="AT40" s="3">
        <f t="shared" si="33"/>
        <v>1.0290999999999999</v>
      </c>
      <c r="AU40" s="3">
        <f t="shared" si="34"/>
        <v>1.241890639481001</v>
      </c>
      <c r="AV40" s="3">
        <f t="shared" si="35"/>
        <v>1.1170108161258603</v>
      </c>
      <c r="AW40" s="3">
        <f t="shared" si="36"/>
        <v>1.0041864359475299</v>
      </c>
      <c r="AX40" s="3">
        <f t="shared" si="37"/>
        <v>1</v>
      </c>
      <c r="AY40" s="3">
        <f t="shared" si="38"/>
        <v>1</v>
      </c>
      <c r="AZ40" s="3">
        <f t="shared" si="39"/>
        <v>1</v>
      </c>
      <c r="BA40" s="3">
        <f t="shared" si="39"/>
        <v>1</v>
      </c>
      <c r="BB40" s="3">
        <f t="shared" si="40"/>
        <v>1.1147805497896457</v>
      </c>
    </row>
    <row r="41" spans="1:54">
      <c r="A41" s="2">
        <v>43371</v>
      </c>
      <c r="B41" s="3">
        <v>1.1051</v>
      </c>
      <c r="C41" s="3">
        <v>1.1866000000000001</v>
      </c>
      <c r="D41" s="3">
        <v>1.0302</v>
      </c>
      <c r="E41" s="3">
        <v>1.3380000000000001</v>
      </c>
      <c r="F41" s="3">
        <v>1.1399999999999999</v>
      </c>
      <c r="G41" s="3">
        <v>1.0818000000000001</v>
      </c>
      <c r="H41" s="3">
        <v>1</v>
      </c>
      <c r="I41" s="3">
        <v>1</v>
      </c>
      <c r="J41" s="3">
        <v>1</v>
      </c>
      <c r="K41" s="3">
        <v>1</v>
      </c>
      <c r="L41" s="19">
        <v>1.1164374087218571</v>
      </c>
      <c r="N41" s="11">
        <f t="shared" si="41"/>
        <v>-2.1670428893905136E-3</v>
      </c>
      <c r="O41" s="11">
        <f t="shared" si="42"/>
        <v>5.7636887608070175E-3</v>
      </c>
      <c r="P41" s="11">
        <f t="shared" si="43"/>
        <v>1.0688951511030886E-3</v>
      </c>
      <c r="Q41" s="11">
        <f t="shared" si="44"/>
        <v>-1.4925373134327957E-3</v>
      </c>
      <c r="R41" s="11">
        <f t="shared" si="45"/>
        <v>3.5211267605634866E-3</v>
      </c>
      <c r="S41" s="11">
        <f t="shared" si="46"/>
        <v>2.2234574763759785E-3</v>
      </c>
      <c r="T41" s="11" t="str">
        <f t="shared" si="47"/>
        <v>/</v>
      </c>
      <c r="U41" s="11" t="str">
        <f t="shared" si="48"/>
        <v>/</v>
      </c>
      <c r="V41" s="11" t="str">
        <f t="shared" si="49"/>
        <v>/</v>
      </c>
      <c r="W41" s="11" t="str">
        <f t="shared" si="49"/>
        <v>/</v>
      </c>
      <c r="X41" s="11">
        <f t="shared" si="50"/>
        <v>1.4862646576709881E-3</v>
      </c>
      <c r="AQ41" s="2">
        <f t="shared" si="30"/>
        <v>43371</v>
      </c>
      <c r="AR41" s="3">
        <f t="shared" si="31"/>
        <v>1.0834313725490197</v>
      </c>
      <c r="AS41" s="3">
        <f t="shared" si="32"/>
        <v>1.090625</v>
      </c>
      <c r="AT41" s="3">
        <f t="shared" si="33"/>
        <v>1.0302</v>
      </c>
      <c r="AU41" s="3">
        <f t="shared" si="34"/>
        <v>1.2400370713623727</v>
      </c>
      <c r="AV41" s="3">
        <f t="shared" si="35"/>
        <v>1.1209439528023599</v>
      </c>
      <c r="AW41" s="3">
        <f t="shared" si="36"/>
        <v>1.0064192017862128</v>
      </c>
      <c r="AX41" s="3">
        <f t="shared" si="37"/>
        <v>1</v>
      </c>
      <c r="AY41" s="3">
        <f t="shared" si="38"/>
        <v>1</v>
      </c>
      <c r="AZ41" s="3">
        <f t="shared" si="39"/>
        <v>1</v>
      </c>
      <c r="BA41" s="3">
        <f t="shared" si="39"/>
        <v>1</v>
      </c>
      <c r="BB41" s="3">
        <f t="shared" si="40"/>
        <v>1.1164374087218571</v>
      </c>
    </row>
    <row r="42" spans="1:54">
      <c r="A42" s="2">
        <v>43385</v>
      </c>
      <c r="B42" s="3">
        <v>1.1065</v>
      </c>
      <c r="C42" s="3">
        <v>1.1763999999999999</v>
      </c>
      <c r="D42" s="3">
        <v>1.03</v>
      </c>
      <c r="E42" s="3">
        <v>1.3360000000000001</v>
      </c>
      <c r="F42" s="3">
        <v>1.1379999999999999</v>
      </c>
      <c r="G42" s="3">
        <v>1.089</v>
      </c>
      <c r="H42" s="3">
        <v>1</v>
      </c>
      <c r="I42" s="3">
        <v>1</v>
      </c>
      <c r="J42" s="3">
        <v>1</v>
      </c>
      <c r="K42" s="3">
        <v>1</v>
      </c>
      <c r="L42" s="19">
        <v>1.1156713740967792</v>
      </c>
      <c r="N42" s="11">
        <f t="shared" si="41"/>
        <v>1.2668536784001816E-3</v>
      </c>
      <c r="O42" s="11">
        <f t="shared" si="42"/>
        <v>-8.5959885386821533E-3</v>
      </c>
      <c r="P42" s="11">
        <f t="shared" si="43"/>
        <v>-1.9413706076487625E-4</v>
      </c>
      <c r="Q42" s="11">
        <f t="shared" si="44"/>
        <v>-1.494768310911776E-3</v>
      </c>
      <c r="R42" s="11">
        <f t="shared" si="45"/>
        <v>-1.7543859649122862E-3</v>
      </c>
      <c r="S42" s="11">
        <f t="shared" si="46"/>
        <v>6.6555740432610033E-3</v>
      </c>
      <c r="T42" s="11" t="str">
        <f t="shared" si="47"/>
        <v>/</v>
      </c>
      <c r="U42" s="11" t="str">
        <f t="shared" si="48"/>
        <v>/</v>
      </c>
      <c r="V42" s="11" t="str">
        <f t="shared" si="49"/>
        <v>/</v>
      </c>
      <c r="W42" s="11" t="str">
        <f t="shared" si="49"/>
        <v>/</v>
      </c>
      <c r="X42" s="11">
        <f t="shared" si="50"/>
        <v>-6.8614202560168813E-4</v>
      </c>
      <c r="AQ42" s="2">
        <f t="shared" si="30"/>
        <v>43385</v>
      </c>
      <c r="AR42" s="3">
        <f t="shared" si="31"/>
        <v>1.0848039215686274</v>
      </c>
      <c r="AS42" s="3">
        <f t="shared" si="32"/>
        <v>1.0812499999999998</v>
      </c>
      <c r="AT42" s="3">
        <f t="shared" si="33"/>
        <v>1.03</v>
      </c>
      <c r="AU42" s="3">
        <f t="shared" si="34"/>
        <v>1.2381835032437443</v>
      </c>
      <c r="AV42" s="3">
        <f t="shared" si="35"/>
        <v>1.1189773844641102</v>
      </c>
      <c r="AW42" s="3">
        <f t="shared" si="36"/>
        <v>1.0131174993022607</v>
      </c>
      <c r="AX42" s="3">
        <f t="shared" si="37"/>
        <v>1</v>
      </c>
      <c r="AY42" s="3">
        <f t="shared" si="38"/>
        <v>1</v>
      </c>
      <c r="AZ42" s="3">
        <f t="shared" si="39"/>
        <v>1</v>
      </c>
      <c r="BA42" s="3">
        <f t="shared" si="39"/>
        <v>1</v>
      </c>
      <c r="BB42" s="3">
        <f t="shared" si="40"/>
        <v>1.1156713740967792</v>
      </c>
    </row>
    <row r="43" spans="1:54">
      <c r="A43" s="2">
        <v>43392</v>
      </c>
      <c r="B43" s="3">
        <v>1.1094999999999999</v>
      </c>
      <c r="C43" s="3">
        <v>1.1798</v>
      </c>
      <c r="D43" s="3">
        <v>1.0295000000000001</v>
      </c>
      <c r="E43" s="3">
        <v>1.347</v>
      </c>
      <c r="F43" s="3">
        <v>1.1419999999999999</v>
      </c>
      <c r="G43" s="3">
        <v>1.1017999999999999</v>
      </c>
      <c r="H43" s="3">
        <v>1</v>
      </c>
      <c r="I43" s="3">
        <v>1</v>
      </c>
      <c r="J43" s="3">
        <v>1</v>
      </c>
      <c r="K43" s="3">
        <v>1</v>
      </c>
      <c r="L43" s="19">
        <v>1.1209928220282424</v>
      </c>
      <c r="N43" s="11">
        <f t="shared" si="41"/>
        <v>2.7112516945322351E-3</v>
      </c>
      <c r="O43" s="11">
        <f t="shared" si="42"/>
        <v>2.8901734104047616E-3</v>
      </c>
      <c r="P43" s="11">
        <f t="shared" si="43"/>
        <v>-4.8543689320379446E-4</v>
      </c>
      <c r="Q43" s="11">
        <f t="shared" si="44"/>
        <v>8.2335329341316488E-3</v>
      </c>
      <c r="R43" s="11">
        <f t="shared" si="45"/>
        <v>3.5149384885764245E-3</v>
      </c>
      <c r="S43" s="11">
        <f t="shared" si="46"/>
        <v>1.1753902662993587E-2</v>
      </c>
      <c r="T43" s="11" t="str">
        <f t="shared" si="47"/>
        <v>/</v>
      </c>
      <c r="U43" s="11" t="str">
        <f t="shared" si="48"/>
        <v>/</v>
      </c>
      <c r="V43" s="11" t="str">
        <f t="shared" si="49"/>
        <v>/</v>
      </c>
      <c r="W43" s="11" t="str">
        <f t="shared" si="49"/>
        <v>/</v>
      </c>
      <c r="X43" s="11">
        <f t="shared" si="50"/>
        <v>4.7697270495725697E-3</v>
      </c>
      <c r="AQ43" s="2">
        <f t="shared" si="30"/>
        <v>43392</v>
      </c>
      <c r="AR43" s="3">
        <f t="shared" si="31"/>
        <v>1.0877450980392156</v>
      </c>
      <c r="AS43" s="3">
        <f t="shared" si="32"/>
        <v>1.0843749999999999</v>
      </c>
      <c r="AT43" s="3">
        <f t="shared" si="33"/>
        <v>1.0295000000000001</v>
      </c>
      <c r="AU43" s="3">
        <f t="shared" si="34"/>
        <v>1.2483781278962003</v>
      </c>
      <c r="AV43" s="3">
        <f t="shared" si="35"/>
        <v>1.1229105211406096</v>
      </c>
      <c r="AW43" s="3">
        <f t="shared" si="36"/>
        <v>1.0250255837752349</v>
      </c>
      <c r="AX43" s="3">
        <f t="shared" si="37"/>
        <v>1</v>
      </c>
      <c r="AY43" s="3">
        <f t="shared" si="38"/>
        <v>1</v>
      </c>
      <c r="AZ43" s="3">
        <f t="shared" si="39"/>
        <v>1</v>
      </c>
      <c r="BA43" s="3">
        <f t="shared" si="39"/>
        <v>1</v>
      </c>
      <c r="BB43" s="3">
        <f t="shared" si="40"/>
        <v>1.1209928220282424</v>
      </c>
    </row>
    <row r="44" spans="1:54">
      <c r="A44" s="2">
        <v>43399</v>
      </c>
      <c r="B44" s="3">
        <v>1.1103000000000001</v>
      </c>
      <c r="C44" s="3">
        <v>1.1820999999999999</v>
      </c>
      <c r="D44" s="3">
        <v>1.0306999999999999</v>
      </c>
      <c r="E44" s="3">
        <v>1.3640000000000001</v>
      </c>
      <c r="F44" s="3">
        <v>1.147</v>
      </c>
      <c r="G44" s="3">
        <v>1.1025</v>
      </c>
      <c r="H44" s="3">
        <v>1</v>
      </c>
      <c r="I44" s="3">
        <v>1</v>
      </c>
      <c r="J44" s="3">
        <v>1</v>
      </c>
      <c r="K44" s="3">
        <v>1</v>
      </c>
      <c r="L44" s="19">
        <v>1.125004180694718</v>
      </c>
      <c r="N44" s="11">
        <f t="shared" si="41"/>
        <v>7.2104551599827538E-4</v>
      </c>
      <c r="O44" s="11">
        <f t="shared" si="42"/>
        <v>1.9494829632140664E-3</v>
      </c>
      <c r="P44" s="11">
        <f t="shared" si="43"/>
        <v>1.1656143759104509E-3</v>
      </c>
      <c r="Q44" s="11">
        <f t="shared" si="44"/>
        <v>1.2620638455827837E-2</v>
      </c>
      <c r="R44" s="11">
        <f t="shared" si="45"/>
        <v>4.3782837127845919E-3</v>
      </c>
      <c r="S44" s="11">
        <f t="shared" si="46"/>
        <v>6.3532401524790671E-4</v>
      </c>
      <c r="T44" s="11" t="str">
        <f t="shared" si="47"/>
        <v>/</v>
      </c>
      <c r="U44" s="11" t="str">
        <f t="shared" si="48"/>
        <v>/</v>
      </c>
      <c r="V44" s="11" t="str">
        <f t="shared" si="49"/>
        <v>/</v>
      </c>
      <c r="W44" s="11" t="str">
        <f t="shared" si="49"/>
        <v>/</v>
      </c>
      <c r="X44" s="11">
        <f t="shared" si="50"/>
        <v>3.5783981731638548E-3</v>
      </c>
      <c r="AQ44" s="2">
        <f t="shared" si="30"/>
        <v>43399</v>
      </c>
      <c r="AR44" s="3">
        <f t="shared" si="31"/>
        <v>1.088529411764706</v>
      </c>
      <c r="AS44" s="3">
        <f t="shared" si="32"/>
        <v>1.0864889705882352</v>
      </c>
      <c r="AT44" s="3">
        <f t="shared" si="33"/>
        <v>1.0306999999999999</v>
      </c>
      <c r="AU44" s="3">
        <f t="shared" si="34"/>
        <v>1.2641334569045415</v>
      </c>
      <c r="AV44" s="3">
        <f t="shared" si="35"/>
        <v>1.1278269419862341</v>
      </c>
      <c r="AW44" s="3">
        <f t="shared" si="36"/>
        <v>1.0256768071448508</v>
      </c>
      <c r="AX44" s="3">
        <f t="shared" si="37"/>
        <v>1</v>
      </c>
      <c r="AY44" s="3">
        <f t="shared" si="38"/>
        <v>1</v>
      </c>
      <c r="AZ44" s="3">
        <f t="shared" si="39"/>
        <v>1</v>
      </c>
      <c r="BA44" s="3">
        <f t="shared" si="39"/>
        <v>1</v>
      </c>
      <c r="BB44" s="3">
        <f t="shared" si="40"/>
        <v>1.125004180694718</v>
      </c>
    </row>
    <row r="45" spans="1:54">
      <c r="A45" s="2">
        <v>43406</v>
      </c>
      <c r="B45" s="3">
        <v>1.1123000000000001</v>
      </c>
      <c r="C45" s="3">
        <v>1.1866000000000001</v>
      </c>
      <c r="D45" s="3">
        <v>1.0364</v>
      </c>
      <c r="E45" s="3">
        <v>1.37</v>
      </c>
      <c r="F45" s="3">
        <v>1.149</v>
      </c>
      <c r="G45" s="3">
        <v>1.1193</v>
      </c>
      <c r="H45" s="3">
        <v>1</v>
      </c>
      <c r="I45" s="3">
        <v>1</v>
      </c>
      <c r="J45" s="3">
        <v>1</v>
      </c>
      <c r="K45" s="3">
        <v>1</v>
      </c>
      <c r="L45" s="19">
        <v>1.1311015014262615</v>
      </c>
      <c r="N45" s="11">
        <f t="shared" si="41"/>
        <v>1.8013149599207523E-3</v>
      </c>
      <c r="O45" s="11">
        <f t="shared" si="42"/>
        <v>3.8067845359954777E-3</v>
      </c>
      <c r="P45" s="11">
        <f t="shared" si="43"/>
        <v>5.530222179101596E-3</v>
      </c>
      <c r="Q45" s="11">
        <f t="shared" si="44"/>
        <v>4.3988269794721369E-3</v>
      </c>
      <c r="R45" s="11">
        <f t="shared" si="45"/>
        <v>1.7436791630340842E-3</v>
      </c>
      <c r="S45" s="11">
        <f t="shared" si="46"/>
        <v>1.5238095238095273E-2</v>
      </c>
      <c r="T45" s="11" t="str">
        <f t="shared" si="47"/>
        <v>/</v>
      </c>
      <c r="U45" s="11" t="str">
        <f t="shared" si="48"/>
        <v>/</v>
      </c>
      <c r="V45" s="11" t="str">
        <f t="shared" si="49"/>
        <v>/</v>
      </c>
      <c r="W45" s="11" t="str">
        <f t="shared" si="49"/>
        <v>/</v>
      </c>
      <c r="X45" s="11">
        <f t="shared" si="50"/>
        <v>5.4198205092699236E-3</v>
      </c>
      <c r="AQ45" s="2">
        <f t="shared" si="30"/>
        <v>43406</v>
      </c>
      <c r="AR45" s="3">
        <f t="shared" si="31"/>
        <v>1.0904901960784315</v>
      </c>
      <c r="AS45" s="3">
        <f t="shared" si="32"/>
        <v>1.090625</v>
      </c>
      <c r="AT45" s="3">
        <f t="shared" si="33"/>
        <v>1.0364</v>
      </c>
      <c r="AU45" s="3">
        <f t="shared" si="34"/>
        <v>1.2696941612604264</v>
      </c>
      <c r="AV45" s="3">
        <f t="shared" si="35"/>
        <v>1.1297935103244838</v>
      </c>
      <c r="AW45" s="3">
        <f t="shared" si="36"/>
        <v>1.0413061680156293</v>
      </c>
      <c r="AX45" s="3">
        <f t="shared" si="37"/>
        <v>1</v>
      </c>
      <c r="AY45" s="3">
        <f t="shared" si="38"/>
        <v>1</v>
      </c>
      <c r="AZ45" s="3">
        <f t="shared" si="39"/>
        <v>1</v>
      </c>
      <c r="BA45" s="3">
        <f t="shared" si="39"/>
        <v>1</v>
      </c>
      <c r="BB45" s="3">
        <f t="shared" si="40"/>
        <v>1.1311015014262615</v>
      </c>
    </row>
    <row r="46" spans="1:54">
      <c r="A46" s="2">
        <v>43413</v>
      </c>
      <c r="B46" s="3">
        <v>1.1121000000000001</v>
      </c>
      <c r="C46" s="3">
        <v>1.1809000000000001</v>
      </c>
      <c r="D46" s="3">
        <v>1.0316000000000001</v>
      </c>
      <c r="E46" s="3">
        <v>1.3680000000000001</v>
      </c>
      <c r="F46" s="3">
        <v>1.1459999999999999</v>
      </c>
      <c r="G46" s="3">
        <v>1.1311</v>
      </c>
      <c r="H46" s="3">
        <v>1</v>
      </c>
      <c r="I46" s="3">
        <v>1</v>
      </c>
      <c r="J46" s="3">
        <v>1</v>
      </c>
      <c r="K46" s="3">
        <v>1</v>
      </c>
      <c r="L46" s="19">
        <v>1.1305089208281465</v>
      </c>
      <c r="N46" s="11">
        <f t="shared" si="41"/>
        <v>-1.7980760586167044E-4</v>
      </c>
      <c r="O46" s="11">
        <f t="shared" si="42"/>
        <v>-4.8036406539693211E-3</v>
      </c>
      <c r="P46" s="11">
        <f t="shared" si="43"/>
        <v>-4.6314164415283132E-3</v>
      </c>
      <c r="Q46" s="11">
        <f t="shared" si="44"/>
        <v>-1.4598540145985828E-3</v>
      </c>
      <c r="R46" s="11">
        <f t="shared" si="45"/>
        <v>-2.6109660574413773E-3</v>
      </c>
      <c r="S46" s="11">
        <f t="shared" si="46"/>
        <v>1.0542303225230087E-2</v>
      </c>
      <c r="T46" s="11" t="str">
        <f t="shared" si="47"/>
        <v>/</v>
      </c>
      <c r="U46" s="11" t="str">
        <f t="shared" si="48"/>
        <v>/</v>
      </c>
      <c r="V46" s="11" t="str">
        <f t="shared" si="49"/>
        <v>/</v>
      </c>
      <c r="W46" s="11" t="str">
        <f t="shared" si="49"/>
        <v>/</v>
      </c>
      <c r="X46" s="11">
        <f t="shared" si="50"/>
        <v>-5.2389692469501092E-4</v>
      </c>
      <c r="AQ46" s="2">
        <f t="shared" si="30"/>
        <v>43413</v>
      </c>
      <c r="AR46" s="3">
        <f t="shared" si="31"/>
        <v>1.0902941176470589</v>
      </c>
      <c r="AS46" s="3">
        <f t="shared" si="32"/>
        <v>1.0853860294117648</v>
      </c>
      <c r="AT46" s="3">
        <f t="shared" si="33"/>
        <v>1.0316000000000001</v>
      </c>
      <c r="AU46" s="3">
        <f t="shared" si="34"/>
        <v>1.2678405931417982</v>
      </c>
      <c r="AV46" s="3">
        <f t="shared" si="35"/>
        <v>1.1268436578171093</v>
      </c>
      <c r="AW46" s="3">
        <f t="shared" si="36"/>
        <v>1.0522839333891525</v>
      </c>
      <c r="AX46" s="3">
        <f t="shared" si="37"/>
        <v>1</v>
      </c>
      <c r="AY46" s="3">
        <f t="shared" si="38"/>
        <v>1</v>
      </c>
      <c r="AZ46" s="3">
        <f t="shared" si="39"/>
        <v>1</v>
      </c>
      <c r="BA46" s="3">
        <f t="shared" si="39"/>
        <v>1</v>
      </c>
      <c r="BB46" s="3">
        <f t="shared" si="40"/>
        <v>1.1305089208281465</v>
      </c>
    </row>
    <row r="47" spans="1:54">
      <c r="A47" s="2">
        <v>43420</v>
      </c>
      <c r="B47" s="3">
        <v>1.1285000000000001</v>
      </c>
      <c r="C47" s="3">
        <v>1.1855</v>
      </c>
      <c r="D47" s="3">
        <v>1.0464</v>
      </c>
      <c r="E47" s="3">
        <v>1.4019999999999999</v>
      </c>
      <c r="F47" s="3">
        <v>1.155</v>
      </c>
      <c r="G47" s="3">
        <v>1.1503000000000001</v>
      </c>
      <c r="H47" s="3">
        <v>1</v>
      </c>
      <c r="I47" s="3">
        <v>1</v>
      </c>
      <c r="J47" s="3">
        <v>1</v>
      </c>
      <c r="K47" s="3">
        <v>1</v>
      </c>
      <c r="L47" s="19">
        <v>1.1460855788522981</v>
      </c>
      <c r="N47" s="11">
        <f t="shared" si="41"/>
        <v>1.4746875280999827E-2</v>
      </c>
      <c r="O47" s="11">
        <f t="shared" si="42"/>
        <v>3.8953340672367442E-3</v>
      </c>
      <c r="P47" s="11">
        <f t="shared" si="43"/>
        <v>1.4346645986816453E-2</v>
      </c>
      <c r="Q47" s="11">
        <f t="shared" si="44"/>
        <v>2.4853801169590461E-2</v>
      </c>
      <c r="R47" s="11">
        <f t="shared" si="45"/>
        <v>7.8534031413612926E-3</v>
      </c>
      <c r="S47" s="11">
        <f t="shared" si="46"/>
        <v>1.6974626469808296E-2</v>
      </c>
      <c r="T47" s="11" t="str">
        <f t="shared" si="47"/>
        <v>/</v>
      </c>
      <c r="U47" s="11" t="str">
        <f t="shared" si="48"/>
        <v>/</v>
      </c>
      <c r="V47" s="11" t="str">
        <f t="shared" si="49"/>
        <v>/</v>
      </c>
      <c r="W47" s="11" t="str">
        <f t="shared" si="49"/>
        <v>/</v>
      </c>
      <c r="X47" s="11">
        <f t="shared" si="50"/>
        <v>1.3778447685968809E-2</v>
      </c>
      <c r="AQ47" s="2">
        <f t="shared" si="30"/>
        <v>43420</v>
      </c>
      <c r="AR47" s="3">
        <f t="shared" si="31"/>
        <v>1.1063725490196079</v>
      </c>
      <c r="AS47" s="3">
        <f t="shared" si="32"/>
        <v>1.0896139705882353</v>
      </c>
      <c r="AT47" s="3">
        <f t="shared" si="33"/>
        <v>1.0464</v>
      </c>
      <c r="AU47" s="3">
        <f t="shared" si="34"/>
        <v>1.2993512511584799</v>
      </c>
      <c r="AV47" s="3">
        <f t="shared" si="35"/>
        <v>1.1356932153392332</v>
      </c>
      <c r="AW47" s="3">
        <f t="shared" si="36"/>
        <v>1.0701460600986139</v>
      </c>
      <c r="AX47" s="3">
        <f t="shared" si="37"/>
        <v>1</v>
      </c>
      <c r="AY47" s="3">
        <f t="shared" si="38"/>
        <v>1</v>
      </c>
      <c r="AZ47" s="3">
        <f t="shared" si="39"/>
        <v>1</v>
      </c>
      <c r="BA47" s="3">
        <f t="shared" si="39"/>
        <v>1</v>
      </c>
      <c r="BB47" s="3">
        <f t="shared" si="40"/>
        <v>1.1460855788522981</v>
      </c>
    </row>
    <row r="48" spans="1:54">
      <c r="A48" s="2">
        <v>43427</v>
      </c>
      <c r="B48" s="3">
        <v>1.1407</v>
      </c>
      <c r="C48" s="3">
        <v>1.1832</v>
      </c>
      <c r="D48" s="3">
        <v>1.06</v>
      </c>
      <c r="E48" s="3">
        <v>1.4370000000000001</v>
      </c>
      <c r="F48" s="3">
        <v>1.1639999999999999</v>
      </c>
      <c r="G48" s="3">
        <v>1.1628000000000001</v>
      </c>
      <c r="H48" s="3">
        <v>1</v>
      </c>
      <c r="I48" s="3">
        <v>1</v>
      </c>
      <c r="J48" s="3">
        <v>1</v>
      </c>
      <c r="K48" s="3">
        <v>1</v>
      </c>
      <c r="L48" s="19">
        <v>1.1585952782814235</v>
      </c>
      <c r="N48" s="11">
        <f t="shared" si="41"/>
        <v>1.08108108108107E-2</v>
      </c>
      <c r="O48" s="11">
        <f t="shared" si="42"/>
        <v>-1.9401096583719912E-3</v>
      </c>
      <c r="P48" s="11">
        <f t="shared" si="43"/>
        <v>1.2996941896024516E-2</v>
      </c>
      <c r="Q48" s="11">
        <f t="shared" si="44"/>
        <v>2.4964336661911668E-2</v>
      </c>
      <c r="R48" s="11">
        <f t="shared" si="45"/>
        <v>7.7922077922076838E-3</v>
      </c>
      <c r="S48" s="11">
        <f t="shared" si="46"/>
        <v>1.0866730418151782E-2</v>
      </c>
      <c r="T48" s="11" t="str">
        <f t="shared" si="47"/>
        <v>/</v>
      </c>
      <c r="U48" s="11" t="str">
        <f t="shared" si="48"/>
        <v>/</v>
      </c>
      <c r="V48" s="11" t="str">
        <f t="shared" si="49"/>
        <v>/</v>
      </c>
      <c r="W48" s="11" t="str">
        <f t="shared" si="49"/>
        <v>/</v>
      </c>
      <c r="X48" s="11">
        <f t="shared" si="50"/>
        <v>1.0915152986789023E-2</v>
      </c>
      <c r="AQ48" s="2">
        <f t="shared" si="30"/>
        <v>43427</v>
      </c>
      <c r="AR48" s="3">
        <f t="shared" si="31"/>
        <v>1.1183333333333334</v>
      </c>
      <c r="AS48" s="3">
        <f t="shared" si="32"/>
        <v>1.0874999999999999</v>
      </c>
      <c r="AT48" s="3">
        <f t="shared" si="33"/>
        <v>1.06</v>
      </c>
      <c r="AU48" s="3">
        <f t="shared" si="34"/>
        <v>1.3317886932344765</v>
      </c>
      <c r="AV48" s="3">
        <f t="shared" si="35"/>
        <v>1.1445427728613569</v>
      </c>
      <c r="AW48" s="3">
        <f t="shared" si="36"/>
        <v>1.0817750488417528</v>
      </c>
      <c r="AX48" s="3">
        <f t="shared" si="37"/>
        <v>1</v>
      </c>
      <c r="AY48" s="3">
        <f t="shared" si="38"/>
        <v>1</v>
      </c>
      <c r="AZ48" s="3">
        <f t="shared" si="39"/>
        <v>1</v>
      </c>
      <c r="BA48" s="3">
        <f t="shared" si="39"/>
        <v>1</v>
      </c>
      <c r="BB48" s="3">
        <f t="shared" si="40"/>
        <v>1.1585952782814235</v>
      </c>
    </row>
    <row r="49" spans="1:54">
      <c r="A49" s="2">
        <v>43434</v>
      </c>
      <c r="B49" s="3">
        <v>1.1463000000000001</v>
      </c>
      <c r="C49" s="3">
        <v>1.1866000000000001</v>
      </c>
      <c r="D49" s="3">
        <v>1.0690999999999999</v>
      </c>
      <c r="E49" s="3">
        <v>1.4830000000000001</v>
      </c>
      <c r="F49" s="3">
        <v>1.175</v>
      </c>
      <c r="G49" s="3">
        <v>1.1689000000000001</v>
      </c>
      <c r="H49" s="3">
        <v>1</v>
      </c>
      <c r="I49" s="3">
        <v>1.002</v>
      </c>
      <c r="J49" s="3">
        <v>1</v>
      </c>
      <c r="K49" s="3">
        <v>1</v>
      </c>
      <c r="L49" s="19">
        <v>1.1693660764099953</v>
      </c>
      <c r="N49" s="11">
        <f t="shared" si="41"/>
        <v>4.9092662400280762E-3</v>
      </c>
      <c r="O49" s="11">
        <f t="shared" si="42"/>
        <v>2.8735632183909399E-3</v>
      </c>
      <c r="P49" s="11">
        <f t="shared" si="43"/>
        <v>8.5849056603772844E-3</v>
      </c>
      <c r="Q49" s="11">
        <f t="shared" si="44"/>
        <v>3.2011134307585287E-2</v>
      </c>
      <c r="R49" s="11">
        <f t="shared" si="45"/>
        <v>9.4501718213060304E-3</v>
      </c>
      <c r="S49" s="11">
        <f t="shared" si="46"/>
        <v>5.2459580323356292E-3</v>
      </c>
      <c r="T49" s="11" t="str">
        <f t="shared" si="47"/>
        <v>/</v>
      </c>
      <c r="U49" s="11">
        <f t="shared" si="48"/>
        <v>2.0000000000000018E-3</v>
      </c>
      <c r="V49" s="11" t="str">
        <f t="shared" si="49"/>
        <v>/</v>
      </c>
      <c r="W49" s="11" t="str">
        <f t="shared" si="49"/>
        <v>/</v>
      </c>
      <c r="X49" s="11">
        <f t="shared" si="50"/>
        <v>9.2964284685748133E-3</v>
      </c>
      <c r="AQ49" s="2">
        <f t="shared" si="30"/>
        <v>43434</v>
      </c>
      <c r="AR49" s="3">
        <f t="shared" si="31"/>
        <v>1.1238235294117649</v>
      </c>
      <c r="AS49" s="3">
        <f t="shared" si="32"/>
        <v>1.090625</v>
      </c>
      <c r="AT49" s="3">
        <f t="shared" si="33"/>
        <v>1.0690999999999999</v>
      </c>
      <c r="AU49" s="3">
        <f t="shared" si="34"/>
        <v>1.3744207599629288</v>
      </c>
      <c r="AV49" s="3">
        <f t="shared" si="35"/>
        <v>1.1553588987217307</v>
      </c>
      <c r="AW49" s="3">
        <f t="shared" si="36"/>
        <v>1.0874499953484045</v>
      </c>
      <c r="AX49" s="3">
        <f t="shared" si="37"/>
        <v>1</v>
      </c>
      <c r="AY49" s="3">
        <f t="shared" si="38"/>
        <v>1.002</v>
      </c>
      <c r="AZ49" s="3">
        <f t="shared" si="39"/>
        <v>1</v>
      </c>
      <c r="BA49" s="3">
        <f t="shared" si="39"/>
        <v>1</v>
      </c>
      <c r="BB49" s="3">
        <f t="shared" si="40"/>
        <v>1.1693660764099953</v>
      </c>
    </row>
    <row r="50" spans="1:54">
      <c r="A50" s="2">
        <v>43441</v>
      </c>
      <c r="B50" s="3">
        <v>1.1405000000000001</v>
      </c>
      <c r="C50" s="3">
        <v>1.1921999999999999</v>
      </c>
      <c r="D50" s="3">
        <v>1.0686</v>
      </c>
      <c r="E50" s="3">
        <v>1.49</v>
      </c>
      <c r="F50" s="3">
        <v>1.1719999999999999</v>
      </c>
      <c r="G50" s="3">
        <v>1.1707000000000001</v>
      </c>
      <c r="H50" s="3">
        <v>1</v>
      </c>
      <c r="I50" s="3">
        <v>1.004</v>
      </c>
      <c r="J50" s="3">
        <v>1</v>
      </c>
      <c r="K50" s="3">
        <v>1</v>
      </c>
      <c r="L50" s="19">
        <v>1.1701837662172192</v>
      </c>
      <c r="N50" s="11">
        <f t="shared" si="41"/>
        <v>-5.0597574805897327E-3</v>
      </c>
      <c r="O50" s="11">
        <f t="shared" si="42"/>
        <v>4.7193662565310213E-3</v>
      </c>
      <c r="P50" s="11">
        <f t="shared" si="43"/>
        <v>-4.6768309793276952E-4</v>
      </c>
      <c r="Q50" s="11">
        <f t="shared" si="44"/>
        <v>4.7201618341199403E-3</v>
      </c>
      <c r="R50" s="11">
        <f t="shared" si="45"/>
        <v>-2.553191489361839E-3</v>
      </c>
      <c r="S50" s="11">
        <f t="shared" si="46"/>
        <v>1.5399093164514266E-3</v>
      </c>
      <c r="T50" s="11" t="str">
        <f t="shared" si="47"/>
        <v>/</v>
      </c>
      <c r="U50" s="11">
        <f t="shared" si="48"/>
        <v>1.9960079840319889E-3</v>
      </c>
      <c r="V50" s="11" t="str">
        <f t="shared" si="49"/>
        <v>/</v>
      </c>
      <c r="W50" s="11" t="str">
        <f t="shared" si="49"/>
        <v>/</v>
      </c>
      <c r="X50" s="11">
        <f t="shared" si="50"/>
        <v>6.9925904617851309E-4</v>
      </c>
      <c r="AQ50" s="2">
        <f t="shared" si="30"/>
        <v>43441</v>
      </c>
      <c r="AR50" s="3">
        <f t="shared" si="31"/>
        <v>1.1181372549019608</v>
      </c>
      <c r="AS50" s="3">
        <f t="shared" si="32"/>
        <v>1.0957720588235293</v>
      </c>
      <c r="AT50" s="3">
        <f t="shared" si="33"/>
        <v>1.0686</v>
      </c>
      <c r="AU50" s="3">
        <f t="shared" si="34"/>
        <v>1.3809082483781279</v>
      </c>
      <c r="AV50" s="3">
        <f t="shared" si="35"/>
        <v>1.1524090462143559</v>
      </c>
      <c r="AW50" s="3">
        <f t="shared" si="36"/>
        <v>1.0891245697274166</v>
      </c>
      <c r="AX50" s="3">
        <f t="shared" si="37"/>
        <v>1</v>
      </c>
      <c r="AY50" s="3">
        <f t="shared" si="38"/>
        <v>1.004</v>
      </c>
      <c r="AZ50" s="3">
        <f t="shared" si="39"/>
        <v>1</v>
      </c>
      <c r="BA50" s="3">
        <f t="shared" si="39"/>
        <v>1</v>
      </c>
      <c r="BB50" s="3">
        <f t="shared" si="40"/>
        <v>1.1701837662172192</v>
      </c>
    </row>
    <row r="51" spans="1:54">
      <c r="A51" s="2">
        <v>43448</v>
      </c>
      <c r="B51" s="3">
        <v>1.141</v>
      </c>
      <c r="C51" s="3">
        <v>1.1956</v>
      </c>
      <c r="D51" s="3">
        <v>1.0777000000000001</v>
      </c>
      <c r="E51" s="3">
        <v>1.498</v>
      </c>
      <c r="F51" s="3">
        <v>1.173</v>
      </c>
      <c r="G51" s="3">
        <v>1.1788000000000001</v>
      </c>
      <c r="H51" s="3">
        <v>1</v>
      </c>
      <c r="I51" s="3">
        <v>1.002</v>
      </c>
      <c r="J51" s="3">
        <v>1</v>
      </c>
      <c r="K51" s="3">
        <v>1</v>
      </c>
      <c r="L51" s="19">
        <v>1.1740211941647158</v>
      </c>
      <c r="N51" s="11">
        <f t="shared" si="41"/>
        <v>4.3840420868046515E-4</v>
      </c>
      <c r="O51" s="11">
        <f t="shared" si="42"/>
        <v>2.8518704915283521E-3</v>
      </c>
      <c r="P51" s="11">
        <f t="shared" si="43"/>
        <v>8.515815085158307E-3</v>
      </c>
      <c r="Q51" s="11">
        <f t="shared" si="44"/>
        <v>5.3691275167784269E-3</v>
      </c>
      <c r="R51" s="11">
        <f t="shared" si="45"/>
        <v>8.5324232081918083E-4</v>
      </c>
      <c r="S51" s="11">
        <f t="shared" si="46"/>
        <v>6.9189373878875138E-3</v>
      </c>
      <c r="T51" s="11" t="str">
        <f t="shared" si="47"/>
        <v>/</v>
      </c>
      <c r="U51" s="11">
        <f t="shared" si="48"/>
        <v>-1.9920318725099584E-3</v>
      </c>
      <c r="V51" s="11" t="str">
        <f t="shared" si="49"/>
        <v>/</v>
      </c>
      <c r="W51" s="11" t="str">
        <f t="shared" si="49"/>
        <v>/</v>
      </c>
      <c r="X51" s="11">
        <f t="shared" si="50"/>
        <v>3.2793378769060411E-3</v>
      </c>
      <c r="AQ51" s="2">
        <f t="shared" si="30"/>
        <v>43448</v>
      </c>
      <c r="AR51" s="3">
        <f t="shared" si="31"/>
        <v>1.1186274509803922</v>
      </c>
      <c r="AS51" s="3">
        <f t="shared" si="32"/>
        <v>1.0988970588235294</v>
      </c>
      <c r="AT51" s="3">
        <f t="shared" si="33"/>
        <v>1.0777000000000001</v>
      </c>
      <c r="AU51" s="3">
        <f t="shared" si="34"/>
        <v>1.3883225208526413</v>
      </c>
      <c r="AV51" s="3">
        <f t="shared" si="35"/>
        <v>1.153392330383481</v>
      </c>
      <c r="AW51" s="3">
        <f t="shared" si="36"/>
        <v>1.0966601544329706</v>
      </c>
      <c r="AX51" s="3">
        <f t="shared" si="37"/>
        <v>1</v>
      </c>
      <c r="AY51" s="3">
        <f t="shared" si="38"/>
        <v>1.002</v>
      </c>
      <c r="AZ51" s="3">
        <f t="shared" si="39"/>
        <v>1</v>
      </c>
      <c r="BA51" s="3">
        <f t="shared" si="39"/>
        <v>1</v>
      </c>
      <c r="BB51" s="3">
        <f t="shared" si="40"/>
        <v>1.1740211941647158</v>
      </c>
    </row>
    <row r="52" spans="1:54">
      <c r="A52" s="2">
        <v>43455</v>
      </c>
      <c r="B52" s="3">
        <v>1.1464000000000001</v>
      </c>
      <c r="C52" s="3">
        <v>1.1921999999999999</v>
      </c>
      <c r="D52" s="3">
        <v>1.0741000000000001</v>
      </c>
      <c r="E52" s="3">
        <v>1.4990000000000001</v>
      </c>
      <c r="F52" s="3">
        <v>1.177</v>
      </c>
      <c r="G52" s="3">
        <v>1.1967000000000001</v>
      </c>
      <c r="H52" s="3">
        <v>1</v>
      </c>
      <c r="I52" s="3">
        <v>1.012</v>
      </c>
      <c r="J52" s="3">
        <v>1</v>
      </c>
      <c r="K52" s="3">
        <v>1</v>
      </c>
      <c r="L52" s="19">
        <v>1.1786822382809914</v>
      </c>
      <c r="N52" s="11">
        <f t="shared" si="41"/>
        <v>4.7326906222613374E-3</v>
      </c>
      <c r="O52" s="11">
        <f t="shared" si="42"/>
        <v>-2.843760455001676E-3</v>
      </c>
      <c r="P52" s="11">
        <f t="shared" si="43"/>
        <v>-3.3404472487705839E-3</v>
      </c>
      <c r="Q52" s="11">
        <f t="shared" si="44"/>
        <v>6.6755674232310547E-4</v>
      </c>
      <c r="R52" s="11">
        <f t="shared" si="45"/>
        <v>3.4100596760442414E-3</v>
      </c>
      <c r="S52" s="11">
        <f t="shared" si="46"/>
        <v>1.5184933831014602E-2</v>
      </c>
      <c r="T52" s="11" t="str">
        <f t="shared" si="47"/>
        <v>/</v>
      </c>
      <c r="U52" s="11">
        <f t="shared" si="48"/>
        <v>9.9800399201597223E-3</v>
      </c>
      <c r="V52" s="11" t="str">
        <f t="shared" si="49"/>
        <v>/</v>
      </c>
      <c r="W52" s="11" t="str">
        <f t="shared" si="49"/>
        <v>/</v>
      </c>
      <c r="X52" s="11">
        <f t="shared" si="50"/>
        <v>3.9701532982900911E-3</v>
      </c>
      <c r="AQ52" s="2">
        <f t="shared" si="30"/>
        <v>43455</v>
      </c>
      <c r="AR52" s="3">
        <f t="shared" si="31"/>
        <v>1.1239215686274511</v>
      </c>
      <c r="AS52" s="3">
        <f t="shared" si="32"/>
        <v>1.0957720588235293</v>
      </c>
      <c r="AT52" s="3">
        <f t="shared" si="33"/>
        <v>1.0741000000000001</v>
      </c>
      <c r="AU52" s="3">
        <f t="shared" si="34"/>
        <v>1.3892493049119556</v>
      </c>
      <c r="AV52" s="3">
        <f t="shared" si="35"/>
        <v>1.1573254670599804</v>
      </c>
      <c r="AW52" s="3">
        <f t="shared" si="36"/>
        <v>1.1133128663131455</v>
      </c>
      <c r="AX52" s="3">
        <f t="shared" si="37"/>
        <v>1</v>
      </c>
      <c r="AY52" s="3">
        <f t="shared" si="38"/>
        <v>1.012</v>
      </c>
      <c r="AZ52" s="3">
        <f t="shared" si="39"/>
        <v>1</v>
      </c>
      <c r="BA52" s="3">
        <f t="shared" si="39"/>
        <v>1</v>
      </c>
      <c r="BB52" s="3">
        <f t="shared" si="40"/>
        <v>1.1786822382809914</v>
      </c>
    </row>
    <row r="53" spans="1:54">
      <c r="A53" s="2">
        <v>43462</v>
      </c>
      <c r="B53" s="3">
        <v>1.1513</v>
      </c>
      <c r="C53" s="3">
        <v>1.1939</v>
      </c>
      <c r="D53" s="3">
        <v>1.0741000000000001</v>
      </c>
      <c r="E53" s="3">
        <v>1.5129999999999999</v>
      </c>
      <c r="F53" s="3">
        <v>1.18</v>
      </c>
      <c r="G53" s="3">
        <v>1.1989000000000001</v>
      </c>
      <c r="H53" s="3">
        <v>1</v>
      </c>
      <c r="I53" s="3">
        <v>1.016</v>
      </c>
      <c r="J53" s="3">
        <v>1</v>
      </c>
      <c r="K53" s="3">
        <v>1</v>
      </c>
      <c r="L53" s="19">
        <v>1.1832750828208201</v>
      </c>
      <c r="N53" s="11">
        <f t="shared" si="41"/>
        <v>4.2742498255408101E-3</v>
      </c>
      <c r="O53" s="11">
        <f t="shared" si="42"/>
        <v>1.4259352457641761E-3</v>
      </c>
      <c r="P53" s="11" t="str">
        <f t="shared" si="43"/>
        <v>/</v>
      </c>
      <c r="Q53" s="11">
        <f t="shared" si="44"/>
        <v>9.3395597064709346E-3</v>
      </c>
      <c r="R53" s="11">
        <f t="shared" si="45"/>
        <v>2.5488530161426048E-3</v>
      </c>
      <c r="S53" s="11">
        <f t="shared" si="46"/>
        <v>1.8383889028159572E-3</v>
      </c>
      <c r="T53" s="11" t="str">
        <f t="shared" si="47"/>
        <v>/</v>
      </c>
      <c r="U53" s="11">
        <f t="shared" si="48"/>
        <v>3.9525691699604515E-3</v>
      </c>
      <c r="V53" s="11" t="str">
        <f t="shared" si="49"/>
        <v>/</v>
      </c>
      <c r="W53" s="11" t="str">
        <f t="shared" si="49"/>
        <v>/</v>
      </c>
      <c r="X53" s="11">
        <f t="shared" si="50"/>
        <v>3.8965926444491927E-3</v>
      </c>
      <c r="AQ53" s="2">
        <f t="shared" si="30"/>
        <v>43462</v>
      </c>
      <c r="AR53" s="3">
        <f t="shared" si="31"/>
        <v>1.1287254901960784</v>
      </c>
      <c r="AS53" s="3">
        <f t="shared" si="32"/>
        <v>1.0973345588235293</v>
      </c>
      <c r="AT53" s="3">
        <f t="shared" si="33"/>
        <v>1.0741000000000001</v>
      </c>
      <c r="AU53" s="3">
        <f t="shared" si="34"/>
        <v>1.402224281742354</v>
      </c>
      <c r="AV53" s="3">
        <f t="shared" si="35"/>
        <v>1.160275319567355</v>
      </c>
      <c r="AW53" s="3">
        <f t="shared" si="36"/>
        <v>1.1153595683319379</v>
      </c>
      <c r="AX53" s="3">
        <f t="shared" si="37"/>
        <v>1</v>
      </c>
      <c r="AY53" s="3">
        <f t="shared" si="38"/>
        <v>1.016</v>
      </c>
      <c r="AZ53" s="3">
        <f t="shared" si="39"/>
        <v>1</v>
      </c>
      <c r="BA53" s="3">
        <f t="shared" si="39"/>
        <v>1</v>
      </c>
      <c r="BB53" s="3">
        <f t="shared" si="40"/>
        <v>1.1832750828208201</v>
      </c>
    </row>
    <row r="54" spans="1:54">
      <c r="A54" s="2">
        <v>43469</v>
      </c>
      <c r="B54" s="3">
        <v>1.1548</v>
      </c>
      <c r="C54" s="3">
        <v>1.1906000000000001</v>
      </c>
      <c r="D54" s="3">
        <v>1.0751999999999999</v>
      </c>
      <c r="E54" s="3">
        <v>1.516</v>
      </c>
      <c r="F54" s="3">
        <v>1.1779999999999999</v>
      </c>
      <c r="G54" s="3">
        <v>1.1989000000000001</v>
      </c>
      <c r="H54" s="3">
        <v>1</v>
      </c>
      <c r="I54" s="3">
        <v>1.0129999999999999</v>
      </c>
      <c r="J54" s="3">
        <v>1</v>
      </c>
      <c r="K54" s="3">
        <v>1</v>
      </c>
      <c r="L54" s="19">
        <v>1.1830059367962804</v>
      </c>
      <c r="N54" s="11">
        <f t="shared" si="41"/>
        <v>3.0400416920004503E-3</v>
      </c>
      <c r="O54" s="11">
        <f t="shared" si="42"/>
        <v>-2.7640505905015544E-3</v>
      </c>
      <c r="P54" s="11">
        <f t="shared" si="43"/>
        <v>1.024113211060218E-3</v>
      </c>
      <c r="Q54" s="11">
        <f t="shared" si="44"/>
        <v>1.98281559814939E-3</v>
      </c>
      <c r="R54" s="11">
        <f t="shared" si="45"/>
        <v>-1.6949152542372614E-3</v>
      </c>
      <c r="S54" s="11" t="str">
        <f t="shared" si="46"/>
        <v>/</v>
      </c>
      <c r="T54" s="11" t="str">
        <f t="shared" si="47"/>
        <v>/</v>
      </c>
      <c r="U54" s="11">
        <f t="shared" si="48"/>
        <v>-2.9527559055119168E-3</v>
      </c>
      <c r="V54" s="11" t="str">
        <f t="shared" si="49"/>
        <v>/</v>
      </c>
      <c r="W54" s="11" t="str">
        <f t="shared" si="49"/>
        <v>/</v>
      </c>
      <c r="X54" s="11">
        <f t="shared" si="50"/>
        <v>-2.2745854150674205E-4</v>
      </c>
      <c r="AQ54" s="2">
        <f t="shared" si="30"/>
        <v>43469</v>
      </c>
      <c r="AR54" s="3">
        <f t="shared" si="31"/>
        <v>1.132156862745098</v>
      </c>
      <c r="AS54" s="3">
        <f t="shared" si="32"/>
        <v>1.0943014705882352</v>
      </c>
      <c r="AT54" s="3">
        <f t="shared" si="33"/>
        <v>1.0751999999999999</v>
      </c>
      <c r="AU54" s="3">
        <f t="shared" si="34"/>
        <v>1.4050046339202966</v>
      </c>
      <c r="AV54" s="3">
        <f t="shared" si="35"/>
        <v>1.1583087512291053</v>
      </c>
      <c r="AW54" s="3">
        <f t="shared" si="36"/>
        <v>1.1153595683319379</v>
      </c>
      <c r="AX54" s="3">
        <f t="shared" si="37"/>
        <v>1</v>
      </c>
      <c r="AY54" s="3">
        <f t="shared" si="38"/>
        <v>1.0129999999999999</v>
      </c>
      <c r="AZ54" s="3">
        <f t="shared" si="39"/>
        <v>1</v>
      </c>
      <c r="BA54" s="3">
        <f t="shared" si="39"/>
        <v>1</v>
      </c>
      <c r="BB54" s="3">
        <f t="shared" si="40"/>
        <v>1.1830059367962804</v>
      </c>
    </row>
    <row r="55" spans="1:54">
      <c r="A55" s="2">
        <v>43476</v>
      </c>
      <c r="B55" s="3">
        <v>1.1581999999999999</v>
      </c>
      <c r="C55" s="3">
        <v>1.1951000000000001</v>
      </c>
      <c r="D55" s="3">
        <v>1.0805</v>
      </c>
      <c r="E55" s="3">
        <v>1.524</v>
      </c>
      <c r="F55" s="3">
        <v>1.181</v>
      </c>
      <c r="G55" s="3">
        <v>1.1976</v>
      </c>
      <c r="H55" s="3">
        <v>1</v>
      </c>
      <c r="I55" s="3">
        <v>1.0209999999999999</v>
      </c>
      <c r="J55" s="3">
        <v>1</v>
      </c>
      <c r="K55" s="3">
        <v>1</v>
      </c>
      <c r="L55" s="19">
        <v>1.1874489516308346</v>
      </c>
      <c r="N55" s="11">
        <f t="shared" si="41"/>
        <v>2.9442327675786029E-3</v>
      </c>
      <c r="O55" s="11">
        <f t="shared" si="42"/>
        <v>3.7796069208801963E-3</v>
      </c>
      <c r="P55" s="11">
        <f t="shared" si="43"/>
        <v>4.9293154761904656E-3</v>
      </c>
      <c r="Q55" s="11">
        <f t="shared" si="44"/>
        <v>5.2770448548813409E-3</v>
      </c>
      <c r="R55" s="11">
        <f t="shared" si="45"/>
        <v>2.5466893039050031E-3</v>
      </c>
      <c r="S55" s="11">
        <f t="shared" si="46"/>
        <v>-1.0843273000250564E-3</v>
      </c>
      <c r="T55" s="11" t="str">
        <f t="shared" si="47"/>
        <v>/</v>
      </c>
      <c r="U55" s="11">
        <f t="shared" si="48"/>
        <v>7.8973346495558872E-3</v>
      </c>
      <c r="V55" s="11" t="str">
        <f t="shared" si="49"/>
        <v>/</v>
      </c>
      <c r="W55" s="11" t="str">
        <f t="shared" si="49"/>
        <v>/</v>
      </c>
      <c r="X55" s="11">
        <f t="shared" si="50"/>
        <v>3.7556995247094438E-3</v>
      </c>
      <c r="AQ55" s="2">
        <f t="shared" si="30"/>
        <v>43476</v>
      </c>
      <c r="AR55" s="3">
        <f t="shared" si="31"/>
        <v>1.1354901960784312</v>
      </c>
      <c r="AS55" s="3">
        <f t="shared" si="32"/>
        <v>1.0984375</v>
      </c>
      <c r="AT55" s="3">
        <f t="shared" si="33"/>
        <v>1.0805</v>
      </c>
      <c r="AU55" s="3">
        <f t="shared" si="34"/>
        <v>1.41241890639481</v>
      </c>
      <c r="AV55" s="3">
        <f t="shared" si="35"/>
        <v>1.16125860373648</v>
      </c>
      <c r="AW55" s="3">
        <f t="shared" si="36"/>
        <v>1.1141501535026515</v>
      </c>
      <c r="AX55" s="3">
        <f t="shared" si="37"/>
        <v>1</v>
      </c>
      <c r="AY55" s="3">
        <f t="shared" si="38"/>
        <v>1.0209999999999999</v>
      </c>
      <c r="AZ55" s="3">
        <f t="shared" si="39"/>
        <v>1</v>
      </c>
      <c r="BA55" s="3">
        <f t="shared" si="39"/>
        <v>1</v>
      </c>
      <c r="BB55" s="3">
        <f t="shared" si="40"/>
        <v>1.1874489516308346</v>
      </c>
    </row>
    <row r="56" spans="1:54">
      <c r="A56" s="2">
        <v>43483</v>
      </c>
      <c r="B56" s="3">
        <v>1.1627000000000001</v>
      </c>
      <c r="C56" s="3">
        <v>1.1983999999999999</v>
      </c>
      <c r="D56" s="3">
        <v>1.0885</v>
      </c>
      <c r="E56" s="3">
        <v>1.5329999999999999</v>
      </c>
      <c r="F56" s="3">
        <v>1.1859999999999999</v>
      </c>
      <c r="G56" s="3">
        <v>1.1976</v>
      </c>
      <c r="H56" s="3">
        <v>1</v>
      </c>
      <c r="I56" s="3">
        <v>1.026</v>
      </c>
      <c r="J56" s="3">
        <v>1</v>
      </c>
      <c r="K56" s="3">
        <v>1</v>
      </c>
      <c r="L56" s="19">
        <v>1.1932054994872068</v>
      </c>
      <c r="N56" s="11">
        <f t="shared" si="41"/>
        <v>3.8853393196340846E-3</v>
      </c>
      <c r="O56" s="11">
        <f t="shared" si="42"/>
        <v>2.7612752070955704E-3</v>
      </c>
      <c r="P56" s="11">
        <f t="shared" si="43"/>
        <v>7.4039796390559243E-3</v>
      </c>
      <c r="Q56" s="11">
        <f t="shared" si="44"/>
        <v>5.9055118110236116E-3</v>
      </c>
      <c r="R56" s="11">
        <f t="shared" si="45"/>
        <v>4.2337002540220325E-3</v>
      </c>
      <c r="S56" s="11" t="str">
        <f t="shared" si="46"/>
        <v>/</v>
      </c>
      <c r="T56" s="11" t="str">
        <f t="shared" si="47"/>
        <v>/</v>
      </c>
      <c r="U56" s="11">
        <f t="shared" si="48"/>
        <v>4.8971596474045587E-3</v>
      </c>
      <c r="V56" s="11" t="str">
        <f t="shared" si="49"/>
        <v>/</v>
      </c>
      <c r="W56" s="11" t="str">
        <f t="shared" si="49"/>
        <v>/</v>
      </c>
      <c r="X56" s="11">
        <f t="shared" si="50"/>
        <v>4.8478276463725933E-3</v>
      </c>
      <c r="AQ56" s="2">
        <f t="shared" si="30"/>
        <v>43483</v>
      </c>
      <c r="AR56" s="3">
        <f t="shared" si="31"/>
        <v>1.1399019607843137</v>
      </c>
      <c r="AS56" s="3">
        <f t="shared" si="32"/>
        <v>1.101470588235294</v>
      </c>
      <c r="AT56" s="3">
        <f t="shared" si="33"/>
        <v>1.0885</v>
      </c>
      <c r="AU56" s="3">
        <f t="shared" si="34"/>
        <v>1.4207599629286376</v>
      </c>
      <c r="AV56" s="3">
        <f t="shared" si="35"/>
        <v>1.1661750245821043</v>
      </c>
      <c r="AW56" s="3">
        <f t="shared" si="36"/>
        <v>1.1141501535026515</v>
      </c>
      <c r="AX56" s="3">
        <f t="shared" si="37"/>
        <v>1</v>
      </c>
      <c r="AY56" s="3">
        <f t="shared" si="38"/>
        <v>1.026</v>
      </c>
      <c r="AZ56" s="3">
        <f t="shared" si="39"/>
        <v>1</v>
      </c>
      <c r="BA56" s="3">
        <f t="shared" si="39"/>
        <v>1</v>
      </c>
      <c r="BB56" s="3">
        <f t="shared" si="40"/>
        <v>1.1932054994872068</v>
      </c>
    </row>
    <row r="57" spans="1:54">
      <c r="A57" s="2">
        <v>43490</v>
      </c>
      <c r="B57" s="3">
        <v>1.1639999999999999</v>
      </c>
      <c r="C57" s="3">
        <v>1.2029000000000001</v>
      </c>
      <c r="D57" s="3">
        <v>1.0978000000000001</v>
      </c>
      <c r="E57" s="3">
        <v>1.5469999999999999</v>
      </c>
      <c r="F57" s="3">
        <v>1.19</v>
      </c>
      <c r="G57" s="3">
        <v>1.1976</v>
      </c>
      <c r="H57" s="3">
        <v>1</v>
      </c>
      <c r="I57" s="3">
        <v>1.028</v>
      </c>
      <c r="J57" s="3">
        <v>1</v>
      </c>
      <c r="K57" s="3">
        <v>1</v>
      </c>
      <c r="L57" s="19">
        <v>1.1987482136099821</v>
      </c>
      <c r="N57" s="11">
        <f t="shared" si="41"/>
        <v>1.1180872108023099E-3</v>
      </c>
      <c r="O57" s="11">
        <f t="shared" si="42"/>
        <v>3.755006675567607E-3</v>
      </c>
      <c r="P57" s="11">
        <f t="shared" si="43"/>
        <v>8.5438677078548686E-3</v>
      </c>
      <c r="Q57" s="11">
        <f t="shared" si="44"/>
        <v>9.1324200913243114E-3</v>
      </c>
      <c r="R57" s="11">
        <f t="shared" si="45"/>
        <v>3.3726812816188279E-3</v>
      </c>
      <c r="S57" s="11" t="str">
        <f t="shared" si="46"/>
        <v>/</v>
      </c>
      <c r="T57" s="11" t="str">
        <f t="shared" si="47"/>
        <v>/</v>
      </c>
      <c r="U57" s="11">
        <f t="shared" si="48"/>
        <v>1.9493177387914784E-3</v>
      </c>
      <c r="V57" s="11" t="str">
        <f t="shared" si="49"/>
        <v>/</v>
      </c>
      <c r="W57" s="11" t="str">
        <f t="shared" si="49"/>
        <v>/</v>
      </c>
      <c r="X57" s="11">
        <f t="shared" si="50"/>
        <v>4.6452301176598265E-3</v>
      </c>
      <c r="AQ57" s="2">
        <f t="shared" si="30"/>
        <v>43490</v>
      </c>
      <c r="AR57" s="3">
        <f t="shared" si="31"/>
        <v>1.1411764705882352</v>
      </c>
      <c r="AS57" s="3">
        <f t="shared" si="32"/>
        <v>1.1056066176470589</v>
      </c>
      <c r="AT57" s="3">
        <f t="shared" si="33"/>
        <v>1.0978000000000001</v>
      </c>
      <c r="AU57" s="3">
        <f t="shared" si="34"/>
        <v>1.4337349397590362</v>
      </c>
      <c r="AV57" s="3">
        <f t="shared" si="35"/>
        <v>1.1701081612586037</v>
      </c>
      <c r="AW57" s="3">
        <f t="shared" si="36"/>
        <v>1.1141501535026515</v>
      </c>
      <c r="AX57" s="3">
        <f t="shared" si="37"/>
        <v>1</v>
      </c>
      <c r="AY57" s="3">
        <f t="shared" si="38"/>
        <v>1.028</v>
      </c>
      <c r="AZ57" s="3">
        <f t="shared" si="39"/>
        <v>1</v>
      </c>
      <c r="BA57" s="3">
        <f t="shared" si="39"/>
        <v>1</v>
      </c>
      <c r="BB57" s="3">
        <f t="shared" si="40"/>
        <v>1.1987482136099821</v>
      </c>
    </row>
    <row r="58" spans="1:54">
      <c r="A58" s="2">
        <v>43497</v>
      </c>
      <c r="B58" s="3">
        <v>1.1641999999999999</v>
      </c>
      <c r="C58" s="3">
        <v>1.2119</v>
      </c>
      <c r="D58" s="3">
        <v>1.0995999999999999</v>
      </c>
      <c r="E58" s="3">
        <v>1.5449999999999999</v>
      </c>
      <c r="F58" s="3">
        <v>1.1910000000000001</v>
      </c>
      <c r="G58" s="3">
        <v>1.2091000000000001</v>
      </c>
      <c r="H58" s="3">
        <v>1</v>
      </c>
      <c r="I58" s="3">
        <v>1.0209999999999999</v>
      </c>
      <c r="J58" s="3">
        <v>1</v>
      </c>
      <c r="K58" s="3">
        <v>1</v>
      </c>
      <c r="L58" s="19">
        <v>1.2007405492599703</v>
      </c>
      <c r="N58" s="11">
        <f t="shared" si="41"/>
        <v>1.7182130584192379E-4</v>
      </c>
      <c r="O58" s="11">
        <f t="shared" si="42"/>
        <v>7.4819186964834028E-3</v>
      </c>
      <c r="P58" s="11">
        <f t="shared" si="43"/>
        <v>1.6396429222078623E-3</v>
      </c>
      <c r="Q58" s="11">
        <f t="shared" si="44"/>
        <v>-1.2928248222365823E-3</v>
      </c>
      <c r="R58" s="11">
        <f t="shared" si="45"/>
        <v>8.4033613445377853E-4</v>
      </c>
      <c r="S58" s="11">
        <f t="shared" si="46"/>
        <v>9.6025384101536826E-3</v>
      </c>
      <c r="T58" s="11" t="str">
        <f t="shared" si="47"/>
        <v>/</v>
      </c>
      <c r="U58" s="11">
        <f t="shared" si="48"/>
        <v>-6.809338521400865E-3</v>
      </c>
      <c r="V58" s="11" t="str">
        <f t="shared" si="49"/>
        <v>/</v>
      </c>
      <c r="W58" s="11" t="str">
        <f t="shared" si="49"/>
        <v>/</v>
      </c>
      <c r="X58" s="11">
        <f t="shared" si="50"/>
        <v>1.6620134465004099E-3</v>
      </c>
      <c r="AQ58" s="2">
        <f t="shared" si="30"/>
        <v>43497</v>
      </c>
      <c r="AR58" s="3">
        <f t="shared" si="31"/>
        <v>1.1413725490196078</v>
      </c>
      <c r="AS58" s="3">
        <f t="shared" si="32"/>
        <v>1.1138786764705881</v>
      </c>
      <c r="AT58" s="3">
        <f t="shared" si="33"/>
        <v>1.0995999999999999</v>
      </c>
      <c r="AU58" s="3">
        <f t="shared" si="34"/>
        <v>1.4318813716404077</v>
      </c>
      <c r="AV58" s="3">
        <f t="shared" si="35"/>
        <v>1.1710914454277288</v>
      </c>
      <c r="AW58" s="3">
        <f t="shared" si="36"/>
        <v>1.1248488231463394</v>
      </c>
      <c r="AX58" s="3">
        <f t="shared" si="37"/>
        <v>1</v>
      </c>
      <c r="AY58" s="3">
        <f t="shared" si="38"/>
        <v>1.0209999999999999</v>
      </c>
      <c r="AZ58" s="3">
        <f t="shared" si="39"/>
        <v>1</v>
      </c>
      <c r="BA58" s="3">
        <f t="shared" si="39"/>
        <v>1</v>
      </c>
      <c r="BB58" s="3">
        <f t="shared" si="40"/>
        <v>1.2007405492599703</v>
      </c>
    </row>
    <row r="59" spans="1:54">
      <c r="A59" s="2">
        <v>43511</v>
      </c>
      <c r="B59" s="3">
        <v>1.1686000000000001</v>
      </c>
      <c r="C59" s="3">
        <v>1.2163999999999999</v>
      </c>
      <c r="D59" s="3">
        <v>1.1033999999999999</v>
      </c>
      <c r="E59" s="3">
        <v>1.569</v>
      </c>
      <c r="F59" s="3">
        <v>1.1910000000000001</v>
      </c>
      <c r="G59" s="3">
        <v>1.2202</v>
      </c>
      <c r="H59" s="3">
        <v>1</v>
      </c>
      <c r="I59" s="3">
        <v>1.0329999999999999</v>
      </c>
      <c r="J59" s="3">
        <v>1</v>
      </c>
      <c r="K59" s="3">
        <v>1</v>
      </c>
      <c r="L59" s="19">
        <v>1.2102295905565712</v>
      </c>
      <c r="N59" s="11">
        <f t="shared" si="41"/>
        <v>3.7794193437554746E-3</v>
      </c>
      <c r="O59" s="11">
        <f t="shared" si="42"/>
        <v>3.7131776549219619E-3</v>
      </c>
      <c r="P59" s="11">
        <f t="shared" si="43"/>
        <v>3.4558021098580749E-3</v>
      </c>
      <c r="Q59" s="11">
        <f t="shared" si="44"/>
        <v>1.5533980582524309E-2</v>
      </c>
      <c r="R59" s="11" t="str">
        <f t="shared" si="45"/>
        <v>/</v>
      </c>
      <c r="S59" s="11">
        <f t="shared" si="46"/>
        <v>9.1803821023901389E-3</v>
      </c>
      <c r="T59" s="11" t="str">
        <f t="shared" si="47"/>
        <v>/</v>
      </c>
      <c r="U59" s="11">
        <f t="shared" si="48"/>
        <v>1.1753183153770719E-2</v>
      </c>
      <c r="V59" s="11" t="str">
        <f t="shared" si="49"/>
        <v>/</v>
      </c>
      <c r="W59" s="11" t="str">
        <f t="shared" si="49"/>
        <v>/</v>
      </c>
      <c r="X59" s="11">
        <f t="shared" si="50"/>
        <v>7.9026574912033354E-3</v>
      </c>
      <c r="AQ59" s="2">
        <f t="shared" si="30"/>
        <v>43511</v>
      </c>
      <c r="AR59" s="3">
        <f t="shared" si="31"/>
        <v>1.145686274509804</v>
      </c>
      <c r="AS59" s="3">
        <f t="shared" si="32"/>
        <v>1.1180147058823529</v>
      </c>
      <c r="AT59" s="3">
        <f t="shared" si="33"/>
        <v>1.1033999999999999</v>
      </c>
      <c r="AU59" s="3">
        <f t="shared" si="34"/>
        <v>1.454124189063948</v>
      </c>
      <c r="AV59" s="3">
        <f t="shared" si="35"/>
        <v>1.1710914454277288</v>
      </c>
      <c r="AW59" s="3">
        <f t="shared" si="36"/>
        <v>1.1351753651502465</v>
      </c>
      <c r="AX59" s="3">
        <f t="shared" si="37"/>
        <v>1</v>
      </c>
      <c r="AY59" s="3">
        <f t="shared" si="38"/>
        <v>1.0329999999999999</v>
      </c>
      <c r="AZ59" s="3">
        <f t="shared" si="39"/>
        <v>1</v>
      </c>
      <c r="BA59" s="3">
        <f t="shared" si="39"/>
        <v>1</v>
      </c>
      <c r="BB59" s="3">
        <f t="shared" si="40"/>
        <v>1.2102295905565712</v>
      </c>
    </row>
    <row r="60" spans="1:54">
      <c r="A60" s="2">
        <v>43518</v>
      </c>
      <c r="B60" s="3">
        <v>1.1731</v>
      </c>
      <c r="C60" s="3">
        <v>1.2478</v>
      </c>
      <c r="D60" s="3">
        <v>1.1046</v>
      </c>
      <c r="E60" s="3">
        <v>1.5720000000000001</v>
      </c>
      <c r="F60" s="3">
        <v>1.1919999999999999</v>
      </c>
      <c r="G60" s="3">
        <v>1.2202</v>
      </c>
      <c r="H60" s="3">
        <v>1</v>
      </c>
      <c r="I60" s="3">
        <v>1.0269999999999999</v>
      </c>
      <c r="J60" s="3">
        <v>1</v>
      </c>
      <c r="K60" s="3">
        <v>1</v>
      </c>
      <c r="L60" s="19">
        <v>1.2158159170328073</v>
      </c>
      <c r="N60" s="11">
        <f t="shared" si="41"/>
        <v>3.8507615950709173E-3</v>
      </c>
      <c r="O60" s="11">
        <f t="shared" si="42"/>
        <v>2.5813877014140063E-2</v>
      </c>
      <c r="P60" s="11">
        <f t="shared" si="43"/>
        <v>1.0875475802067935E-3</v>
      </c>
      <c r="Q60" s="11">
        <f t="shared" si="44"/>
        <v>1.9120458891013214E-3</v>
      </c>
      <c r="R60" s="11">
        <f t="shared" si="45"/>
        <v>8.3963056255242918E-4</v>
      </c>
      <c r="S60" s="11" t="str">
        <f t="shared" si="46"/>
        <v>/</v>
      </c>
      <c r="T60" s="11" t="str">
        <f t="shared" si="47"/>
        <v>/</v>
      </c>
      <c r="U60" s="11">
        <f t="shared" si="48"/>
        <v>-5.8083252662148865E-3</v>
      </c>
      <c r="V60" s="11" t="str">
        <f t="shared" si="49"/>
        <v>/</v>
      </c>
      <c r="W60" s="11" t="str">
        <f t="shared" si="49"/>
        <v>/</v>
      </c>
      <c r="X60" s="11">
        <f t="shared" si="50"/>
        <v>4.6159228958093657E-3</v>
      </c>
      <c r="AQ60" s="2">
        <f t="shared" si="30"/>
        <v>43518</v>
      </c>
      <c r="AR60" s="3">
        <f t="shared" si="31"/>
        <v>1.1500980392156863</v>
      </c>
      <c r="AS60" s="3">
        <f t="shared" si="32"/>
        <v>1.1468749999999999</v>
      </c>
      <c r="AT60" s="3">
        <f t="shared" si="33"/>
        <v>1.1046</v>
      </c>
      <c r="AU60" s="3">
        <f t="shared" si="34"/>
        <v>1.4569045412418908</v>
      </c>
      <c r="AV60" s="3">
        <f t="shared" si="35"/>
        <v>1.1720747295968537</v>
      </c>
      <c r="AW60" s="3">
        <f t="shared" si="36"/>
        <v>1.1351753651502465</v>
      </c>
      <c r="AX60" s="3">
        <f t="shared" si="37"/>
        <v>1</v>
      </c>
      <c r="AY60" s="3">
        <f t="shared" si="38"/>
        <v>1.0269999999999999</v>
      </c>
      <c r="AZ60" s="3">
        <f t="shared" si="39"/>
        <v>1</v>
      </c>
      <c r="BA60" s="3">
        <f t="shared" si="39"/>
        <v>1</v>
      </c>
      <c r="BB60" s="3">
        <f t="shared" si="40"/>
        <v>1.2158159170328073</v>
      </c>
    </row>
    <row r="61" spans="1:54">
      <c r="A61" s="2">
        <v>43525</v>
      </c>
      <c r="B61" s="3">
        <v>1.1739999999999999</v>
      </c>
      <c r="C61" s="3">
        <v>1.2579</v>
      </c>
      <c r="D61" s="3">
        <v>1.1113</v>
      </c>
      <c r="E61" s="3">
        <v>1.6240000000000001</v>
      </c>
      <c r="F61" s="3">
        <v>1.2010000000000001</v>
      </c>
      <c r="G61" s="3">
        <v>1.2405999999999999</v>
      </c>
      <c r="H61" s="3">
        <v>1</v>
      </c>
      <c r="I61" s="3">
        <v>1.022</v>
      </c>
      <c r="J61" s="3">
        <v>1</v>
      </c>
      <c r="K61" s="3">
        <v>1</v>
      </c>
      <c r="L61" s="19">
        <v>1.2275235687310899</v>
      </c>
      <c r="N61" s="11">
        <f t="shared" si="41"/>
        <v>7.6719802233382595E-4</v>
      </c>
      <c r="O61" s="11">
        <f t="shared" si="42"/>
        <v>8.0942458727359945E-3</v>
      </c>
      <c r="P61" s="11">
        <f t="shared" si="43"/>
        <v>6.0655440883576883E-3</v>
      </c>
      <c r="Q61" s="11">
        <f t="shared" si="44"/>
        <v>3.30788804071247E-2</v>
      </c>
      <c r="R61" s="11">
        <f t="shared" si="45"/>
        <v>7.5503355704698016E-3</v>
      </c>
      <c r="S61" s="11">
        <f t="shared" si="46"/>
        <v>1.6718570726110382E-2</v>
      </c>
      <c r="T61" s="11" t="str">
        <f t="shared" si="47"/>
        <v>/</v>
      </c>
      <c r="U61" s="11">
        <f t="shared" si="48"/>
        <v>-4.8685491723465812E-3</v>
      </c>
      <c r="V61" s="11" t="str">
        <f t="shared" si="49"/>
        <v>/</v>
      </c>
      <c r="W61" s="11" t="str">
        <f t="shared" si="49"/>
        <v>/</v>
      </c>
      <c r="X61" s="11">
        <f t="shared" si="50"/>
        <v>9.6294607878264493E-3</v>
      </c>
      <c r="AQ61" s="2">
        <f t="shared" si="30"/>
        <v>43525</v>
      </c>
      <c r="AR61" s="3">
        <f t="shared" si="31"/>
        <v>1.1509803921568627</v>
      </c>
      <c r="AS61" s="3">
        <f t="shared" si="32"/>
        <v>1.156158088235294</v>
      </c>
      <c r="AT61" s="3">
        <f t="shared" si="33"/>
        <v>1.1113</v>
      </c>
      <c r="AU61" s="3">
        <f t="shared" si="34"/>
        <v>1.5050973123262281</v>
      </c>
      <c r="AV61" s="3">
        <f t="shared" si="35"/>
        <v>1.1809242871189776</v>
      </c>
      <c r="AW61" s="3">
        <f t="shared" si="36"/>
        <v>1.1541538747790492</v>
      </c>
      <c r="AX61" s="3">
        <f t="shared" si="37"/>
        <v>1</v>
      </c>
      <c r="AY61" s="3">
        <f t="shared" si="38"/>
        <v>1.022</v>
      </c>
      <c r="AZ61" s="3">
        <f t="shared" si="39"/>
        <v>1</v>
      </c>
      <c r="BA61" s="3">
        <f t="shared" si="39"/>
        <v>1</v>
      </c>
      <c r="BB61" s="3">
        <f t="shared" si="40"/>
        <v>1.2275235687310899</v>
      </c>
    </row>
    <row r="62" spans="1:54">
      <c r="A62" s="2">
        <v>43532</v>
      </c>
      <c r="B62" s="3">
        <v>1.1509</v>
      </c>
      <c r="C62" s="3">
        <v>1.2579</v>
      </c>
      <c r="D62" s="3">
        <v>1.0979000000000001</v>
      </c>
      <c r="E62" s="3">
        <v>1.605</v>
      </c>
      <c r="F62" s="3">
        <v>1.2010000000000001</v>
      </c>
      <c r="G62" s="3">
        <v>1.2405999999999999</v>
      </c>
      <c r="H62" s="3">
        <v>1</v>
      </c>
      <c r="I62" s="3">
        <v>1.0089999999999999</v>
      </c>
      <c r="J62" s="3">
        <v>1</v>
      </c>
      <c r="K62" s="3">
        <v>1</v>
      </c>
      <c r="L62" s="19">
        <v>1.2102909992532844</v>
      </c>
      <c r="N62" s="11">
        <f t="shared" si="41"/>
        <v>-1.9676320272572267E-2</v>
      </c>
      <c r="O62" s="11" t="str">
        <f t="shared" si="42"/>
        <v>/</v>
      </c>
      <c r="P62" s="11">
        <f t="shared" si="43"/>
        <v>-1.2057950148474661E-2</v>
      </c>
      <c r="Q62" s="11">
        <f t="shared" si="44"/>
        <v>-1.1699507389162589E-2</v>
      </c>
      <c r="R62" s="11" t="str">
        <f t="shared" si="45"/>
        <v>/</v>
      </c>
      <c r="S62" s="11" t="str">
        <f t="shared" si="46"/>
        <v>/</v>
      </c>
      <c r="T62" s="11" t="str">
        <f t="shared" si="47"/>
        <v>/</v>
      </c>
      <c r="U62" s="11">
        <f t="shared" si="48"/>
        <v>-1.2720156555773077E-2</v>
      </c>
      <c r="V62" s="11" t="str">
        <f t="shared" si="49"/>
        <v>/</v>
      </c>
      <c r="W62" s="11" t="str">
        <f t="shared" si="49"/>
        <v>/</v>
      </c>
      <c r="X62" s="11">
        <f t="shared" si="50"/>
        <v>-1.4038483591495621E-2</v>
      </c>
      <c r="AQ62" s="2">
        <f t="shared" si="30"/>
        <v>43532</v>
      </c>
      <c r="AR62" s="3">
        <f t="shared" si="31"/>
        <v>1.1283333333333334</v>
      </c>
      <c r="AS62" s="3">
        <f t="shared" si="32"/>
        <v>1.156158088235294</v>
      </c>
      <c r="AT62" s="3">
        <f t="shared" si="33"/>
        <v>1.0979000000000001</v>
      </c>
      <c r="AU62" s="3">
        <f t="shared" si="34"/>
        <v>1.4874884151992587</v>
      </c>
      <c r="AV62" s="3">
        <f t="shared" si="35"/>
        <v>1.1809242871189776</v>
      </c>
      <c r="AW62" s="3">
        <f t="shared" si="36"/>
        <v>1.1541538747790492</v>
      </c>
      <c r="AX62" s="3">
        <f t="shared" si="37"/>
        <v>1</v>
      </c>
      <c r="AY62" s="3">
        <f t="shared" si="38"/>
        <v>1.0089999999999999</v>
      </c>
      <c r="AZ62" s="3">
        <f t="shared" si="39"/>
        <v>1</v>
      </c>
      <c r="BA62" s="3">
        <f t="shared" si="39"/>
        <v>1</v>
      </c>
      <c r="BB62" s="3">
        <f t="shared" si="40"/>
        <v>1.2102909992532844</v>
      </c>
    </row>
    <row r="63" spans="1:54">
      <c r="A63" s="2">
        <v>43539</v>
      </c>
      <c r="B63" s="3">
        <v>1.1871</v>
      </c>
      <c r="C63" s="3">
        <v>1.2635000000000001</v>
      </c>
      <c r="D63" s="3">
        <v>1.1251</v>
      </c>
      <c r="E63" s="3">
        <v>1.6919999999999999</v>
      </c>
      <c r="F63" s="3">
        <v>1.214</v>
      </c>
      <c r="G63" s="3">
        <v>1.2405999999999999</v>
      </c>
      <c r="H63" s="3">
        <v>1</v>
      </c>
      <c r="I63" s="3">
        <v>1.04</v>
      </c>
      <c r="J63" s="3">
        <v>1</v>
      </c>
      <c r="K63" s="3">
        <v>1</v>
      </c>
      <c r="L63" s="19">
        <v>1.2418460063331886</v>
      </c>
      <c r="N63" s="11">
        <f t="shared" si="41"/>
        <v>3.1453644973499006E-2</v>
      </c>
      <c r="O63" s="11">
        <f t="shared" si="42"/>
        <v>4.4518642181414769E-3</v>
      </c>
      <c r="P63" s="11">
        <f t="shared" si="43"/>
        <v>2.4774569632935561E-2</v>
      </c>
      <c r="Q63" s="11">
        <f t="shared" si="44"/>
        <v>5.4205607476635498E-2</v>
      </c>
      <c r="R63" s="11">
        <f t="shared" si="45"/>
        <v>1.0824313072439473E-2</v>
      </c>
      <c r="S63" s="11" t="str">
        <f t="shared" si="46"/>
        <v>/</v>
      </c>
      <c r="T63" s="11" t="str">
        <f t="shared" si="47"/>
        <v>/</v>
      </c>
      <c r="U63" s="11">
        <f t="shared" si="48"/>
        <v>3.0723488602576898E-2</v>
      </c>
      <c r="V63" s="11" t="str">
        <f t="shared" si="49"/>
        <v>/</v>
      </c>
      <c r="W63" s="11" t="str">
        <f t="shared" si="49"/>
        <v>/</v>
      </c>
      <c r="X63" s="11">
        <f t="shared" si="50"/>
        <v>2.6072247996038023E-2</v>
      </c>
      <c r="AQ63" s="2">
        <f t="shared" si="30"/>
        <v>43539</v>
      </c>
      <c r="AR63" s="3">
        <f t="shared" si="31"/>
        <v>1.1638235294117647</v>
      </c>
      <c r="AS63" s="3">
        <f t="shared" si="32"/>
        <v>1.1613051470588236</v>
      </c>
      <c r="AT63" s="3">
        <f t="shared" si="33"/>
        <v>1.1251</v>
      </c>
      <c r="AU63" s="3">
        <f t="shared" si="34"/>
        <v>1.5681186283595923</v>
      </c>
      <c r="AV63" s="3">
        <f t="shared" si="35"/>
        <v>1.1937069813176009</v>
      </c>
      <c r="AW63" s="3">
        <f t="shared" si="36"/>
        <v>1.1541538747790492</v>
      </c>
      <c r="AX63" s="3">
        <f t="shared" si="37"/>
        <v>1</v>
      </c>
      <c r="AY63" s="3">
        <f t="shared" si="38"/>
        <v>1.04</v>
      </c>
      <c r="AZ63" s="3">
        <f t="shared" si="39"/>
        <v>1</v>
      </c>
      <c r="BA63" s="3">
        <f t="shared" si="39"/>
        <v>1</v>
      </c>
      <c r="BB63" s="3">
        <f t="shared" si="40"/>
        <v>1.2418460063331886</v>
      </c>
    </row>
    <row r="64" spans="1:54">
      <c r="A64" s="2">
        <v>43546</v>
      </c>
      <c r="B64" s="3">
        <v>1.1984999999999999</v>
      </c>
      <c r="C64" s="3">
        <v>1.2803</v>
      </c>
      <c r="D64" s="3">
        <v>1.1533</v>
      </c>
      <c r="E64" s="3">
        <v>1.7250000000000001</v>
      </c>
      <c r="F64" s="3">
        <v>1.226</v>
      </c>
      <c r="G64" s="3">
        <v>1.2405999999999999</v>
      </c>
      <c r="H64" s="3">
        <v>1</v>
      </c>
      <c r="I64" s="3">
        <v>1.0549999999999999</v>
      </c>
      <c r="J64" s="3">
        <v>1</v>
      </c>
      <c r="K64" s="3">
        <v>1</v>
      </c>
      <c r="L64" s="19">
        <v>1.260841153311723</v>
      </c>
      <c r="N64" s="11">
        <f t="shared" si="41"/>
        <v>9.6032347738184143E-3</v>
      </c>
      <c r="O64" s="11">
        <f t="shared" si="42"/>
        <v>1.3296398891966765E-2</v>
      </c>
      <c r="P64" s="11">
        <f t="shared" si="43"/>
        <v>2.5064438716558612E-2</v>
      </c>
      <c r="Q64" s="11">
        <f t="shared" si="44"/>
        <v>1.9503546099290947E-2</v>
      </c>
      <c r="R64" s="11">
        <f t="shared" si="45"/>
        <v>9.884678747940745E-3</v>
      </c>
      <c r="S64" s="11" t="str">
        <f t="shared" si="46"/>
        <v>/</v>
      </c>
      <c r="T64" s="11" t="str">
        <f t="shared" si="47"/>
        <v>/</v>
      </c>
      <c r="U64" s="11">
        <f t="shared" si="48"/>
        <v>1.4423076923076872E-2</v>
      </c>
      <c r="V64" s="11" t="str">
        <f t="shared" si="49"/>
        <v>/</v>
      </c>
      <c r="W64" s="11" t="str">
        <f t="shared" si="49"/>
        <v>/</v>
      </c>
      <c r="X64" s="11">
        <f t="shared" si="50"/>
        <v>1.5295895692108763E-2</v>
      </c>
      <c r="AQ64" s="2">
        <f t="shared" si="30"/>
        <v>43546</v>
      </c>
      <c r="AR64" s="3">
        <f t="shared" si="31"/>
        <v>1.1749999999999998</v>
      </c>
      <c r="AS64" s="3">
        <f t="shared" si="32"/>
        <v>1.1767463235294118</v>
      </c>
      <c r="AT64" s="3">
        <f t="shared" si="33"/>
        <v>1.1533</v>
      </c>
      <c r="AU64" s="3">
        <f t="shared" si="34"/>
        <v>1.5987025023169603</v>
      </c>
      <c r="AV64" s="3">
        <f t="shared" si="35"/>
        <v>1.2055063913470994</v>
      </c>
      <c r="AW64" s="3">
        <f t="shared" si="36"/>
        <v>1.1541538747790492</v>
      </c>
      <c r="AX64" s="3">
        <f t="shared" si="37"/>
        <v>1</v>
      </c>
      <c r="AY64" s="3">
        <f t="shared" si="38"/>
        <v>1.0549999999999999</v>
      </c>
      <c r="AZ64" s="3">
        <f t="shared" si="39"/>
        <v>1</v>
      </c>
      <c r="BA64" s="3">
        <f t="shared" si="39"/>
        <v>1</v>
      </c>
      <c r="BB64" s="3">
        <f t="shared" si="40"/>
        <v>1.260841153311723</v>
      </c>
    </row>
    <row r="65" spans="1:54">
      <c r="A65" s="2">
        <v>43553</v>
      </c>
      <c r="B65" s="3">
        <v>1.2030000000000001</v>
      </c>
      <c r="C65" s="3">
        <v>1.2891999999999999</v>
      </c>
      <c r="D65" s="3">
        <v>1.1541999999999999</v>
      </c>
      <c r="E65" s="3">
        <v>1.742</v>
      </c>
      <c r="F65" s="3">
        <v>1.2350000000000001</v>
      </c>
      <c r="G65" s="3">
        <v>1.2405999999999999</v>
      </c>
      <c r="H65" s="3">
        <v>1</v>
      </c>
      <c r="I65" s="3">
        <v>1.056</v>
      </c>
      <c r="J65" s="3">
        <v>1</v>
      </c>
      <c r="K65" s="3">
        <v>1</v>
      </c>
      <c r="L65" s="19">
        <v>1.2670677005962931</v>
      </c>
      <c r="N65" s="11">
        <f t="shared" si="41"/>
        <v>3.754693366708528E-3</v>
      </c>
      <c r="O65" s="11">
        <f t="shared" si="42"/>
        <v>6.9514957431850988E-3</v>
      </c>
      <c r="P65" s="11">
        <f t="shared" si="43"/>
        <v>7.8036937483738633E-4</v>
      </c>
      <c r="Q65" s="11">
        <f t="shared" si="44"/>
        <v>9.8550724637680442E-3</v>
      </c>
      <c r="R65" s="11">
        <f t="shared" si="45"/>
        <v>7.3409461663949127E-3</v>
      </c>
      <c r="S65" s="11" t="str">
        <f t="shared" si="46"/>
        <v>/</v>
      </c>
      <c r="T65" s="11" t="str">
        <f t="shared" si="47"/>
        <v>/</v>
      </c>
      <c r="U65" s="11">
        <f t="shared" si="48"/>
        <v>9.4786729857831986E-4</v>
      </c>
      <c r="V65" s="11" t="str">
        <f t="shared" si="49"/>
        <v>/</v>
      </c>
      <c r="W65" s="11" t="str">
        <f t="shared" si="49"/>
        <v>/</v>
      </c>
      <c r="X65" s="11">
        <f t="shared" si="50"/>
        <v>4.9384074022453817E-3</v>
      </c>
      <c r="AQ65" s="2">
        <f t="shared" si="30"/>
        <v>43553</v>
      </c>
      <c r="AR65" s="3">
        <f t="shared" si="31"/>
        <v>1.1794117647058824</v>
      </c>
      <c r="AS65" s="3">
        <f t="shared" si="32"/>
        <v>1.1849264705882352</v>
      </c>
      <c r="AT65" s="3">
        <f t="shared" si="33"/>
        <v>1.1541999999999999</v>
      </c>
      <c r="AU65" s="3">
        <f t="shared" si="34"/>
        <v>1.6144578313253013</v>
      </c>
      <c r="AV65" s="3">
        <f t="shared" si="35"/>
        <v>1.2143559488692235</v>
      </c>
      <c r="AW65" s="3">
        <f t="shared" si="36"/>
        <v>1.1541538747790492</v>
      </c>
      <c r="AX65" s="3">
        <f t="shared" si="37"/>
        <v>1</v>
      </c>
      <c r="AY65" s="3">
        <f t="shared" si="38"/>
        <v>1.056</v>
      </c>
      <c r="AZ65" s="3">
        <f t="shared" si="39"/>
        <v>1</v>
      </c>
      <c r="BA65" s="3">
        <f t="shared" si="39"/>
        <v>1</v>
      </c>
      <c r="BB65" s="3">
        <f t="shared" si="40"/>
        <v>1.2670677005962931</v>
      </c>
    </row>
    <row r="66" spans="1:54">
      <c r="A66" s="2">
        <v>43559</v>
      </c>
      <c r="B66" s="3">
        <v>1.2028000000000001</v>
      </c>
      <c r="C66" s="3">
        <v>1.3093999999999999</v>
      </c>
      <c r="D66" s="3">
        <v>1.1580999999999999</v>
      </c>
      <c r="E66" s="3">
        <v>1.728</v>
      </c>
      <c r="F66" s="3">
        <v>1.2370000000000001</v>
      </c>
      <c r="G66" s="3">
        <v>1.2965</v>
      </c>
      <c r="H66" s="3">
        <v>1</v>
      </c>
      <c r="I66" s="3">
        <v>1.056</v>
      </c>
      <c r="J66" s="3">
        <v>1</v>
      </c>
      <c r="K66" s="3">
        <v>1</v>
      </c>
      <c r="L66" s="19">
        <v>1.2792152646408768</v>
      </c>
      <c r="N66" s="11">
        <f t="shared" si="41"/>
        <v>-1.6625103906897643E-4</v>
      </c>
      <c r="O66" s="11">
        <f t="shared" si="42"/>
        <v>1.5668631709587322E-2</v>
      </c>
      <c r="P66" s="11">
        <f t="shared" si="43"/>
        <v>3.3789637844394704E-3</v>
      </c>
      <c r="Q66" s="11">
        <f t="shared" si="44"/>
        <v>-8.036739380022917E-3</v>
      </c>
      <c r="R66" s="11">
        <f t="shared" si="45"/>
        <v>1.6194331983805377E-3</v>
      </c>
      <c r="S66" s="11">
        <f t="shared" si="46"/>
        <v>4.5058842495566687E-2</v>
      </c>
      <c r="T66" s="11" t="str">
        <f t="shared" si="47"/>
        <v>/</v>
      </c>
      <c r="U66" s="11" t="str">
        <f t="shared" si="48"/>
        <v>/</v>
      </c>
      <c r="V66" s="11" t="str">
        <f t="shared" si="49"/>
        <v>/</v>
      </c>
      <c r="W66" s="11" t="str">
        <f t="shared" si="49"/>
        <v>/</v>
      </c>
      <c r="X66" s="11">
        <f t="shared" si="50"/>
        <v>9.5871467948136502E-3</v>
      </c>
      <c r="AQ66" s="2">
        <f t="shared" ref="AQ66:AQ97" si="51">A66</f>
        <v>43559</v>
      </c>
      <c r="AR66" s="3">
        <f t="shared" ref="AR66:AR97" si="52">B66/B$2</f>
        <v>1.1792156862745098</v>
      </c>
      <c r="AS66" s="3">
        <f t="shared" ref="AS66:AS97" si="53">C66/C$2</f>
        <v>1.2034926470588234</v>
      </c>
      <c r="AT66" s="3">
        <f t="shared" ref="AT66:AT97" si="54">D66/D$2</f>
        <v>1.1580999999999999</v>
      </c>
      <c r="AU66" s="3">
        <f t="shared" ref="AU66:AU97" si="55">E66/E$2</f>
        <v>1.6014828544949027</v>
      </c>
      <c r="AV66" s="3">
        <f t="shared" ref="AV66:AV97" si="56">F66/F$2</f>
        <v>1.2163225172074732</v>
      </c>
      <c r="AW66" s="3">
        <f t="shared" ref="AW66:AW97" si="57">G66/G$2</f>
        <v>1.2061587124383664</v>
      </c>
      <c r="AX66" s="3">
        <f t="shared" ref="AX66:AX97" si="58">H66/H$2</f>
        <v>1</v>
      </c>
      <c r="AY66" s="3">
        <f t="shared" ref="AY66:AY97" si="59">I66/I$2</f>
        <v>1.056</v>
      </c>
      <c r="AZ66" s="3">
        <f t="shared" ref="AZ66:BA97" si="60">J66/J$2</f>
        <v>1</v>
      </c>
      <c r="BA66" s="3">
        <f t="shared" si="60"/>
        <v>1</v>
      </c>
      <c r="BB66" s="3">
        <f t="shared" si="40"/>
        <v>1.2792152646408768</v>
      </c>
    </row>
    <row r="67" spans="1:54">
      <c r="A67" s="2">
        <v>43567</v>
      </c>
      <c r="B67" s="3">
        <v>1.2149000000000001</v>
      </c>
      <c r="C67" s="3">
        <v>1.3105</v>
      </c>
      <c r="D67" s="3">
        <v>1.1652</v>
      </c>
      <c r="E67" s="3">
        <v>1.758</v>
      </c>
      <c r="F67" s="3">
        <v>1.2410000000000001</v>
      </c>
      <c r="G67" s="3">
        <v>1.3087</v>
      </c>
      <c r="H67" s="3">
        <v>1</v>
      </c>
      <c r="I67" s="3">
        <v>1.071</v>
      </c>
      <c r="J67" s="3">
        <v>1</v>
      </c>
      <c r="K67" s="3">
        <v>1</v>
      </c>
      <c r="L67" s="19">
        <v>1.2904065538160101</v>
      </c>
      <c r="N67" s="11">
        <f t="shared" ref="N67:N98" si="61">IF(B67=B66,"/",B67/B66-1)</f>
        <v>1.0059860325906111E-2</v>
      </c>
      <c r="O67" s="11">
        <f t="shared" ref="O67:O98" si="62">IF(C67=C66,"/",C67/C66-1)</f>
        <v>8.4007942569130911E-4</v>
      </c>
      <c r="P67" s="11">
        <f t="shared" ref="P67:P98" si="63">IF(D67=D66,"/",D67/D66-1)</f>
        <v>6.1307313703480304E-3</v>
      </c>
      <c r="Q67" s="11">
        <f t="shared" ref="Q67:Q98" si="64">IF(E67=E66,"/",E67/E66-1)</f>
        <v>1.736111111111116E-2</v>
      </c>
      <c r="R67" s="11">
        <f t="shared" ref="R67:R98" si="65">IF(F67=F66,"/",F67/F66-1)</f>
        <v>3.2336297493937849E-3</v>
      </c>
      <c r="S67" s="11">
        <f t="shared" ref="S67:S98" si="66">IF(G67=G66,"/",G67/G66-1)</f>
        <v>9.4099498650213054E-3</v>
      </c>
      <c r="T67" s="11" t="str">
        <f t="shared" ref="T67:T98" si="67">IF(H67=H66,"/",H67/H66-1)</f>
        <v>/</v>
      </c>
      <c r="U67" s="11">
        <f t="shared" ref="U67:U98" si="68">IF(I67=I66,"/",I67/I66-1)</f>
        <v>1.4204545454545414E-2</v>
      </c>
      <c r="V67" s="11" t="str">
        <f t="shared" ref="V67:W98" si="69">IF(J67=J66,"/",J67/J66-1)</f>
        <v>/</v>
      </c>
      <c r="W67" s="11" t="str">
        <f t="shared" si="69"/>
        <v>/</v>
      </c>
      <c r="X67" s="11">
        <f t="shared" si="50"/>
        <v>8.7485581860025086E-3</v>
      </c>
      <c r="AQ67" s="2">
        <f t="shared" si="51"/>
        <v>43567</v>
      </c>
      <c r="AR67" s="3">
        <f t="shared" si="52"/>
        <v>1.1910784313725491</v>
      </c>
      <c r="AS67" s="3">
        <f t="shared" si="53"/>
        <v>1.2045036764705881</v>
      </c>
      <c r="AT67" s="3">
        <f t="shared" si="54"/>
        <v>1.1652</v>
      </c>
      <c r="AU67" s="3">
        <f t="shared" si="55"/>
        <v>1.6292863762743282</v>
      </c>
      <c r="AV67" s="3">
        <f t="shared" si="56"/>
        <v>1.2202556538839726</v>
      </c>
      <c r="AW67" s="3">
        <f t="shared" si="57"/>
        <v>1.2175086054516699</v>
      </c>
      <c r="AX67" s="3">
        <f t="shared" si="58"/>
        <v>1</v>
      </c>
      <c r="AY67" s="3">
        <f t="shared" si="59"/>
        <v>1.071</v>
      </c>
      <c r="AZ67" s="3">
        <f t="shared" si="60"/>
        <v>1</v>
      </c>
      <c r="BA67" s="3">
        <f t="shared" si="60"/>
        <v>1</v>
      </c>
      <c r="BB67" s="3">
        <f t="shared" ref="BB67:BB87" si="70">L67/L$2</f>
        <v>1.2904065538160101</v>
      </c>
    </row>
    <row r="68" spans="1:54">
      <c r="A68" s="2">
        <v>43574</v>
      </c>
      <c r="B68" s="3">
        <v>1.2177</v>
      </c>
      <c r="C68" s="3">
        <v>1.3117000000000001</v>
      </c>
      <c r="D68" s="3">
        <v>1.1614</v>
      </c>
      <c r="E68" s="3">
        <v>1.76</v>
      </c>
      <c r="F68" s="3">
        <v>1.2430000000000001</v>
      </c>
      <c r="G68" s="3">
        <v>1.3122</v>
      </c>
      <c r="H68" s="3">
        <v>1</v>
      </c>
      <c r="I68" s="3">
        <v>1.075</v>
      </c>
      <c r="J68" s="3">
        <v>1</v>
      </c>
      <c r="K68" s="3">
        <v>1</v>
      </c>
      <c r="L68" s="19">
        <v>1.2920873363223451</v>
      </c>
      <c r="N68" s="11">
        <f t="shared" si="61"/>
        <v>2.3047164375669116E-3</v>
      </c>
      <c r="O68" s="11">
        <f t="shared" si="62"/>
        <v>9.1568103777195375E-4</v>
      </c>
      <c r="P68" s="11">
        <f t="shared" si="63"/>
        <v>-3.261242705115075E-3</v>
      </c>
      <c r="Q68" s="11">
        <f t="shared" si="64"/>
        <v>1.1376564277587597E-3</v>
      </c>
      <c r="R68" s="11">
        <f t="shared" si="65"/>
        <v>1.6116035455278066E-3</v>
      </c>
      <c r="S68" s="11">
        <f t="shared" si="66"/>
        <v>2.6744097195690042E-3</v>
      </c>
      <c r="T68" s="11" t="str">
        <f t="shared" si="67"/>
        <v>/</v>
      </c>
      <c r="U68" s="11">
        <f t="shared" si="68"/>
        <v>3.7348272642390157E-3</v>
      </c>
      <c r="V68" s="11" t="str">
        <f t="shared" si="69"/>
        <v>/</v>
      </c>
      <c r="W68" s="11" t="str">
        <f t="shared" si="69"/>
        <v>/</v>
      </c>
      <c r="X68" s="11">
        <f t="shared" ref="X68:X90" si="71">IF(L68=L67,"/",L68/L67-1)</f>
        <v>1.3025216753312918E-3</v>
      </c>
      <c r="AQ68" s="2">
        <f t="shared" si="51"/>
        <v>43574</v>
      </c>
      <c r="AR68" s="3">
        <f t="shared" si="52"/>
        <v>1.1938235294117647</v>
      </c>
      <c r="AS68" s="3">
        <f t="shared" si="53"/>
        <v>1.2056066176470588</v>
      </c>
      <c r="AT68" s="3">
        <f t="shared" si="54"/>
        <v>1.1614</v>
      </c>
      <c r="AU68" s="3">
        <f t="shared" si="55"/>
        <v>1.6311399443929566</v>
      </c>
      <c r="AV68" s="3">
        <f t="shared" si="56"/>
        <v>1.2222222222222225</v>
      </c>
      <c r="AW68" s="3">
        <f t="shared" si="57"/>
        <v>1.2207647222997489</v>
      </c>
      <c r="AX68" s="3">
        <f t="shared" si="58"/>
        <v>1</v>
      </c>
      <c r="AY68" s="3">
        <f t="shared" si="59"/>
        <v>1.075</v>
      </c>
      <c r="AZ68" s="3">
        <f t="shared" si="60"/>
        <v>1</v>
      </c>
      <c r="BA68" s="3">
        <f t="shared" si="60"/>
        <v>1</v>
      </c>
      <c r="BB68" s="3">
        <f t="shared" si="70"/>
        <v>1.2920873363223451</v>
      </c>
    </row>
    <row r="69" spans="1:54">
      <c r="A69" s="2">
        <v>43581</v>
      </c>
      <c r="B69" s="3">
        <v>1.2238</v>
      </c>
      <c r="C69" s="3">
        <v>1.3208</v>
      </c>
      <c r="D69" s="3">
        <v>1.1616</v>
      </c>
      <c r="E69" s="3">
        <v>1.772</v>
      </c>
      <c r="F69" s="3">
        <v>1.246</v>
      </c>
      <c r="G69" s="3">
        <v>1.3177000000000001</v>
      </c>
      <c r="H69" s="3">
        <v>1</v>
      </c>
      <c r="I69" s="3">
        <v>1.0840000000000001</v>
      </c>
      <c r="J69" s="3">
        <v>1</v>
      </c>
      <c r="K69" s="3">
        <v>1</v>
      </c>
      <c r="L69" s="19">
        <v>1.2983473954900768</v>
      </c>
      <c r="N69" s="11">
        <f t="shared" si="61"/>
        <v>5.0094440338341872E-3</v>
      </c>
      <c r="O69" s="11">
        <f t="shared" si="62"/>
        <v>6.9375619425171564E-3</v>
      </c>
      <c r="P69" s="11">
        <f t="shared" si="63"/>
        <v>1.7220595832623253E-4</v>
      </c>
      <c r="Q69" s="11">
        <f t="shared" si="64"/>
        <v>6.8181818181818343E-3</v>
      </c>
      <c r="R69" s="11">
        <f t="shared" si="65"/>
        <v>2.4135156878519748E-3</v>
      </c>
      <c r="S69" s="11">
        <f t="shared" si="66"/>
        <v>4.1914342325866105E-3</v>
      </c>
      <c r="T69" s="11" t="str">
        <f t="shared" si="67"/>
        <v>/</v>
      </c>
      <c r="U69" s="11">
        <f t="shared" si="68"/>
        <v>8.3720930232560331E-3</v>
      </c>
      <c r="V69" s="11" t="str">
        <f t="shared" si="69"/>
        <v>/</v>
      </c>
      <c r="W69" s="11" t="str">
        <f t="shared" si="69"/>
        <v>/</v>
      </c>
      <c r="X69" s="11">
        <f t="shared" si="71"/>
        <v>4.8449195280790835E-3</v>
      </c>
      <c r="AQ69" s="2">
        <f t="shared" si="51"/>
        <v>43581</v>
      </c>
      <c r="AR69" s="3">
        <f t="shared" si="52"/>
        <v>1.1998039215686274</v>
      </c>
      <c r="AS69" s="3">
        <f t="shared" si="53"/>
        <v>1.213970588235294</v>
      </c>
      <c r="AT69" s="3">
        <f t="shared" si="54"/>
        <v>1.1616</v>
      </c>
      <c r="AU69" s="3">
        <f t="shared" si="55"/>
        <v>1.6422613531047268</v>
      </c>
      <c r="AV69" s="3">
        <f t="shared" si="56"/>
        <v>1.2251720747295969</v>
      </c>
      <c r="AW69" s="3">
        <f t="shared" si="57"/>
        <v>1.2258814773467301</v>
      </c>
      <c r="AX69" s="3">
        <f t="shared" si="58"/>
        <v>1</v>
      </c>
      <c r="AY69" s="3">
        <f t="shared" si="59"/>
        <v>1.0840000000000001</v>
      </c>
      <c r="AZ69" s="3">
        <f t="shared" si="60"/>
        <v>1</v>
      </c>
      <c r="BA69" s="3">
        <f t="shared" si="60"/>
        <v>1</v>
      </c>
      <c r="BB69" s="3">
        <f t="shared" si="70"/>
        <v>1.2983473954900768</v>
      </c>
    </row>
    <row r="70" spans="1:54">
      <c r="A70" s="2">
        <v>43585</v>
      </c>
      <c r="B70" s="3">
        <v>1.2291000000000001</v>
      </c>
      <c r="C70" s="3">
        <v>1.3208</v>
      </c>
      <c r="D70" s="3">
        <v>1.1616</v>
      </c>
      <c r="E70" s="3">
        <v>1.7989999999999999</v>
      </c>
      <c r="F70" s="3">
        <v>1.248</v>
      </c>
      <c r="G70" s="3">
        <v>1.3298000000000001</v>
      </c>
      <c r="H70" s="3">
        <v>1</v>
      </c>
      <c r="I70" s="3">
        <v>1.0840000000000001</v>
      </c>
      <c r="J70" s="3">
        <v>1</v>
      </c>
      <c r="K70" s="3">
        <v>1</v>
      </c>
      <c r="L70" s="19">
        <v>1.3082004229109938</v>
      </c>
      <c r="N70" s="11">
        <f t="shared" si="61"/>
        <v>4.3307730021246993E-3</v>
      </c>
      <c r="O70" s="11" t="str">
        <f t="shared" si="62"/>
        <v>/</v>
      </c>
      <c r="P70" s="11" t="str">
        <f t="shared" si="63"/>
        <v>/</v>
      </c>
      <c r="Q70" s="11">
        <f t="shared" si="64"/>
        <v>1.5237020316027028E-2</v>
      </c>
      <c r="R70" s="11">
        <f t="shared" si="65"/>
        <v>1.6051364365972098E-3</v>
      </c>
      <c r="S70" s="11">
        <f t="shared" si="66"/>
        <v>9.1826667678531759E-3</v>
      </c>
      <c r="T70" s="11" t="str">
        <f t="shared" si="67"/>
        <v>/</v>
      </c>
      <c r="U70" s="11" t="str">
        <f t="shared" si="68"/>
        <v>/</v>
      </c>
      <c r="V70" s="11" t="str">
        <f t="shared" si="69"/>
        <v>/</v>
      </c>
      <c r="W70" s="11" t="str">
        <f t="shared" si="69"/>
        <v>/</v>
      </c>
      <c r="X70" s="11">
        <f t="shared" si="71"/>
        <v>7.5888991306505282E-3</v>
      </c>
      <c r="AQ70" s="2">
        <f t="shared" si="51"/>
        <v>43585</v>
      </c>
      <c r="AR70" s="3">
        <f t="shared" si="52"/>
        <v>1.2050000000000001</v>
      </c>
      <c r="AS70" s="3">
        <f t="shared" si="53"/>
        <v>1.213970588235294</v>
      </c>
      <c r="AT70" s="3">
        <f t="shared" si="54"/>
        <v>1.1616</v>
      </c>
      <c r="AU70" s="3">
        <f t="shared" si="55"/>
        <v>1.6672845227062094</v>
      </c>
      <c r="AV70" s="3">
        <f t="shared" si="56"/>
        <v>1.2271386430678468</v>
      </c>
      <c r="AW70" s="3">
        <f t="shared" si="57"/>
        <v>1.2371383384500885</v>
      </c>
      <c r="AX70" s="3">
        <f t="shared" si="58"/>
        <v>1</v>
      </c>
      <c r="AY70" s="3">
        <f t="shared" si="59"/>
        <v>1.0840000000000001</v>
      </c>
      <c r="AZ70" s="3">
        <f t="shared" si="60"/>
        <v>1</v>
      </c>
      <c r="BA70" s="3">
        <f t="shared" si="60"/>
        <v>1</v>
      </c>
      <c r="BB70" s="3">
        <f t="shared" si="70"/>
        <v>1.3082004229109938</v>
      </c>
    </row>
    <row r="71" spans="1:54">
      <c r="A71" s="2">
        <v>43595</v>
      </c>
      <c r="B71" s="3">
        <v>1.2314000000000001</v>
      </c>
      <c r="C71" s="3">
        <v>1.3326</v>
      </c>
      <c r="D71" s="3">
        <v>1.1792</v>
      </c>
      <c r="E71" s="3">
        <v>1.8260000000000001</v>
      </c>
      <c r="F71" s="3">
        <v>1.248</v>
      </c>
      <c r="G71" s="3">
        <v>1.3542000000000001</v>
      </c>
      <c r="H71" s="3">
        <v>1</v>
      </c>
      <c r="I71" s="3">
        <v>1.0760000000000001</v>
      </c>
      <c r="J71" s="3">
        <v>1</v>
      </c>
      <c r="K71" s="3">
        <v>1</v>
      </c>
      <c r="L71" s="19">
        <v>1.3195236978651224</v>
      </c>
      <c r="N71" s="11">
        <f t="shared" si="61"/>
        <v>1.8712879342608346E-3</v>
      </c>
      <c r="O71" s="11">
        <f t="shared" si="62"/>
        <v>8.9339794064202671E-3</v>
      </c>
      <c r="P71" s="11">
        <f t="shared" si="63"/>
        <v>1.5151515151515138E-2</v>
      </c>
      <c r="Q71" s="11">
        <f t="shared" si="64"/>
        <v>1.5008337965536578E-2</v>
      </c>
      <c r="R71" s="11" t="str">
        <f t="shared" si="65"/>
        <v>/</v>
      </c>
      <c r="S71" s="11">
        <f t="shared" si="66"/>
        <v>1.8348623853210899E-2</v>
      </c>
      <c r="T71" s="11" t="str">
        <f t="shared" si="67"/>
        <v>/</v>
      </c>
      <c r="U71" s="11">
        <f t="shared" si="68"/>
        <v>-7.3800738007380184E-3</v>
      </c>
      <c r="V71" s="11" t="str">
        <f t="shared" si="69"/>
        <v>/</v>
      </c>
      <c r="W71" s="11" t="str">
        <f t="shared" si="69"/>
        <v>/</v>
      </c>
      <c r="X71" s="11">
        <f t="shared" si="71"/>
        <v>8.6556117517009312E-3</v>
      </c>
      <c r="AQ71" s="2">
        <f t="shared" si="51"/>
        <v>43595</v>
      </c>
      <c r="AR71" s="3">
        <f t="shared" si="52"/>
        <v>1.2072549019607843</v>
      </c>
      <c r="AS71" s="3">
        <f t="shared" si="53"/>
        <v>1.224816176470588</v>
      </c>
      <c r="AT71" s="3">
        <f t="shared" si="54"/>
        <v>1.1792</v>
      </c>
      <c r="AU71" s="3">
        <f t="shared" si="55"/>
        <v>1.6923076923076925</v>
      </c>
      <c r="AV71" s="3">
        <f t="shared" si="56"/>
        <v>1.2271386430678468</v>
      </c>
      <c r="AW71" s="3">
        <f t="shared" si="57"/>
        <v>1.2598381244766956</v>
      </c>
      <c r="AX71" s="3">
        <f t="shared" si="58"/>
        <v>1</v>
      </c>
      <c r="AY71" s="3">
        <f t="shared" si="59"/>
        <v>1.0760000000000001</v>
      </c>
      <c r="AZ71" s="3">
        <f t="shared" si="60"/>
        <v>1</v>
      </c>
      <c r="BA71" s="3">
        <f t="shared" si="60"/>
        <v>1</v>
      </c>
      <c r="BB71" s="3">
        <f t="shared" si="70"/>
        <v>1.3195236978651224</v>
      </c>
    </row>
    <row r="72" spans="1:54">
      <c r="A72" s="2">
        <v>43602</v>
      </c>
      <c r="B72" s="3">
        <v>1.2378</v>
      </c>
      <c r="C72" s="3">
        <v>1.3351999999999999</v>
      </c>
      <c r="D72" s="3">
        <v>1.1726000000000001</v>
      </c>
      <c r="E72" s="3">
        <v>1.8160000000000001</v>
      </c>
      <c r="F72" s="3">
        <v>1.2509999999999999</v>
      </c>
      <c r="G72" s="3">
        <v>1.3431999999999999</v>
      </c>
      <c r="H72" s="3">
        <v>1</v>
      </c>
      <c r="I72" s="3">
        <v>1.1020000000000001</v>
      </c>
      <c r="J72" s="3">
        <v>1</v>
      </c>
      <c r="K72" s="3">
        <v>1</v>
      </c>
      <c r="L72" s="19">
        <v>1.3222606692298751</v>
      </c>
      <c r="N72" s="11">
        <f t="shared" si="61"/>
        <v>5.1973363651127702E-3</v>
      </c>
      <c r="O72" s="11">
        <f t="shared" si="62"/>
        <v>1.9510730901994844E-3</v>
      </c>
      <c r="P72" s="11">
        <f t="shared" si="63"/>
        <v>-5.5970149253731227E-3</v>
      </c>
      <c r="Q72" s="11">
        <f t="shared" si="64"/>
        <v>-5.4764512595838477E-3</v>
      </c>
      <c r="R72" s="11">
        <f t="shared" si="65"/>
        <v>2.4038461538460343E-3</v>
      </c>
      <c r="S72" s="11">
        <f t="shared" si="66"/>
        <v>-8.1228769753360908E-3</v>
      </c>
      <c r="T72" s="11" t="str">
        <f t="shared" si="67"/>
        <v>/</v>
      </c>
      <c r="U72" s="11">
        <f t="shared" si="68"/>
        <v>2.4163568773234223E-2</v>
      </c>
      <c r="V72" s="11" t="str">
        <f t="shared" si="69"/>
        <v>/</v>
      </c>
      <c r="W72" s="11" t="str">
        <f t="shared" si="69"/>
        <v>/</v>
      </c>
      <c r="X72" s="11">
        <f t="shared" si="71"/>
        <v>2.0742116031571278E-3</v>
      </c>
      <c r="AQ72" s="2">
        <f t="shared" si="51"/>
        <v>43602</v>
      </c>
      <c r="AR72" s="3">
        <f t="shared" si="52"/>
        <v>1.213529411764706</v>
      </c>
      <c r="AS72" s="3">
        <f t="shared" si="53"/>
        <v>1.227205882352941</v>
      </c>
      <c r="AT72" s="3">
        <f t="shared" si="54"/>
        <v>1.1726000000000001</v>
      </c>
      <c r="AU72" s="3">
        <f t="shared" si="55"/>
        <v>1.6830398517145506</v>
      </c>
      <c r="AV72" s="3">
        <f t="shared" si="56"/>
        <v>1.2300884955752212</v>
      </c>
      <c r="AW72" s="3">
        <f t="shared" si="57"/>
        <v>1.2496046143827333</v>
      </c>
      <c r="AX72" s="3">
        <f t="shared" si="58"/>
        <v>1</v>
      </c>
      <c r="AY72" s="3">
        <f t="shared" si="59"/>
        <v>1.1020000000000001</v>
      </c>
      <c r="AZ72" s="3">
        <f t="shared" si="60"/>
        <v>1</v>
      </c>
      <c r="BA72" s="3">
        <f t="shared" si="60"/>
        <v>1</v>
      </c>
      <c r="BB72" s="3">
        <f t="shared" si="70"/>
        <v>1.3222606692298751</v>
      </c>
    </row>
    <row r="73" spans="1:54">
      <c r="A73" s="2">
        <v>43609</v>
      </c>
      <c r="B73" s="3">
        <v>1.2382</v>
      </c>
      <c r="C73" s="3">
        <v>1.3351999999999999</v>
      </c>
      <c r="D73" s="3">
        <v>1.1736</v>
      </c>
      <c r="E73" s="3">
        <v>1.8160000000000001</v>
      </c>
      <c r="F73" s="3">
        <v>1.25</v>
      </c>
      <c r="G73" s="3">
        <v>1.3431999999999999</v>
      </c>
      <c r="H73" s="3">
        <v>1</v>
      </c>
      <c r="I73" s="3">
        <v>1.1080000000000001</v>
      </c>
      <c r="J73" s="3">
        <v>1</v>
      </c>
      <c r="K73" s="3">
        <v>1</v>
      </c>
      <c r="L73" s="19">
        <v>1.3241849701564536</v>
      </c>
      <c r="N73" s="11">
        <f t="shared" si="61"/>
        <v>3.231539828727481E-4</v>
      </c>
      <c r="O73" s="11" t="str">
        <f t="shared" si="62"/>
        <v>/</v>
      </c>
      <c r="P73" s="11">
        <f t="shared" si="63"/>
        <v>8.5280573085433353E-4</v>
      </c>
      <c r="Q73" s="11" t="str">
        <f t="shared" si="64"/>
        <v>/</v>
      </c>
      <c r="R73" s="11">
        <f t="shared" si="65"/>
        <v>-7.9936051159068544E-4</v>
      </c>
      <c r="S73" s="11" t="str">
        <f t="shared" si="66"/>
        <v>/</v>
      </c>
      <c r="T73" s="11" t="str">
        <f t="shared" si="67"/>
        <v>/</v>
      </c>
      <c r="U73" s="11">
        <f t="shared" si="68"/>
        <v>5.4446460980035472E-3</v>
      </c>
      <c r="V73" s="11" t="str">
        <f t="shared" si="69"/>
        <v>/</v>
      </c>
      <c r="W73" s="11" t="str">
        <f t="shared" si="69"/>
        <v>/</v>
      </c>
      <c r="X73" s="11">
        <f t="shared" si="71"/>
        <v>1.4553113250350691E-3</v>
      </c>
      <c r="AQ73" s="2">
        <f t="shared" si="51"/>
        <v>43609</v>
      </c>
      <c r="AR73" s="3">
        <f t="shared" si="52"/>
        <v>1.2139215686274509</v>
      </c>
      <c r="AS73" s="3">
        <f t="shared" si="53"/>
        <v>1.227205882352941</v>
      </c>
      <c r="AT73" s="3">
        <f t="shared" si="54"/>
        <v>1.1736</v>
      </c>
      <c r="AU73" s="3">
        <f t="shared" si="55"/>
        <v>1.6830398517145506</v>
      </c>
      <c r="AV73" s="3">
        <f t="shared" si="56"/>
        <v>1.2291052114060965</v>
      </c>
      <c r="AW73" s="3">
        <f t="shared" si="57"/>
        <v>1.2496046143827333</v>
      </c>
      <c r="AX73" s="3">
        <f t="shared" si="58"/>
        <v>1</v>
      </c>
      <c r="AY73" s="3">
        <f t="shared" si="59"/>
        <v>1.1080000000000001</v>
      </c>
      <c r="AZ73" s="3">
        <f t="shared" si="60"/>
        <v>1</v>
      </c>
      <c r="BA73" s="3">
        <f t="shared" si="60"/>
        <v>1</v>
      </c>
      <c r="BB73" s="3">
        <f t="shared" si="70"/>
        <v>1.3241849701564536</v>
      </c>
    </row>
    <row r="74" spans="1:54">
      <c r="A74" s="2">
        <v>43616</v>
      </c>
      <c r="B74" s="3">
        <v>1.2408999999999999</v>
      </c>
      <c r="C74" s="3">
        <v>1.3365</v>
      </c>
      <c r="D74" s="3">
        <v>1.1775</v>
      </c>
      <c r="E74" s="3">
        <v>1.8160000000000001</v>
      </c>
      <c r="F74" s="3">
        <v>1.2529999999999999</v>
      </c>
      <c r="G74" s="3">
        <v>1.3454999999999999</v>
      </c>
      <c r="H74" s="3">
        <v>1</v>
      </c>
      <c r="I74" s="3">
        <v>1.101</v>
      </c>
      <c r="J74" s="3">
        <v>1</v>
      </c>
      <c r="K74" s="3">
        <v>1</v>
      </c>
      <c r="L74" s="19">
        <v>1.3251277830685317</v>
      </c>
      <c r="N74" s="11">
        <f t="shared" si="61"/>
        <v>2.1805847197544637E-3</v>
      </c>
      <c r="O74" s="11">
        <f t="shared" si="62"/>
        <v>9.7363690832841243E-4</v>
      </c>
      <c r="P74" s="11">
        <f t="shared" si="63"/>
        <v>3.32310838445804E-3</v>
      </c>
      <c r="Q74" s="11" t="str">
        <f t="shared" si="64"/>
        <v>/</v>
      </c>
      <c r="R74" s="11">
        <f t="shared" si="65"/>
        <v>2.3999999999999577E-3</v>
      </c>
      <c r="S74" s="11">
        <f t="shared" si="66"/>
        <v>1.712328767123239E-3</v>
      </c>
      <c r="T74" s="11" t="str">
        <f t="shared" si="67"/>
        <v>/</v>
      </c>
      <c r="U74" s="11">
        <f t="shared" si="68"/>
        <v>-6.3176895306860104E-3</v>
      </c>
      <c r="V74" s="11" t="str">
        <f t="shared" si="69"/>
        <v>/</v>
      </c>
      <c r="W74" s="11" t="str">
        <f t="shared" si="69"/>
        <v>/</v>
      </c>
      <c r="X74" s="11">
        <f t="shared" si="71"/>
        <v>7.1199487482975776E-4</v>
      </c>
      <c r="AQ74" s="2">
        <f t="shared" si="51"/>
        <v>43616</v>
      </c>
      <c r="AR74" s="3">
        <f t="shared" si="52"/>
        <v>1.2165686274509802</v>
      </c>
      <c r="AS74" s="3">
        <f t="shared" si="53"/>
        <v>1.2284007352941175</v>
      </c>
      <c r="AT74" s="3">
        <f t="shared" si="54"/>
        <v>1.1775</v>
      </c>
      <c r="AU74" s="3">
        <f t="shared" si="55"/>
        <v>1.6830398517145506</v>
      </c>
      <c r="AV74" s="3">
        <f t="shared" si="56"/>
        <v>1.2320550639134711</v>
      </c>
      <c r="AW74" s="3">
        <f t="shared" si="57"/>
        <v>1.2517443483114707</v>
      </c>
      <c r="AX74" s="3">
        <f t="shared" si="58"/>
        <v>1</v>
      </c>
      <c r="AY74" s="3">
        <f t="shared" si="59"/>
        <v>1.101</v>
      </c>
      <c r="AZ74" s="3">
        <f t="shared" si="60"/>
        <v>1</v>
      </c>
      <c r="BA74" s="3">
        <f t="shared" si="60"/>
        <v>1</v>
      </c>
      <c r="BB74" s="3">
        <f t="shared" si="70"/>
        <v>1.3251277830685317</v>
      </c>
    </row>
    <row r="75" spans="1:54">
      <c r="A75" s="2">
        <v>43622</v>
      </c>
      <c r="B75" s="3">
        <v>1.2375</v>
      </c>
      <c r="C75" s="3">
        <v>1.3456999999999999</v>
      </c>
      <c r="D75" s="3">
        <v>1.1772</v>
      </c>
      <c r="E75" s="3">
        <v>1.8149999999999999</v>
      </c>
      <c r="F75" s="3">
        <v>1.252</v>
      </c>
      <c r="G75" s="3">
        <v>1.3499000000000001</v>
      </c>
      <c r="H75" s="3">
        <v>1</v>
      </c>
      <c r="I75" s="3">
        <v>1.103</v>
      </c>
      <c r="J75" s="3">
        <v>1</v>
      </c>
      <c r="K75" s="3">
        <v>1</v>
      </c>
      <c r="L75" s="19">
        <v>1.3265715802611497</v>
      </c>
      <c r="N75" s="11">
        <f t="shared" si="61"/>
        <v>-2.7399468127969895E-3</v>
      </c>
      <c r="O75" s="11">
        <f t="shared" si="62"/>
        <v>6.8836513280956524E-3</v>
      </c>
      <c r="P75" s="11">
        <f t="shared" si="63"/>
        <v>-2.5477707006371642E-4</v>
      </c>
      <c r="Q75" s="11">
        <f t="shared" si="64"/>
        <v>-5.506607929516294E-4</v>
      </c>
      <c r="R75" s="11">
        <f t="shared" si="65"/>
        <v>-7.980845969671746E-4</v>
      </c>
      <c r="S75" s="11">
        <f t="shared" si="66"/>
        <v>3.2701597918991521E-3</v>
      </c>
      <c r="T75" s="11" t="str">
        <f t="shared" si="67"/>
        <v>/</v>
      </c>
      <c r="U75" s="11">
        <f t="shared" si="68"/>
        <v>1.8165304268846771E-3</v>
      </c>
      <c r="V75" s="11" t="str">
        <f t="shared" si="69"/>
        <v>/</v>
      </c>
      <c r="W75" s="11" t="str">
        <f t="shared" si="69"/>
        <v>/</v>
      </c>
      <c r="X75" s="11">
        <f t="shared" si="71"/>
        <v>1.0895531820143134E-3</v>
      </c>
      <c r="AQ75" s="2">
        <f t="shared" si="51"/>
        <v>43622</v>
      </c>
      <c r="AR75" s="3">
        <f t="shared" si="52"/>
        <v>1.2132352941176472</v>
      </c>
      <c r="AS75" s="3">
        <f t="shared" si="53"/>
        <v>1.2368566176470586</v>
      </c>
      <c r="AT75" s="3">
        <f t="shared" si="54"/>
        <v>1.1772</v>
      </c>
      <c r="AU75" s="3">
        <f t="shared" si="55"/>
        <v>1.6821130676552363</v>
      </c>
      <c r="AV75" s="3">
        <f t="shared" si="56"/>
        <v>1.2310717797443462</v>
      </c>
      <c r="AW75" s="3">
        <f t="shared" si="57"/>
        <v>1.2558377523490558</v>
      </c>
      <c r="AX75" s="3">
        <f t="shared" si="58"/>
        <v>1</v>
      </c>
      <c r="AY75" s="3">
        <f t="shared" si="59"/>
        <v>1.103</v>
      </c>
      <c r="AZ75" s="3">
        <f t="shared" si="60"/>
        <v>1</v>
      </c>
      <c r="BA75" s="3">
        <f t="shared" si="60"/>
        <v>1</v>
      </c>
      <c r="BB75" s="3">
        <f t="shared" si="70"/>
        <v>1.3265715802611497</v>
      </c>
    </row>
    <row r="76" spans="1:54">
      <c r="A76" s="2">
        <v>43630</v>
      </c>
      <c r="B76" s="3">
        <v>1.2346999999999999</v>
      </c>
      <c r="C76" s="3">
        <v>1.3522000000000001</v>
      </c>
      <c r="D76" s="3">
        <v>1.1847000000000001</v>
      </c>
      <c r="E76" s="3">
        <v>1.8240000000000001</v>
      </c>
      <c r="F76" s="3">
        <v>1.2569999999999999</v>
      </c>
      <c r="G76" s="3">
        <v>1.353</v>
      </c>
      <c r="H76" s="3">
        <v>1</v>
      </c>
      <c r="I76" s="3">
        <v>1.1080000000000001</v>
      </c>
      <c r="J76" s="3">
        <v>1</v>
      </c>
      <c r="K76" s="3">
        <v>1</v>
      </c>
      <c r="L76" s="19">
        <v>1.33125636201021</v>
      </c>
      <c r="N76" s="11">
        <f t="shared" si="61"/>
        <v>-2.2626262626264104E-3</v>
      </c>
      <c r="O76" s="11">
        <f t="shared" si="62"/>
        <v>4.8301998959650039E-3</v>
      </c>
      <c r="P76" s="11">
        <f t="shared" si="63"/>
        <v>6.3710499490317041E-3</v>
      </c>
      <c r="Q76" s="11">
        <f t="shared" si="64"/>
        <v>4.9586776859504855E-3</v>
      </c>
      <c r="R76" s="11">
        <f t="shared" si="65"/>
        <v>3.9936102236421966E-3</v>
      </c>
      <c r="S76" s="11">
        <f t="shared" si="66"/>
        <v>2.2964664049187622E-3</v>
      </c>
      <c r="T76" s="11" t="str">
        <f t="shared" si="67"/>
        <v>/</v>
      </c>
      <c r="U76" s="11">
        <f t="shared" si="68"/>
        <v>4.5330915684498319E-3</v>
      </c>
      <c r="V76" s="11" t="str">
        <f t="shared" si="69"/>
        <v>/</v>
      </c>
      <c r="W76" s="11" t="str">
        <f t="shared" si="69"/>
        <v>/</v>
      </c>
      <c r="X76" s="11">
        <f t="shared" si="71"/>
        <v>3.5314956379044471E-3</v>
      </c>
      <c r="AQ76" s="2">
        <f t="shared" si="51"/>
        <v>43630</v>
      </c>
      <c r="AR76" s="3">
        <f t="shared" si="52"/>
        <v>1.2104901960784313</v>
      </c>
      <c r="AS76" s="3">
        <f t="shared" si="53"/>
        <v>1.2428308823529413</v>
      </c>
      <c r="AT76" s="3">
        <f t="shared" si="54"/>
        <v>1.1847000000000001</v>
      </c>
      <c r="AU76" s="3">
        <f t="shared" si="55"/>
        <v>1.690454124189064</v>
      </c>
      <c r="AV76" s="3">
        <f t="shared" si="56"/>
        <v>1.2359882005899705</v>
      </c>
      <c r="AW76" s="3">
        <f t="shared" si="57"/>
        <v>1.2587217415573542</v>
      </c>
      <c r="AX76" s="3">
        <f t="shared" si="58"/>
        <v>1</v>
      </c>
      <c r="AY76" s="3">
        <f t="shared" si="59"/>
        <v>1.1080000000000001</v>
      </c>
      <c r="AZ76" s="3">
        <f t="shared" si="60"/>
        <v>1</v>
      </c>
      <c r="BA76" s="3">
        <f t="shared" si="60"/>
        <v>1</v>
      </c>
      <c r="BB76" s="3">
        <f t="shared" si="70"/>
        <v>1.33125636201021</v>
      </c>
    </row>
    <row r="77" spans="1:54">
      <c r="A77" s="2">
        <v>43637</v>
      </c>
      <c r="B77" s="3">
        <v>1.2372000000000001</v>
      </c>
      <c r="C77" s="3">
        <v>1.3534999999999999</v>
      </c>
      <c r="D77" s="3">
        <v>1.1851</v>
      </c>
      <c r="E77" s="3">
        <v>1.84</v>
      </c>
      <c r="F77" s="3">
        <v>1.2549999999999999</v>
      </c>
      <c r="G77" s="3">
        <v>1.3680000000000001</v>
      </c>
      <c r="H77" s="3">
        <v>1</v>
      </c>
      <c r="I77" s="3">
        <v>1.1100000000000001</v>
      </c>
      <c r="J77" s="3">
        <v>1</v>
      </c>
      <c r="K77" s="3">
        <v>1</v>
      </c>
      <c r="L77" s="19">
        <v>1.3357058365790762</v>
      </c>
      <c r="N77" s="11">
        <f t="shared" si="61"/>
        <v>2.0247833481819022E-3</v>
      </c>
      <c r="O77" s="11">
        <f t="shared" si="62"/>
        <v>9.6139624315916272E-4</v>
      </c>
      <c r="P77" s="11">
        <f t="shared" si="63"/>
        <v>3.3763822064658555E-4</v>
      </c>
      <c r="Q77" s="11">
        <f t="shared" si="64"/>
        <v>8.7719298245614308E-3</v>
      </c>
      <c r="R77" s="11">
        <f t="shared" si="65"/>
        <v>-1.5910898965791898E-3</v>
      </c>
      <c r="S77" s="11">
        <f t="shared" si="66"/>
        <v>1.1086474501108778E-2</v>
      </c>
      <c r="T77" s="11" t="str">
        <f t="shared" si="67"/>
        <v>/</v>
      </c>
      <c r="U77" s="11">
        <f t="shared" si="68"/>
        <v>1.8050541516245744E-3</v>
      </c>
      <c r="V77" s="11" t="str">
        <f t="shared" si="69"/>
        <v>/</v>
      </c>
      <c r="W77" s="11" t="str">
        <f t="shared" si="69"/>
        <v>/</v>
      </c>
      <c r="X77" s="11">
        <f t="shared" si="71"/>
        <v>3.3423123418148126E-3</v>
      </c>
      <c r="AQ77" s="2">
        <f t="shared" si="51"/>
        <v>43637</v>
      </c>
      <c r="AR77" s="3">
        <f t="shared" si="52"/>
        <v>1.2129411764705882</v>
      </c>
      <c r="AS77" s="3">
        <f t="shared" si="53"/>
        <v>1.2440257352941175</v>
      </c>
      <c r="AT77" s="3">
        <f t="shared" si="54"/>
        <v>1.1851</v>
      </c>
      <c r="AU77" s="3">
        <f t="shared" si="55"/>
        <v>1.7052826691380909</v>
      </c>
      <c r="AV77" s="3">
        <f t="shared" si="56"/>
        <v>1.2340216322517208</v>
      </c>
      <c r="AW77" s="3">
        <f t="shared" si="57"/>
        <v>1.272676528049121</v>
      </c>
      <c r="AX77" s="3">
        <f t="shared" si="58"/>
        <v>1</v>
      </c>
      <c r="AY77" s="3">
        <f t="shared" si="59"/>
        <v>1.1100000000000001</v>
      </c>
      <c r="AZ77" s="3">
        <f t="shared" si="60"/>
        <v>1</v>
      </c>
      <c r="BA77" s="3">
        <f t="shared" si="60"/>
        <v>1</v>
      </c>
      <c r="BB77" s="3">
        <f t="shared" si="70"/>
        <v>1.3357058365790762</v>
      </c>
    </row>
    <row r="78" spans="1:54">
      <c r="A78" s="2">
        <v>43644</v>
      </c>
      <c r="B78" s="3">
        <v>1.2405999999999999</v>
      </c>
      <c r="C78" s="3">
        <v>1.3534999999999999</v>
      </c>
      <c r="D78" s="3">
        <v>1.1853</v>
      </c>
      <c r="E78" s="3">
        <v>1.839</v>
      </c>
      <c r="F78" s="3">
        <v>1.264</v>
      </c>
      <c r="G78" s="3">
        <v>1.373</v>
      </c>
      <c r="H78" s="3">
        <v>1</v>
      </c>
      <c r="I78" s="3">
        <v>1.1100000000000001</v>
      </c>
      <c r="J78" s="3">
        <v>1</v>
      </c>
      <c r="K78" s="3">
        <v>1</v>
      </c>
      <c r="L78" s="19">
        <v>1.3392320226058365</v>
      </c>
      <c r="N78" s="11">
        <f t="shared" si="61"/>
        <v>2.7481409634657616E-3</v>
      </c>
      <c r="O78" s="11" t="str">
        <f t="shared" si="62"/>
        <v>/</v>
      </c>
      <c r="P78" s="11">
        <f t="shared" si="63"/>
        <v>1.6876212977812166E-4</v>
      </c>
      <c r="Q78" s="11">
        <f t="shared" si="64"/>
        <v>-5.4347826086964535E-4</v>
      </c>
      <c r="R78" s="11">
        <f t="shared" si="65"/>
        <v>7.171314741035939E-3</v>
      </c>
      <c r="S78" s="11">
        <f t="shared" si="66"/>
        <v>3.6549707602338E-3</v>
      </c>
      <c r="T78" s="11" t="str">
        <f t="shared" si="67"/>
        <v>/</v>
      </c>
      <c r="U78" s="11" t="str">
        <f t="shared" si="68"/>
        <v>/</v>
      </c>
      <c r="V78" s="11" t="str">
        <f t="shared" si="69"/>
        <v>/</v>
      </c>
      <c r="W78" s="11" t="str">
        <f t="shared" si="69"/>
        <v>/</v>
      </c>
      <c r="X78" s="11">
        <f t="shared" si="71"/>
        <v>2.6399420667289064E-3</v>
      </c>
      <c r="AQ78" s="2">
        <f t="shared" si="51"/>
        <v>43644</v>
      </c>
      <c r="AR78" s="3">
        <f t="shared" si="52"/>
        <v>1.2162745098039214</v>
      </c>
      <c r="AS78" s="3">
        <f t="shared" si="53"/>
        <v>1.2440257352941175</v>
      </c>
      <c r="AT78" s="3">
        <f t="shared" si="54"/>
        <v>1.1853</v>
      </c>
      <c r="AU78" s="3">
        <f t="shared" si="55"/>
        <v>1.7043558850787768</v>
      </c>
      <c r="AV78" s="3">
        <f t="shared" si="56"/>
        <v>1.2428711897738447</v>
      </c>
      <c r="AW78" s="3">
        <f t="shared" si="57"/>
        <v>1.2773281235463765</v>
      </c>
      <c r="AX78" s="3">
        <f t="shared" si="58"/>
        <v>1</v>
      </c>
      <c r="AY78" s="3">
        <f t="shared" si="59"/>
        <v>1.1100000000000001</v>
      </c>
      <c r="AZ78" s="3">
        <f t="shared" si="60"/>
        <v>1</v>
      </c>
      <c r="BA78" s="3">
        <f t="shared" si="60"/>
        <v>1</v>
      </c>
      <c r="BB78" s="3">
        <f t="shared" si="70"/>
        <v>1.3392320226058365</v>
      </c>
    </row>
    <row r="79" spans="1:54">
      <c r="A79" s="2">
        <v>43651</v>
      </c>
      <c r="B79" s="3">
        <v>1.2466999999999999</v>
      </c>
      <c r="C79" s="3">
        <v>1.3509</v>
      </c>
      <c r="D79" s="3">
        <v>1.1970000000000001</v>
      </c>
      <c r="E79" s="3">
        <v>1.8740000000000001</v>
      </c>
      <c r="F79" s="3">
        <v>1.2629999999999999</v>
      </c>
      <c r="G79" s="3">
        <v>1.3919999999999999</v>
      </c>
      <c r="H79" s="3">
        <v>1</v>
      </c>
      <c r="I79" s="3">
        <v>1.115</v>
      </c>
      <c r="J79" s="3">
        <v>1</v>
      </c>
      <c r="K79" s="3">
        <v>1</v>
      </c>
      <c r="L79" s="19">
        <v>1.348692875495014</v>
      </c>
      <c r="N79" s="11">
        <f t="shared" si="61"/>
        <v>4.9169756569402701E-3</v>
      </c>
      <c r="O79" s="11">
        <f t="shared" si="62"/>
        <v>-1.9209456963427129E-3</v>
      </c>
      <c r="P79" s="11">
        <f t="shared" si="63"/>
        <v>9.8709187547456612E-3</v>
      </c>
      <c r="Q79" s="11">
        <f t="shared" si="64"/>
        <v>1.9032082653616111E-2</v>
      </c>
      <c r="R79" s="11">
        <f t="shared" si="65"/>
        <v>-7.9113924050644435E-4</v>
      </c>
      <c r="S79" s="11">
        <f t="shared" si="66"/>
        <v>1.383831026948279E-2</v>
      </c>
      <c r="T79" s="11" t="str">
        <f t="shared" si="67"/>
        <v>/</v>
      </c>
      <c r="U79" s="11">
        <f t="shared" si="68"/>
        <v>4.5045045045044585E-3</v>
      </c>
      <c r="V79" s="11" t="str">
        <f t="shared" si="69"/>
        <v>/</v>
      </c>
      <c r="W79" s="11" t="str">
        <f t="shared" si="69"/>
        <v>/</v>
      </c>
      <c r="X79" s="11">
        <f t="shared" si="71"/>
        <v>7.0643867003485905E-3</v>
      </c>
      <c r="AQ79" s="2">
        <f t="shared" si="51"/>
        <v>43651</v>
      </c>
      <c r="AR79" s="3">
        <f t="shared" si="52"/>
        <v>1.2222549019607842</v>
      </c>
      <c r="AS79" s="3">
        <f t="shared" si="53"/>
        <v>1.2416360294117645</v>
      </c>
      <c r="AT79" s="3">
        <f t="shared" si="54"/>
        <v>1.1970000000000001</v>
      </c>
      <c r="AU79" s="3">
        <f t="shared" si="55"/>
        <v>1.7367933271547731</v>
      </c>
      <c r="AV79" s="3">
        <f t="shared" si="56"/>
        <v>1.2418879056047198</v>
      </c>
      <c r="AW79" s="3">
        <f t="shared" si="57"/>
        <v>1.2950041864359474</v>
      </c>
      <c r="AX79" s="3">
        <f t="shared" si="58"/>
        <v>1</v>
      </c>
      <c r="AY79" s="3">
        <f t="shared" si="59"/>
        <v>1.115</v>
      </c>
      <c r="AZ79" s="3">
        <f t="shared" si="60"/>
        <v>1</v>
      </c>
      <c r="BA79" s="3">
        <f t="shared" si="60"/>
        <v>1</v>
      </c>
      <c r="BB79" s="3">
        <f t="shared" si="70"/>
        <v>1.348692875495014</v>
      </c>
    </row>
    <row r="80" spans="1:54">
      <c r="A80" s="2">
        <v>43658</v>
      </c>
      <c r="B80" s="3">
        <v>1.2505999999999999</v>
      </c>
      <c r="C80" s="3">
        <v>1.3495999999999999</v>
      </c>
      <c r="D80" s="3">
        <v>1.1975</v>
      </c>
      <c r="E80" s="3">
        <v>1.877</v>
      </c>
      <c r="F80" s="3">
        <v>1.2649999999999999</v>
      </c>
      <c r="G80" s="3">
        <v>1.3919999999999999</v>
      </c>
      <c r="H80" s="3">
        <v>1</v>
      </c>
      <c r="I80" s="3">
        <v>1.1200000000000001</v>
      </c>
      <c r="J80" s="3">
        <v>1</v>
      </c>
      <c r="K80" s="3">
        <v>1</v>
      </c>
      <c r="L80" s="19">
        <v>1.3509974180599797</v>
      </c>
      <c r="N80" s="11">
        <f t="shared" si="61"/>
        <v>3.1282586027112647E-3</v>
      </c>
      <c r="O80" s="11">
        <f t="shared" si="62"/>
        <v>-9.6232141535279592E-4</v>
      </c>
      <c r="P80" s="11">
        <f t="shared" si="63"/>
        <v>4.1771094402665021E-4</v>
      </c>
      <c r="Q80" s="11">
        <f t="shared" si="64"/>
        <v>1.6008537886873508E-3</v>
      </c>
      <c r="R80" s="11">
        <f t="shared" si="65"/>
        <v>1.5835312747427555E-3</v>
      </c>
      <c r="S80" s="11" t="str">
        <f t="shared" si="66"/>
        <v>/</v>
      </c>
      <c r="T80" s="11" t="str">
        <f t="shared" si="67"/>
        <v>/</v>
      </c>
      <c r="U80" s="11">
        <f t="shared" si="68"/>
        <v>4.484304932735439E-3</v>
      </c>
      <c r="V80" s="11" t="str">
        <f t="shared" si="69"/>
        <v>/</v>
      </c>
      <c r="W80" s="11" t="str">
        <f t="shared" si="69"/>
        <v>/</v>
      </c>
      <c r="X80" s="11">
        <f t="shared" si="71"/>
        <v>1.7087230212584625E-3</v>
      </c>
      <c r="AQ80" s="2">
        <f t="shared" si="51"/>
        <v>43658</v>
      </c>
      <c r="AR80" s="3">
        <f t="shared" si="52"/>
        <v>1.226078431372549</v>
      </c>
      <c r="AS80" s="3">
        <f t="shared" si="53"/>
        <v>1.240441176470588</v>
      </c>
      <c r="AT80" s="3">
        <f t="shared" si="54"/>
        <v>1.1975</v>
      </c>
      <c r="AU80" s="3">
        <f t="shared" si="55"/>
        <v>1.7395736793327155</v>
      </c>
      <c r="AV80" s="3">
        <f t="shared" si="56"/>
        <v>1.2438544739429696</v>
      </c>
      <c r="AW80" s="3">
        <f t="shared" si="57"/>
        <v>1.2950041864359474</v>
      </c>
      <c r="AX80" s="3">
        <f t="shared" si="58"/>
        <v>1</v>
      </c>
      <c r="AY80" s="3">
        <f t="shared" si="59"/>
        <v>1.1200000000000001</v>
      </c>
      <c r="AZ80" s="3">
        <f t="shared" si="60"/>
        <v>1</v>
      </c>
      <c r="BA80" s="3">
        <f t="shared" si="60"/>
        <v>1</v>
      </c>
      <c r="BB80" s="3">
        <f t="shared" si="70"/>
        <v>1.3509974180599797</v>
      </c>
    </row>
    <row r="81" spans="1:54">
      <c r="A81" s="2">
        <v>43665</v>
      </c>
      <c r="B81" s="3">
        <v>1.2516</v>
      </c>
      <c r="C81" s="3">
        <v>1.3495999999999999</v>
      </c>
      <c r="D81" s="3">
        <v>1.1990000000000001</v>
      </c>
      <c r="E81" s="3">
        <v>1.879</v>
      </c>
      <c r="F81" s="3">
        <v>1.266</v>
      </c>
      <c r="G81" s="3">
        <v>1.389</v>
      </c>
      <c r="H81" s="3">
        <v>1</v>
      </c>
      <c r="I81" s="3">
        <v>1.1240000000000001</v>
      </c>
      <c r="J81" s="3">
        <v>1</v>
      </c>
      <c r="K81" s="3">
        <v>1</v>
      </c>
      <c r="L81" s="19">
        <v>1.3521963215127877</v>
      </c>
      <c r="N81" s="11">
        <f t="shared" si="61"/>
        <v>7.9961618423163294E-4</v>
      </c>
      <c r="O81" s="11" t="str">
        <f t="shared" si="62"/>
        <v>/</v>
      </c>
      <c r="P81" s="11">
        <f t="shared" si="63"/>
        <v>1.2526096033402823E-3</v>
      </c>
      <c r="Q81" s="11">
        <f t="shared" si="64"/>
        <v>1.0655301012254537E-3</v>
      </c>
      <c r="R81" s="11">
        <f t="shared" si="65"/>
        <v>7.905138339920903E-4</v>
      </c>
      <c r="S81" s="11">
        <f t="shared" si="66"/>
        <v>-2.1551724137930384E-3</v>
      </c>
      <c r="T81" s="11" t="str">
        <f t="shared" si="67"/>
        <v>/</v>
      </c>
      <c r="U81" s="11">
        <f t="shared" si="68"/>
        <v>3.5714285714285587E-3</v>
      </c>
      <c r="V81" s="11" t="str">
        <f t="shared" si="69"/>
        <v>/</v>
      </c>
      <c r="W81" s="11" t="str">
        <f t="shared" si="69"/>
        <v>/</v>
      </c>
      <c r="X81" s="11">
        <f t="shared" si="71"/>
        <v>8.8742098007088543E-4</v>
      </c>
      <c r="AQ81" s="2">
        <f t="shared" si="51"/>
        <v>43665</v>
      </c>
      <c r="AR81" s="3">
        <f t="shared" si="52"/>
        <v>1.2270588235294118</v>
      </c>
      <c r="AS81" s="3">
        <f t="shared" si="53"/>
        <v>1.240441176470588</v>
      </c>
      <c r="AT81" s="3">
        <f t="shared" si="54"/>
        <v>1.1990000000000001</v>
      </c>
      <c r="AU81" s="3">
        <f t="shared" si="55"/>
        <v>1.7414272474513439</v>
      </c>
      <c r="AV81" s="3">
        <f t="shared" si="56"/>
        <v>1.2448377581120946</v>
      </c>
      <c r="AW81" s="3">
        <f t="shared" si="57"/>
        <v>1.2922132291375943</v>
      </c>
      <c r="AX81" s="3">
        <f t="shared" si="58"/>
        <v>1</v>
      </c>
      <c r="AY81" s="3">
        <f t="shared" si="59"/>
        <v>1.1240000000000001</v>
      </c>
      <c r="AZ81" s="3">
        <f t="shared" si="60"/>
        <v>1</v>
      </c>
      <c r="BA81" s="3">
        <f t="shared" si="60"/>
        <v>1</v>
      </c>
      <c r="BB81" s="3">
        <f t="shared" si="70"/>
        <v>1.3521963215127877</v>
      </c>
    </row>
    <row r="82" spans="1:54">
      <c r="A82" s="2">
        <v>43672</v>
      </c>
      <c r="B82" s="3">
        <v>1.2553000000000001</v>
      </c>
      <c r="C82" s="3">
        <v>1.3587</v>
      </c>
      <c r="D82" s="3">
        <v>1.2082999999999999</v>
      </c>
      <c r="E82" s="3">
        <v>1.907</v>
      </c>
      <c r="F82" s="3">
        <v>1.276</v>
      </c>
      <c r="G82" s="3">
        <v>1.409</v>
      </c>
      <c r="H82" s="3">
        <v>1</v>
      </c>
      <c r="I82" s="3">
        <v>1.137</v>
      </c>
      <c r="J82" s="3">
        <v>1</v>
      </c>
      <c r="K82" s="3">
        <v>1</v>
      </c>
      <c r="L82" s="19">
        <v>1.3649882030792218</v>
      </c>
      <c r="N82" s="11">
        <f t="shared" si="61"/>
        <v>2.9562160434644102E-3</v>
      </c>
      <c r="O82" s="11">
        <f t="shared" si="62"/>
        <v>6.7427385892115943E-3</v>
      </c>
      <c r="P82" s="11">
        <f t="shared" si="63"/>
        <v>7.7564637197664599E-3</v>
      </c>
      <c r="Q82" s="11">
        <f t="shared" si="64"/>
        <v>1.4901543374135295E-2</v>
      </c>
      <c r="R82" s="11">
        <f t="shared" si="65"/>
        <v>7.89889415481837E-3</v>
      </c>
      <c r="S82" s="11">
        <f t="shared" si="66"/>
        <v>1.4398848092152639E-2</v>
      </c>
      <c r="T82" s="11" t="str">
        <f t="shared" si="67"/>
        <v>/</v>
      </c>
      <c r="U82" s="11">
        <f t="shared" si="68"/>
        <v>1.1565836298932375E-2</v>
      </c>
      <c r="V82" s="11" t="str">
        <f t="shared" si="69"/>
        <v>/</v>
      </c>
      <c r="W82" s="11" t="str">
        <f t="shared" si="69"/>
        <v>/</v>
      </c>
      <c r="X82" s="11">
        <f t="shared" si="71"/>
        <v>9.4600771817829887E-3</v>
      </c>
      <c r="AQ82" s="2">
        <f t="shared" si="51"/>
        <v>43672</v>
      </c>
      <c r="AR82" s="3">
        <f t="shared" si="52"/>
        <v>1.2306862745098039</v>
      </c>
      <c r="AS82" s="3">
        <f t="shared" si="53"/>
        <v>1.2488051470588235</v>
      </c>
      <c r="AT82" s="3">
        <f t="shared" si="54"/>
        <v>1.2082999999999999</v>
      </c>
      <c r="AU82" s="3">
        <f t="shared" si="55"/>
        <v>1.7673772011121409</v>
      </c>
      <c r="AV82" s="3">
        <f t="shared" si="56"/>
        <v>1.2546705998033434</v>
      </c>
      <c r="AW82" s="3">
        <f t="shared" si="57"/>
        <v>1.3108196111266166</v>
      </c>
      <c r="AX82" s="3">
        <f t="shared" si="58"/>
        <v>1</v>
      </c>
      <c r="AY82" s="3">
        <f t="shared" si="59"/>
        <v>1.137</v>
      </c>
      <c r="AZ82" s="3">
        <f t="shared" si="60"/>
        <v>1</v>
      </c>
      <c r="BA82" s="3">
        <f t="shared" si="60"/>
        <v>1</v>
      </c>
      <c r="BB82" s="3">
        <f t="shared" si="70"/>
        <v>1.3649882030792218</v>
      </c>
    </row>
    <row r="83" spans="1:54">
      <c r="A83" s="2">
        <v>43679</v>
      </c>
      <c r="B83" s="3">
        <v>1.2563</v>
      </c>
      <c r="C83" s="3">
        <v>1.3627</v>
      </c>
      <c r="D83" s="3">
        <v>1.2091000000000001</v>
      </c>
      <c r="E83" s="3">
        <v>1.917</v>
      </c>
      <c r="F83" s="3">
        <v>1.276</v>
      </c>
      <c r="G83" s="3">
        <v>1.421</v>
      </c>
      <c r="H83" s="3">
        <v>1</v>
      </c>
      <c r="I83" s="3">
        <v>1.1339999999999999</v>
      </c>
      <c r="J83" s="3">
        <v>1</v>
      </c>
      <c r="K83" s="3">
        <v>1</v>
      </c>
      <c r="L83" s="19">
        <v>1.368520040596878</v>
      </c>
      <c r="N83" s="11">
        <f t="shared" si="61"/>
        <v>7.9662232135735422E-4</v>
      </c>
      <c r="O83" s="11">
        <f t="shared" si="62"/>
        <v>2.9439905792301158E-3</v>
      </c>
      <c r="P83" s="11">
        <f t="shared" si="63"/>
        <v>6.6208722999272496E-4</v>
      </c>
      <c r="Q83" s="11">
        <f t="shared" si="64"/>
        <v>5.2438384897746104E-3</v>
      </c>
      <c r="R83" s="11" t="str">
        <f t="shared" si="65"/>
        <v>/</v>
      </c>
      <c r="S83" s="11">
        <f t="shared" si="66"/>
        <v>8.5166784953867314E-3</v>
      </c>
      <c r="T83" s="11" t="str">
        <f t="shared" si="67"/>
        <v>/</v>
      </c>
      <c r="U83" s="11">
        <f t="shared" si="68"/>
        <v>-2.6385224274407815E-3</v>
      </c>
      <c r="V83" s="11" t="str">
        <f t="shared" si="69"/>
        <v>/</v>
      </c>
      <c r="W83" s="11" t="str">
        <f t="shared" si="69"/>
        <v>/</v>
      </c>
      <c r="X83" s="11">
        <f t="shared" si="71"/>
        <v>2.5874491147168666E-3</v>
      </c>
      <c r="AQ83" s="2">
        <f t="shared" si="51"/>
        <v>43679</v>
      </c>
      <c r="AR83" s="3">
        <f t="shared" si="52"/>
        <v>1.2316666666666667</v>
      </c>
      <c r="AS83" s="3">
        <f t="shared" si="53"/>
        <v>1.2524816176470588</v>
      </c>
      <c r="AT83" s="3">
        <f t="shared" si="54"/>
        <v>1.2091000000000001</v>
      </c>
      <c r="AU83" s="3">
        <f t="shared" si="55"/>
        <v>1.7766450417052828</v>
      </c>
      <c r="AV83" s="3">
        <f t="shared" si="56"/>
        <v>1.2546705998033434</v>
      </c>
      <c r="AW83" s="3">
        <f t="shared" si="57"/>
        <v>1.3219834403200299</v>
      </c>
      <c r="AX83" s="3">
        <f t="shared" si="58"/>
        <v>1</v>
      </c>
      <c r="AY83" s="3">
        <f t="shared" si="59"/>
        <v>1.1339999999999999</v>
      </c>
      <c r="AZ83" s="3">
        <f t="shared" si="60"/>
        <v>1</v>
      </c>
      <c r="BA83" s="3">
        <f t="shared" si="60"/>
        <v>1</v>
      </c>
      <c r="BB83" s="3">
        <f t="shared" si="70"/>
        <v>1.368520040596878</v>
      </c>
    </row>
    <row r="84" spans="1:54">
      <c r="A84" s="2">
        <v>43686</v>
      </c>
      <c r="B84" s="3">
        <v>1.2605999999999999</v>
      </c>
      <c r="C84" s="3">
        <v>1.3561000000000001</v>
      </c>
      <c r="D84" s="3">
        <v>1.2134</v>
      </c>
      <c r="E84" s="3">
        <v>1.9279999999999999</v>
      </c>
      <c r="F84" s="3">
        <v>1.2771999999999999</v>
      </c>
      <c r="G84" s="3">
        <v>1.4279999999999999</v>
      </c>
      <c r="H84" s="3">
        <v>1</v>
      </c>
      <c r="I84" s="3">
        <v>1.131</v>
      </c>
      <c r="J84" s="3">
        <v>1</v>
      </c>
      <c r="K84" s="3">
        <v>1</v>
      </c>
      <c r="L84" s="19">
        <v>1.3706891380049144</v>
      </c>
      <c r="N84" s="11">
        <f t="shared" si="61"/>
        <v>3.4227493433096612E-3</v>
      </c>
      <c r="O84" s="11">
        <f t="shared" si="62"/>
        <v>-4.843325750348515E-3</v>
      </c>
      <c r="P84" s="11">
        <f t="shared" si="63"/>
        <v>3.5563642378628746E-3</v>
      </c>
      <c r="Q84" s="11">
        <f t="shared" si="64"/>
        <v>5.7381324986958138E-3</v>
      </c>
      <c r="R84" s="11">
        <f t="shared" si="65"/>
        <v>9.4043887147332583E-4</v>
      </c>
      <c r="S84" s="11">
        <f t="shared" si="66"/>
        <v>4.9261083743841194E-3</v>
      </c>
      <c r="T84" s="11" t="str">
        <f t="shared" si="67"/>
        <v>/</v>
      </c>
      <c r="U84" s="11">
        <f t="shared" si="68"/>
        <v>-2.6455026455025621E-3</v>
      </c>
      <c r="V84" s="11" t="str">
        <f t="shared" si="69"/>
        <v>/</v>
      </c>
      <c r="W84" s="11" t="str">
        <f t="shared" si="69"/>
        <v>/</v>
      </c>
      <c r="X84" s="11">
        <f t="shared" si="71"/>
        <v>1.5849949899822136E-3</v>
      </c>
      <c r="AQ84" s="2">
        <f t="shared" si="51"/>
        <v>43686</v>
      </c>
      <c r="AR84" s="3">
        <f t="shared" si="52"/>
        <v>1.2358823529411764</v>
      </c>
      <c r="AS84" s="3">
        <f t="shared" si="53"/>
        <v>1.2464154411764705</v>
      </c>
      <c r="AT84" s="3">
        <f t="shared" si="54"/>
        <v>1.2134</v>
      </c>
      <c r="AU84" s="3">
        <f t="shared" si="55"/>
        <v>1.7868396663577386</v>
      </c>
      <c r="AV84" s="3">
        <f t="shared" si="56"/>
        <v>1.255850540806293</v>
      </c>
      <c r="AW84" s="3">
        <f t="shared" si="57"/>
        <v>1.3284956740161875</v>
      </c>
      <c r="AX84" s="3">
        <f t="shared" si="58"/>
        <v>1</v>
      </c>
      <c r="AY84" s="3">
        <f t="shared" si="59"/>
        <v>1.131</v>
      </c>
      <c r="AZ84" s="3">
        <f t="shared" si="60"/>
        <v>1</v>
      </c>
      <c r="BA84" s="3">
        <f t="shared" si="60"/>
        <v>1</v>
      </c>
      <c r="BB84" s="3">
        <f t="shared" si="70"/>
        <v>1.3706891380049144</v>
      </c>
    </row>
    <row r="85" spans="1:54">
      <c r="A85" s="2">
        <v>43693</v>
      </c>
      <c r="B85" s="3">
        <v>1.2612000000000001</v>
      </c>
      <c r="C85" s="3">
        <v>1.3666</v>
      </c>
      <c r="D85" s="3">
        <v>1.2129000000000001</v>
      </c>
      <c r="E85" s="3">
        <v>1.9239999999999999</v>
      </c>
      <c r="F85" s="3">
        <v>1.276</v>
      </c>
      <c r="G85" s="3">
        <v>1.4179999999999999</v>
      </c>
      <c r="H85" s="3">
        <v>1</v>
      </c>
      <c r="I85" s="3">
        <v>1.1419999999999999</v>
      </c>
      <c r="J85" s="3">
        <v>1</v>
      </c>
      <c r="K85" s="3">
        <v>1</v>
      </c>
      <c r="L85" s="19">
        <v>1.3721607786854755</v>
      </c>
      <c r="N85" s="11">
        <f t="shared" si="61"/>
        <v>4.7596382674930382E-4</v>
      </c>
      <c r="O85" s="11">
        <f t="shared" si="62"/>
        <v>7.7427918295109865E-3</v>
      </c>
      <c r="P85" s="11">
        <f t="shared" si="63"/>
        <v>-4.1206527113890612E-4</v>
      </c>
      <c r="Q85" s="11">
        <f t="shared" si="64"/>
        <v>-2.0746887966804906E-3</v>
      </c>
      <c r="R85" s="11">
        <f t="shared" si="65"/>
        <v>-9.3955527716871323E-4</v>
      </c>
      <c r="S85" s="11">
        <f t="shared" si="66"/>
        <v>-7.0028011204481544E-3</v>
      </c>
      <c r="T85" s="11" t="str">
        <f t="shared" si="67"/>
        <v>/</v>
      </c>
      <c r="U85" s="11">
        <f t="shared" si="68"/>
        <v>9.7259062776302585E-3</v>
      </c>
      <c r="V85" s="11" t="str">
        <f t="shared" si="69"/>
        <v>/</v>
      </c>
      <c r="W85" s="11" t="str">
        <f t="shared" si="69"/>
        <v>/</v>
      </c>
      <c r="X85" s="11">
        <f t="shared" si="71"/>
        <v>1.0736502097792311E-3</v>
      </c>
      <c r="AQ85" s="2">
        <f t="shared" si="51"/>
        <v>43693</v>
      </c>
      <c r="AR85" s="3">
        <f t="shared" si="52"/>
        <v>1.2364705882352942</v>
      </c>
      <c r="AS85" s="3">
        <f t="shared" si="53"/>
        <v>1.2560661764705883</v>
      </c>
      <c r="AT85" s="3">
        <f t="shared" si="54"/>
        <v>1.2129000000000001</v>
      </c>
      <c r="AU85" s="3">
        <f t="shared" si="55"/>
        <v>1.7831325301204819</v>
      </c>
      <c r="AV85" s="3">
        <f t="shared" si="56"/>
        <v>1.2546705998033434</v>
      </c>
      <c r="AW85" s="3">
        <f t="shared" si="57"/>
        <v>1.3191924830216764</v>
      </c>
      <c r="AX85" s="3">
        <f t="shared" si="58"/>
        <v>1</v>
      </c>
      <c r="AY85" s="3">
        <f t="shared" si="59"/>
        <v>1.1419999999999999</v>
      </c>
      <c r="AZ85" s="3">
        <f t="shared" si="60"/>
        <v>1</v>
      </c>
      <c r="BA85" s="3">
        <f t="shared" si="60"/>
        <v>1</v>
      </c>
      <c r="BB85" s="3">
        <f t="shared" si="70"/>
        <v>1.3721607786854755</v>
      </c>
    </row>
    <row r="86" spans="1:54">
      <c r="A86" s="2">
        <v>43700</v>
      </c>
      <c r="B86" s="3">
        <v>1.2595000000000001</v>
      </c>
      <c r="C86" s="3">
        <v>1.3640000000000001</v>
      </c>
      <c r="D86" s="3">
        <v>1.2142999999999999</v>
      </c>
      <c r="E86" s="3">
        <v>1.927</v>
      </c>
      <c r="F86" s="3">
        <v>1.2784</v>
      </c>
      <c r="G86" s="3">
        <v>1.43</v>
      </c>
      <c r="H86" s="3">
        <v>1</v>
      </c>
      <c r="I86" s="3">
        <v>1.147</v>
      </c>
      <c r="J86" s="3">
        <v>1</v>
      </c>
      <c r="K86" s="3">
        <v>1</v>
      </c>
      <c r="L86" s="19">
        <v>1.3749413332014429</v>
      </c>
      <c r="N86" s="11">
        <f t="shared" si="61"/>
        <v>-1.3479226133841227E-3</v>
      </c>
      <c r="O86" s="11">
        <f t="shared" si="62"/>
        <v>-1.9025318308210082E-3</v>
      </c>
      <c r="P86" s="11">
        <f t="shared" si="63"/>
        <v>1.1542583889849745E-3</v>
      </c>
      <c r="Q86" s="11">
        <f t="shared" si="64"/>
        <v>1.5592515592515177E-3</v>
      </c>
      <c r="R86" s="11">
        <f t="shared" si="65"/>
        <v>1.8808777429466517E-3</v>
      </c>
      <c r="S86" s="11">
        <f t="shared" si="66"/>
        <v>8.4626234132580969E-3</v>
      </c>
      <c r="T86" s="11" t="str">
        <f t="shared" si="67"/>
        <v>/</v>
      </c>
      <c r="U86" s="11">
        <f t="shared" si="68"/>
        <v>4.3782837127845919E-3</v>
      </c>
      <c r="V86" s="11" t="str">
        <f t="shared" si="69"/>
        <v>/</v>
      </c>
      <c r="W86" s="11" t="str">
        <f t="shared" si="69"/>
        <v>/</v>
      </c>
      <c r="X86" s="11">
        <f t="shared" si="71"/>
        <v>2.0264057675742908E-3</v>
      </c>
      <c r="AQ86" s="2">
        <f t="shared" si="51"/>
        <v>43700</v>
      </c>
      <c r="AR86" s="3">
        <f t="shared" si="52"/>
        <v>1.2348039215686275</v>
      </c>
      <c r="AS86" s="3">
        <f t="shared" si="53"/>
        <v>1.2536764705882353</v>
      </c>
      <c r="AT86" s="3">
        <f t="shared" si="54"/>
        <v>1.2142999999999999</v>
      </c>
      <c r="AU86" s="3">
        <f t="shared" si="55"/>
        <v>1.7859128822984245</v>
      </c>
      <c r="AV86" s="3">
        <f t="shared" si="56"/>
        <v>1.257030481809243</v>
      </c>
      <c r="AW86" s="3">
        <f t="shared" si="57"/>
        <v>1.3303563122150897</v>
      </c>
      <c r="AX86" s="3">
        <f t="shared" si="58"/>
        <v>1</v>
      </c>
      <c r="AY86" s="3">
        <f t="shared" si="59"/>
        <v>1.147</v>
      </c>
      <c r="AZ86" s="3">
        <f t="shared" si="60"/>
        <v>1</v>
      </c>
      <c r="BA86" s="3">
        <f t="shared" si="60"/>
        <v>1</v>
      </c>
      <c r="BB86" s="3">
        <f t="shared" si="70"/>
        <v>1.3749413332014429</v>
      </c>
    </row>
    <row r="87" spans="1:54">
      <c r="A87" s="2">
        <v>43707</v>
      </c>
      <c r="B87" s="3">
        <v>1.2615000000000001</v>
      </c>
      <c r="C87" s="3">
        <v>1.3613999999999999</v>
      </c>
      <c r="D87" s="3">
        <v>1.2141</v>
      </c>
      <c r="E87" s="3">
        <v>1.9258</v>
      </c>
      <c r="F87" s="3">
        <v>1.2808999999999999</v>
      </c>
      <c r="G87" s="3">
        <v>1.431</v>
      </c>
      <c r="H87" s="3">
        <v>1</v>
      </c>
      <c r="I87" s="3">
        <v>1.149</v>
      </c>
      <c r="J87" s="3">
        <v>1</v>
      </c>
      <c r="K87" s="3">
        <v>1</v>
      </c>
      <c r="L87" s="19">
        <v>1.3755881231074101</v>
      </c>
      <c r="N87" s="11">
        <f t="shared" si="61"/>
        <v>1.5879317189360087E-3</v>
      </c>
      <c r="O87" s="11">
        <f t="shared" si="62"/>
        <v>-1.9061583577714147E-3</v>
      </c>
      <c r="P87" s="11">
        <f t="shared" si="63"/>
        <v>-1.6470394465950555E-4</v>
      </c>
      <c r="Q87" s="11">
        <f t="shared" si="64"/>
        <v>-6.2272963155163286E-4</v>
      </c>
      <c r="R87" s="11">
        <f t="shared" si="65"/>
        <v>1.9555694618271779E-3</v>
      </c>
      <c r="S87" s="11">
        <f t="shared" si="66"/>
        <v>6.9930069930079775E-4</v>
      </c>
      <c r="T87" s="11" t="str">
        <f t="shared" si="67"/>
        <v>/</v>
      </c>
      <c r="U87" s="11">
        <f t="shared" si="68"/>
        <v>1.7436791630340842E-3</v>
      </c>
      <c r="V87" s="11" t="str">
        <f t="shared" si="69"/>
        <v>/</v>
      </c>
      <c r="W87" s="11" t="str">
        <f t="shared" si="69"/>
        <v>/</v>
      </c>
      <c r="X87" s="11">
        <f t="shared" si="71"/>
        <v>4.7041272987358163E-4</v>
      </c>
      <c r="AQ87" s="2">
        <f t="shared" si="51"/>
        <v>43707</v>
      </c>
      <c r="AR87" s="3">
        <f t="shared" si="52"/>
        <v>1.236764705882353</v>
      </c>
      <c r="AS87" s="3">
        <f t="shared" si="53"/>
        <v>1.2512867647058823</v>
      </c>
      <c r="AT87" s="3">
        <f t="shared" si="54"/>
        <v>1.2141</v>
      </c>
      <c r="AU87" s="3">
        <f t="shared" si="55"/>
        <v>1.7848007414272475</v>
      </c>
      <c r="AV87" s="3">
        <f t="shared" si="56"/>
        <v>1.2594886922320552</v>
      </c>
      <c r="AW87" s="3">
        <f t="shared" si="57"/>
        <v>1.3312866313145411</v>
      </c>
      <c r="AX87" s="3">
        <f t="shared" si="58"/>
        <v>1</v>
      </c>
      <c r="AY87" s="3">
        <f t="shared" si="59"/>
        <v>1.149</v>
      </c>
      <c r="AZ87" s="3">
        <f t="shared" si="60"/>
        <v>1</v>
      </c>
      <c r="BA87" s="3">
        <f t="shared" si="60"/>
        <v>1</v>
      </c>
      <c r="BB87" s="3">
        <f t="shared" si="70"/>
        <v>1.3755881231074101</v>
      </c>
    </row>
    <row r="88" spans="1:54">
      <c r="A88" s="2">
        <v>43714</v>
      </c>
      <c r="B88" s="3">
        <v>1.2623</v>
      </c>
      <c r="C88" s="3">
        <v>1.3613999999999999</v>
      </c>
      <c r="D88" s="3">
        <v>1.2151000000000001</v>
      </c>
      <c r="E88" s="3">
        <v>1.9294</v>
      </c>
      <c r="F88" s="3">
        <v>1.2784</v>
      </c>
      <c r="G88" s="3">
        <v>1.429</v>
      </c>
      <c r="H88" s="3">
        <v>1</v>
      </c>
      <c r="I88" s="3">
        <v>1.1519999999999999</v>
      </c>
      <c r="J88" s="3">
        <v>1</v>
      </c>
      <c r="K88" s="3">
        <v>1</v>
      </c>
      <c r="L88" s="19">
        <v>1.3761816351382619</v>
      </c>
      <c r="N88" s="11">
        <f t="shared" si="61"/>
        <v>6.3416567578267191E-4</v>
      </c>
      <c r="O88" s="11" t="str">
        <f t="shared" si="62"/>
        <v>/</v>
      </c>
      <c r="P88" s="11">
        <f t="shared" si="63"/>
        <v>8.2365538258799553E-4</v>
      </c>
      <c r="Q88" s="11">
        <f t="shared" si="64"/>
        <v>1.8693529961575361E-3</v>
      </c>
      <c r="R88" s="11">
        <f t="shared" si="65"/>
        <v>-1.9517526739011304E-3</v>
      </c>
      <c r="S88" s="11">
        <f t="shared" si="66"/>
        <v>-1.3976240391334604E-3</v>
      </c>
      <c r="T88" s="11" t="str">
        <f t="shared" si="67"/>
        <v>/</v>
      </c>
      <c r="U88" s="11">
        <f t="shared" si="68"/>
        <v>2.6109660574411553E-3</v>
      </c>
      <c r="V88" s="11" t="str">
        <f t="shared" si="69"/>
        <v>/</v>
      </c>
      <c r="W88" s="11" t="str">
        <f t="shared" si="69"/>
        <v>/</v>
      </c>
      <c r="X88" s="11">
        <f t="shared" si="71"/>
        <v>4.3146056648923903E-4</v>
      </c>
      <c r="AQ88" s="2">
        <f t="shared" si="51"/>
        <v>43714</v>
      </c>
      <c r="AR88" s="3">
        <f t="shared" si="52"/>
        <v>1.2375490196078431</v>
      </c>
      <c r="AS88" s="3">
        <f t="shared" si="53"/>
        <v>1.2512867647058823</v>
      </c>
      <c r="AT88" s="3">
        <f t="shared" si="54"/>
        <v>1.2151000000000001</v>
      </c>
      <c r="AU88" s="3">
        <f t="shared" si="55"/>
        <v>1.7881371640407786</v>
      </c>
      <c r="AV88" s="3">
        <f t="shared" si="56"/>
        <v>1.257030481809243</v>
      </c>
      <c r="AW88" s="3">
        <f t="shared" si="57"/>
        <v>1.3294259931156387</v>
      </c>
      <c r="AX88" s="3">
        <f t="shared" si="58"/>
        <v>1</v>
      </c>
      <c r="AY88" s="3">
        <f t="shared" si="59"/>
        <v>1.1519999999999999</v>
      </c>
      <c r="AZ88" s="3">
        <f t="shared" si="60"/>
        <v>1</v>
      </c>
      <c r="BA88" s="3">
        <f t="shared" si="60"/>
        <v>1</v>
      </c>
      <c r="BB88" s="3">
        <f t="shared" ref="BB88" si="72">L88/L$2</f>
        <v>1.3761816351382619</v>
      </c>
    </row>
    <row r="89" spans="1:54">
      <c r="A89" s="2">
        <v>43720</v>
      </c>
      <c r="B89" s="3">
        <v>1.2665999999999999</v>
      </c>
      <c r="C89" s="3">
        <v>1.3613999999999999</v>
      </c>
      <c r="D89" s="3">
        <v>1.2185999999999999</v>
      </c>
      <c r="E89" s="3">
        <v>1.9401999999999999</v>
      </c>
      <c r="F89" s="3">
        <v>1.2797000000000001</v>
      </c>
      <c r="G89" s="3">
        <v>1.425</v>
      </c>
      <c r="H89" s="3">
        <v>1</v>
      </c>
      <c r="I89" s="3">
        <v>1.155</v>
      </c>
      <c r="J89" s="3">
        <v>1</v>
      </c>
      <c r="K89" s="3">
        <v>1</v>
      </c>
      <c r="L89" s="19">
        <v>1.3790960206856673</v>
      </c>
      <c r="N89" s="11">
        <f t="shared" si="61"/>
        <v>3.406480234492637E-3</v>
      </c>
      <c r="O89" s="11" t="str">
        <f t="shared" si="62"/>
        <v>/</v>
      </c>
      <c r="P89" s="11">
        <f t="shared" si="63"/>
        <v>2.8804213644966215E-3</v>
      </c>
      <c r="Q89" s="11">
        <f t="shared" si="64"/>
        <v>5.5975951072873009E-3</v>
      </c>
      <c r="R89" s="11">
        <f t="shared" si="65"/>
        <v>1.0168961201502125E-3</v>
      </c>
      <c r="S89" s="11">
        <f t="shared" si="66"/>
        <v>-2.799160251924393E-3</v>
      </c>
      <c r="T89" s="11" t="str">
        <f t="shared" si="67"/>
        <v>/</v>
      </c>
      <c r="U89" s="11">
        <f t="shared" si="68"/>
        <v>2.6041666666667407E-3</v>
      </c>
      <c r="V89" s="11" t="str">
        <f t="shared" si="69"/>
        <v>/</v>
      </c>
      <c r="W89" s="11" t="str">
        <f t="shared" si="69"/>
        <v>/</v>
      </c>
      <c r="X89" s="11">
        <f t="shared" si="71"/>
        <v>2.1177332068615939E-3</v>
      </c>
      <c r="AQ89" s="2">
        <f t="shared" si="51"/>
        <v>43720</v>
      </c>
      <c r="AR89" s="3">
        <f t="shared" si="52"/>
        <v>1.2417647058823529</v>
      </c>
      <c r="AS89" s="3">
        <f t="shared" si="53"/>
        <v>1.2512867647058823</v>
      </c>
      <c r="AT89" s="3">
        <f t="shared" si="54"/>
        <v>1.2185999999999999</v>
      </c>
      <c r="AU89" s="3">
        <f t="shared" si="55"/>
        <v>1.7981464318813716</v>
      </c>
      <c r="AV89" s="3">
        <f t="shared" si="56"/>
        <v>1.2583087512291053</v>
      </c>
      <c r="AW89" s="3">
        <f t="shared" si="57"/>
        <v>1.3257047167178344</v>
      </c>
      <c r="AX89" s="3">
        <f t="shared" si="58"/>
        <v>1</v>
      </c>
      <c r="AY89" s="3">
        <f t="shared" si="59"/>
        <v>1.155</v>
      </c>
      <c r="AZ89" s="3">
        <f t="shared" si="60"/>
        <v>1</v>
      </c>
      <c r="BA89" s="3">
        <f t="shared" si="60"/>
        <v>1</v>
      </c>
      <c r="BB89" s="3">
        <f t="shared" ref="BB89" si="73">L89/L$2</f>
        <v>1.3790960206856673</v>
      </c>
    </row>
    <row r="90" spans="1:54">
      <c r="A90" s="2">
        <v>43728</v>
      </c>
      <c r="B90" s="3">
        <v>1.2709999999999999</v>
      </c>
      <c r="C90" s="3">
        <v>1.3653</v>
      </c>
      <c r="D90" s="3">
        <v>1.2219</v>
      </c>
      <c r="E90" s="3">
        <v>1.9498</v>
      </c>
      <c r="F90" s="3">
        <v>1.2858000000000001</v>
      </c>
      <c r="G90" s="3">
        <v>1.423</v>
      </c>
      <c r="H90" s="3">
        <v>1</v>
      </c>
      <c r="I90" s="3">
        <v>1.157</v>
      </c>
      <c r="J90" s="3">
        <v>1</v>
      </c>
      <c r="K90" s="3">
        <v>1</v>
      </c>
      <c r="L90" s="19">
        <v>1.3828568883167622</v>
      </c>
      <c r="N90" s="11">
        <f t="shared" si="61"/>
        <v>3.4738670456340159E-3</v>
      </c>
      <c r="O90" s="11">
        <f t="shared" si="62"/>
        <v>2.8646981048920939E-3</v>
      </c>
      <c r="P90" s="11">
        <f t="shared" si="63"/>
        <v>2.7080256031513095E-3</v>
      </c>
      <c r="Q90" s="11">
        <f t="shared" si="64"/>
        <v>4.9479435109782699E-3</v>
      </c>
      <c r="R90" s="11">
        <f t="shared" si="65"/>
        <v>4.766742205204233E-3</v>
      </c>
      <c r="S90" s="11">
        <f t="shared" si="66"/>
        <v>-1.4035087719298511E-3</v>
      </c>
      <c r="T90" s="11" t="str">
        <f t="shared" si="67"/>
        <v>/</v>
      </c>
      <c r="U90" s="11">
        <f t="shared" si="68"/>
        <v>1.7316017316018062E-3</v>
      </c>
      <c r="V90" s="11" t="str">
        <f t="shared" si="69"/>
        <v>/</v>
      </c>
      <c r="W90" s="11" t="str">
        <f t="shared" si="69"/>
        <v>/</v>
      </c>
      <c r="X90" s="11">
        <f t="shared" si="71"/>
        <v>2.7270527756473317E-3</v>
      </c>
      <c r="AQ90" s="2">
        <f t="shared" si="51"/>
        <v>43728</v>
      </c>
      <c r="AR90" s="3">
        <f t="shared" si="52"/>
        <v>1.2460784313725488</v>
      </c>
      <c r="AS90" s="3">
        <f t="shared" si="53"/>
        <v>1.2548713235294116</v>
      </c>
      <c r="AT90" s="3">
        <f t="shared" si="54"/>
        <v>1.2219</v>
      </c>
      <c r="AU90" s="3">
        <f t="shared" si="55"/>
        <v>1.8070435588507878</v>
      </c>
      <c r="AV90" s="3">
        <f t="shared" si="56"/>
        <v>1.2643067846607672</v>
      </c>
      <c r="AW90" s="3">
        <f t="shared" si="57"/>
        <v>1.323844078518932</v>
      </c>
      <c r="AX90" s="3">
        <f t="shared" si="58"/>
        <v>1</v>
      </c>
      <c r="AY90" s="3">
        <f t="shared" si="59"/>
        <v>1.157</v>
      </c>
      <c r="AZ90" s="3">
        <f t="shared" si="60"/>
        <v>1</v>
      </c>
      <c r="BA90" s="3">
        <f t="shared" si="60"/>
        <v>1</v>
      </c>
      <c r="BB90" s="3">
        <f t="shared" ref="BB90" si="74">L90/L$2</f>
        <v>1.3828568883167622</v>
      </c>
    </row>
    <row r="91" spans="1:54">
      <c r="A91" s="2">
        <v>43735</v>
      </c>
      <c r="B91" s="3">
        <v>1.2736000000000001</v>
      </c>
      <c r="C91" s="3">
        <v>1.3717999999999999</v>
      </c>
      <c r="D91" s="3">
        <v>1.2233000000000001</v>
      </c>
      <c r="E91" s="3">
        <v>1.9510000000000001</v>
      </c>
      <c r="F91" s="3">
        <v>1.2907</v>
      </c>
      <c r="G91" s="3">
        <v>1.4279999999999999</v>
      </c>
      <c r="H91" s="3">
        <v>1</v>
      </c>
      <c r="I91" s="3">
        <v>1.1499999999999999</v>
      </c>
      <c r="J91" s="3">
        <v>1</v>
      </c>
      <c r="K91" s="3">
        <v>1</v>
      </c>
      <c r="L91" s="19">
        <v>1.3848012101862681</v>
      </c>
      <c r="N91" s="11">
        <f t="shared" si="61"/>
        <v>2.04563335955954E-3</v>
      </c>
      <c r="O91" s="11">
        <f t="shared" si="62"/>
        <v>4.7608584193949977E-3</v>
      </c>
      <c r="P91" s="11">
        <f t="shared" si="63"/>
        <v>1.1457566085604221E-3</v>
      </c>
      <c r="Q91" s="11">
        <f t="shared" si="64"/>
        <v>6.1544773822963528E-4</v>
      </c>
      <c r="R91" s="11">
        <f t="shared" si="65"/>
        <v>3.8108570539741038E-3</v>
      </c>
      <c r="S91" s="11">
        <f t="shared" si="66"/>
        <v>3.5137034434293835E-3</v>
      </c>
      <c r="T91" s="11" t="str">
        <f t="shared" si="67"/>
        <v>/</v>
      </c>
      <c r="U91" s="11">
        <f t="shared" si="68"/>
        <v>-6.0501296456353382E-3</v>
      </c>
      <c r="V91" s="11" t="str">
        <f t="shared" si="69"/>
        <v>/</v>
      </c>
      <c r="W91" s="11" t="str">
        <f t="shared" si="69"/>
        <v>/</v>
      </c>
      <c r="X91" s="11">
        <f t="shared" ref="X91" si="75">IF(L91=L90,"/",L91/L90-1)</f>
        <v>1.4060181396446936E-3</v>
      </c>
      <c r="AQ91" s="2">
        <f t="shared" si="51"/>
        <v>43735</v>
      </c>
      <c r="AR91" s="3">
        <f t="shared" si="52"/>
        <v>1.2486274509803923</v>
      </c>
      <c r="AS91" s="3">
        <f t="shared" si="53"/>
        <v>1.260845588235294</v>
      </c>
      <c r="AT91" s="3">
        <f t="shared" si="54"/>
        <v>1.2233000000000001</v>
      </c>
      <c r="AU91" s="3">
        <f t="shared" si="55"/>
        <v>1.808155699721965</v>
      </c>
      <c r="AV91" s="3">
        <f t="shared" si="56"/>
        <v>1.269124877089479</v>
      </c>
      <c r="AW91" s="3">
        <f t="shared" si="57"/>
        <v>1.3284956740161875</v>
      </c>
      <c r="AX91" s="3">
        <f t="shared" si="58"/>
        <v>1</v>
      </c>
      <c r="AY91" s="3">
        <f t="shared" si="59"/>
        <v>1.1499999999999999</v>
      </c>
      <c r="AZ91" s="3">
        <f t="shared" si="60"/>
        <v>1</v>
      </c>
      <c r="BA91" s="3">
        <f t="shared" si="60"/>
        <v>1</v>
      </c>
      <c r="BB91" s="3">
        <f t="shared" ref="BB91:BB92" si="76">L91/L$2</f>
        <v>1.3848012101862681</v>
      </c>
    </row>
    <row r="92" spans="1:54">
      <c r="A92" s="2">
        <v>43738</v>
      </c>
      <c r="B92" s="3">
        <v>1.2754000000000001</v>
      </c>
      <c r="C92" s="3">
        <v>1.3717999999999999</v>
      </c>
      <c r="D92" s="3">
        <v>1.2233000000000001</v>
      </c>
      <c r="E92" s="3">
        <v>1.9486000000000001</v>
      </c>
      <c r="F92" s="3">
        <v>1.2895000000000001</v>
      </c>
      <c r="G92" s="3">
        <v>1.427</v>
      </c>
      <c r="H92" s="3">
        <v>1</v>
      </c>
      <c r="I92" s="3">
        <v>1.1499999999999999</v>
      </c>
      <c r="J92" s="3">
        <v>1</v>
      </c>
      <c r="K92" s="3">
        <v>1</v>
      </c>
      <c r="L92" s="19">
        <v>1.3843003172114519</v>
      </c>
      <c r="N92" s="11">
        <f t="shared" si="61"/>
        <v>1.4133165829146588E-3</v>
      </c>
      <c r="O92" s="11" t="str">
        <f t="shared" si="62"/>
        <v>/</v>
      </c>
      <c r="P92" s="11" t="str">
        <f t="shared" si="63"/>
        <v>/</v>
      </c>
      <c r="Q92" s="11">
        <f t="shared" si="64"/>
        <v>-1.2301383905689578E-3</v>
      </c>
      <c r="R92" s="11">
        <f t="shared" si="65"/>
        <v>-9.2972805454394347E-4</v>
      </c>
      <c r="S92" s="11">
        <f t="shared" si="66"/>
        <v>-7.0028011204470442E-4</v>
      </c>
      <c r="T92" s="11" t="str">
        <f t="shared" si="67"/>
        <v>/</v>
      </c>
      <c r="U92" s="11" t="str">
        <f t="shared" si="68"/>
        <v>/</v>
      </c>
      <c r="V92" s="11" t="str">
        <f t="shared" si="69"/>
        <v>/</v>
      </c>
      <c r="W92" s="11" t="str">
        <f t="shared" si="69"/>
        <v>/</v>
      </c>
      <c r="X92" s="11">
        <f t="shared" ref="X92:X93" si="77">IF(L92=L91,"/",L92/L91-1)</f>
        <v>-3.6170749356068121E-4</v>
      </c>
      <c r="AQ92" s="2">
        <f t="shared" si="51"/>
        <v>43738</v>
      </c>
      <c r="AR92" s="3">
        <f t="shared" si="52"/>
        <v>1.2503921568627452</v>
      </c>
      <c r="AS92" s="3">
        <f t="shared" si="53"/>
        <v>1.260845588235294</v>
      </c>
      <c r="AT92" s="3">
        <f t="shared" si="54"/>
        <v>1.2233000000000001</v>
      </c>
      <c r="AU92" s="3">
        <f t="shared" si="55"/>
        <v>1.8059314179796109</v>
      </c>
      <c r="AV92" s="3">
        <f t="shared" si="56"/>
        <v>1.2679449360865291</v>
      </c>
      <c r="AW92" s="3">
        <f t="shared" si="57"/>
        <v>1.3275653549167366</v>
      </c>
      <c r="AX92" s="3">
        <f t="shared" si="58"/>
        <v>1</v>
      </c>
      <c r="AY92" s="3">
        <f t="shared" si="59"/>
        <v>1.1499999999999999</v>
      </c>
      <c r="AZ92" s="3">
        <f t="shared" si="60"/>
        <v>1</v>
      </c>
      <c r="BA92" s="3">
        <f t="shared" si="60"/>
        <v>1</v>
      </c>
      <c r="BB92" s="3">
        <f t="shared" si="76"/>
        <v>1.3843003172114519</v>
      </c>
    </row>
    <row r="93" spans="1:54">
      <c r="A93" s="2">
        <v>43749</v>
      </c>
      <c r="B93" s="3">
        <v>1.2702</v>
      </c>
      <c r="C93" s="3">
        <v>1.3717999999999999</v>
      </c>
      <c r="D93" s="3">
        <v>1.2233000000000001</v>
      </c>
      <c r="E93" s="3">
        <v>1.9691000000000001</v>
      </c>
      <c r="F93" s="3">
        <v>1.2882</v>
      </c>
      <c r="G93" s="3">
        <v>1.431</v>
      </c>
      <c r="H93" s="3">
        <v>1</v>
      </c>
      <c r="I93" s="3">
        <v>1.163</v>
      </c>
      <c r="J93" s="3">
        <v>1</v>
      </c>
      <c r="K93" s="3">
        <v>1</v>
      </c>
      <c r="L93" s="19">
        <v>1.3897108577317931</v>
      </c>
      <c r="N93" s="11">
        <f t="shared" si="61"/>
        <v>-4.0771522659558412E-3</v>
      </c>
      <c r="O93" s="11" t="str">
        <f t="shared" si="62"/>
        <v>/</v>
      </c>
      <c r="P93" s="11" t="str">
        <f t="shared" si="63"/>
        <v>/</v>
      </c>
      <c r="Q93" s="11">
        <f t="shared" si="64"/>
        <v>1.0520373601559996E-2</v>
      </c>
      <c r="R93" s="11">
        <f t="shared" si="65"/>
        <v>-1.0081426909654967E-3</v>
      </c>
      <c r="S93" s="11">
        <f t="shared" si="66"/>
        <v>2.803083391730965E-3</v>
      </c>
      <c r="T93" s="11" t="str">
        <f t="shared" si="67"/>
        <v>/</v>
      </c>
      <c r="U93" s="11">
        <f t="shared" si="68"/>
        <v>1.1304347826087024E-2</v>
      </c>
      <c r="V93" s="11" t="str">
        <f t="shared" si="69"/>
        <v>/</v>
      </c>
      <c r="W93" s="11" t="str">
        <f t="shared" si="69"/>
        <v>/</v>
      </c>
      <c r="X93" s="11">
        <f t="shared" si="77"/>
        <v>3.9085019724913739E-3</v>
      </c>
      <c r="AQ93" s="2">
        <f t="shared" si="51"/>
        <v>43749</v>
      </c>
      <c r="AR93" s="3">
        <f t="shared" si="52"/>
        <v>1.2452941176470589</v>
      </c>
      <c r="AS93" s="3">
        <f t="shared" si="53"/>
        <v>1.260845588235294</v>
      </c>
      <c r="AT93" s="3">
        <f t="shared" si="54"/>
        <v>1.2233000000000001</v>
      </c>
      <c r="AU93" s="3">
        <f t="shared" si="55"/>
        <v>1.8249304911955515</v>
      </c>
      <c r="AV93" s="3">
        <f t="shared" si="56"/>
        <v>1.2666666666666668</v>
      </c>
      <c r="AW93" s="3">
        <f t="shared" si="57"/>
        <v>1.3312866313145411</v>
      </c>
      <c r="AX93" s="3">
        <f t="shared" si="58"/>
        <v>1</v>
      </c>
      <c r="AY93" s="3">
        <f t="shared" si="59"/>
        <v>1.163</v>
      </c>
      <c r="AZ93" s="3">
        <f t="shared" si="60"/>
        <v>1</v>
      </c>
      <c r="BA93" s="3">
        <f t="shared" si="60"/>
        <v>1</v>
      </c>
      <c r="BB93" s="3">
        <f t="shared" ref="BB93" si="78">L93/L$2</f>
        <v>1.3897108577317931</v>
      </c>
    </row>
    <row r="94" spans="1:54">
      <c r="A94" s="2">
        <v>43756</v>
      </c>
      <c r="B94" s="3">
        <v>1.2681</v>
      </c>
      <c r="C94" s="3">
        <v>1.3784000000000001</v>
      </c>
      <c r="D94" s="3">
        <v>1.2242999999999999</v>
      </c>
      <c r="E94" s="3">
        <v>1.9726999999999999</v>
      </c>
      <c r="F94" s="3">
        <v>1.2882</v>
      </c>
      <c r="G94" s="3">
        <v>1.4359999999999999</v>
      </c>
      <c r="H94" s="3">
        <v>1</v>
      </c>
      <c r="I94" s="3">
        <v>1.163</v>
      </c>
      <c r="J94" s="3">
        <v>1</v>
      </c>
      <c r="K94" s="3">
        <v>1</v>
      </c>
      <c r="L94" s="19">
        <v>1.3918643725517512</v>
      </c>
      <c r="N94" s="11">
        <f t="shared" si="61"/>
        <v>-1.6532829475672806E-3</v>
      </c>
      <c r="O94" s="11">
        <f t="shared" si="62"/>
        <v>4.8111969674879962E-3</v>
      </c>
      <c r="P94" s="11">
        <f t="shared" si="63"/>
        <v>8.1746096623880327E-4</v>
      </c>
      <c r="Q94" s="11">
        <f t="shared" si="64"/>
        <v>1.8282464069878657E-3</v>
      </c>
      <c r="R94" s="11" t="str">
        <f t="shared" si="65"/>
        <v>/</v>
      </c>
      <c r="S94" s="11">
        <f t="shared" si="66"/>
        <v>3.4940600978337066E-3</v>
      </c>
      <c r="T94" s="11" t="str">
        <f t="shared" si="67"/>
        <v>/</v>
      </c>
      <c r="U94" s="11" t="str">
        <f t="shared" si="68"/>
        <v>/</v>
      </c>
      <c r="V94" s="11" t="str">
        <f t="shared" si="69"/>
        <v>/</v>
      </c>
      <c r="W94" s="11" t="str">
        <f t="shared" si="69"/>
        <v>/</v>
      </c>
      <c r="X94" s="11">
        <f t="shared" ref="X94" si="79">IF(L94=L93,"/",L94/L93-1)</f>
        <v>1.5496135818302559E-3</v>
      </c>
      <c r="AQ94" s="2">
        <f t="shared" si="51"/>
        <v>43756</v>
      </c>
      <c r="AR94" s="3">
        <f t="shared" si="52"/>
        <v>1.243235294117647</v>
      </c>
      <c r="AS94" s="3">
        <f t="shared" si="53"/>
        <v>1.2669117647058823</v>
      </c>
      <c r="AT94" s="3">
        <f t="shared" si="54"/>
        <v>1.2242999999999999</v>
      </c>
      <c r="AU94" s="3">
        <f t="shared" si="55"/>
        <v>1.8282669138090824</v>
      </c>
      <c r="AV94" s="3">
        <f t="shared" si="56"/>
        <v>1.2666666666666668</v>
      </c>
      <c r="AW94" s="3">
        <f t="shared" si="57"/>
        <v>1.3359382268117965</v>
      </c>
      <c r="AX94" s="3">
        <f t="shared" si="58"/>
        <v>1</v>
      </c>
      <c r="AY94" s="3">
        <f t="shared" si="59"/>
        <v>1.163</v>
      </c>
      <c r="AZ94" s="3">
        <f t="shared" si="60"/>
        <v>1</v>
      </c>
      <c r="BA94" s="3">
        <f t="shared" si="60"/>
        <v>1</v>
      </c>
      <c r="BB94" s="3">
        <f t="shared" ref="BB94" si="80">L94/L$2</f>
        <v>1.3918643725517512</v>
      </c>
    </row>
    <row r="95" spans="1:54">
      <c r="A95" s="2">
        <v>43763</v>
      </c>
      <c r="B95" s="3">
        <v>1.2607999999999999</v>
      </c>
      <c r="C95" s="3">
        <v>1.3796999999999999</v>
      </c>
      <c r="D95" s="3">
        <v>1.2256</v>
      </c>
      <c r="E95" s="3">
        <v>1.9702999999999999</v>
      </c>
      <c r="F95" s="3">
        <v>1.2895000000000001</v>
      </c>
      <c r="G95" s="3">
        <v>1.4339999999999999</v>
      </c>
      <c r="H95" s="3">
        <v>1</v>
      </c>
      <c r="I95" s="3">
        <v>1.1659999999999999</v>
      </c>
      <c r="J95" s="3">
        <v>1</v>
      </c>
      <c r="K95" s="3">
        <v>1</v>
      </c>
      <c r="L95" s="19">
        <v>1.3913131229418958</v>
      </c>
      <c r="N95" s="11">
        <f t="shared" si="61"/>
        <v>-5.7566437978078255E-3</v>
      </c>
      <c r="O95" s="11">
        <f t="shared" si="62"/>
        <v>9.4312246082406404E-4</v>
      </c>
      <c r="P95" s="11">
        <f t="shared" si="63"/>
        <v>1.0618312505106253E-3</v>
      </c>
      <c r="Q95" s="11">
        <f t="shared" si="64"/>
        <v>-1.2166066811983844E-3</v>
      </c>
      <c r="R95" s="11">
        <f t="shared" si="65"/>
        <v>1.0091600683124202E-3</v>
      </c>
      <c r="S95" s="11">
        <f t="shared" si="66"/>
        <v>-1.3927576601671099E-3</v>
      </c>
      <c r="T95" s="11" t="str">
        <f t="shared" si="67"/>
        <v>/</v>
      </c>
      <c r="U95" s="11">
        <f t="shared" si="68"/>
        <v>2.579535683576939E-3</v>
      </c>
      <c r="V95" s="11" t="str">
        <f t="shared" si="69"/>
        <v>/</v>
      </c>
      <c r="W95" s="11" t="str">
        <f t="shared" si="69"/>
        <v>/</v>
      </c>
      <c r="X95" s="11">
        <f t="shared" ref="X95" si="81">IF(L95=L94,"/",L95/L94-1)</f>
        <v>-3.9605123942121345E-4</v>
      </c>
      <c r="AQ95" s="2">
        <f t="shared" si="51"/>
        <v>43763</v>
      </c>
      <c r="AR95" s="3">
        <f t="shared" si="52"/>
        <v>1.236078431372549</v>
      </c>
      <c r="AS95" s="3">
        <f t="shared" si="53"/>
        <v>1.2681066176470586</v>
      </c>
      <c r="AT95" s="3">
        <f t="shared" si="54"/>
        <v>1.2256</v>
      </c>
      <c r="AU95" s="3">
        <f t="shared" si="55"/>
        <v>1.8260426320667285</v>
      </c>
      <c r="AV95" s="3">
        <f t="shared" si="56"/>
        <v>1.2679449360865291</v>
      </c>
      <c r="AW95" s="3">
        <f t="shared" si="57"/>
        <v>1.3340775886128942</v>
      </c>
      <c r="AX95" s="3">
        <f t="shared" si="58"/>
        <v>1</v>
      </c>
      <c r="AY95" s="3">
        <f t="shared" si="59"/>
        <v>1.1659999999999999</v>
      </c>
      <c r="AZ95" s="3">
        <f t="shared" si="60"/>
        <v>1</v>
      </c>
      <c r="BA95" s="3">
        <f t="shared" si="60"/>
        <v>1</v>
      </c>
      <c r="BB95" s="3">
        <f t="shared" ref="BB95" si="82">L95/L$2</f>
        <v>1.3913131229418958</v>
      </c>
    </row>
    <row r="96" spans="1:54">
      <c r="A96" s="2">
        <v>43770</v>
      </c>
      <c r="B96" s="3">
        <v>1.2603</v>
      </c>
      <c r="C96" s="3">
        <v>1.3823000000000001</v>
      </c>
      <c r="D96" s="3">
        <v>1.2258</v>
      </c>
      <c r="E96" s="3">
        <v>1.9691000000000001</v>
      </c>
      <c r="F96" s="3">
        <v>1.2895000000000001</v>
      </c>
      <c r="G96" s="3">
        <v>1.4350000000000001</v>
      </c>
      <c r="H96" s="3">
        <v>1</v>
      </c>
      <c r="I96" s="3">
        <v>1.1679999999999999</v>
      </c>
      <c r="J96" s="3">
        <v>1</v>
      </c>
      <c r="K96" s="3">
        <v>1</v>
      </c>
      <c r="L96" s="19">
        <v>1.3919997659887076</v>
      </c>
      <c r="N96" s="11">
        <f t="shared" si="61"/>
        <v>-3.9657360406086806E-4</v>
      </c>
      <c r="O96" s="11">
        <f t="shared" si="62"/>
        <v>1.8844676378924063E-3</v>
      </c>
      <c r="P96" s="11">
        <f t="shared" si="63"/>
        <v>1.6318537859016935E-4</v>
      </c>
      <c r="Q96" s="11">
        <f t="shared" si="64"/>
        <v>-6.0904430797337206E-4</v>
      </c>
      <c r="R96" s="11" t="str">
        <f t="shared" si="65"/>
        <v>/</v>
      </c>
      <c r="S96" s="11">
        <f t="shared" si="66"/>
        <v>6.9735006973514757E-4</v>
      </c>
      <c r="T96" s="11" t="str">
        <f t="shared" si="67"/>
        <v>/</v>
      </c>
      <c r="U96" s="11">
        <f t="shared" si="68"/>
        <v>1.7152658662091813E-3</v>
      </c>
      <c r="V96" s="11" t="str">
        <f t="shared" si="69"/>
        <v>/</v>
      </c>
      <c r="W96" s="11" t="str">
        <f t="shared" si="69"/>
        <v>/</v>
      </c>
      <c r="X96" s="11">
        <f t="shared" ref="X96" si="83">IF(L96=L95,"/",L96/L95-1)</f>
        <v>4.9352157719884104E-4</v>
      </c>
      <c r="AQ96" s="2">
        <f t="shared" si="51"/>
        <v>43770</v>
      </c>
      <c r="AR96" s="3">
        <f t="shared" si="52"/>
        <v>1.2355882352941177</v>
      </c>
      <c r="AS96" s="3">
        <f t="shared" si="53"/>
        <v>1.2704963235294118</v>
      </c>
      <c r="AT96" s="3">
        <f t="shared" si="54"/>
        <v>1.2258</v>
      </c>
      <c r="AU96" s="3">
        <f t="shared" si="55"/>
        <v>1.8249304911955515</v>
      </c>
      <c r="AV96" s="3">
        <f t="shared" si="56"/>
        <v>1.2679449360865291</v>
      </c>
      <c r="AW96" s="3">
        <f t="shared" si="57"/>
        <v>1.3350079077123453</v>
      </c>
      <c r="AX96" s="3">
        <f t="shared" si="58"/>
        <v>1</v>
      </c>
      <c r="AY96" s="3">
        <f t="shared" si="59"/>
        <v>1.1679999999999999</v>
      </c>
      <c r="AZ96" s="3">
        <f t="shared" si="60"/>
        <v>1</v>
      </c>
      <c r="BA96" s="3">
        <f t="shared" si="60"/>
        <v>1</v>
      </c>
      <c r="BB96" s="3">
        <f t="shared" ref="BB96" si="84">L96/L$2</f>
        <v>1.3919997659887076</v>
      </c>
    </row>
    <row r="97" spans="1:54">
      <c r="A97" s="2">
        <v>43777</v>
      </c>
      <c r="B97" s="3">
        <v>1.2629999999999999</v>
      </c>
      <c r="C97" s="3">
        <v>1.3862000000000001</v>
      </c>
      <c r="D97" s="3">
        <v>1.2262</v>
      </c>
      <c r="E97" s="3">
        <v>1.9691000000000001</v>
      </c>
      <c r="F97" s="3">
        <v>1.2882</v>
      </c>
      <c r="G97" s="3">
        <v>1.4359999999999999</v>
      </c>
      <c r="H97" s="3">
        <v>1</v>
      </c>
      <c r="I97" s="3">
        <v>1.173</v>
      </c>
      <c r="J97" s="3">
        <v>1</v>
      </c>
      <c r="K97" s="3">
        <v>1</v>
      </c>
      <c r="L97" s="19">
        <v>1.3938411017985217</v>
      </c>
      <c r="N97" s="11">
        <f t="shared" si="61"/>
        <v>2.1423470602237593E-3</v>
      </c>
      <c r="O97" s="11">
        <f t="shared" si="62"/>
        <v>2.8213846487736838E-3</v>
      </c>
      <c r="P97" s="11">
        <f t="shared" si="63"/>
        <v>3.263175069341262E-4</v>
      </c>
      <c r="Q97" s="11" t="str">
        <f t="shared" si="64"/>
        <v>/</v>
      </c>
      <c r="R97" s="11">
        <f t="shared" si="65"/>
        <v>-1.0081426909654967E-3</v>
      </c>
      <c r="S97" s="11">
        <f t="shared" si="66"/>
        <v>6.968641114981633E-4</v>
      </c>
      <c r="T97" s="11" t="str">
        <f t="shared" si="67"/>
        <v>/</v>
      </c>
      <c r="U97" s="11">
        <f t="shared" si="68"/>
        <v>4.2808219178083196E-3</v>
      </c>
      <c r="V97" s="11" t="str">
        <f t="shared" si="69"/>
        <v>/</v>
      </c>
      <c r="W97" s="11" t="str">
        <f t="shared" si="69"/>
        <v>/</v>
      </c>
      <c r="X97" s="11">
        <f t="shared" ref="X97" si="85">IF(L97=L96,"/",L97/L96-1)</f>
        <v>1.3227989363246984E-3</v>
      </c>
      <c r="AQ97" s="2">
        <f t="shared" si="51"/>
        <v>43777</v>
      </c>
      <c r="AR97" s="3">
        <f t="shared" si="52"/>
        <v>1.2382352941176469</v>
      </c>
      <c r="AS97" s="3">
        <f t="shared" si="53"/>
        <v>1.2740808823529413</v>
      </c>
      <c r="AT97" s="3">
        <f t="shared" si="54"/>
        <v>1.2262</v>
      </c>
      <c r="AU97" s="3">
        <f t="shared" si="55"/>
        <v>1.8249304911955515</v>
      </c>
      <c r="AV97" s="3">
        <f t="shared" si="56"/>
        <v>1.2666666666666668</v>
      </c>
      <c r="AW97" s="3">
        <f t="shared" si="57"/>
        <v>1.3359382268117965</v>
      </c>
      <c r="AX97" s="3">
        <f t="shared" si="58"/>
        <v>1</v>
      </c>
      <c r="AY97" s="3">
        <f t="shared" si="59"/>
        <v>1.173</v>
      </c>
      <c r="AZ97" s="3">
        <f t="shared" si="60"/>
        <v>1</v>
      </c>
      <c r="BA97" s="3">
        <f t="shared" si="60"/>
        <v>1</v>
      </c>
      <c r="BB97" s="3">
        <f t="shared" ref="BB97" si="86">L97/L$2</f>
        <v>1.3938411017985217</v>
      </c>
    </row>
    <row r="98" spans="1:54">
      <c r="A98" s="2">
        <v>43784</v>
      </c>
      <c r="B98" s="3">
        <v>1.2601</v>
      </c>
      <c r="C98" s="3">
        <v>1.3940999999999999</v>
      </c>
      <c r="D98" s="3">
        <v>1.2263999999999999</v>
      </c>
      <c r="E98" s="3">
        <v>1.9642999999999999</v>
      </c>
      <c r="F98" s="3">
        <v>1.2858000000000001</v>
      </c>
      <c r="G98" s="3">
        <v>1.4379999999999999</v>
      </c>
      <c r="H98" s="3">
        <v>1</v>
      </c>
      <c r="I98" s="3">
        <v>1.171</v>
      </c>
      <c r="J98" s="3">
        <v>1</v>
      </c>
      <c r="K98" s="3">
        <v>1</v>
      </c>
      <c r="L98" s="19">
        <v>1.3936326269191961</v>
      </c>
      <c r="N98" s="11">
        <f t="shared" si="61"/>
        <v>-2.2961203483767845E-3</v>
      </c>
      <c r="O98" s="11">
        <f t="shared" si="62"/>
        <v>5.6990333285238393E-3</v>
      </c>
      <c r="P98" s="11">
        <f t="shared" si="63"/>
        <v>1.6310552927745192E-4</v>
      </c>
      <c r="Q98" s="11">
        <f t="shared" si="64"/>
        <v>-2.4376618759840429E-3</v>
      </c>
      <c r="R98" s="11">
        <f t="shared" si="65"/>
        <v>-1.8630647414997759E-3</v>
      </c>
      <c r="S98" s="11">
        <f t="shared" si="66"/>
        <v>1.3927576601671099E-3</v>
      </c>
      <c r="T98" s="11" t="str">
        <f t="shared" si="67"/>
        <v>/</v>
      </c>
      <c r="U98" s="11">
        <f t="shared" si="68"/>
        <v>-1.7050298380221207E-3</v>
      </c>
      <c r="V98" s="11" t="str">
        <f t="shared" si="69"/>
        <v>/</v>
      </c>
      <c r="W98" s="11" t="str">
        <f t="shared" si="69"/>
        <v>/</v>
      </c>
      <c r="X98" s="11">
        <f t="shared" ref="X98" si="87">IF(L98=L97,"/",L98/L97-1)</f>
        <v>-1.4956861227344298E-4</v>
      </c>
      <c r="AQ98" s="2">
        <f t="shared" ref="AQ98:AQ129" si="88">A98</f>
        <v>43784</v>
      </c>
      <c r="AR98" s="3">
        <f t="shared" ref="AR98:AR129" si="89">B98/B$2</f>
        <v>1.2353921568627451</v>
      </c>
      <c r="AS98" s="3">
        <f t="shared" ref="AS98:AS129" si="90">C98/C$2</f>
        <v>1.2813419117647058</v>
      </c>
      <c r="AT98" s="3">
        <f t="shared" ref="AT98:AT129" si="91">D98/D$2</f>
        <v>1.2263999999999999</v>
      </c>
      <c r="AU98" s="3">
        <f t="shared" ref="AU98:AU129" si="92">E98/E$2</f>
        <v>1.8204819277108433</v>
      </c>
      <c r="AV98" s="3">
        <f t="shared" ref="AV98:AV129" si="93">F98/F$2</f>
        <v>1.2643067846607672</v>
      </c>
      <c r="AW98" s="3">
        <f t="shared" ref="AW98:AW129" si="94">G98/G$2</f>
        <v>1.3377988650106987</v>
      </c>
      <c r="AX98" s="3">
        <f t="shared" ref="AX98:AX129" si="95">H98/H$2</f>
        <v>1</v>
      </c>
      <c r="AY98" s="3">
        <f t="shared" ref="AY98:AY129" si="96">I98/I$2</f>
        <v>1.171</v>
      </c>
      <c r="AZ98" s="3">
        <f t="shared" ref="AZ98:BA132" si="97">J98/J$2</f>
        <v>1</v>
      </c>
      <c r="BA98" s="3">
        <f t="shared" si="97"/>
        <v>1</v>
      </c>
      <c r="BB98" s="3">
        <f t="shared" ref="BB98" si="98">L98/L$2</f>
        <v>1.3936326269191961</v>
      </c>
    </row>
    <row r="99" spans="1:54">
      <c r="A99" s="2">
        <v>43791</v>
      </c>
      <c r="B99" s="3">
        <v>1.2607999999999999</v>
      </c>
      <c r="C99" s="3">
        <v>1.3888</v>
      </c>
      <c r="D99" s="3">
        <v>1.2278</v>
      </c>
      <c r="E99" s="3">
        <v>1.9666999999999999</v>
      </c>
      <c r="F99" s="3">
        <v>1.2846</v>
      </c>
      <c r="G99" s="3">
        <v>1.4410000000000001</v>
      </c>
      <c r="H99" s="3">
        <v>1</v>
      </c>
      <c r="I99" s="3">
        <v>1.1819999999999999</v>
      </c>
      <c r="J99" s="3">
        <v>1</v>
      </c>
      <c r="K99" s="3">
        <v>1</v>
      </c>
      <c r="L99" s="19">
        <v>1.3955565920607087</v>
      </c>
      <c r="N99" s="11">
        <f t="shared" ref="N99:N130" si="99">IF(B99=B98,"/",B99/B98-1)</f>
        <v>5.5551146734389434E-4</v>
      </c>
      <c r="O99" s="11">
        <f t="shared" ref="O99:O130" si="100">IF(C99=C98,"/",C99/C98-1)</f>
        <v>-3.8017358869520956E-3</v>
      </c>
      <c r="P99" s="11">
        <f t="shared" ref="P99:P130" si="101">IF(D99=D98,"/",D99/D98-1)</f>
        <v>1.1415525114155667E-3</v>
      </c>
      <c r="Q99" s="11">
        <f t="shared" ref="Q99:Q130" si="102">IF(E99=E98,"/",E99/E98-1)</f>
        <v>1.2218092959324078E-3</v>
      </c>
      <c r="R99" s="11">
        <f t="shared" ref="R99:R130" si="103">IF(F99=F98,"/",F99/F98-1)</f>
        <v>-9.3327111525909334E-4</v>
      </c>
      <c r="S99" s="11">
        <f t="shared" ref="S99:S130" si="104">IF(G99=G98,"/",G99/G98-1)</f>
        <v>2.0862308762170656E-3</v>
      </c>
      <c r="T99" s="11" t="str">
        <f t="shared" ref="T99:T130" si="105">IF(H99=H98,"/",H99/H98-1)</f>
        <v>/</v>
      </c>
      <c r="U99" s="11">
        <f t="shared" ref="U99:U130" si="106">IF(I99=I98,"/",I99/I98-1)</f>
        <v>9.3936806148589014E-3</v>
      </c>
      <c r="V99" s="11" t="str">
        <f t="shared" ref="V99:W130" si="107">IF(J99=J98,"/",J99/J98-1)</f>
        <v>/</v>
      </c>
      <c r="W99" s="11" t="str">
        <f t="shared" si="107"/>
        <v>/</v>
      </c>
      <c r="X99" s="11">
        <f t="shared" ref="X99" si="108">IF(L99=L98,"/",L99/L98-1)</f>
        <v>1.3805396805079972E-3</v>
      </c>
      <c r="AQ99" s="2">
        <f t="shared" si="88"/>
        <v>43791</v>
      </c>
      <c r="AR99" s="3">
        <f t="shared" si="89"/>
        <v>1.236078431372549</v>
      </c>
      <c r="AS99" s="3">
        <f t="shared" si="90"/>
        <v>1.276470588235294</v>
      </c>
      <c r="AT99" s="3">
        <f t="shared" si="91"/>
        <v>1.2278</v>
      </c>
      <c r="AU99" s="3">
        <f t="shared" si="92"/>
        <v>1.8227062094531974</v>
      </c>
      <c r="AV99" s="3">
        <f t="shared" si="93"/>
        <v>1.2631268436578171</v>
      </c>
      <c r="AW99" s="3">
        <f t="shared" si="94"/>
        <v>1.340589822309052</v>
      </c>
      <c r="AX99" s="3">
        <f t="shared" si="95"/>
        <v>1</v>
      </c>
      <c r="AY99" s="3">
        <f t="shared" si="96"/>
        <v>1.1819999999999999</v>
      </c>
      <c r="AZ99" s="3">
        <f t="shared" si="97"/>
        <v>1</v>
      </c>
      <c r="BA99" s="3">
        <f t="shared" si="97"/>
        <v>1</v>
      </c>
      <c r="BB99" s="3">
        <f t="shared" ref="BB99" si="109">L99/L$2</f>
        <v>1.3955565920607087</v>
      </c>
    </row>
    <row r="100" spans="1:54">
      <c r="A100" s="2">
        <v>43798</v>
      </c>
      <c r="B100" s="3">
        <v>1.2583</v>
      </c>
      <c r="C100" s="3">
        <v>1.3914</v>
      </c>
      <c r="D100" s="3">
        <v>1.2286999999999999</v>
      </c>
      <c r="E100" s="3">
        <v>1.9702999999999999</v>
      </c>
      <c r="F100" s="3">
        <v>1.2858000000000001</v>
      </c>
      <c r="G100" s="3">
        <v>1.44</v>
      </c>
      <c r="H100" s="3">
        <v>1</v>
      </c>
      <c r="I100" s="3">
        <v>1.1830000000000001</v>
      </c>
      <c r="J100" s="3">
        <v>1</v>
      </c>
      <c r="K100" s="3">
        <v>1</v>
      </c>
      <c r="L100" s="19">
        <v>1.3962621359789067</v>
      </c>
      <c r="N100" s="11">
        <f t="shared" si="99"/>
        <v>-1.9828680203045623E-3</v>
      </c>
      <c r="O100" s="11">
        <f t="shared" si="100"/>
        <v>1.8721198156681496E-3</v>
      </c>
      <c r="P100" s="11">
        <f t="shared" si="101"/>
        <v>7.3301840690653819E-4</v>
      </c>
      <c r="Q100" s="11">
        <f t="shared" si="102"/>
        <v>1.8304774495347953E-3</v>
      </c>
      <c r="R100" s="11">
        <f t="shared" si="103"/>
        <v>9.3414292386739817E-4</v>
      </c>
      <c r="S100" s="11">
        <f t="shared" si="104"/>
        <v>-6.93962526023717E-4</v>
      </c>
      <c r="T100" s="11" t="str">
        <f t="shared" si="105"/>
        <v>/</v>
      </c>
      <c r="U100" s="11">
        <f t="shared" si="106"/>
        <v>8.4602368866337763E-4</v>
      </c>
      <c r="V100" s="11" t="str">
        <f t="shared" si="107"/>
        <v>/</v>
      </c>
      <c r="W100" s="11" t="str">
        <f t="shared" si="107"/>
        <v>/</v>
      </c>
      <c r="X100" s="11">
        <f t="shared" ref="X100" si="110">IF(L100=L99,"/",L100/L99-1)</f>
        <v>5.0556453404460022E-4</v>
      </c>
      <c r="AQ100" s="2">
        <f t="shared" si="88"/>
        <v>43798</v>
      </c>
      <c r="AR100" s="3">
        <f t="shared" si="89"/>
        <v>1.2336274509803922</v>
      </c>
      <c r="AS100" s="3">
        <f t="shared" si="90"/>
        <v>1.278860294117647</v>
      </c>
      <c r="AT100" s="3">
        <f t="shared" si="91"/>
        <v>1.2286999999999999</v>
      </c>
      <c r="AU100" s="3">
        <f t="shared" si="92"/>
        <v>1.8260426320667285</v>
      </c>
      <c r="AV100" s="3">
        <f t="shared" si="93"/>
        <v>1.2643067846607672</v>
      </c>
      <c r="AW100" s="3">
        <f t="shared" si="94"/>
        <v>1.3396595032096008</v>
      </c>
      <c r="AX100" s="3">
        <f t="shared" si="95"/>
        <v>1</v>
      </c>
      <c r="AY100" s="3">
        <f t="shared" si="96"/>
        <v>1.1830000000000001</v>
      </c>
      <c r="AZ100" s="3">
        <f t="shared" si="97"/>
        <v>1</v>
      </c>
      <c r="BA100" s="3">
        <f t="shared" si="97"/>
        <v>1</v>
      </c>
      <c r="BB100" s="3">
        <f t="shared" ref="BB100" si="111">L100/L$2</f>
        <v>1.3962621359789067</v>
      </c>
    </row>
    <row r="101" spans="1:54">
      <c r="A101" s="2">
        <v>43805</v>
      </c>
      <c r="B101" s="3">
        <v>1.2593000000000001</v>
      </c>
      <c r="C101" s="3">
        <v>1.3888</v>
      </c>
      <c r="D101" s="3">
        <v>1.2304999999999999</v>
      </c>
      <c r="E101" s="3">
        <v>1.9715</v>
      </c>
      <c r="F101" s="3">
        <v>1.2895000000000001</v>
      </c>
      <c r="G101" s="3">
        <v>1.4350000000000001</v>
      </c>
      <c r="H101" s="3">
        <v>1</v>
      </c>
      <c r="I101" s="3">
        <v>1.1839999999999999</v>
      </c>
      <c r="J101" s="3">
        <v>1</v>
      </c>
      <c r="K101" s="3">
        <v>1</v>
      </c>
      <c r="L101" s="19">
        <v>1.3965116242936946</v>
      </c>
      <c r="N101" s="11">
        <f t="shared" si="99"/>
        <v>7.9472303902106134E-4</v>
      </c>
      <c r="O101" s="11">
        <f t="shared" si="100"/>
        <v>-1.868621532269632E-3</v>
      </c>
      <c r="P101" s="11">
        <f t="shared" si="101"/>
        <v>1.4649629689915677E-3</v>
      </c>
      <c r="Q101" s="11">
        <f t="shared" si="102"/>
        <v>6.0904430797337206E-4</v>
      </c>
      <c r="R101" s="11">
        <f t="shared" si="103"/>
        <v>2.8775859387151215E-3</v>
      </c>
      <c r="S101" s="11">
        <f t="shared" si="104"/>
        <v>-3.4722222222220989E-3</v>
      </c>
      <c r="T101" s="11" t="str">
        <f t="shared" si="105"/>
        <v>/</v>
      </c>
      <c r="U101" s="11">
        <f t="shared" si="106"/>
        <v>8.4530853761610736E-4</v>
      </c>
      <c r="V101" s="11" t="str">
        <f t="shared" si="107"/>
        <v>/</v>
      </c>
      <c r="W101" s="11" t="str">
        <f t="shared" si="107"/>
        <v>/</v>
      </c>
      <c r="X101" s="11">
        <f t="shared" ref="X101" si="112">IF(L101=L100,"/",L101/L100-1)</f>
        <v>1.7868300540357929E-4</v>
      </c>
      <c r="AQ101" s="2">
        <f t="shared" si="88"/>
        <v>43805</v>
      </c>
      <c r="AR101" s="3">
        <f t="shared" si="89"/>
        <v>1.2346078431372549</v>
      </c>
      <c r="AS101" s="3">
        <f t="shared" si="90"/>
        <v>1.276470588235294</v>
      </c>
      <c r="AT101" s="3">
        <f t="shared" si="91"/>
        <v>1.2304999999999999</v>
      </c>
      <c r="AU101" s="3">
        <f t="shared" si="92"/>
        <v>1.8271547729379056</v>
      </c>
      <c r="AV101" s="3">
        <f t="shared" si="93"/>
        <v>1.2679449360865291</v>
      </c>
      <c r="AW101" s="3">
        <f t="shared" si="94"/>
        <v>1.3350079077123453</v>
      </c>
      <c r="AX101" s="3">
        <f t="shared" si="95"/>
        <v>1</v>
      </c>
      <c r="AY101" s="3">
        <f t="shared" si="96"/>
        <v>1.1839999999999999</v>
      </c>
      <c r="AZ101" s="3">
        <f t="shared" si="97"/>
        <v>1</v>
      </c>
      <c r="BA101" s="3">
        <f t="shared" si="97"/>
        <v>1</v>
      </c>
      <c r="BB101" s="3">
        <f t="shared" ref="BB101" si="113">L101/L$2</f>
        <v>1.3965116242936946</v>
      </c>
    </row>
    <row r="102" spans="1:54">
      <c r="A102" s="2">
        <v>43812</v>
      </c>
      <c r="B102" s="3">
        <v>1.2613000000000001</v>
      </c>
      <c r="C102" s="3">
        <v>1.3875</v>
      </c>
      <c r="D102" s="3">
        <v>1.2314000000000001</v>
      </c>
      <c r="E102" s="3">
        <v>1.9739</v>
      </c>
      <c r="F102" s="3">
        <v>1.2907</v>
      </c>
      <c r="G102" s="3">
        <v>1.4419999999999999</v>
      </c>
      <c r="H102" s="3">
        <v>1</v>
      </c>
      <c r="I102" s="3">
        <v>1.1839999999999999</v>
      </c>
      <c r="J102" s="3">
        <v>1</v>
      </c>
      <c r="K102" s="3">
        <v>1</v>
      </c>
      <c r="L102" s="19">
        <v>1.3984689571181832</v>
      </c>
      <c r="N102" s="11">
        <f t="shared" si="99"/>
        <v>1.5881839116969054E-3</v>
      </c>
      <c r="O102" s="11">
        <f t="shared" si="100"/>
        <v>-9.360599078341858E-4</v>
      </c>
      <c r="P102" s="11">
        <f t="shared" si="101"/>
        <v>7.3140999593679368E-4</v>
      </c>
      <c r="Q102" s="11">
        <f t="shared" si="102"/>
        <v>1.2173471975653882E-3</v>
      </c>
      <c r="R102" s="11">
        <f t="shared" si="103"/>
        <v>9.3059325319888586E-4</v>
      </c>
      <c r="S102" s="11">
        <f t="shared" si="104"/>
        <v>4.8780487804878092E-3</v>
      </c>
      <c r="T102" s="11" t="str">
        <f t="shared" si="105"/>
        <v>/</v>
      </c>
      <c r="U102" s="11" t="str">
        <f t="shared" si="106"/>
        <v>/</v>
      </c>
      <c r="V102" s="11" t="str">
        <f t="shared" si="107"/>
        <v>/</v>
      </c>
      <c r="W102" s="11" t="str">
        <f t="shared" si="107"/>
        <v>/</v>
      </c>
      <c r="X102" s="11">
        <f t="shared" ref="X102" si="114">IF(L102=L101,"/",L102/L101-1)</f>
        <v>1.4015872051753586E-3</v>
      </c>
      <c r="AQ102" s="2">
        <f t="shared" si="88"/>
        <v>43812</v>
      </c>
      <c r="AR102" s="3">
        <f t="shared" si="89"/>
        <v>1.2365686274509804</v>
      </c>
      <c r="AS102" s="3">
        <f t="shared" si="90"/>
        <v>1.2752757352941175</v>
      </c>
      <c r="AT102" s="3">
        <f t="shared" si="91"/>
        <v>1.2314000000000001</v>
      </c>
      <c r="AU102" s="3">
        <f t="shared" si="92"/>
        <v>1.8293790546802595</v>
      </c>
      <c r="AV102" s="3">
        <f t="shared" si="93"/>
        <v>1.269124877089479</v>
      </c>
      <c r="AW102" s="3">
        <f t="shared" si="94"/>
        <v>1.3415201414085032</v>
      </c>
      <c r="AX102" s="3">
        <f t="shared" si="95"/>
        <v>1</v>
      </c>
      <c r="AY102" s="3">
        <f t="shared" si="96"/>
        <v>1.1839999999999999</v>
      </c>
      <c r="AZ102" s="3">
        <f t="shared" si="97"/>
        <v>1</v>
      </c>
      <c r="BA102" s="3">
        <f t="shared" si="97"/>
        <v>1</v>
      </c>
      <c r="BB102" s="3">
        <f t="shared" ref="BB102" si="115">L102/L$2</f>
        <v>1.3984689571181832</v>
      </c>
    </row>
    <row r="103" spans="1:54">
      <c r="A103" s="2">
        <v>43819</v>
      </c>
      <c r="B103" s="3">
        <v>1.2623</v>
      </c>
      <c r="C103" s="3">
        <v>1.4124000000000001</v>
      </c>
      <c r="D103" s="3">
        <v>1.2279</v>
      </c>
      <c r="E103" s="3">
        <v>1.9691000000000001</v>
      </c>
      <c r="F103" s="3">
        <v>1.2956000000000001</v>
      </c>
      <c r="G103" s="3">
        <v>1.4370000000000001</v>
      </c>
      <c r="H103" s="3">
        <v>1</v>
      </c>
      <c r="I103" s="3">
        <v>1.1890000000000001</v>
      </c>
      <c r="J103" s="3">
        <v>1</v>
      </c>
      <c r="K103" s="3">
        <v>1</v>
      </c>
      <c r="L103" s="19">
        <v>1.4020683579828042</v>
      </c>
      <c r="N103" s="11">
        <f t="shared" si="99"/>
        <v>7.9283279156427966E-4</v>
      </c>
      <c r="O103" s="11">
        <f t="shared" si="100"/>
        <v>1.7945945945946118E-2</v>
      </c>
      <c r="P103" s="11">
        <f t="shared" si="101"/>
        <v>-2.8422933246711191E-3</v>
      </c>
      <c r="Q103" s="11">
        <f t="shared" si="102"/>
        <v>-2.4317341304016526E-3</v>
      </c>
      <c r="R103" s="11">
        <f t="shared" si="103"/>
        <v>3.7963895560548799E-3</v>
      </c>
      <c r="S103" s="11">
        <f t="shared" si="104"/>
        <v>-3.4674063800276267E-3</v>
      </c>
      <c r="T103" s="11" t="str">
        <f t="shared" si="105"/>
        <v>/</v>
      </c>
      <c r="U103" s="11">
        <f t="shared" si="106"/>
        <v>4.222972972973027E-3</v>
      </c>
      <c r="V103" s="11" t="str">
        <f t="shared" si="107"/>
        <v>/</v>
      </c>
      <c r="W103" s="11" t="str">
        <f t="shared" si="107"/>
        <v>/</v>
      </c>
      <c r="X103" s="11">
        <f t="shared" ref="X103" si="116">IF(L103=L102,"/",L103/L102-1)</f>
        <v>2.5738153473482406E-3</v>
      </c>
      <c r="AQ103" s="2">
        <f t="shared" si="88"/>
        <v>43819</v>
      </c>
      <c r="AR103" s="3">
        <f t="shared" si="89"/>
        <v>1.2375490196078431</v>
      </c>
      <c r="AS103" s="3">
        <f t="shared" si="90"/>
        <v>1.2981617647058823</v>
      </c>
      <c r="AT103" s="3">
        <f t="shared" si="91"/>
        <v>1.2279</v>
      </c>
      <c r="AU103" s="3">
        <f t="shared" si="92"/>
        <v>1.8249304911955515</v>
      </c>
      <c r="AV103" s="3">
        <f t="shared" si="93"/>
        <v>1.273942969518191</v>
      </c>
      <c r="AW103" s="3">
        <f t="shared" si="94"/>
        <v>1.3368685459112477</v>
      </c>
      <c r="AX103" s="3">
        <f t="shared" si="95"/>
        <v>1</v>
      </c>
      <c r="AY103" s="3">
        <f t="shared" si="96"/>
        <v>1.1890000000000001</v>
      </c>
      <c r="AZ103" s="3">
        <f t="shared" si="97"/>
        <v>1</v>
      </c>
      <c r="BA103" s="3">
        <f t="shared" si="97"/>
        <v>1</v>
      </c>
      <c r="BB103" s="3">
        <f t="shared" ref="BB103" si="117">L103/L$2</f>
        <v>1.4020683579828042</v>
      </c>
    </row>
    <row r="104" spans="1:54">
      <c r="A104" s="2">
        <v>43826</v>
      </c>
      <c r="B104" s="3">
        <v>1.2630999999999999</v>
      </c>
      <c r="C104" s="3">
        <v>1.4189000000000001</v>
      </c>
      <c r="D104" s="3">
        <v>1.2292000000000001</v>
      </c>
      <c r="E104" s="3">
        <v>1.9715</v>
      </c>
      <c r="F104" s="3">
        <v>1.2956000000000001</v>
      </c>
      <c r="G104" s="3">
        <v>1.4370000000000001</v>
      </c>
      <c r="H104" s="3">
        <v>0.99990000000000001</v>
      </c>
      <c r="I104" s="3">
        <v>1.1890000000000001</v>
      </c>
      <c r="J104" s="3">
        <v>1</v>
      </c>
      <c r="K104" s="3">
        <v>1</v>
      </c>
      <c r="L104" s="19">
        <v>1.4035532302071891</v>
      </c>
      <c r="N104" s="11">
        <f t="shared" si="99"/>
        <v>6.3376376455659411E-4</v>
      </c>
      <c r="O104" s="11">
        <f t="shared" si="100"/>
        <v>4.6020957235910487E-3</v>
      </c>
      <c r="P104" s="11">
        <f t="shared" si="101"/>
        <v>1.0587181366561449E-3</v>
      </c>
      <c r="Q104" s="11">
        <f t="shared" si="102"/>
        <v>1.2188309379919104E-3</v>
      </c>
      <c r="R104" s="11" t="str">
        <f t="shared" si="103"/>
        <v>/</v>
      </c>
      <c r="S104" s="11" t="str">
        <f t="shared" si="104"/>
        <v>/</v>
      </c>
      <c r="T104" s="11">
        <f t="shared" si="105"/>
        <v>-9.9999999999988987E-5</v>
      </c>
      <c r="U104" s="11" t="str">
        <f t="shared" si="106"/>
        <v>/</v>
      </c>
      <c r="V104" s="11" t="str">
        <f t="shared" si="107"/>
        <v>/</v>
      </c>
      <c r="W104" s="11" t="str">
        <f t="shared" si="107"/>
        <v>/</v>
      </c>
      <c r="X104" s="11">
        <f t="shared" ref="X104" si="118">IF(L104=L103,"/",L104/L103-1)</f>
        <v>1.059058366113641E-3</v>
      </c>
      <c r="AQ104" s="2">
        <f t="shared" si="88"/>
        <v>43826</v>
      </c>
      <c r="AR104" s="3">
        <f t="shared" si="89"/>
        <v>1.2383333333333333</v>
      </c>
      <c r="AS104" s="3">
        <f t="shared" si="90"/>
        <v>1.3041360294117648</v>
      </c>
      <c r="AT104" s="3">
        <f t="shared" si="91"/>
        <v>1.2292000000000001</v>
      </c>
      <c r="AU104" s="3">
        <f t="shared" si="92"/>
        <v>1.8271547729379056</v>
      </c>
      <c r="AV104" s="3">
        <f t="shared" si="93"/>
        <v>1.273942969518191</v>
      </c>
      <c r="AW104" s="3">
        <f t="shared" si="94"/>
        <v>1.3368685459112477</v>
      </c>
      <c r="AX104" s="3">
        <f t="shared" si="95"/>
        <v>0.99990000000000001</v>
      </c>
      <c r="AY104" s="3">
        <f t="shared" si="96"/>
        <v>1.1890000000000001</v>
      </c>
      <c r="AZ104" s="3">
        <f t="shared" si="97"/>
        <v>1</v>
      </c>
      <c r="BA104" s="3">
        <f t="shared" si="97"/>
        <v>1</v>
      </c>
      <c r="BB104" s="3">
        <f t="shared" ref="BB104" si="119">L104/L$2</f>
        <v>1.4035532302071891</v>
      </c>
    </row>
    <row r="105" spans="1:54">
      <c r="A105" s="2">
        <v>43833</v>
      </c>
      <c r="B105" s="3">
        <v>1.2657</v>
      </c>
      <c r="C105" s="3">
        <v>1.4162999999999999</v>
      </c>
      <c r="D105" s="3">
        <v>1.2316</v>
      </c>
      <c r="E105" s="3">
        <v>1.9702999999999999</v>
      </c>
      <c r="F105" s="3">
        <v>1.298</v>
      </c>
      <c r="G105" s="3">
        <v>1.4444999999999999</v>
      </c>
      <c r="H105" s="3">
        <v>0.99970000000000003</v>
      </c>
      <c r="I105" s="3">
        <v>1.1930000000000001</v>
      </c>
      <c r="J105" s="3">
        <v>1</v>
      </c>
      <c r="K105" s="3">
        <v>1</v>
      </c>
      <c r="L105" s="19">
        <v>1.4056244572104462</v>
      </c>
      <c r="N105" s="11">
        <f t="shared" si="99"/>
        <v>2.0584276779354038E-3</v>
      </c>
      <c r="O105" s="11">
        <f t="shared" si="100"/>
        <v>-1.8324053844528398E-3</v>
      </c>
      <c r="P105" s="11">
        <f t="shared" si="101"/>
        <v>1.9524894240154911E-3</v>
      </c>
      <c r="Q105" s="11">
        <f t="shared" si="102"/>
        <v>-6.0867359878269411E-4</v>
      </c>
      <c r="R105" s="11">
        <f t="shared" si="103"/>
        <v>1.852423587527019E-3</v>
      </c>
      <c r="S105" s="11">
        <f t="shared" si="104"/>
        <v>5.2192066805845094E-3</v>
      </c>
      <c r="T105" s="11">
        <f t="shared" si="105"/>
        <v>-2.0002000200014525E-4</v>
      </c>
      <c r="U105" s="11">
        <f t="shared" si="106"/>
        <v>3.364171572750152E-3</v>
      </c>
      <c r="V105" s="11" t="str">
        <f t="shared" si="107"/>
        <v>/</v>
      </c>
      <c r="W105" s="11" t="str">
        <f t="shared" si="107"/>
        <v>/</v>
      </c>
      <c r="X105" s="11">
        <f t="shared" ref="X105" si="120">IF(L105=L104,"/",L105/L104-1)</f>
        <v>1.4757024946971953E-3</v>
      </c>
      <c r="AQ105" s="2">
        <f t="shared" si="88"/>
        <v>43833</v>
      </c>
      <c r="AR105" s="3">
        <f t="shared" si="89"/>
        <v>1.2408823529411765</v>
      </c>
      <c r="AS105" s="3">
        <f t="shared" si="90"/>
        <v>1.3017463235294116</v>
      </c>
      <c r="AT105" s="3">
        <f t="shared" si="91"/>
        <v>1.2316</v>
      </c>
      <c r="AU105" s="3">
        <f t="shared" si="92"/>
        <v>1.8260426320667285</v>
      </c>
      <c r="AV105" s="3">
        <f t="shared" si="93"/>
        <v>1.2763028515240906</v>
      </c>
      <c r="AW105" s="3">
        <f t="shared" si="94"/>
        <v>1.3438459391571309</v>
      </c>
      <c r="AX105" s="3">
        <f t="shared" si="95"/>
        <v>0.99970000000000003</v>
      </c>
      <c r="AY105" s="3">
        <f t="shared" si="96"/>
        <v>1.1930000000000001</v>
      </c>
      <c r="AZ105" s="3">
        <f t="shared" si="97"/>
        <v>1</v>
      </c>
      <c r="BA105" s="3">
        <f t="shared" si="97"/>
        <v>1</v>
      </c>
      <c r="BB105" s="3">
        <f t="shared" ref="BB105" si="121">L105/L$2</f>
        <v>1.4056244572104462</v>
      </c>
    </row>
    <row r="106" spans="1:54">
      <c r="A106" s="2">
        <v>43840</v>
      </c>
      <c r="B106" s="3">
        <v>1.2658</v>
      </c>
      <c r="C106" s="3">
        <v>1.415</v>
      </c>
      <c r="D106" s="3">
        <v>1.2330000000000001</v>
      </c>
      <c r="E106" s="3">
        <v>1.9726999999999999</v>
      </c>
      <c r="F106" s="3">
        <v>1.2992999999999999</v>
      </c>
      <c r="G106" s="3">
        <v>1.4396</v>
      </c>
      <c r="H106" s="3">
        <v>0.99950000000000006</v>
      </c>
      <c r="I106" s="3">
        <v>1.1930000000000001</v>
      </c>
      <c r="J106" s="3">
        <v>1</v>
      </c>
      <c r="K106" s="3">
        <v>1</v>
      </c>
      <c r="L106" s="19">
        <v>1.4054356199889213</v>
      </c>
      <c r="N106" s="11">
        <f t="shared" si="99"/>
        <v>7.9007663743357881E-5</v>
      </c>
      <c r="O106" s="11">
        <f t="shared" si="100"/>
        <v>-9.1788462896269518E-4</v>
      </c>
      <c r="P106" s="11">
        <f t="shared" si="101"/>
        <v>1.1367327054239151E-3</v>
      </c>
      <c r="Q106" s="11">
        <f t="shared" si="102"/>
        <v>1.2180886159467441E-3</v>
      </c>
      <c r="R106" s="11">
        <f t="shared" si="103"/>
        <v>1.0015408320491748E-3</v>
      </c>
      <c r="S106" s="11">
        <f t="shared" si="104"/>
        <v>-3.392177223952908E-3</v>
      </c>
      <c r="T106" s="11">
        <f t="shared" si="105"/>
        <v>-2.0006001800543238E-4</v>
      </c>
      <c r="U106" s="11" t="str">
        <f t="shared" si="106"/>
        <v>/</v>
      </c>
      <c r="V106" s="11" t="str">
        <f t="shared" si="107"/>
        <v>/</v>
      </c>
      <c r="W106" s="11" t="str">
        <f t="shared" si="107"/>
        <v>/</v>
      </c>
      <c r="X106" s="11">
        <f t="shared" ref="X106" si="122">IF(L106=L105,"/",L106/L105-1)</f>
        <v>-1.3434400671974434E-4</v>
      </c>
      <c r="AQ106" s="2">
        <f t="shared" si="88"/>
        <v>43840</v>
      </c>
      <c r="AR106" s="3">
        <f t="shared" si="89"/>
        <v>1.2409803921568627</v>
      </c>
      <c r="AS106" s="3">
        <f t="shared" si="90"/>
        <v>1.3005514705882353</v>
      </c>
      <c r="AT106" s="3">
        <f t="shared" si="91"/>
        <v>1.2330000000000001</v>
      </c>
      <c r="AU106" s="3">
        <f t="shared" si="92"/>
        <v>1.8282669138090824</v>
      </c>
      <c r="AV106" s="3">
        <f t="shared" si="93"/>
        <v>1.2775811209439529</v>
      </c>
      <c r="AW106" s="3">
        <f t="shared" si="94"/>
        <v>1.3392873755698205</v>
      </c>
      <c r="AX106" s="3">
        <f t="shared" si="95"/>
        <v>0.99950000000000006</v>
      </c>
      <c r="AY106" s="3">
        <f t="shared" si="96"/>
        <v>1.1930000000000001</v>
      </c>
      <c r="AZ106" s="3">
        <f t="shared" si="97"/>
        <v>1</v>
      </c>
      <c r="BA106" s="3">
        <f t="shared" si="97"/>
        <v>1</v>
      </c>
      <c r="BB106" s="3">
        <f t="shared" ref="BB106" si="123">L106/L$2</f>
        <v>1.4054356199889213</v>
      </c>
    </row>
    <row r="107" spans="1:54">
      <c r="A107" s="2">
        <v>43847</v>
      </c>
      <c r="B107" s="3">
        <v>1.2710999999999999</v>
      </c>
      <c r="C107" s="3">
        <v>1.4201999999999999</v>
      </c>
      <c r="D107" s="3">
        <v>1.2342</v>
      </c>
      <c r="E107" s="3">
        <v>1.9871000000000001</v>
      </c>
      <c r="F107" s="3">
        <v>1.3005</v>
      </c>
      <c r="G107" s="3">
        <v>1.4448000000000001</v>
      </c>
      <c r="H107" s="3">
        <v>0.99939999999999996</v>
      </c>
      <c r="I107" s="3">
        <v>1.2010000000000001</v>
      </c>
      <c r="J107" s="3">
        <v>1</v>
      </c>
      <c r="K107" s="3">
        <v>1</v>
      </c>
      <c r="L107" s="19">
        <v>1.4102275029000213</v>
      </c>
      <c r="N107" s="11">
        <f t="shared" si="99"/>
        <v>4.1870753673565186E-3</v>
      </c>
      <c r="O107" s="11">
        <f t="shared" si="100"/>
        <v>3.6749116607772692E-3</v>
      </c>
      <c r="P107" s="11">
        <f t="shared" si="101"/>
        <v>9.732360097323145E-4</v>
      </c>
      <c r="Q107" s="11">
        <f t="shared" si="102"/>
        <v>7.2996400871903067E-3</v>
      </c>
      <c r="R107" s="11">
        <f t="shared" si="103"/>
        <v>9.2357423227906743E-4</v>
      </c>
      <c r="S107" s="11">
        <f t="shared" si="104"/>
        <v>3.6121144762435442E-3</v>
      </c>
      <c r="T107" s="11">
        <f t="shared" si="105"/>
        <v>-1.0005002501256577E-4</v>
      </c>
      <c r="U107" s="11">
        <f t="shared" si="106"/>
        <v>6.7057837384745245E-3</v>
      </c>
      <c r="V107" s="11" t="str">
        <f t="shared" si="107"/>
        <v>/</v>
      </c>
      <c r="W107" s="11" t="str">
        <f t="shared" si="107"/>
        <v>/</v>
      </c>
      <c r="X107" s="11">
        <f t="shared" ref="X107:X108" si="124">IF(L107=L106,"/",L107/L106-1)</f>
        <v>3.4095356933800947E-3</v>
      </c>
      <c r="AQ107" s="2">
        <f t="shared" si="88"/>
        <v>43847</v>
      </c>
      <c r="AR107" s="3">
        <f t="shared" si="89"/>
        <v>1.2461764705882352</v>
      </c>
      <c r="AS107" s="3">
        <f t="shared" si="90"/>
        <v>1.305330882352941</v>
      </c>
      <c r="AT107" s="3">
        <f t="shared" si="91"/>
        <v>1.2342</v>
      </c>
      <c r="AU107" s="3">
        <f t="shared" si="92"/>
        <v>1.8416126042632068</v>
      </c>
      <c r="AV107" s="3">
        <f t="shared" si="93"/>
        <v>1.2787610619469028</v>
      </c>
      <c r="AW107" s="3">
        <f t="shared" si="94"/>
        <v>1.3441250348869664</v>
      </c>
      <c r="AX107" s="3">
        <f t="shared" si="95"/>
        <v>0.99939999999999996</v>
      </c>
      <c r="AY107" s="3">
        <f t="shared" si="96"/>
        <v>1.2010000000000001</v>
      </c>
      <c r="AZ107" s="3">
        <f t="shared" si="97"/>
        <v>1</v>
      </c>
      <c r="BA107" s="3">
        <f t="shared" si="97"/>
        <v>1</v>
      </c>
      <c r="BB107" s="3">
        <f t="shared" ref="BB107:BB108" si="125">L107/L$2</f>
        <v>1.4102275029000213</v>
      </c>
    </row>
    <row r="108" spans="1:54">
      <c r="A108" s="2">
        <v>43853</v>
      </c>
      <c r="B108" s="3">
        <v>1.2710999999999999</v>
      </c>
      <c r="C108" s="3">
        <v>1.4057999999999999</v>
      </c>
      <c r="D108" s="3">
        <v>1.2306999999999999</v>
      </c>
      <c r="E108" s="3">
        <v>1.9775</v>
      </c>
      <c r="F108" s="3">
        <v>1.3028999999999999</v>
      </c>
      <c r="G108" s="3">
        <v>1.4730000000000001</v>
      </c>
      <c r="H108" s="3">
        <v>0.99939999999999996</v>
      </c>
      <c r="I108" s="3">
        <v>1.198</v>
      </c>
      <c r="J108" s="3">
        <v>1</v>
      </c>
      <c r="K108" s="3">
        <v>1</v>
      </c>
      <c r="L108" s="19">
        <v>1.4104764962005909</v>
      </c>
      <c r="N108" s="11" t="str">
        <f t="shared" si="99"/>
        <v>/</v>
      </c>
      <c r="O108" s="11">
        <f t="shared" si="100"/>
        <v>-1.0139416983523386E-2</v>
      </c>
      <c r="P108" s="11">
        <f t="shared" si="101"/>
        <v>-2.8358450818344316E-3</v>
      </c>
      <c r="Q108" s="11">
        <f t="shared" si="102"/>
        <v>-4.831160988374994E-3</v>
      </c>
      <c r="R108" s="11">
        <f t="shared" si="103"/>
        <v>1.8454440599768862E-3</v>
      </c>
      <c r="S108" s="11">
        <f t="shared" si="104"/>
        <v>1.9518272425249172E-2</v>
      </c>
      <c r="T108" s="11" t="str">
        <f t="shared" si="105"/>
        <v>/</v>
      </c>
      <c r="U108" s="11">
        <f t="shared" si="106"/>
        <v>-2.4979184013322886E-3</v>
      </c>
      <c r="V108" s="11" t="str">
        <f t="shared" si="107"/>
        <v>/</v>
      </c>
      <c r="W108" s="11" t="str">
        <f t="shared" si="107"/>
        <v>/</v>
      </c>
      <c r="X108" s="11">
        <f t="shared" si="124"/>
        <v>1.7656250502673387E-4</v>
      </c>
      <c r="AQ108" s="2">
        <f t="shared" si="88"/>
        <v>43853</v>
      </c>
      <c r="AR108" s="3">
        <f t="shared" si="89"/>
        <v>1.2461764705882352</v>
      </c>
      <c r="AS108" s="3">
        <f t="shared" si="90"/>
        <v>1.292095588235294</v>
      </c>
      <c r="AT108" s="3">
        <f t="shared" si="91"/>
        <v>1.2306999999999999</v>
      </c>
      <c r="AU108" s="3">
        <f t="shared" si="92"/>
        <v>1.8327154772937906</v>
      </c>
      <c r="AV108" s="3">
        <f t="shared" si="93"/>
        <v>1.2811209439528024</v>
      </c>
      <c r="AW108" s="3">
        <f t="shared" si="94"/>
        <v>1.3703600334914876</v>
      </c>
      <c r="AX108" s="3">
        <f t="shared" si="95"/>
        <v>0.99939999999999996</v>
      </c>
      <c r="AY108" s="3">
        <f t="shared" si="96"/>
        <v>1.198</v>
      </c>
      <c r="AZ108" s="3">
        <f t="shared" si="97"/>
        <v>1</v>
      </c>
      <c r="BA108" s="3">
        <f t="shared" si="97"/>
        <v>1</v>
      </c>
      <c r="BB108" s="3">
        <f t="shared" si="125"/>
        <v>1.4104764962005909</v>
      </c>
    </row>
    <row r="109" spans="1:54">
      <c r="A109" s="2">
        <v>43868</v>
      </c>
      <c r="B109" s="3">
        <v>1.2708999999999999</v>
      </c>
      <c r="C109" s="3">
        <v>1.4307000000000001</v>
      </c>
      <c r="D109" s="3">
        <v>1.236</v>
      </c>
      <c r="E109" s="3">
        <v>2.0628000000000002</v>
      </c>
      <c r="F109" s="3">
        <v>1.3409</v>
      </c>
      <c r="G109" s="3">
        <v>1.5989</v>
      </c>
      <c r="H109" s="3">
        <v>0.99839999999999995</v>
      </c>
      <c r="I109" s="3">
        <v>1.194</v>
      </c>
      <c r="J109" s="3">
        <v>1</v>
      </c>
      <c r="K109" s="3">
        <v>1</v>
      </c>
      <c r="L109" s="19">
        <v>1.4413826437764794</v>
      </c>
      <c r="N109" s="11">
        <f t="shared" si="99"/>
        <v>-1.5734403272749109E-4</v>
      </c>
      <c r="O109" s="11">
        <f t="shared" si="100"/>
        <v>1.7712334613743108E-2</v>
      </c>
      <c r="P109" s="11">
        <f t="shared" si="101"/>
        <v>4.3064922401885308E-3</v>
      </c>
      <c r="Q109" s="11">
        <f t="shared" si="102"/>
        <v>4.313527180783816E-2</v>
      </c>
      <c r="R109" s="11">
        <f t="shared" si="103"/>
        <v>2.9165707268401286E-2</v>
      </c>
      <c r="S109" s="11">
        <f t="shared" si="104"/>
        <v>8.5471826205023582E-2</v>
      </c>
      <c r="T109" s="11">
        <f t="shared" si="105"/>
        <v>-1.0006003602160973E-3</v>
      </c>
      <c r="U109" s="11">
        <f t="shared" si="106"/>
        <v>-3.3388981636059967E-3</v>
      </c>
      <c r="V109" s="11" t="str">
        <f t="shared" si="107"/>
        <v>/</v>
      </c>
      <c r="W109" s="11" t="str">
        <f t="shared" si="107"/>
        <v>/</v>
      </c>
      <c r="X109" s="11">
        <f t="shared" ref="X109" si="126">IF(L109=L108,"/",L109/L108-1)</f>
        <v>2.1911848697330649E-2</v>
      </c>
      <c r="AQ109" s="2">
        <f t="shared" si="88"/>
        <v>43868</v>
      </c>
      <c r="AR109" s="3">
        <f t="shared" si="89"/>
        <v>1.2459803921568626</v>
      </c>
      <c r="AS109" s="3">
        <f t="shared" si="90"/>
        <v>1.3149816176470588</v>
      </c>
      <c r="AT109" s="3">
        <f t="shared" si="91"/>
        <v>1.236</v>
      </c>
      <c r="AU109" s="3">
        <f t="shared" si="92"/>
        <v>1.9117701575532904</v>
      </c>
      <c r="AV109" s="3">
        <f t="shared" si="93"/>
        <v>1.3184857423795477</v>
      </c>
      <c r="AW109" s="3">
        <f t="shared" si="94"/>
        <v>1.4874872081123827</v>
      </c>
      <c r="AX109" s="3">
        <f t="shared" si="95"/>
        <v>0.99839999999999995</v>
      </c>
      <c r="AY109" s="3">
        <f t="shared" si="96"/>
        <v>1.194</v>
      </c>
      <c r="AZ109" s="3">
        <f t="shared" si="97"/>
        <v>1</v>
      </c>
      <c r="BA109" s="3">
        <f t="shared" si="97"/>
        <v>1</v>
      </c>
      <c r="BB109" s="3">
        <f t="shared" ref="BB109" si="127">L109/L$2</f>
        <v>1.4413826437764794</v>
      </c>
    </row>
    <row r="110" spans="1:54">
      <c r="A110" s="2">
        <v>43875</v>
      </c>
      <c r="B110" s="3">
        <v>1.2738</v>
      </c>
      <c r="C110" s="3">
        <v>1.4398</v>
      </c>
      <c r="D110" s="3">
        <v>1.2422</v>
      </c>
      <c r="E110" s="3">
        <v>2.0785</v>
      </c>
      <c r="F110" s="3">
        <v>1.3421000000000001</v>
      </c>
      <c r="G110" s="3">
        <v>1.5946</v>
      </c>
      <c r="H110" s="3">
        <v>0.99819999999999998</v>
      </c>
      <c r="I110" s="3">
        <v>1.2010000000000001</v>
      </c>
      <c r="J110" s="3">
        <v>1</v>
      </c>
      <c r="K110" s="3">
        <v>1</v>
      </c>
      <c r="L110" s="19">
        <v>1.445911731845686</v>
      </c>
      <c r="N110" s="11">
        <f t="shared" si="99"/>
        <v>2.2818475096388902E-3</v>
      </c>
      <c r="O110" s="11">
        <f t="shared" si="100"/>
        <v>6.3605228209966391E-3</v>
      </c>
      <c r="P110" s="11">
        <f t="shared" si="101"/>
        <v>5.016181229773542E-3</v>
      </c>
      <c r="Q110" s="11">
        <f t="shared" si="102"/>
        <v>7.6110141555167932E-3</v>
      </c>
      <c r="R110" s="11">
        <f t="shared" si="103"/>
        <v>8.9492132150059689E-4</v>
      </c>
      <c r="S110" s="11">
        <f t="shared" si="104"/>
        <v>-2.6893489273875915E-3</v>
      </c>
      <c r="T110" s="11">
        <f t="shared" si="105"/>
        <v>-2.0032051282048435E-4</v>
      </c>
      <c r="U110" s="11">
        <f t="shared" si="106"/>
        <v>5.862646566164198E-3</v>
      </c>
      <c r="V110" s="11" t="str">
        <f t="shared" si="107"/>
        <v>/</v>
      </c>
      <c r="W110" s="11" t="str">
        <f t="shared" si="107"/>
        <v>/</v>
      </c>
      <c r="X110" s="11">
        <f t="shared" ref="X110" si="128">IF(L110=L109,"/",L110/L109-1)</f>
        <v>3.1421830204227952E-3</v>
      </c>
      <c r="AQ110" s="2">
        <f t="shared" si="88"/>
        <v>43875</v>
      </c>
      <c r="AR110" s="3">
        <f t="shared" si="89"/>
        <v>1.2488235294117647</v>
      </c>
      <c r="AS110" s="3">
        <f t="shared" si="90"/>
        <v>1.323345588235294</v>
      </c>
      <c r="AT110" s="3">
        <f t="shared" si="91"/>
        <v>1.2422</v>
      </c>
      <c r="AU110" s="3">
        <f t="shared" si="92"/>
        <v>1.9263206672845228</v>
      </c>
      <c r="AV110" s="3">
        <f t="shared" si="93"/>
        <v>1.3196656833824978</v>
      </c>
      <c r="AW110" s="3">
        <f t="shared" si="94"/>
        <v>1.4834868359847428</v>
      </c>
      <c r="AX110" s="3">
        <f t="shared" si="95"/>
        <v>0.99819999999999998</v>
      </c>
      <c r="AY110" s="3">
        <f t="shared" si="96"/>
        <v>1.2010000000000001</v>
      </c>
      <c r="AZ110" s="3">
        <f t="shared" si="97"/>
        <v>1</v>
      </c>
      <c r="BA110" s="3">
        <f t="shared" si="97"/>
        <v>1</v>
      </c>
      <c r="BB110" s="3">
        <f t="shared" ref="BB110" si="129">L110/L$2</f>
        <v>1.445911731845686</v>
      </c>
    </row>
    <row r="111" spans="1:54">
      <c r="A111" s="2">
        <v>43882</v>
      </c>
      <c r="B111" s="3">
        <v>1.2726999999999999</v>
      </c>
      <c r="C111" s="3">
        <v>1.4240999999999999</v>
      </c>
      <c r="D111" s="3">
        <v>1.2457</v>
      </c>
      <c r="E111" s="3">
        <v>2.0484</v>
      </c>
      <c r="F111" s="3">
        <v>1.3458000000000001</v>
      </c>
      <c r="G111" s="3">
        <v>1.6169</v>
      </c>
      <c r="H111" s="3">
        <v>0.998</v>
      </c>
      <c r="I111" s="3">
        <v>1.2070000000000001</v>
      </c>
      <c r="J111" s="3">
        <v>1</v>
      </c>
      <c r="K111" s="3">
        <v>1</v>
      </c>
      <c r="L111" s="19">
        <v>1.4455692644619098</v>
      </c>
      <c r="N111" s="11">
        <f t="shared" si="99"/>
        <v>-8.635578583765513E-4</v>
      </c>
      <c r="O111" s="11">
        <f t="shared" si="100"/>
        <v>-1.0904292262814308E-2</v>
      </c>
      <c r="P111" s="11">
        <f t="shared" si="101"/>
        <v>2.8175817098696765E-3</v>
      </c>
      <c r="Q111" s="11">
        <f t="shared" si="102"/>
        <v>-1.4481597305749383E-2</v>
      </c>
      <c r="R111" s="11">
        <f t="shared" si="103"/>
        <v>2.756873556367001E-3</v>
      </c>
      <c r="S111" s="11">
        <f t="shared" si="104"/>
        <v>1.3984698356954706E-2</v>
      </c>
      <c r="T111" s="11">
        <f t="shared" si="105"/>
        <v>-2.0036064916850727E-4</v>
      </c>
      <c r="U111" s="11">
        <f t="shared" si="106"/>
        <v>4.9958368026643551E-3</v>
      </c>
      <c r="V111" s="11" t="str">
        <f t="shared" si="107"/>
        <v>/</v>
      </c>
      <c r="W111" s="11" t="str">
        <f t="shared" si="107"/>
        <v>/</v>
      </c>
      <c r="X111" s="11">
        <f t="shared" ref="X111" si="130">IF(L111=L110,"/",L111/L110-1)</f>
        <v>-2.3685220628166803E-4</v>
      </c>
      <c r="AQ111" s="2">
        <f t="shared" si="88"/>
        <v>43882</v>
      </c>
      <c r="AR111" s="3">
        <f t="shared" si="89"/>
        <v>1.2477450980392155</v>
      </c>
      <c r="AS111" s="3">
        <f t="shared" si="90"/>
        <v>1.3089154411764705</v>
      </c>
      <c r="AT111" s="3">
        <f t="shared" si="91"/>
        <v>1.2457</v>
      </c>
      <c r="AU111" s="3">
        <f t="shared" si="92"/>
        <v>1.8984244670991659</v>
      </c>
      <c r="AV111" s="3">
        <f t="shared" si="93"/>
        <v>1.3233038348082597</v>
      </c>
      <c r="AW111" s="3">
        <f t="shared" si="94"/>
        <v>1.5042329519025026</v>
      </c>
      <c r="AX111" s="3">
        <f t="shared" si="95"/>
        <v>0.998</v>
      </c>
      <c r="AY111" s="3">
        <f t="shared" si="96"/>
        <v>1.2070000000000001</v>
      </c>
      <c r="AZ111" s="3">
        <f t="shared" si="97"/>
        <v>1</v>
      </c>
      <c r="BA111" s="3">
        <f t="shared" si="97"/>
        <v>1</v>
      </c>
      <c r="BB111" s="3">
        <f t="shared" ref="BB111" si="131">L111/L$2</f>
        <v>1.4455692644619098</v>
      </c>
    </row>
    <row r="112" spans="1:54">
      <c r="A112" s="2">
        <v>43889</v>
      </c>
      <c r="B112" s="3">
        <v>1.2633000000000001</v>
      </c>
      <c r="C112" s="3">
        <v>1.4477</v>
      </c>
      <c r="D112" s="3">
        <v>1.2473000000000001</v>
      </c>
      <c r="E112" s="3">
        <v>2.0459999999999998</v>
      </c>
      <c r="F112" s="3">
        <v>1.3371999999999999</v>
      </c>
      <c r="G112" s="3">
        <v>1.6536</v>
      </c>
      <c r="H112" s="3">
        <v>0.99780000000000002</v>
      </c>
      <c r="I112" s="3">
        <v>1.2</v>
      </c>
      <c r="J112" s="3">
        <v>1</v>
      </c>
      <c r="K112" s="3">
        <v>1</v>
      </c>
      <c r="L112" s="19">
        <v>1.4491120601483072</v>
      </c>
      <c r="N112" s="11">
        <f t="shared" si="99"/>
        <v>-7.3858725544118098E-3</v>
      </c>
      <c r="O112" s="11">
        <f t="shared" si="100"/>
        <v>1.6571869952952678E-2</v>
      </c>
      <c r="P112" s="11">
        <f t="shared" si="101"/>
        <v>1.2844183992934965E-3</v>
      </c>
      <c r="Q112" s="11">
        <f t="shared" si="102"/>
        <v>-1.1716461628589192E-3</v>
      </c>
      <c r="R112" s="11">
        <f t="shared" si="103"/>
        <v>-6.3902511517314187E-3</v>
      </c>
      <c r="S112" s="11">
        <f t="shared" si="104"/>
        <v>2.2697754963201255E-2</v>
      </c>
      <c r="T112" s="11">
        <f t="shared" si="105"/>
        <v>-2.0040080160321772E-4</v>
      </c>
      <c r="U112" s="11">
        <f t="shared" si="106"/>
        <v>-5.7995028997515075E-3</v>
      </c>
      <c r="V112" s="11" t="str">
        <f t="shared" si="107"/>
        <v>/</v>
      </c>
      <c r="W112" s="11" t="str">
        <f t="shared" si="107"/>
        <v>/</v>
      </c>
      <c r="X112" s="11">
        <f t="shared" ref="X112" si="132">IF(L112=L111,"/",L112/L111-1)</f>
        <v>2.4507962181363752E-3</v>
      </c>
      <c r="AQ112" s="2">
        <f t="shared" si="88"/>
        <v>43889</v>
      </c>
      <c r="AR112" s="3">
        <f t="shared" si="89"/>
        <v>1.2385294117647059</v>
      </c>
      <c r="AS112" s="3">
        <f t="shared" si="90"/>
        <v>1.3306066176470588</v>
      </c>
      <c r="AT112" s="3">
        <f t="shared" si="91"/>
        <v>1.2473000000000001</v>
      </c>
      <c r="AU112" s="3">
        <f t="shared" si="92"/>
        <v>1.8962001853568118</v>
      </c>
      <c r="AV112" s="3">
        <f t="shared" si="93"/>
        <v>1.3148475909537858</v>
      </c>
      <c r="AW112" s="3">
        <f t="shared" si="94"/>
        <v>1.5383756628523584</v>
      </c>
      <c r="AX112" s="3">
        <f t="shared" si="95"/>
        <v>0.99780000000000002</v>
      </c>
      <c r="AY112" s="3">
        <f t="shared" si="96"/>
        <v>1.2</v>
      </c>
      <c r="AZ112" s="3">
        <f t="shared" si="97"/>
        <v>1</v>
      </c>
      <c r="BA112" s="3">
        <f t="shared" si="97"/>
        <v>1</v>
      </c>
      <c r="BB112" s="3">
        <f t="shared" ref="BB112" si="133">L112/L$2</f>
        <v>1.4491120601483072</v>
      </c>
    </row>
    <row r="113" spans="1:54">
      <c r="A113" s="2">
        <v>43896</v>
      </c>
      <c r="B113" s="3">
        <v>1.2685999999999999</v>
      </c>
      <c r="C113" s="3">
        <v>1.4384999999999999</v>
      </c>
      <c r="D113" s="3">
        <v>1.2481</v>
      </c>
      <c r="E113" s="3">
        <v>2.0472000000000001</v>
      </c>
      <c r="F113" s="3">
        <v>1.3335999999999999</v>
      </c>
      <c r="G113" s="3">
        <v>1.6647000000000001</v>
      </c>
      <c r="H113" s="3">
        <v>0.99760000000000004</v>
      </c>
      <c r="I113" s="3">
        <v>1.2</v>
      </c>
      <c r="J113" s="3">
        <v>1</v>
      </c>
      <c r="K113" s="3">
        <v>1</v>
      </c>
      <c r="L113" s="19">
        <v>1.4496352516622313</v>
      </c>
      <c r="N113" s="11">
        <f t="shared" si="99"/>
        <v>4.1953613551808377E-3</v>
      </c>
      <c r="O113" s="11">
        <f t="shared" si="100"/>
        <v>-6.3549077847621094E-3</v>
      </c>
      <c r="P113" s="11">
        <f t="shared" si="101"/>
        <v>6.4138539244762427E-4</v>
      </c>
      <c r="Q113" s="11">
        <f t="shared" si="102"/>
        <v>5.8651026392975147E-4</v>
      </c>
      <c r="R113" s="11">
        <f t="shared" si="103"/>
        <v>-2.6921926413401298E-3</v>
      </c>
      <c r="S113" s="11">
        <f t="shared" si="104"/>
        <v>6.7126269956458984E-3</v>
      </c>
      <c r="T113" s="11">
        <f t="shared" si="105"/>
        <v>-2.0044097013427464E-4</v>
      </c>
      <c r="U113" s="11" t="str">
        <f t="shared" si="106"/>
        <v>/</v>
      </c>
      <c r="V113" s="11" t="str">
        <f t="shared" si="107"/>
        <v>/</v>
      </c>
      <c r="W113" s="11" t="str">
        <f t="shared" si="107"/>
        <v>/</v>
      </c>
      <c r="X113" s="11">
        <f t="shared" ref="X113" si="134">IF(L113=L112,"/",L113/L112-1)</f>
        <v>3.6104282637094975E-4</v>
      </c>
      <c r="AQ113" s="2">
        <f t="shared" si="88"/>
        <v>43896</v>
      </c>
      <c r="AR113" s="3">
        <f t="shared" si="89"/>
        <v>1.2437254901960784</v>
      </c>
      <c r="AS113" s="3">
        <f t="shared" si="90"/>
        <v>1.3221507352941175</v>
      </c>
      <c r="AT113" s="3">
        <f t="shared" si="91"/>
        <v>1.2481</v>
      </c>
      <c r="AU113" s="3">
        <f t="shared" si="92"/>
        <v>1.8973123262279892</v>
      </c>
      <c r="AV113" s="3">
        <f t="shared" si="93"/>
        <v>1.3113077679449361</v>
      </c>
      <c r="AW113" s="3">
        <f t="shared" si="94"/>
        <v>1.5487022048562658</v>
      </c>
      <c r="AX113" s="3">
        <f t="shared" si="95"/>
        <v>0.99760000000000004</v>
      </c>
      <c r="AY113" s="3">
        <f t="shared" si="96"/>
        <v>1.2</v>
      </c>
      <c r="AZ113" s="3">
        <f t="shared" si="97"/>
        <v>1</v>
      </c>
      <c r="BA113" s="3">
        <f t="shared" si="97"/>
        <v>1</v>
      </c>
      <c r="BB113" s="3">
        <f t="shared" ref="BB113" si="135">L113/L$2</f>
        <v>1.4496352516622313</v>
      </c>
    </row>
    <row r="114" spans="1:54">
      <c r="A114" s="2">
        <v>43903</v>
      </c>
      <c r="B114" s="3">
        <v>1.2282</v>
      </c>
      <c r="C114" s="3">
        <v>1.3900999999999999</v>
      </c>
      <c r="D114" s="3">
        <v>1.2422</v>
      </c>
      <c r="E114" s="3">
        <v>2.0869</v>
      </c>
      <c r="F114" s="3">
        <v>1.3360000000000001</v>
      </c>
      <c r="G114" s="3">
        <v>1.6647000000000001</v>
      </c>
      <c r="H114" s="3">
        <v>1.0129999999999999</v>
      </c>
      <c r="I114" s="3">
        <v>1.17</v>
      </c>
      <c r="J114" s="3">
        <v>1</v>
      </c>
      <c r="K114" s="3">
        <v>1</v>
      </c>
      <c r="L114" s="19">
        <v>1.4375017125830818</v>
      </c>
      <c r="N114" s="11">
        <f t="shared" si="99"/>
        <v>-3.1846129591675876E-2</v>
      </c>
      <c r="O114" s="11">
        <f t="shared" si="100"/>
        <v>-3.3646159193604475E-2</v>
      </c>
      <c r="P114" s="11">
        <f t="shared" si="101"/>
        <v>-4.7271853216890314E-3</v>
      </c>
      <c r="Q114" s="11">
        <f t="shared" si="102"/>
        <v>1.9392340758108473E-2</v>
      </c>
      <c r="R114" s="11">
        <f t="shared" si="103"/>
        <v>1.7996400719857419E-3</v>
      </c>
      <c r="S114" s="11" t="str">
        <f t="shared" si="104"/>
        <v>/</v>
      </c>
      <c r="T114" s="11">
        <f t="shared" si="105"/>
        <v>1.5437048917401608E-2</v>
      </c>
      <c r="U114" s="11">
        <f t="shared" si="106"/>
        <v>-2.5000000000000022E-2</v>
      </c>
      <c r="V114" s="11" t="str">
        <f t="shared" si="107"/>
        <v>/</v>
      </c>
      <c r="W114" s="11" t="str">
        <f t="shared" si="107"/>
        <v>/</v>
      </c>
      <c r="X114" s="11">
        <f t="shared" ref="X114" si="136">IF(L114=L113,"/",L114/L113-1)</f>
        <v>-8.3700634799247497E-3</v>
      </c>
      <c r="AQ114" s="2">
        <f t="shared" si="88"/>
        <v>43903</v>
      </c>
      <c r="AR114" s="3">
        <f t="shared" si="89"/>
        <v>1.2041176470588235</v>
      </c>
      <c r="AS114" s="3">
        <f t="shared" si="90"/>
        <v>1.2776654411764703</v>
      </c>
      <c r="AT114" s="3">
        <f t="shared" si="91"/>
        <v>1.2422</v>
      </c>
      <c r="AU114" s="3">
        <f t="shared" si="92"/>
        <v>1.9341056533827619</v>
      </c>
      <c r="AV114" s="3">
        <f t="shared" si="93"/>
        <v>1.313667649950836</v>
      </c>
      <c r="AW114" s="3">
        <f t="shared" si="94"/>
        <v>1.5487022048562658</v>
      </c>
      <c r="AX114" s="3">
        <f t="shared" si="95"/>
        <v>1.0129999999999999</v>
      </c>
      <c r="AY114" s="3">
        <f t="shared" si="96"/>
        <v>1.17</v>
      </c>
      <c r="AZ114" s="3">
        <f t="shared" si="97"/>
        <v>1</v>
      </c>
      <c r="BA114" s="3">
        <f t="shared" si="97"/>
        <v>1</v>
      </c>
      <c r="BB114" s="3">
        <f t="shared" ref="BB114" si="137">L114/L$2</f>
        <v>1.4375017125830818</v>
      </c>
    </row>
    <row r="115" spans="1:54">
      <c r="A115" s="2">
        <v>43910</v>
      </c>
      <c r="B115" s="3">
        <v>1.2589999999999999</v>
      </c>
      <c r="C115" s="3">
        <v>1.4228000000000001</v>
      </c>
      <c r="D115" s="3">
        <v>1.2490000000000001</v>
      </c>
      <c r="E115" s="3">
        <v>2.0663999999999998</v>
      </c>
      <c r="F115" s="3">
        <v>1.3507</v>
      </c>
      <c r="G115" s="3">
        <v>1.7230000000000001</v>
      </c>
      <c r="H115" s="3">
        <v>1.0183</v>
      </c>
      <c r="I115" s="3">
        <v>1.1759999999999999</v>
      </c>
      <c r="J115" s="3">
        <v>1</v>
      </c>
      <c r="K115" s="3">
        <v>1</v>
      </c>
      <c r="L115" s="19">
        <v>1.4555848230622894</v>
      </c>
      <c r="N115" s="11">
        <f t="shared" si="99"/>
        <v>2.5077348965966362E-2</v>
      </c>
      <c r="O115" s="11">
        <f t="shared" si="100"/>
        <v>2.3523487518883668E-2</v>
      </c>
      <c r="P115" s="11">
        <f t="shared" si="101"/>
        <v>5.4741587506039746E-3</v>
      </c>
      <c r="Q115" s="11">
        <f t="shared" si="102"/>
        <v>-9.8231827111985304E-3</v>
      </c>
      <c r="R115" s="11">
        <f t="shared" si="103"/>
        <v>1.1002994011976019E-2</v>
      </c>
      <c r="S115" s="11">
        <f t="shared" si="104"/>
        <v>3.5021325163693273E-2</v>
      </c>
      <c r="T115" s="11">
        <f t="shared" si="105"/>
        <v>5.2319842053307752E-3</v>
      </c>
      <c r="U115" s="11">
        <f t="shared" si="106"/>
        <v>5.12820512820511E-3</v>
      </c>
      <c r="V115" s="11" t="str">
        <f t="shared" si="107"/>
        <v>/</v>
      </c>
      <c r="W115" s="11" t="str">
        <f t="shared" si="107"/>
        <v>/</v>
      </c>
      <c r="X115" s="11">
        <f t="shared" ref="X115" si="138">IF(L115=L114,"/",L115/L114-1)</f>
        <v>1.2579540129182609E-2</v>
      </c>
      <c r="AQ115" s="2">
        <f t="shared" si="88"/>
        <v>43910</v>
      </c>
      <c r="AR115" s="3">
        <f t="shared" si="89"/>
        <v>1.2343137254901959</v>
      </c>
      <c r="AS115" s="3">
        <f t="shared" si="90"/>
        <v>1.307720588235294</v>
      </c>
      <c r="AT115" s="3">
        <f t="shared" si="91"/>
        <v>1.2490000000000001</v>
      </c>
      <c r="AU115" s="3">
        <f t="shared" si="92"/>
        <v>1.915106580166821</v>
      </c>
      <c r="AV115" s="3">
        <f t="shared" si="93"/>
        <v>1.3281219272369715</v>
      </c>
      <c r="AW115" s="3">
        <f t="shared" si="94"/>
        <v>1.6029398083542656</v>
      </c>
      <c r="AX115" s="3">
        <f t="shared" si="95"/>
        <v>1.0183</v>
      </c>
      <c r="AY115" s="3">
        <f t="shared" si="96"/>
        <v>1.1759999999999999</v>
      </c>
      <c r="AZ115" s="3">
        <f t="shared" si="97"/>
        <v>1</v>
      </c>
      <c r="BA115" s="3">
        <f t="shared" si="97"/>
        <v>1</v>
      </c>
      <c r="BB115" s="3">
        <f t="shared" ref="BB115" si="139">L115/L$2</f>
        <v>1.4555848230622894</v>
      </c>
    </row>
    <row r="116" spans="1:54">
      <c r="A116" s="2">
        <v>43917</v>
      </c>
      <c r="B116" s="3">
        <v>1.2535000000000001</v>
      </c>
      <c r="C116" s="3">
        <v>1.4451000000000001</v>
      </c>
      <c r="D116" s="3">
        <v>1.2503</v>
      </c>
      <c r="E116" s="3">
        <v>2.0941000000000001</v>
      </c>
      <c r="F116" s="3">
        <v>1.3348</v>
      </c>
      <c r="G116" s="3">
        <v>1.7370000000000001</v>
      </c>
      <c r="H116" s="3">
        <v>1.0291999999999999</v>
      </c>
      <c r="I116" s="3">
        <v>1.179</v>
      </c>
      <c r="J116" s="3">
        <v>1</v>
      </c>
      <c r="K116" s="3">
        <v>1</v>
      </c>
      <c r="L116" s="19">
        <v>1.4620183962266402</v>
      </c>
      <c r="N116" s="11">
        <f t="shared" si="99"/>
        <v>-4.3685464654485973E-3</v>
      </c>
      <c r="O116" s="11">
        <f t="shared" si="100"/>
        <v>1.5673320213663189E-2</v>
      </c>
      <c r="P116" s="11">
        <f t="shared" si="101"/>
        <v>1.0408326661328626E-3</v>
      </c>
      <c r="Q116" s="11">
        <f t="shared" si="102"/>
        <v>1.3404955478126368E-2</v>
      </c>
      <c r="R116" s="11">
        <f t="shared" si="103"/>
        <v>-1.177167394684242E-2</v>
      </c>
      <c r="S116" s="11">
        <f t="shared" si="104"/>
        <v>8.1253627394080041E-3</v>
      </c>
      <c r="T116" s="11">
        <f t="shared" si="105"/>
        <v>1.07041147009721E-2</v>
      </c>
      <c r="U116" s="11">
        <f t="shared" si="106"/>
        <v>2.5510204081633514E-3</v>
      </c>
      <c r="V116" s="11" t="str">
        <f t="shared" si="107"/>
        <v>/</v>
      </c>
      <c r="W116" s="11" t="str">
        <f t="shared" si="107"/>
        <v>/</v>
      </c>
      <c r="X116" s="11">
        <f t="shared" ref="X116" si="140">IF(L116=L115,"/",L116/L115-1)</f>
        <v>4.4199232242718711E-3</v>
      </c>
      <c r="AQ116" s="2">
        <f t="shared" si="88"/>
        <v>43917</v>
      </c>
      <c r="AR116" s="3">
        <f t="shared" si="89"/>
        <v>1.2289215686274511</v>
      </c>
      <c r="AS116" s="3">
        <f t="shared" si="90"/>
        <v>1.3282169117647058</v>
      </c>
      <c r="AT116" s="3">
        <f t="shared" si="91"/>
        <v>1.2503</v>
      </c>
      <c r="AU116" s="3">
        <f t="shared" si="92"/>
        <v>1.940778498609824</v>
      </c>
      <c r="AV116" s="3">
        <f t="shared" si="93"/>
        <v>1.3124877089478861</v>
      </c>
      <c r="AW116" s="3">
        <f t="shared" si="94"/>
        <v>1.6159642757465813</v>
      </c>
      <c r="AX116" s="3">
        <f t="shared" si="95"/>
        <v>1.0291999999999999</v>
      </c>
      <c r="AY116" s="3">
        <f t="shared" si="96"/>
        <v>1.179</v>
      </c>
      <c r="AZ116" s="3">
        <f t="shared" si="97"/>
        <v>1</v>
      </c>
      <c r="BA116" s="3">
        <f t="shared" si="97"/>
        <v>1</v>
      </c>
      <c r="BB116" s="3">
        <f t="shared" ref="BB116" si="141">L116/L$2</f>
        <v>1.4620183962266402</v>
      </c>
    </row>
    <row r="117" spans="1:54">
      <c r="A117" s="2">
        <v>43924</v>
      </c>
      <c r="B117" s="3">
        <v>1.2625999999999999</v>
      </c>
      <c r="C117" s="3">
        <v>1.4411</v>
      </c>
      <c r="D117" s="3">
        <v>1.2565999999999999</v>
      </c>
      <c r="E117" s="3">
        <v>2.1000999999999999</v>
      </c>
      <c r="F117" s="3">
        <v>1.3421000000000001</v>
      </c>
      <c r="G117" s="3">
        <v>1.7490000000000001</v>
      </c>
      <c r="H117" s="3">
        <v>1.0469999999999999</v>
      </c>
      <c r="I117" s="3">
        <v>1.1830000000000001</v>
      </c>
      <c r="J117" s="3">
        <v>1</v>
      </c>
      <c r="K117" s="3">
        <v>1</v>
      </c>
      <c r="L117" s="19">
        <v>1.4703264657699608</v>
      </c>
      <c r="N117" s="11">
        <f t="shared" si="99"/>
        <v>7.2596729158356244E-3</v>
      </c>
      <c r="O117" s="11">
        <f t="shared" si="100"/>
        <v>-2.7679745346342877E-3</v>
      </c>
      <c r="P117" s="11">
        <f t="shared" si="101"/>
        <v>5.0387906902342738E-3</v>
      </c>
      <c r="Q117" s="11">
        <f t="shared" si="102"/>
        <v>2.8651926842078179E-3</v>
      </c>
      <c r="R117" s="11">
        <f t="shared" si="103"/>
        <v>5.4689841174708764E-3</v>
      </c>
      <c r="S117" s="11">
        <f t="shared" si="104"/>
        <v>6.9084628670121884E-3</v>
      </c>
      <c r="T117" s="11">
        <f t="shared" si="105"/>
        <v>1.7294986397201839E-2</v>
      </c>
      <c r="U117" s="11">
        <f t="shared" si="106"/>
        <v>3.392705682782049E-3</v>
      </c>
      <c r="V117" s="11" t="str">
        <f t="shared" si="107"/>
        <v>/</v>
      </c>
      <c r="W117" s="11" t="str">
        <f t="shared" si="107"/>
        <v>/</v>
      </c>
      <c r="X117" s="11">
        <f t="shared" ref="X117" si="142">IF(L117=L116,"/",L117/L116-1)</f>
        <v>5.6826026025138532E-3</v>
      </c>
      <c r="AQ117" s="2">
        <f t="shared" si="88"/>
        <v>43924</v>
      </c>
      <c r="AR117" s="3">
        <f t="shared" si="89"/>
        <v>1.2378431372549019</v>
      </c>
      <c r="AS117" s="3">
        <f t="shared" si="90"/>
        <v>1.3245404411764705</v>
      </c>
      <c r="AT117" s="3">
        <f t="shared" si="91"/>
        <v>1.2565999999999999</v>
      </c>
      <c r="AU117" s="3">
        <f t="shared" si="92"/>
        <v>1.9463392029657089</v>
      </c>
      <c r="AV117" s="3">
        <f t="shared" si="93"/>
        <v>1.3196656833824978</v>
      </c>
      <c r="AW117" s="3">
        <f t="shared" si="94"/>
        <v>1.6271281049399946</v>
      </c>
      <c r="AX117" s="3">
        <f t="shared" si="95"/>
        <v>1.0469999999999999</v>
      </c>
      <c r="AY117" s="3">
        <f t="shared" si="96"/>
        <v>1.1830000000000001</v>
      </c>
      <c r="AZ117" s="3">
        <f t="shared" si="97"/>
        <v>1</v>
      </c>
      <c r="BA117" s="3">
        <f t="shared" si="97"/>
        <v>1</v>
      </c>
      <c r="BB117" s="3">
        <f t="shared" ref="BB117" si="143">L117/L$2</f>
        <v>1.4703264657699608</v>
      </c>
    </row>
    <row r="118" spans="1:54">
      <c r="A118" s="2">
        <v>43931</v>
      </c>
      <c r="B118" s="3">
        <v>1.2686999999999999</v>
      </c>
      <c r="C118" s="3">
        <v>1.4463999999999999</v>
      </c>
      <c r="D118" s="3">
        <v>1.2606999999999999</v>
      </c>
      <c r="E118" s="3">
        <v>2.1229</v>
      </c>
      <c r="F118" s="3">
        <v>1.347</v>
      </c>
      <c r="G118" s="3">
        <v>1.754</v>
      </c>
      <c r="H118" s="3">
        <v>1.0470999999999999</v>
      </c>
      <c r="I118" s="3">
        <v>1.19</v>
      </c>
      <c r="J118" s="3">
        <v>1</v>
      </c>
      <c r="K118" s="3">
        <v>1</v>
      </c>
      <c r="L118" s="19">
        <v>1.4767868757001994</v>
      </c>
      <c r="N118" s="11">
        <f t="shared" si="99"/>
        <v>4.8313004910502944E-3</v>
      </c>
      <c r="O118" s="11">
        <f t="shared" si="100"/>
        <v>3.6777461661230415E-3</v>
      </c>
      <c r="P118" s="11">
        <f t="shared" si="101"/>
        <v>3.2627725608784797E-3</v>
      </c>
      <c r="Q118" s="11">
        <f t="shared" si="102"/>
        <v>1.0856625874958503E-2</v>
      </c>
      <c r="R118" s="11">
        <f t="shared" si="103"/>
        <v>3.6509947097831397E-3</v>
      </c>
      <c r="S118" s="11">
        <f t="shared" si="104"/>
        <v>2.8587764436820429E-3</v>
      </c>
      <c r="T118" s="11">
        <f t="shared" si="105"/>
        <v>9.551098376303635E-5</v>
      </c>
      <c r="U118" s="11">
        <f t="shared" si="106"/>
        <v>5.9171597633134176E-3</v>
      </c>
      <c r="V118" s="11" t="str">
        <f t="shared" si="107"/>
        <v>/</v>
      </c>
      <c r="W118" s="11" t="str">
        <f t="shared" si="107"/>
        <v>/</v>
      </c>
      <c r="X118" s="11">
        <f t="shared" ref="X118" si="144">IF(L118=L117,"/",L118/L117-1)</f>
        <v>4.3938608741940222E-3</v>
      </c>
      <c r="AQ118" s="2">
        <f t="shared" si="88"/>
        <v>43931</v>
      </c>
      <c r="AR118" s="3">
        <f t="shared" si="89"/>
        <v>1.2438235294117646</v>
      </c>
      <c r="AS118" s="3">
        <f t="shared" si="90"/>
        <v>1.3294117647058821</v>
      </c>
      <c r="AT118" s="3">
        <f t="shared" si="91"/>
        <v>1.2606999999999999</v>
      </c>
      <c r="AU118" s="3">
        <f t="shared" si="92"/>
        <v>1.9674698795180723</v>
      </c>
      <c r="AV118" s="3">
        <f t="shared" si="93"/>
        <v>1.3244837758112096</v>
      </c>
      <c r="AW118" s="3">
        <f t="shared" si="94"/>
        <v>1.6317797004372501</v>
      </c>
      <c r="AX118" s="3">
        <f t="shared" si="95"/>
        <v>1.0470999999999999</v>
      </c>
      <c r="AY118" s="3">
        <f t="shared" si="96"/>
        <v>1.19</v>
      </c>
      <c r="AZ118" s="3">
        <f t="shared" si="97"/>
        <v>1</v>
      </c>
      <c r="BA118" s="3">
        <f t="shared" si="97"/>
        <v>1</v>
      </c>
      <c r="BB118" s="3">
        <f t="shared" ref="BB118" si="145">L118/L$2</f>
        <v>1.4767868757001994</v>
      </c>
    </row>
    <row r="119" spans="1:54">
      <c r="A119" s="2">
        <v>43938</v>
      </c>
      <c r="B119" s="3">
        <v>1.2725</v>
      </c>
      <c r="C119" s="3">
        <v>1.4529000000000001</v>
      </c>
      <c r="D119" s="3">
        <v>1.2645999999999999</v>
      </c>
      <c r="E119" s="3">
        <v>2.1362000000000001</v>
      </c>
      <c r="F119" s="3">
        <v>1.3544</v>
      </c>
      <c r="G119" s="3">
        <v>1.7629999999999999</v>
      </c>
      <c r="H119" s="3">
        <v>1.0485</v>
      </c>
      <c r="I119" s="3">
        <v>1.1990000000000001</v>
      </c>
      <c r="J119" s="3">
        <v>1</v>
      </c>
      <c r="K119" s="3">
        <v>1.0009999999999999</v>
      </c>
      <c r="L119" s="19">
        <v>1.4835011817413608</v>
      </c>
      <c r="N119" s="11">
        <f t="shared" si="99"/>
        <v>2.9951919287460882E-3</v>
      </c>
      <c r="O119" s="11">
        <f t="shared" si="100"/>
        <v>4.4939159292036734E-3</v>
      </c>
      <c r="P119" s="11">
        <f t="shared" si="101"/>
        <v>3.0935194733083815E-3</v>
      </c>
      <c r="Q119" s="11">
        <f t="shared" si="102"/>
        <v>6.2650148381930837E-3</v>
      </c>
      <c r="R119" s="11">
        <f t="shared" si="103"/>
        <v>5.4936896807722402E-3</v>
      </c>
      <c r="S119" s="11">
        <f t="shared" si="104"/>
        <v>5.1311288483466555E-3</v>
      </c>
      <c r="T119" s="11">
        <f t="shared" si="105"/>
        <v>1.3370260720084737E-3</v>
      </c>
      <c r="U119" s="11">
        <f t="shared" si="106"/>
        <v>7.5630252100842288E-3</v>
      </c>
      <c r="V119" s="11" t="str">
        <f t="shared" si="107"/>
        <v>/</v>
      </c>
      <c r="W119" s="11">
        <f t="shared" si="107"/>
        <v>9.9999999999988987E-4</v>
      </c>
      <c r="X119" s="11">
        <f t="shared" ref="X119" si="146">IF(L119=L118,"/",L119/L118-1)</f>
        <v>4.5465639975827976E-3</v>
      </c>
      <c r="AQ119" s="2">
        <f t="shared" si="88"/>
        <v>43938</v>
      </c>
      <c r="AR119" s="3">
        <f t="shared" si="89"/>
        <v>1.2475490196078431</v>
      </c>
      <c r="AS119" s="3">
        <f t="shared" si="90"/>
        <v>1.3353860294117648</v>
      </c>
      <c r="AT119" s="3">
        <f t="shared" si="91"/>
        <v>1.2645999999999999</v>
      </c>
      <c r="AU119" s="3">
        <f t="shared" si="92"/>
        <v>1.979796107506951</v>
      </c>
      <c r="AV119" s="3">
        <f t="shared" si="93"/>
        <v>1.3317600786627337</v>
      </c>
      <c r="AW119" s="3">
        <f t="shared" si="94"/>
        <v>1.64015257233231</v>
      </c>
      <c r="AX119" s="3">
        <f t="shared" si="95"/>
        <v>1.0485</v>
      </c>
      <c r="AY119" s="3">
        <f t="shared" si="96"/>
        <v>1.1990000000000001</v>
      </c>
      <c r="AZ119" s="3">
        <f t="shared" si="97"/>
        <v>1</v>
      </c>
      <c r="BA119" s="3">
        <f t="shared" si="97"/>
        <v>1.0009999999999999</v>
      </c>
      <c r="BB119" s="3">
        <f t="shared" ref="BB119" si="147">L119/L$2</f>
        <v>1.4835011817413608</v>
      </c>
    </row>
    <row r="120" spans="1:54">
      <c r="A120" s="2">
        <v>43945</v>
      </c>
      <c r="B120" s="3">
        <v>1.2741</v>
      </c>
      <c r="C120" s="3">
        <v>1.4502999999999999</v>
      </c>
      <c r="D120" s="3">
        <v>1.2679</v>
      </c>
      <c r="E120" s="3">
        <v>2.1602000000000001</v>
      </c>
      <c r="F120" s="3">
        <v>1.3531</v>
      </c>
      <c r="G120" s="3">
        <v>1.7659</v>
      </c>
      <c r="H120" s="3">
        <v>1.0488999999999999</v>
      </c>
      <c r="I120" s="3">
        <v>1.1990000000000001</v>
      </c>
      <c r="J120" s="3">
        <v>1</v>
      </c>
      <c r="K120" s="3">
        <v>1.006</v>
      </c>
      <c r="L120" s="19">
        <v>1.4872483527534368</v>
      </c>
      <c r="N120" s="11">
        <f t="shared" si="99"/>
        <v>1.2573673870335256E-3</v>
      </c>
      <c r="O120" s="11">
        <f t="shared" si="100"/>
        <v>-1.7895243994769938E-3</v>
      </c>
      <c r="P120" s="11">
        <f t="shared" si="101"/>
        <v>2.6095207970899814E-3</v>
      </c>
      <c r="Q120" s="11">
        <f t="shared" si="102"/>
        <v>1.1234903098960691E-2</v>
      </c>
      <c r="R120" s="11">
        <f t="shared" si="103"/>
        <v>-9.5983461311288654E-4</v>
      </c>
      <c r="S120" s="11">
        <f t="shared" si="104"/>
        <v>1.6449234259785506E-3</v>
      </c>
      <c r="T120" s="11">
        <f t="shared" si="105"/>
        <v>3.8149737720538646E-4</v>
      </c>
      <c r="U120" s="11" t="str">
        <f t="shared" si="106"/>
        <v>/</v>
      </c>
      <c r="V120" s="11" t="str">
        <f t="shared" si="107"/>
        <v>/</v>
      </c>
      <c r="W120" s="11">
        <f t="shared" si="107"/>
        <v>4.9950049950051589E-3</v>
      </c>
      <c r="X120" s="11">
        <f t="shared" ref="X120" si="148">IF(L120=L119,"/",L120/L119-1)</f>
        <v>2.5258968838013374E-3</v>
      </c>
      <c r="AQ120" s="2">
        <f t="shared" si="88"/>
        <v>43945</v>
      </c>
      <c r="AR120" s="3">
        <f t="shared" si="89"/>
        <v>1.2491176470588234</v>
      </c>
      <c r="AS120" s="3">
        <f t="shared" si="90"/>
        <v>1.3329963235294116</v>
      </c>
      <c r="AT120" s="3">
        <f t="shared" si="91"/>
        <v>1.2679</v>
      </c>
      <c r="AU120" s="3">
        <f t="shared" si="92"/>
        <v>2.0020389249304915</v>
      </c>
      <c r="AV120" s="3">
        <f t="shared" si="93"/>
        <v>1.3304818092428712</v>
      </c>
      <c r="AW120" s="3">
        <f t="shared" si="94"/>
        <v>1.6428504977207183</v>
      </c>
      <c r="AX120" s="3">
        <f t="shared" si="95"/>
        <v>1.0488999999999999</v>
      </c>
      <c r="AY120" s="3">
        <f t="shared" si="96"/>
        <v>1.1990000000000001</v>
      </c>
      <c r="AZ120" s="3">
        <f t="shared" si="97"/>
        <v>1</v>
      </c>
      <c r="BA120" s="3">
        <f t="shared" si="97"/>
        <v>1.006</v>
      </c>
      <c r="BB120" s="3">
        <f t="shared" ref="BB120" si="149">L120/L$2</f>
        <v>1.4872483527534368</v>
      </c>
    </row>
    <row r="121" spans="1:54">
      <c r="A121" s="2">
        <v>43951</v>
      </c>
      <c r="B121" s="3">
        <v>1.2745</v>
      </c>
      <c r="C121" s="3">
        <v>1.4589000000000001</v>
      </c>
      <c r="D121" s="3">
        <v>1.2678</v>
      </c>
      <c r="E121" s="3">
        <v>2.1494</v>
      </c>
      <c r="F121" s="3">
        <v>1.3519000000000001</v>
      </c>
      <c r="G121" s="3">
        <v>1.7669999999999999</v>
      </c>
      <c r="H121" s="3">
        <v>1.0488999999999999</v>
      </c>
      <c r="I121" s="3">
        <v>1.2</v>
      </c>
      <c r="J121" s="3">
        <v>1</v>
      </c>
      <c r="K121" s="3">
        <v>1.0089999999999999</v>
      </c>
      <c r="L121" s="19">
        <v>1.4889571896913849</v>
      </c>
      <c r="N121" s="11">
        <f t="shared" si="99"/>
        <v>3.1394709991361403E-4</v>
      </c>
      <c r="O121" s="11">
        <f t="shared" si="100"/>
        <v>5.9298076260085875E-3</v>
      </c>
      <c r="P121" s="11">
        <f t="shared" si="101"/>
        <v>-7.8870573389067111E-5</v>
      </c>
      <c r="Q121" s="11">
        <f t="shared" si="102"/>
        <v>-4.9995370799000849E-3</v>
      </c>
      <c r="R121" s="11">
        <f t="shared" si="103"/>
        <v>-8.8685241297747908E-4</v>
      </c>
      <c r="S121" s="11">
        <f t="shared" si="104"/>
        <v>6.2291182966189851E-4</v>
      </c>
      <c r="T121" s="11" t="str">
        <f t="shared" si="105"/>
        <v>/</v>
      </c>
      <c r="U121" s="11">
        <f t="shared" si="106"/>
        <v>8.3402835696411159E-4</v>
      </c>
      <c r="V121" s="11" t="str">
        <f t="shared" si="107"/>
        <v>/</v>
      </c>
      <c r="W121" s="11">
        <f t="shared" si="107"/>
        <v>2.9821073558646827E-3</v>
      </c>
      <c r="X121" s="11">
        <f t="shared" ref="X121:X122" si="150">IF(L121=L120,"/",L121/L120-1)</f>
        <v>1.1489923218166442E-3</v>
      </c>
      <c r="AQ121" s="2">
        <f t="shared" si="88"/>
        <v>43951</v>
      </c>
      <c r="AR121" s="3">
        <f t="shared" si="89"/>
        <v>1.2495098039215686</v>
      </c>
      <c r="AS121" s="3">
        <f t="shared" si="90"/>
        <v>1.3409007352941176</v>
      </c>
      <c r="AT121" s="3">
        <f t="shared" si="91"/>
        <v>1.2678</v>
      </c>
      <c r="AU121" s="3">
        <f t="shared" si="92"/>
        <v>1.9920296570898981</v>
      </c>
      <c r="AV121" s="3">
        <f t="shared" si="93"/>
        <v>1.3293018682399216</v>
      </c>
      <c r="AW121" s="3">
        <f t="shared" si="94"/>
        <v>1.6438738487301143</v>
      </c>
      <c r="AX121" s="3">
        <f t="shared" si="95"/>
        <v>1.0488999999999999</v>
      </c>
      <c r="AY121" s="3">
        <f t="shared" si="96"/>
        <v>1.2</v>
      </c>
      <c r="AZ121" s="3">
        <f t="shared" si="97"/>
        <v>1</v>
      </c>
      <c r="BA121" s="3">
        <f t="shared" si="97"/>
        <v>1.0089999999999999</v>
      </c>
      <c r="BB121" s="3">
        <f t="shared" ref="BB121:BB122" si="151">L121/L$2</f>
        <v>1.4889571896913849</v>
      </c>
    </row>
    <row r="122" spans="1:54">
      <c r="A122" s="2">
        <v>43959</v>
      </c>
      <c r="B122" s="3">
        <v>1.2768999999999999</v>
      </c>
      <c r="C122" s="3">
        <v>1.4589000000000001</v>
      </c>
      <c r="D122" s="3">
        <v>1.2730999999999999</v>
      </c>
      <c r="E122" s="3">
        <v>2.1698</v>
      </c>
      <c r="F122" s="3">
        <v>1.3519000000000001</v>
      </c>
      <c r="G122" s="3">
        <v>1.7769999999999999</v>
      </c>
      <c r="H122" s="3">
        <v>1.0502</v>
      </c>
      <c r="I122" s="3">
        <v>1.2050000000000001</v>
      </c>
      <c r="J122" s="3">
        <v>1</v>
      </c>
      <c r="K122" s="3">
        <v>1.0149999999999999</v>
      </c>
      <c r="L122" s="19">
        <v>1.4951361572065138</v>
      </c>
      <c r="N122" s="11">
        <f t="shared" si="99"/>
        <v>1.8830914083953765E-3</v>
      </c>
      <c r="O122" s="11" t="str">
        <f t="shared" si="100"/>
        <v>/</v>
      </c>
      <c r="P122" s="11">
        <f t="shared" si="101"/>
        <v>4.180470105694889E-3</v>
      </c>
      <c r="Q122" s="11">
        <f t="shared" si="102"/>
        <v>9.491020749976764E-3</v>
      </c>
      <c r="R122" s="11" t="str">
        <f t="shared" si="103"/>
        <v>/</v>
      </c>
      <c r="S122" s="11">
        <f t="shared" si="104"/>
        <v>5.659309564233217E-3</v>
      </c>
      <c r="T122" s="11">
        <f t="shared" si="105"/>
        <v>1.239393650491083E-3</v>
      </c>
      <c r="U122" s="11">
        <f t="shared" si="106"/>
        <v>4.1666666666668739E-3</v>
      </c>
      <c r="V122" s="11" t="str">
        <f t="shared" si="107"/>
        <v>/</v>
      </c>
      <c r="W122" s="11">
        <f t="shared" si="107"/>
        <v>5.9464816650147689E-3</v>
      </c>
      <c r="X122" s="11">
        <f t="shared" si="150"/>
        <v>4.1498624392348749E-3</v>
      </c>
      <c r="AQ122" s="2">
        <f t="shared" si="88"/>
        <v>43959</v>
      </c>
      <c r="AR122" s="3">
        <f t="shared" si="89"/>
        <v>1.2518627450980391</v>
      </c>
      <c r="AS122" s="3">
        <f t="shared" si="90"/>
        <v>1.3409007352941176</v>
      </c>
      <c r="AT122" s="3">
        <f t="shared" si="91"/>
        <v>1.2730999999999999</v>
      </c>
      <c r="AU122" s="3">
        <f t="shared" si="92"/>
        <v>2.0109360518999075</v>
      </c>
      <c r="AV122" s="3">
        <f t="shared" si="93"/>
        <v>1.3293018682399216</v>
      </c>
      <c r="AW122" s="3">
        <f t="shared" si="94"/>
        <v>1.6531770397246255</v>
      </c>
      <c r="AX122" s="3">
        <f t="shared" si="95"/>
        <v>1.0502</v>
      </c>
      <c r="AY122" s="3">
        <f t="shared" si="96"/>
        <v>1.2050000000000001</v>
      </c>
      <c r="AZ122" s="3">
        <f t="shared" si="97"/>
        <v>1</v>
      </c>
      <c r="BA122" s="3">
        <f t="shared" si="97"/>
        <v>1.0149999999999999</v>
      </c>
      <c r="BB122" s="3">
        <f t="shared" si="151"/>
        <v>1.4951361572065138</v>
      </c>
    </row>
    <row r="123" spans="1:54">
      <c r="A123" s="2">
        <v>43966</v>
      </c>
      <c r="B123" s="3">
        <v>1.2801</v>
      </c>
      <c r="C123" s="3">
        <v>1.4618</v>
      </c>
      <c r="D123" s="3">
        <v>1.2768999999999999</v>
      </c>
      <c r="E123" s="3">
        <v>2.1781999999999999</v>
      </c>
      <c r="F123" s="3">
        <v>1.3519000000000001</v>
      </c>
      <c r="G123" s="3">
        <v>1.7771999999999999</v>
      </c>
      <c r="H123" s="3">
        <v>1.0526</v>
      </c>
      <c r="I123" s="3">
        <v>1.206</v>
      </c>
      <c r="J123" s="3">
        <v>1</v>
      </c>
      <c r="K123" s="3">
        <v>1.0149999999999999</v>
      </c>
      <c r="L123" s="19">
        <v>1.4986436942316681</v>
      </c>
      <c r="N123" s="11">
        <f t="shared" si="99"/>
        <v>2.5060693867962058E-3</v>
      </c>
      <c r="O123" s="11">
        <f t="shared" si="100"/>
        <v>1.9877990266639056E-3</v>
      </c>
      <c r="P123" s="11">
        <f t="shared" si="101"/>
        <v>2.9848401539549485E-3</v>
      </c>
      <c r="Q123" s="11">
        <f t="shared" si="102"/>
        <v>3.8713245460411105E-3</v>
      </c>
      <c r="R123" s="11" t="str">
        <f t="shared" si="103"/>
        <v>/</v>
      </c>
      <c r="S123" s="11">
        <f t="shared" si="104"/>
        <v>1.1254924029269198E-4</v>
      </c>
      <c r="T123" s="11">
        <f t="shared" si="105"/>
        <v>2.285278994477169E-3</v>
      </c>
      <c r="U123" s="11">
        <f t="shared" si="106"/>
        <v>8.2987551867219622E-4</v>
      </c>
      <c r="V123" s="11" t="str">
        <f t="shared" si="107"/>
        <v>/</v>
      </c>
      <c r="W123" s="11" t="str">
        <f t="shared" si="107"/>
        <v>/</v>
      </c>
      <c r="X123" s="11">
        <f t="shared" ref="X123" si="152">IF(L123=L122,"/",L123/L122-1)</f>
        <v>2.3459649532573401E-3</v>
      </c>
      <c r="AQ123" s="2">
        <f t="shared" si="88"/>
        <v>43966</v>
      </c>
      <c r="AR123" s="3">
        <f t="shared" si="89"/>
        <v>1.2549999999999999</v>
      </c>
      <c r="AS123" s="3">
        <f t="shared" si="90"/>
        <v>1.3435661764705882</v>
      </c>
      <c r="AT123" s="3">
        <f t="shared" si="91"/>
        <v>1.2768999999999999</v>
      </c>
      <c r="AU123" s="3">
        <f t="shared" si="92"/>
        <v>2.0187210379981466</v>
      </c>
      <c r="AV123" s="3">
        <f t="shared" si="93"/>
        <v>1.3293018682399216</v>
      </c>
      <c r="AW123" s="3">
        <f t="shared" si="94"/>
        <v>1.6533631035445158</v>
      </c>
      <c r="AX123" s="3">
        <f t="shared" si="95"/>
        <v>1.0526</v>
      </c>
      <c r="AY123" s="3">
        <f t="shared" si="96"/>
        <v>1.206</v>
      </c>
      <c r="AZ123" s="3">
        <f t="shared" si="97"/>
        <v>1</v>
      </c>
      <c r="BA123" s="3">
        <f t="shared" si="97"/>
        <v>1.0149999999999999</v>
      </c>
      <c r="BB123" s="3">
        <f t="shared" ref="BB123" si="153">L123/L$2</f>
        <v>1.4986436942316681</v>
      </c>
    </row>
    <row r="124" spans="1:54">
      <c r="A124" s="2">
        <v>43973</v>
      </c>
      <c r="B124" s="3">
        <v>1.2786</v>
      </c>
      <c r="C124" s="3">
        <v>1.4675</v>
      </c>
      <c r="D124" s="3">
        <v>1.2692000000000001</v>
      </c>
      <c r="E124" s="3">
        <v>2.1842999999999999</v>
      </c>
      <c r="F124" s="3">
        <v>1.3445</v>
      </c>
      <c r="G124" s="3">
        <v>1.7857000000000001</v>
      </c>
      <c r="H124" s="3">
        <v>1.0517000000000001</v>
      </c>
      <c r="I124" s="3">
        <v>1.2070000000000001</v>
      </c>
      <c r="J124" s="3">
        <v>1</v>
      </c>
      <c r="K124" s="3">
        <v>1.0109999999999999</v>
      </c>
      <c r="L124" s="19">
        <v>1.4997922944563014</v>
      </c>
      <c r="N124" s="11">
        <f t="shared" si="99"/>
        <v>-1.1717834544177075E-3</v>
      </c>
      <c r="O124" s="11">
        <f t="shared" si="100"/>
        <v>3.899302230127244E-3</v>
      </c>
      <c r="P124" s="11">
        <f t="shared" si="101"/>
        <v>-6.030229461978065E-3</v>
      </c>
      <c r="Q124" s="11">
        <f t="shared" si="102"/>
        <v>2.800477458452022E-3</v>
      </c>
      <c r="R124" s="11">
        <f t="shared" si="103"/>
        <v>-5.4737776462756571E-3</v>
      </c>
      <c r="S124" s="11">
        <f t="shared" si="104"/>
        <v>4.7828044114337498E-3</v>
      </c>
      <c r="T124" s="11">
        <f t="shared" si="105"/>
        <v>-8.5502565076944759E-4</v>
      </c>
      <c r="U124" s="11">
        <f t="shared" si="106"/>
        <v>8.2918739635173822E-4</v>
      </c>
      <c r="V124" s="11" t="str">
        <f t="shared" si="107"/>
        <v>/</v>
      </c>
      <c r="W124" s="11">
        <f t="shared" si="107"/>
        <v>-3.9408866995074288E-3</v>
      </c>
      <c r="X124" s="11">
        <f t="shared" ref="X124" si="154">IF(L124=L123,"/",L124/L123-1)</f>
        <v>7.6642648886737774E-4</v>
      </c>
      <c r="AQ124" s="2">
        <f t="shared" si="88"/>
        <v>43973</v>
      </c>
      <c r="AR124" s="3">
        <f t="shared" si="89"/>
        <v>1.2535294117647058</v>
      </c>
      <c r="AS124" s="3">
        <f t="shared" si="90"/>
        <v>1.3488051470588234</v>
      </c>
      <c r="AT124" s="3">
        <f t="shared" si="91"/>
        <v>1.2692000000000001</v>
      </c>
      <c r="AU124" s="3">
        <f t="shared" si="92"/>
        <v>2.0243744207599628</v>
      </c>
      <c r="AV124" s="3">
        <f t="shared" si="93"/>
        <v>1.3220255653883974</v>
      </c>
      <c r="AW124" s="3">
        <f t="shared" si="94"/>
        <v>1.6612708158898504</v>
      </c>
      <c r="AX124" s="3">
        <f t="shared" si="95"/>
        <v>1.0517000000000001</v>
      </c>
      <c r="AY124" s="3">
        <f t="shared" si="96"/>
        <v>1.2070000000000001</v>
      </c>
      <c r="AZ124" s="3">
        <f t="shared" si="97"/>
        <v>1</v>
      </c>
      <c r="BA124" s="3">
        <f t="shared" si="97"/>
        <v>1.0109999999999999</v>
      </c>
      <c r="BB124" s="3">
        <f t="shared" ref="BB124" si="155">L124/L$2</f>
        <v>1.4997922944563014</v>
      </c>
    </row>
    <row r="125" spans="1:54">
      <c r="A125" s="2">
        <v>43980</v>
      </c>
      <c r="B125" s="3">
        <v>1.2804</v>
      </c>
      <c r="C125" s="3">
        <v>1.4689000000000001</v>
      </c>
      <c r="D125" s="3">
        <v>1.2728999999999999</v>
      </c>
      <c r="E125" s="3">
        <v>2.1806000000000001</v>
      </c>
      <c r="F125" s="3">
        <v>1.3519000000000001</v>
      </c>
      <c r="G125" s="3">
        <v>1.7969999999999999</v>
      </c>
      <c r="H125" s="3">
        <v>1.0565</v>
      </c>
      <c r="I125" s="3">
        <v>1.2090000000000001</v>
      </c>
      <c r="J125" s="3">
        <v>1</v>
      </c>
      <c r="K125" s="3">
        <v>1.0029999999999999</v>
      </c>
      <c r="L125" s="19">
        <v>1.503934506835036</v>
      </c>
      <c r="N125" s="11">
        <f t="shared" si="99"/>
        <v>1.4077897700610631E-3</v>
      </c>
      <c r="O125" s="11">
        <f t="shared" si="100"/>
        <v>9.5400340715512399E-4</v>
      </c>
      <c r="P125" s="11">
        <f t="shared" si="101"/>
        <v>2.9152221872044137E-3</v>
      </c>
      <c r="Q125" s="11">
        <f t="shared" si="102"/>
        <v>-1.6939065146728272E-3</v>
      </c>
      <c r="R125" s="11">
        <f t="shared" si="103"/>
        <v>5.5039047973224342E-3</v>
      </c>
      <c r="S125" s="11">
        <f t="shared" si="104"/>
        <v>6.3280506244050017E-3</v>
      </c>
      <c r="T125" s="11">
        <f t="shared" si="105"/>
        <v>4.5640391746695208E-3</v>
      </c>
      <c r="U125" s="11">
        <f t="shared" si="106"/>
        <v>1.657000828500399E-3</v>
      </c>
      <c r="V125" s="11" t="str">
        <f t="shared" si="107"/>
        <v>/</v>
      </c>
      <c r="W125" s="11">
        <f t="shared" si="107"/>
        <v>-7.9129574678535874E-3</v>
      </c>
      <c r="X125" s="11">
        <f t="shared" ref="X125" si="156">IF(L125=L124,"/",L125/L124-1)</f>
        <v>2.7618573545453717E-3</v>
      </c>
      <c r="AQ125" s="2">
        <f t="shared" si="88"/>
        <v>43980</v>
      </c>
      <c r="AR125" s="3">
        <f t="shared" si="89"/>
        <v>1.2552941176470589</v>
      </c>
      <c r="AS125" s="3">
        <f t="shared" si="90"/>
        <v>1.3500919117647059</v>
      </c>
      <c r="AT125" s="3">
        <f t="shared" si="91"/>
        <v>1.2728999999999999</v>
      </c>
      <c r="AU125" s="3">
        <f t="shared" si="92"/>
        <v>2.0209453197405005</v>
      </c>
      <c r="AV125" s="3">
        <f t="shared" si="93"/>
        <v>1.3293018682399216</v>
      </c>
      <c r="AW125" s="3">
        <f t="shared" si="94"/>
        <v>1.6717834217136478</v>
      </c>
      <c r="AX125" s="3">
        <f t="shared" si="95"/>
        <v>1.0565</v>
      </c>
      <c r="AY125" s="3">
        <f t="shared" si="96"/>
        <v>1.2090000000000001</v>
      </c>
      <c r="AZ125" s="3">
        <f t="shared" si="97"/>
        <v>1</v>
      </c>
      <c r="BA125" s="3">
        <f t="shared" si="97"/>
        <v>1.0029999999999999</v>
      </c>
      <c r="BB125" s="3">
        <f t="shared" ref="BB125" si="157">L125/L$2</f>
        <v>1.503934506835036</v>
      </c>
    </row>
    <row r="126" spans="1:54">
      <c r="A126" s="2">
        <v>43987</v>
      </c>
      <c r="B126" s="3">
        <v>1.2794000000000001</v>
      </c>
      <c r="C126" s="3">
        <v>1.4732000000000001</v>
      </c>
      <c r="D126" s="3">
        <v>1.2766999999999999</v>
      </c>
      <c r="E126" s="3">
        <v>2.177</v>
      </c>
      <c r="F126" s="3">
        <v>1.3519000000000001</v>
      </c>
      <c r="G126" s="3">
        <v>1.7935000000000001</v>
      </c>
      <c r="H126" s="3">
        <v>1.0608</v>
      </c>
      <c r="I126" s="3">
        <v>1.208</v>
      </c>
      <c r="J126" s="3">
        <v>1</v>
      </c>
      <c r="K126" s="3">
        <v>1.002</v>
      </c>
      <c r="L126" s="19">
        <v>1.5048323490026791</v>
      </c>
      <c r="N126" s="11">
        <f t="shared" si="99"/>
        <v>-7.810059356450072E-4</v>
      </c>
      <c r="O126" s="11">
        <f t="shared" si="100"/>
        <v>2.927360609980223E-3</v>
      </c>
      <c r="P126" s="11">
        <f t="shared" si="101"/>
        <v>2.9853091366172091E-3</v>
      </c>
      <c r="Q126" s="11">
        <f t="shared" si="102"/>
        <v>-1.6509217646519803E-3</v>
      </c>
      <c r="R126" s="11" t="str">
        <f t="shared" si="103"/>
        <v>/</v>
      </c>
      <c r="S126" s="11">
        <f t="shared" si="104"/>
        <v>-1.9476905954367574E-3</v>
      </c>
      <c r="T126" s="11">
        <f t="shared" si="105"/>
        <v>4.0700425934689921E-3</v>
      </c>
      <c r="U126" s="11">
        <f t="shared" si="106"/>
        <v>-8.2712985938804273E-4</v>
      </c>
      <c r="V126" s="11" t="str">
        <f t="shared" si="107"/>
        <v>/</v>
      </c>
      <c r="W126" s="11">
        <f t="shared" si="107"/>
        <v>-9.9700897308063752E-4</v>
      </c>
      <c r="X126" s="11">
        <f t="shared" ref="X126" si="158">IF(L126=L125,"/",L126/L125-1)</f>
        <v>5.9699552311798243E-4</v>
      </c>
      <c r="AQ126" s="2">
        <f t="shared" si="88"/>
        <v>43987</v>
      </c>
      <c r="AR126" s="3">
        <f t="shared" si="89"/>
        <v>1.2543137254901962</v>
      </c>
      <c r="AS126" s="3">
        <f t="shared" si="90"/>
        <v>1.3540441176470588</v>
      </c>
      <c r="AT126" s="3">
        <f t="shared" si="91"/>
        <v>1.2766999999999999</v>
      </c>
      <c r="AU126" s="3">
        <f t="shared" si="92"/>
        <v>2.0176088971269697</v>
      </c>
      <c r="AV126" s="3">
        <f t="shared" si="93"/>
        <v>1.3293018682399216</v>
      </c>
      <c r="AW126" s="3">
        <f t="shared" si="94"/>
        <v>1.6685273048655691</v>
      </c>
      <c r="AX126" s="3">
        <f t="shared" si="95"/>
        <v>1.0608</v>
      </c>
      <c r="AY126" s="3">
        <f t="shared" si="96"/>
        <v>1.208</v>
      </c>
      <c r="AZ126" s="3">
        <f t="shared" si="97"/>
        <v>1</v>
      </c>
      <c r="BA126" s="3">
        <f t="shared" si="97"/>
        <v>1.002</v>
      </c>
      <c r="BB126" s="3">
        <f t="shared" ref="BB126" si="159">L126/L$2</f>
        <v>1.5048323490026791</v>
      </c>
    </row>
    <row r="127" spans="1:54">
      <c r="A127" s="2">
        <v>43994</v>
      </c>
      <c r="B127" s="3">
        <v>1.2790999999999999</v>
      </c>
      <c r="C127" s="3">
        <v>1.4732000000000001</v>
      </c>
      <c r="D127" s="3">
        <v>1.2783</v>
      </c>
      <c r="E127" s="3">
        <v>2.1722000000000001</v>
      </c>
      <c r="F127" s="3">
        <v>1.3531</v>
      </c>
      <c r="G127" s="3">
        <v>1.7712000000000001</v>
      </c>
      <c r="H127" s="3">
        <v>1.0688</v>
      </c>
      <c r="I127" s="3">
        <v>1.212</v>
      </c>
      <c r="J127" s="3">
        <v>1</v>
      </c>
      <c r="K127" s="3">
        <v>1</v>
      </c>
      <c r="L127" s="19">
        <v>1.5074794125612503</v>
      </c>
      <c r="N127" s="11">
        <f t="shared" si="99"/>
        <v>-2.3448491480393407E-4</v>
      </c>
      <c r="O127" s="11" t="str">
        <f t="shared" si="100"/>
        <v>/</v>
      </c>
      <c r="P127" s="11">
        <f t="shared" si="101"/>
        <v>1.2532309861361668E-3</v>
      </c>
      <c r="Q127" s="11">
        <f t="shared" si="102"/>
        <v>-2.2048690858980091E-3</v>
      </c>
      <c r="R127" s="11">
        <f t="shared" si="103"/>
        <v>8.876396183148394E-4</v>
      </c>
      <c r="S127" s="11">
        <f t="shared" si="104"/>
        <v>-1.2433788681349256E-2</v>
      </c>
      <c r="T127" s="11">
        <f t="shared" si="105"/>
        <v>7.541478129713397E-3</v>
      </c>
      <c r="U127" s="11">
        <f t="shared" si="106"/>
        <v>3.3112582781456013E-3</v>
      </c>
      <c r="V127" s="11" t="str">
        <f t="shared" si="107"/>
        <v>/</v>
      </c>
      <c r="W127" s="11">
        <f t="shared" si="107"/>
        <v>-1.9960079840319889E-3</v>
      </c>
      <c r="X127" s="11">
        <f t="shared" ref="X127" si="160">IF(L127=L126,"/",L127/L126-1)</f>
        <v>1.7590421686013435E-3</v>
      </c>
      <c r="AQ127" s="2">
        <f t="shared" si="88"/>
        <v>43994</v>
      </c>
      <c r="AR127" s="3">
        <f t="shared" si="89"/>
        <v>1.2540196078431372</v>
      </c>
      <c r="AS127" s="3">
        <f t="shared" si="90"/>
        <v>1.3540441176470588</v>
      </c>
      <c r="AT127" s="3">
        <f t="shared" si="91"/>
        <v>1.2783</v>
      </c>
      <c r="AU127" s="3">
        <f t="shared" si="92"/>
        <v>2.0131603336422614</v>
      </c>
      <c r="AV127" s="3">
        <f t="shared" si="93"/>
        <v>1.3304818092428712</v>
      </c>
      <c r="AW127" s="3">
        <f t="shared" si="94"/>
        <v>1.6477811889478093</v>
      </c>
      <c r="AX127" s="3">
        <f t="shared" si="95"/>
        <v>1.0688</v>
      </c>
      <c r="AY127" s="3">
        <f t="shared" si="96"/>
        <v>1.212</v>
      </c>
      <c r="AZ127" s="3">
        <f t="shared" si="97"/>
        <v>1</v>
      </c>
      <c r="BA127" s="3">
        <f t="shared" si="97"/>
        <v>1</v>
      </c>
      <c r="BB127" s="3">
        <f t="shared" ref="BB127" si="161">L127/L$2</f>
        <v>1.5074794125612503</v>
      </c>
    </row>
    <row r="128" spans="1:54">
      <c r="A128" s="2">
        <v>44001</v>
      </c>
      <c r="B128" s="3">
        <v>1.2779</v>
      </c>
      <c r="C128" s="3">
        <v>1.4575</v>
      </c>
      <c r="D128" s="3">
        <v>1.2793000000000001</v>
      </c>
      <c r="E128" s="3">
        <v>2.1722000000000001</v>
      </c>
      <c r="F128" s="3">
        <v>1.3543000000000001</v>
      </c>
      <c r="G128" s="3">
        <v>1.7705</v>
      </c>
      <c r="H128" s="3">
        <v>1.0786</v>
      </c>
      <c r="I128" s="3">
        <v>1.2170000000000001</v>
      </c>
      <c r="J128" s="3">
        <v>1</v>
      </c>
      <c r="K128" s="3">
        <v>1.016</v>
      </c>
      <c r="L128" s="19">
        <v>1.5091719447670839</v>
      </c>
      <c r="N128" s="11">
        <f t="shared" si="99"/>
        <v>-9.3815964349919234E-4</v>
      </c>
      <c r="O128" s="11">
        <f t="shared" si="100"/>
        <v>-1.0657073038284004E-2</v>
      </c>
      <c r="P128" s="11">
        <f t="shared" si="101"/>
        <v>7.8228897754839544E-4</v>
      </c>
      <c r="Q128" s="11" t="str">
        <f t="shared" si="102"/>
        <v>/</v>
      </c>
      <c r="R128" s="11">
        <f t="shared" si="103"/>
        <v>8.8685241297770112E-4</v>
      </c>
      <c r="S128" s="11">
        <f t="shared" si="104"/>
        <v>-3.9521228545624787E-4</v>
      </c>
      <c r="T128" s="11">
        <f t="shared" si="105"/>
        <v>9.1691616766467199E-3</v>
      </c>
      <c r="U128" s="11">
        <f t="shared" si="106"/>
        <v>4.1254125412542031E-3</v>
      </c>
      <c r="V128" s="11" t="str">
        <f t="shared" si="107"/>
        <v>/</v>
      </c>
      <c r="W128" s="11">
        <f t="shared" si="107"/>
        <v>1.6000000000000014E-2</v>
      </c>
      <c r="X128" s="11">
        <f t="shared" ref="X128:X129" si="162">IF(L128=L127,"/",L128/L127-1)</f>
        <v>1.122756431517713E-3</v>
      </c>
      <c r="AQ128" s="2">
        <f t="shared" si="88"/>
        <v>44001</v>
      </c>
      <c r="AR128" s="3">
        <f t="shared" si="89"/>
        <v>1.252843137254902</v>
      </c>
      <c r="AS128" s="3">
        <f t="shared" si="90"/>
        <v>1.3396139705882353</v>
      </c>
      <c r="AT128" s="3">
        <f t="shared" si="91"/>
        <v>1.2793000000000001</v>
      </c>
      <c r="AU128" s="3">
        <f t="shared" si="92"/>
        <v>2.0131603336422614</v>
      </c>
      <c r="AV128" s="3">
        <f t="shared" si="93"/>
        <v>1.3316617502458212</v>
      </c>
      <c r="AW128" s="3">
        <f t="shared" si="94"/>
        <v>1.6471299655781932</v>
      </c>
      <c r="AX128" s="3">
        <f t="shared" si="95"/>
        <v>1.0786</v>
      </c>
      <c r="AY128" s="3">
        <f t="shared" si="96"/>
        <v>1.2170000000000001</v>
      </c>
      <c r="AZ128" s="3">
        <f t="shared" si="97"/>
        <v>1</v>
      </c>
      <c r="BA128" s="3">
        <f t="shared" si="97"/>
        <v>1.016</v>
      </c>
      <c r="BB128" s="3">
        <f t="shared" ref="BB128:BB130" si="163">L128/L$2</f>
        <v>1.5091719447670839</v>
      </c>
    </row>
    <row r="129" spans="1:54">
      <c r="A129" s="2">
        <v>44006</v>
      </c>
      <c r="B129" s="3">
        <v>1.2786</v>
      </c>
      <c r="C129" s="3">
        <v>1.4575</v>
      </c>
      <c r="D129" s="3">
        <v>1.2797000000000001</v>
      </c>
      <c r="E129" s="3">
        <v>2.177</v>
      </c>
      <c r="F129" s="3">
        <v>1.3543000000000001</v>
      </c>
      <c r="G129" s="3">
        <v>1.7679</v>
      </c>
      <c r="H129" s="3">
        <v>1.0786</v>
      </c>
      <c r="I129" s="3">
        <v>1.2210000000000001</v>
      </c>
      <c r="J129" s="3">
        <v>1</v>
      </c>
      <c r="K129" s="3">
        <v>1.0189999999999999</v>
      </c>
      <c r="L129" s="19">
        <v>1.5110740092094412</v>
      </c>
      <c r="N129" s="11">
        <f t="shared" si="99"/>
        <v>5.4777369121206121E-4</v>
      </c>
      <c r="O129" s="11" t="str">
        <f t="shared" si="100"/>
        <v>/</v>
      </c>
      <c r="P129" s="11">
        <f t="shared" si="101"/>
        <v>3.1267099194876025E-4</v>
      </c>
      <c r="Q129" s="11">
        <f t="shared" si="102"/>
        <v>2.2097412761254986E-3</v>
      </c>
      <c r="R129" s="11" t="str">
        <f t="shared" si="103"/>
        <v>/</v>
      </c>
      <c r="S129" s="11">
        <f t="shared" si="104"/>
        <v>-1.4685117198530717E-3</v>
      </c>
      <c r="T129" s="11" t="str">
        <f t="shared" si="105"/>
        <v>/</v>
      </c>
      <c r="U129" s="11">
        <f t="shared" si="106"/>
        <v>3.2867707477404196E-3</v>
      </c>
      <c r="V129" s="11" t="str">
        <f t="shared" si="107"/>
        <v>/</v>
      </c>
      <c r="W129" s="11">
        <f t="shared" si="107"/>
        <v>2.9527559055118058E-3</v>
      </c>
      <c r="X129" s="11">
        <f t="shared" si="162"/>
        <v>1.2603364705741082E-3</v>
      </c>
      <c r="AQ129" s="2">
        <f t="shared" si="88"/>
        <v>44006</v>
      </c>
      <c r="AR129" s="3">
        <f t="shared" si="89"/>
        <v>1.2535294117647058</v>
      </c>
      <c r="AS129" s="3">
        <f t="shared" si="90"/>
        <v>1.3396139705882353</v>
      </c>
      <c r="AT129" s="3">
        <f t="shared" si="91"/>
        <v>1.2797000000000001</v>
      </c>
      <c r="AU129" s="3">
        <f t="shared" si="92"/>
        <v>2.0176088971269697</v>
      </c>
      <c r="AV129" s="3">
        <f t="shared" si="93"/>
        <v>1.3316617502458212</v>
      </c>
      <c r="AW129" s="3">
        <f t="shared" si="94"/>
        <v>1.6447111359196205</v>
      </c>
      <c r="AX129" s="3">
        <f t="shared" si="95"/>
        <v>1.0786</v>
      </c>
      <c r="AY129" s="3">
        <f t="shared" si="96"/>
        <v>1.2210000000000001</v>
      </c>
      <c r="AZ129" s="3">
        <f t="shared" si="97"/>
        <v>1</v>
      </c>
      <c r="BA129" s="3">
        <f t="shared" si="97"/>
        <v>1.0189999999999999</v>
      </c>
      <c r="BB129" s="3">
        <f t="shared" si="163"/>
        <v>1.5110740092094412</v>
      </c>
    </row>
    <row r="130" spans="1:54">
      <c r="A130" s="2">
        <v>44015</v>
      </c>
      <c r="B130" s="3">
        <v>1.2842</v>
      </c>
      <c r="C130" s="3">
        <v>1.456</v>
      </c>
      <c r="D130" s="3">
        <v>1.2795000000000001</v>
      </c>
      <c r="E130" s="3">
        <v>2.1781999999999999</v>
      </c>
      <c r="F130" s="3">
        <v>1.3286</v>
      </c>
      <c r="G130" s="3">
        <v>1.768</v>
      </c>
      <c r="H130" s="3">
        <v>1.1076999999999999</v>
      </c>
      <c r="I130" s="3">
        <v>1.224</v>
      </c>
      <c r="J130" s="3">
        <v>1</v>
      </c>
      <c r="K130" s="3">
        <v>1.05</v>
      </c>
      <c r="L130" s="19">
        <v>1.5137678675123523</v>
      </c>
      <c r="N130" s="11">
        <f t="shared" si="99"/>
        <v>4.3797903957454309E-3</v>
      </c>
      <c r="O130" s="11">
        <f t="shared" si="100"/>
        <v>-1.0291595197255976E-3</v>
      </c>
      <c r="P130" s="11">
        <f t="shared" si="101"/>
        <v>-1.5628662967881457E-4</v>
      </c>
      <c r="Q130" s="11">
        <f t="shared" si="102"/>
        <v>5.5121727147433575E-4</v>
      </c>
      <c r="R130" s="11">
        <f t="shared" si="103"/>
        <v>-1.8976593073912751E-2</v>
      </c>
      <c r="S130" s="11">
        <f t="shared" si="104"/>
        <v>5.6564285310312101E-5</v>
      </c>
      <c r="T130" s="11">
        <f t="shared" si="105"/>
        <v>2.6979417763767666E-2</v>
      </c>
      <c r="U130" s="11">
        <f t="shared" si="106"/>
        <v>2.4570024570023108E-3</v>
      </c>
      <c r="V130" s="11" t="str">
        <f t="shared" si="107"/>
        <v>/</v>
      </c>
      <c r="W130" s="11">
        <f t="shared" si="107"/>
        <v>3.0421982335623321E-2</v>
      </c>
      <c r="X130" s="11">
        <f t="shared" ref="X130:X141" si="164">IF(L130=L129,"/",L130/L129-1)</f>
        <v>1.7827441187479032E-3</v>
      </c>
      <c r="AQ130" s="2">
        <f t="shared" ref="AQ130:AQ161" si="165">A130</f>
        <v>44015</v>
      </c>
      <c r="AR130" s="3">
        <f t="shared" ref="AR130:AR161" si="166">B130/B$2</f>
        <v>1.2590196078431373</v>
      </c>
      <c r="AS130" s="3">
        <f t="shared" ref="AS130:AS161" si="167">C130/C$2</f>
        <v>1.338235294117647</v>
      </c>
      <c r="AT130" s="3">
        <f t="shared" ref="AT130:AT161" si="168">D130/D$2</f>
        <v>1.2795000000000001</v>
      </c>
      <c r="AU130" s="3">
        <f t="shared" ref="AU130:AU161" si="169">E130/E$2</f>
        <v>2.0187210379981466</v>
      </c>
      <c r="AV130" s="3">
        <f t="shared" ref="AV130:AV161" si="170">F130/F$2</f>
        <v>1.3063913470993118</v>
      </c>
      <c r="AW130" s="3">
        <f t="shared" ref="AW130:AW161" si="171">G130/G$2</f>
        <v>1.6448041678295655</v>
      </c>
      <c r="AX130" s="3">
        <f t="shared" ref="AX130:AX161" si="172">H130/H$2</f>
        <v>1.1076999999999999</v>
      </c>
      <c r="AY130" s="3">
        <f t="shared" ref="AY130:AY161" si="173">I130/I$2</f>
        <v>1.224</v>
      </c>
      <c r="AZ130" s="3">
        <f t="shared" si="97"/>
        <v>1</v>
      </c>
      <c r="BA130" s="3">
        <f t="shared" si="97"/>
        <v>1.05</v>
      </c>
      <c r="BB130" s="3">
        <f t="shared" si="163"/>
        <v>1.5137678675123523</v>
      </c>
    </row>
    <row r="131" spans="1:54">
      <c r="A131" s="2">
        <v>44022</v>
      </c>
      <c r="B131" s="3">
        <v>1.2963</v>
      </c>
      <c r="C131" s="3">
        <v>1.4589000000000001</v>
      </c>
      <c r="D131" s="3">
        <v>1.2501</v>
      </c>
      <c r="E131" s="3">
        <v>2.1734</v>
      </c>
      <c r="F131" s="3">
        <v>1.3286</v>
      </c>
      <c r="G131" s="3">
        <v>1.7677</v>
      </c>
      <c r="H131" s="3">
        <v>1.1385000000000001</v>
      </c>
      <c r="I131" s="3">
        <v>1.238</v>
      </c>
      <c r="J131" s="3">
        <v>1</v>
      </c>
      <c r="K131" s="3">
        <v>1.0860000000000001</v>
      </c>
      <c r="L131" s="19">
        <v>1.5192403922889341</v>
      </c>
      <c r="N131" s="11">
        <f t="shared" ref="N131:N162" si="174">IF(B131=B130,"/",B131/B130-1)</f>
        <v>9.4222083787571798E-3</v>
      </c>
      <c r="O131" s="11">
        <f t="shared" ref="O131:O162" si="175">IF(C131=C130,"/",C131/C130-1)</f>
        <v>1.9917582417583457E-3</v>
      </c>
      <c r="P131" s="11">
        <f t="shared" ref="P131:P162" si="176">IF(D131=D130,"/",D131/D130-1)</f>
        <v>-2.2977725674091509E-2</v>
      </c>
      <c r="Q131" s="11">
        <f t="shared" ref="Q131:Q162" si="177">IF(E131=E130,"/",E131/E130-1)</f>
        <v>-2.2036543935358699E-3</v>
      </c>
      <c r="R131" s="11" t="str">
        <f t="shared" ref="R131:R162" si="178">IF(F131=F130,"/",F131/F130-1)</f>
        <v>/</v>
      </c>
      <c r="S131" s="11">
        <f t="shared" ref="S131:S162" si="179">IF(G131=G130,"/",G131/G130-1)</f>
        <v>-1.6968325791855143E-4</v>
      </c>
      <c r="T131" s="11">
        <f t="shared" ref="T131:T162" si="180">IF(H131=H130,"/",H131/H130-1)</f>
        <v>2.7805362462760774E-2</v>
      </c>
      <c r="U131" s="11">
        <f t="shared" ref="U131:U162" si="181">IF(I131=I130,"/",I131/I130-1)</f>
        <v>1.1437908496731986E-2</v>
      </c>
      <c r="V131" s="11" t="str">
        <f t="shared" ref="V131:W146" si="182">IF(J131=J130,"/",J131/J130-1)</f>
        <v>/</v>
      </c>
      <c r="W131" s="11">
        <f t="shared" si="182"/>
        <v>3.4285714285714253E-2</v>
      </c>
      <c r="X131" s="11">
        <f t="shared" si="164"/>
        <v>3.6151677506375268E-3</v>
      </c>
      <c r="AQ131" s="2">
        <f t="shared" si="165"/>
        <v>44022</v>
      </c>
      <c r="AR131" s="3">
        <f t="shared" si="166"/>
        <v>1.2708823529411764</v>
      </c>
      <c r="AS131" s="3">
        <f t="shared" si="167"/>
        <v>1.3409007352941176</v>
      </c>
      <c r="AT131" s="3">
        <f t="shared" si="168"/>
        <v>1.2501</v>
      </c>
      <c r="AU131" s="3">
        <f t="shared" si="169"/>
        <v>2.0142724745134384</v>
      </c>
      <c r="AV131" s="3">
        <f t="shared" si="170"/>
        <v>1.3063913470993118</v>
      </c>
      <c r="AW131" s="3">
        <f t="shared" si="171"/>
        <v>1.6445250720997302</v>
      </c>
      <c r="AX131" s="3">
        <f t="shared" si="172"/>
        <v>1.1385000000000001</v>
      </c>
      <c r="AY131" s="3">
        <f t="shared" si="173"/>
        <v>1.238</v>
      </c>
      <c r="AZ131" s="3">
        <f t="shared" si="97"/>
        <v>1</v>
      </c>
      <c r="BA131" s="3">
        <f t="shared" si="97"/>
        <v>1.0860000000000001</v>
      </c>
      <c r="BB131" s="3">
        <f t="shared" ref="BB131" si="183">L131/L$2</f>
        <v>1.5192403922889341</v>
      </c>
    </row>
    <row r="132" spans="1:54">
      <c r="A132" s="2">
        <v>44029</v>
      </c>
      <c r="B132" s="3">
        <v>1.2908999999999999</v>
      </c>
      <c r="C132" s="3">
        <v>1.4589000000000001</v>
      </c>
      <c r="D132" s="3">
        <v>1.2548999999999999</v>
      </c>
      <c r="E132" s="3">
        <v>2.1806000000000001</v>
      </c>
      <c r="F132" s="3">
        <v>1.3017000000000001</v>
      </c>
      <c r="G132" s="3">
        <v>1.7673000000000001</v>
      </c>
      <c r="H132" s="3">
        <v>1.1403000000000001</v>
      </c>
      <c r="I132" s="3">
        <v>1.2450000000000001</v>
      </c>
      <c r="J132" s="3">
        <v>1</v>
      </c>
      <c r="K132" s="3">
        <v>1.097</v>
      </c>
      <c r="L132" s="19">
        <v>1.5217713957065424</v>
      </c>
      <c r="N132" s="11">
        <f t="shared" si="174"/>
        <v>-4.1657023837075036E-3</v>
      </c>
      <c r="O132" s="11" t="str">
        <f t="shared" si="175"/>
        <v>/</v>
      </c>
      <c r="P132" s="11">
        <f t="shared" si="176"/>
        <v>3.8396928245738593E-3</v>
      </c>
      <c r="Q132" s="11">
        <f t="shared" si="177"/>
        <v>3.3127818165088474E-3</v>
      </c>
      <c r="R132" s="11">
        <f t="shared" si="178"/>
        <v>-2.0246876411259884E-2</v>
      </c>
      <c r="S132" s="11">
        <f t="shared" si="179"/>
        <v>-2.2628274028391182E-4</v>
      </c>
      <c r="T132" s="11">
        <f t="shared" si="180"/>
        <v>1.5810276679841806E-3</v>
      </c>
      <c r="U132" s="11">
        <f t="shared" si="181"/>
        <v>5.6542810985460434E-3</v>
      </c>
      <c r="V132" s="11" t="str">
        <f t="shared" si="182"/>
        <v>/</v>
      </c>
      <c r="W132" s="11">
        <f t="shared" si="182"/>
        <v>1.012891344383049E-2</v>
      </c>
      <c r="X132" s="11">
        <f t="shared" si="164"/>
        <v>1.6659663806035674E-3</v>
      </c>
      <c r="AQ132" s="2">
        <f t="shared" si="165"/>
        <v>44029</v>
      </c>
      <c r="AR132" s="3">
        <f t="shared" si="166"/>
        <v>1.2655882352941175</v>
      </c>
      <c r="AS132" s="3">
        <f t="shared" si="167"/>
        <v>1.3409007352941176</v>
      </c>
      <c r="AT132" s="3">
        <f t="shared" si="168"/>
        <v>1.2548999999999999</v>
      </c>
      <c r="AU132" s="3">
        <f t="shared" si="169"/>
        <v>2.0209453197405005</v>
      </c>
      <c r="AV132" s="3">
        <f t="shared" si="170"/>
        <v>1.2799410029498528</v>
      </c>
      <c r="AW132" s="3">
        <f t="shared" si="171"/>
        <v>1.6441529444599499</v>
      </c>
      <c r="AX132" s="3">
        <f t="shared" si="172"/>
        <v>1.1403000000000001</v>
      </c>
      <c r="AY132" s="3">
        <f t="shared" si="173"/>
        <v>1.2450000000000001</v>
      </c>
      <c r="AZ132" s="3">
        <f t="shared" si="97"/>
        <v>1</v>
      </c>
      <c r="BA132" s="3">
        <f t="shared" si="97"/>
        <v>1.097</v>
      </c>
      <c r="BB132" s="3">
        <f t="shared" ref="BB132" si="184">L132/L$2</f>
        <v>1.5217713957065424</v>
      </c>
    </row>
    <row r="133" spans="1:54">
      <c r="A133" s="2">
        <v>44036</v>
      </c>
      <c r="B133" s="3">
        <v>1.2890999999999999</v>
      </c>
      <c r="C133" s="3">
        <v>1.4618</v>
      </c>
      <c r="D133" s="3">
        <v>1.2578</v>
      </c>
      <c r="E133" s="3">
        <v>2.1819000000000002</v>
      </c>
      <c r="F133" s="3">
        <v>1.2797000000000001</v>
      </c>
      <c r="G133" s="3">
        <v>1.8068</v>
      </c>
      <c r="H133" s="3">
        <v>1.1532</v>
      </c>
      <c r="I133" s="3">
        <v>1.248</v>
      </c>
      <c r="J133" s="3">
        <v>1</v>
      </c>
      <c r="K133" s="3">
        <v>1.097</v>
      </c>
      <c r="L133" s="19">
        <v>1.5303745040734711</v>
      </c>
      <c r="N133" s="11">
        <f t="shared" si="174"/>
        <v>-1.3943760167325348E-3</v>
      </c>
      <c r="O133" s="11">
        <f t="shared" si="175"/>
        <v>1.9877990266639056E-3</v>
      </c>
      <c r="P133" s="11">
        <f t="shared" si="176"/>
        <v>2.3109411108455102E-3</v>
      </c>
      <c r="Q133" s="11">
        <f t="shared" si="177"/>
        <v>5.9616619279090344E-4</v>
      </c>
      <c r="R133" s="11">
        <f t="shared" si="178"/>
        <v>-1.6900975647230587E-2</v>
      </c>
      <c r="S133" s="11">
        <f t="shared" si="179"/>
        <v>2.2350478130481521E-2</v>
      </c>
      <c r="T133" s="11">
        <f t="shared" si="180"/>
        <v>1.1312812417784812E-2</v>
      </c>
      <c r="U133" s="11">
        <f t="shared" si="181"/>
        <v>2.4096385542167198E-3</v>
      </c>
      <c r="V133" s="11" t="str">
        <f t="shared" si="182"/>
        <v>/</v>
      </c>
      <c r="W133" s="11" t="str">
        <f t="shared" si="182"/>
        <v>/</v>
      </c>
      <c r="X133" s="11">
        <f t="shared" si="164"/>
        <v>5.6533513451502149E-3</v>
      </c>
      <c r="AQ133" s="2">
        <f t="shared" si="165"/>
        <v>44036</v>
      </c>
      <c r="AR133" s="3">
        <f t="shared" si="166"/>
        <v>1.2638235294117646</v>
      </c>
      <c r="AS133" s="3">
        <f t="shared" si="167"/>
        <v>1.3435661764705882</v>
      </c>
      <c r="AT133" s="3">
        <f t="shared" si="168"/>
        <v>1.2578</v>
      </c>
      <c r="AU133" s="3">
        <f t="shared" si="169"/>
        <v>2.0221501390176093</v>
      </c>
      <c r="AV133" s="3">
        <f t="shared" si="170"/>
        <v>1.2583087512291053</v>
      </c>
      <c r="AW133" s="3">
        <f t="shared" si="171"/>
        <v>1.6809005488882687</v>
      </c>
      <c r="AX133" s="3">
        <f t="shared" si="172"/>
        <v>1.1532</v>
      </c>
      <c r="AY133" s="3">
        <f t="shared" si="173"/>
        <v>1.248</v>
      </c>
      <c r="AZ133" s="3">
        <f t="shared" ref="AZ133:BA148" si="185">J133/J$2</f>
        <v>1</v>
      </c>
      <c r="BA133" s="3">
        <f t="shared" si="185"/>
        <v>1.097</v>
      </c>
      <c r="BB133" s="3">
        <f t="shared" ref="BB133" si="186">L133/L$2</f>
        <v>1.5303745040734711</v>
      </c>
    </row>
    <row r="134" spans="1:54">
      <c r="A134" s="2">
        <v>44043</v>
      </c>
      <c r="B134" s="3">
        <v>1.2903</v>
      </c>
      <c r="C134" s="3">
        <v>1.4618</v>
      </c>
      <c r="D134" s="3">
        <v>1.2608999999999999</v>
      </c>
      <c r="E134" s="3">
        <v>2.1806000000000001</v>
      </c>
      <c r="F134" s="3">
        <v>1.2784</v>
      </c>
      <c r="G134" s="3">
        <v>1.8214999999999999</v>
      </c>
      <c r="H134" s="3">
        <v>1.1604000000000001</v>
      </c>
      <c r="I134" s="3">
        <v>1.256</v>
      </c>
      <c r="J134" s="3">
        <v>1</v>
      </c>
      <c r="K134" s="3">
        <v>1.1020000000000001</v>
      </c>
      <c r="L134" s="19">
        <v>1.5358947256956321</v>
      </c>
      <c r="N134" s="11">
        <f t="shared" si="174"/>
        <v>9.3088201070523624E-4</v>
      </c>
      <c r="O134" s="11" t="str">
        <f t="shared" si="175"/>
        <v>/</v>
      </c>
      <c r="P134" s="11">
        <f t="shared" si="176"/>
        <v>2.4646207664174025E-3</v>
      </c>
      <c r="Q134" s="11">
        <f t="shared" si="177"/>
        <v>-5.9581099042127494E-4</v>
      </c>
      <c r="R134" s="11">
        <f t="shared" si="178"/>
        <v>-1.0158630929124612E-3</v>
      </c>
      <c r="S134" s="11">
        <f t="shared" si="179"/>
        <v>8.1359309276067826E-3</v>
      </c>
      <c r="T134" s="11">
        <f t="shared" si="180"/>
        <v>6.2434963579605096E-3</v>
      </c>
      <c r="U134" s="11">
        <f t="shared" si="181"/>
        <v>6.4102564102563875E-3</v>
      </c>
      <c r="V134" s="11" t="str">
        <f t="shared" si="182"/>
        <v>/</v>
      </c>
      <c r="W134" s="11">
        <f t="shared" si="182"/>
        <v>4.5578851412946264E-3</v>
      </c>
      <c r="X134" s="11">
        <f t="shared" si="164"/>
        <v>3.6071050631512058E-3</v>
      </c>
      <c r="AQ134" s="2">
        <f t="shared" si="165"/>
        <v>44043</v>
      </c>
      <c r="AR134" s="3">
        <f t="shared" si="166"/>
        <v>1.2649999999999999</v>
      </c>
      <c r="AS134" s="3">
        <f t="shared" si="167"/>
        <v>1.3435661764705882</v>
      </c>
      <c r="AT134" s="3">
        <f t="shared" si="168"/>
        <v>1.2608999999999999</v>
      </c>
      <c r="AU134" s="3">
        <f t="shared" si="169"/>
        <v>2.0209453197405005</v>
      </c>
      <c r="AV134" s="3">
        <f t="shared" si="170"/>
        <v>1.257030481809243</v>
      </c>
      <c r="AW134" s="3">
        <f t="shared" si="171"/>
        <v>1.6945762396502</v>
      </c>
      <c r="AX134" s="3">
        <f t="shared" si="172"/>
        <v>1.1604000000000001</v>
      </c>
      <c r="AY134" s="3">
        <f t="shared" si="173"/>
        <v>1.256</v>
      </c>
      <c r="AZ134" s="3">
        <f t="shared" si="185"/>
        <v>1</v>
      </c>
      <c r="BA134" s="3">
        <f t="shared" si="185"/>
        <v>1.1020000000000001</v>
      </c>
      <c r="BB134" s="3">
        <f t="shared" ref="BB134" si="187">L134/L$2</f>
        <v>1.5358947256956321</v>
      </c>
    </row>
    <row r="135" spans="1:54">
      <c r="A135" s="2">
        <v>44050</v>
      </c>
      <c r="B135" s="3">
        <v>1.2918000000000001</v>
      </c>
      <c r="C135" s="3">
        <v>1.4645999999999999</v>
      </c>
      <c r="D135" s="3">
        <v>1.2685999999999999</v>
      </c>
      <c r="E135" s="3">
        <v>2.1793999999999998</v>
      </c>
      <c r="F135" s="3">
        <v>1.2821</v>
      </c>
      <c r="G135" s="3">
        <v>1.8069999999999999</v>
      </c>
      <c r="H135" s="3">
        <v>1.1623000000000001</v>
      </c>
      <c r="I135" s="3">
        <v>1.2589999999999999</v>
      </c>
      <c r="J135" s="3">
        <v>1</v>
      </c>
      <c r="K135" s="3">
        <v>1.111</v>
      </c>
      <c r="L135" s="19">
        <v>1.5390223287269877</v>
      </c>
      <c r="N135" s="11">
        <f t="shared" si="174"/>
        <v>1.1625203441061327E-3</v>
      </c>
      <c r="O135" s="11">
        <f t="shared" si="175"/>
        <v>1.9154467095361394E-3</v>
      </c>
      <c r="P135" s="11">
        <f t="shared" si="176"/>
        <v>6.1067491474344759E-3</v>
      </c>
      <c r="Q135" s="11">
        <f t="shared" si="177"/>
        <v>-5.5030725488414145E-4</v>
      </c>
      <c r="R135" s="11">
        <f t="shared" si="178"/>
        <v>2.8942428035043655E-3</v>
      </c>
      <c r="S135" s="11">
        <f t="shared" si="179"/>
        <v>-7.9604721383474963E-3</v>
      </c>
      <c r="T135" s="11">
        <f t="shared" si="180"/>
        <v>1.6373664253706011E-3</v>
      </c>
      <c r="U135" s="11">
        <f t="shared" si="181"/>
        <v>2.3885350318471055E-3</v>
      </c>
      <c r="V135" s="11" t="str">
        <f t="shared" si="182"/>
        <v>/</v>
      </c>
      <c r="W135" s="11">
        <f t="shared" si="182"/>
        <v>8.1669691470054318E-3</v>
      </c>
      <c r="X135" s="11">
        <f t="shared" si="164"/>
        <v>2.0363394567548543E-3</v>
      </c>
      <c r="AQ135" s="2">
        <f t="shared" si="165"/>
        <v>44050</v>
      </c>
      <c r="AR135" s="3">
        <f t="shared" si="166"/>
        <v>1.2664705882352942</v>
      </c>
      <c r="AS135" s="3">
        <f t="shared" si="167"/>
        <v>1.3461397058823528</v>
      </c>
      <c r="AT135" s="3">
        <f t="shared" si="168"/>
        <v>1.2685999999999999</v>
      </c>
      <c r="AU135" s="3">
        <f t="shared" si="169"/>
        <v>2.0198331788693231</v>
      </c>
      <c r="AV135" s="3">
        <f t="shared" si="170"/>
        <v>1.260668633235005</v>
      </c>
      <c r="AW135" s="3">
        <f t="shared" si="171"/>
        <v>1.681086612708159</v>
      </c>
      <c r="AX135" s="3">
        <f t="shared" si="172"/>
        <v>1.1623000000000001</v>
      </c>
      <c r="AY135" s="3">
        <f t="shared" si="173"/>
        <v>1.2589999999999999</v>
      </c>
      <c r="AZ135" s="3">
        <f t="shared" si="185"/>
        <v>1</v>
      </c>
      <c r="BA135" s="3">
        <f t="shared" si="185"/>
        <v>1.111</v>
      </c>
      <c r="BB135" s="3">
        <f t="shared" ref="BB135" si="188">L135/L$2</f>
        <v>1.5390223287269877</v>
      </c>
    </row>
    <row r="136" spans="1:54">
      <c r="A136" s="2">
        <v>44057</v>
      </c>
      <c r="B136" s="3">
        <v>1.3026</v>
      </c>
      <c r="C136" s="3">
        <v>1.4718</v>
      </c>
      <c r="D136" s="3">
        <v>1.2762</v>
      </c>
      <c r="E136" s="3">
        <v>2.1913999999999998</v>
      </c>
      <c r="F136" s="3">
        <v>1.2943</v>
      </c>
      <c r="G136" s="3">
        <v>1.8447</v>
      </c>
      <c r="H136" s="3">
        <v>1.1651</v>
      </c>
      <c r="I136" s="3">
        <v>1.258</v>
      </c>
      <c r="J136" s="3">
        <v>1</v>
      </c>
      <c r="K136" s="3">
        <v>1.1279999999999999</v>
      </c>
      <c r="L136" s="19">
        <v>1.5512860976799645</v>
      </c>
      <c r="N136" s="11">
        <f t="shared" si="174"/>
        <v>8.3604273107291682E-3</v>
      </c>
      <c r="O136" s="11">
        <f t="shared" si="175"/>
        <v>4.9160180253995378E-3</v>
      </c>
      <c r="P136" s="11">
        <f t="shared" si="176"/>
        <v>5.990856061800498E-3</v>
      </c>
      <c r="Q136" s="11">
        <f t="shared" si="177"/>
        <v>5.5061025970450928E-3</v>
      </c>
      <c r="R136" s="11">
        <f t="shared" si="178"/>
        <v>9.5156384057406562E-3</v>
      </c>
      <c r="S136" s="11">
        <f t="shared" si="179"/>
        <v>2.0863309352518122E-2</v>
      </c>
      <c r="T136" s="11">
        <f t="shared" si="180"/>
        <v>2.4090166050072526E-3</v>
      </c>
      <c r="U136" s="11">
        <f t="shared" si="181"/>
        <v>-7.9428117553603794E-4</v>
      </c>
      <c r="V136" s="11" t="str">
        <f t="shared" si="182"/>
        <v>/</v>
      </c>
      <c r="W136" s="11">
        <f t="shared" si="182"/>
        <v>1.5301530153015275E-2</v>
      </c>
      <c r="X136" s="11">
        <f t="shared" si="164"/>
        <v>7.9685451757680603E-3</v>
      </c>
      <c r="AQ136" s="2">
        <f t="shared" si="165"/>
        <v>44057</v>
      </c>
      <c r="AR136" s="3">
        <f t="shared" si="166"/>
        <v>1.2770588235294118</v>
      </c>
      <c r="AS136" s="3">
        <f t="shared" si="167"/>
        <v>1.3527573529411763</v>
      </c>
      <c r="AT136" s="3">
        <f t="shared" si="168"/>
        <v>1.2762</v>
      </c>
      <c r="AU136" s="3">
        <f t="shared" si="169"/>
        <v>2.0309545875810935</v>
      </c>
      <c r="AV136" s="3">
        <f t="shared" si="170"/>
        <v>1.2726647000983284</v>
      </c>
      <c r="AW136" s="3">
        <f t="shared" si="171"/>
        <v>1.7161596427574659</v>
      </c>
      <c r="AX136" s="3">
        <f t="shared" si="172"/>
        <v>1.1651</v>
      </c>
      <c r="AY136" s="3">
        <f t="shared" si="173"/>
        <v>1.258</v>
      </c>
      <c r="AZ136" s="3">
        <f t="shared" si="185"/>
        <v>1</v>
      </c>
      <c r="BA136" s="3">
        <f t="shared" si="185"/>
        <v>1.1279999999999999</v>
      </c>
      <c r="BB136" s="3">
        <f t="shared" ref="BB136" si="189">L136/L$2</f>
        <v>1.5512860976799645</v>
      </c>
    </row>
    <row r="137" spans="1:54">
      <c r="A137" s="2">
        <v>44064</v>
      </c>
      <c r="B137" s="3">
        <v>1.3062</v>
      </c>
      <c r="C137" s="3">
        <v>1.4746999999999999</v>
      </c>
      <c r="D137" s="3">
        <v>1.2799</v>
      </c>
      <c r="E137" s="3">
        <v>2.1926000000000001</v>
      </c>
      <c r="F137" s="3">
        <v>1.2943</v>
      </c>
      <c r="G137" s="3">
        <v>1.8243</v>
      </c>
      <c r="H137" s="3">
        <v>1.1727000000000001</v>
      </c>
      <c r="I137" s="3">
        <v>1.2649999999999999</v>
      </c>
      <c r="J137" s="3">
        <v>1.0127999999999999</v>
      </c>
      <c r="K137" s="3">
        <v>1.1419999999999999</v>
      </c>
      <c r="L137" s="19">
        <v>1.5542673785955829</v>
      </c>
      <c r="N137" s="11">
        <f t="shared" si="174"/>
        <v>2.7637033625058649E-3</v>
      </c>
      <c r="O137" s="11">
        <f t="shared" si="175"/>
        <v>1.9703764098382148E-3</v>
      </c>
      <c r="P137" s="11">
        <f t="shared" si="176"/>
        <v>2.8992320952829775E-3</v>
      </c>
      <c r="Q137" s="11">
        <f t="shared" si="177"/>
        <v>5.4759514465652082E-4</v>
      </c>
      <c r="R137" s="11" t="str">
        <f t="shared" si="178"/>
        <v>/</v>
      </c>
      <c r="S137" s="11">
        <f t="shared" si="179"/>
        <v>-1.1058708733127309E-2</v>
      </c>
      <c r="T137" s="11">
        <f t="shared" si="180"/>
        <v>6.5230452321689558E-3</v>
      </c>
      <c r="U137" s="11">
        <f t="shared" si="181"/>
        <v>5.56438791732905E-3</v>
      </c>
      <c r="V137" s="11">
        <f t="shared" si="182"/>
        <v>1.2799999999999923E-2</v>
      </c>
      <c r="W137" s="11">
        <f t="shared" si="182"/>
        <v>1.2411347517730542E-2</v>
      </c>
      <c r="X137" s="11">
        <f t="shared" si="164"/>
        <v>1.9218124368400868E-3</v>
      </c>
      <c r="AQ137" s="2">
        <f t="shared" si="165"/>
        <v>44064</v>
      </c>
      <c r="AR137" s="3">
        <f t="shared" si="166"/>
        <v>1.2805882352941176</v>
      </c>
      <c r="AS137" s="3">
        <f t="shared" si="167"/>
        <v>1.3554227941176469</v>
      </c>
      <c r="AT137" s="3">
        <f t="shared" si="168"/>
        <v>1.2799</v>
      </c>
      <c r="AU137" s="3">
        <f t="shared" si="169"/>
        <v>2.0320667284522709</v>
      </c>
      <c r="AV137" s="3">
        <f t="shared" si="170"/>
        <v>1.2726647000983284</v>
      </c>
      <c r="AW137" s="3">
        <f t="shared" si="171"/>
        <v>1.6971811331286633</v>
      </c>
      <c r="AX137" s="3">
        <f t="shared" si="172"/>
        <v>1.1727000000000001</v>
      </c>
      <c r="AY137" s="3">
        <f t="shared" si="173"/>
        <v>1.2649999999999999</v>
      </c>
      <c r="AZ137" s="3">
        <f t="shared" si="185"/>
        <v>1.0127999999999999</v>
      </c>
      <c r="BA137" s="3">
        <f t="shared" si="185"/>
        <v>1.1419999999999999</v>
      </c>
      <c r="BB137" s="3">
        <f t="shared" ref="BB137" si="190">L137/L$2</f>
        <v>1.5542673785955829</v>
      </c>
    </row>
    <row r="138" spans="1:54">
      <c r="A138" s="2">
        <v>44071</v>
      </c>
      <c r="B138" s="3">
        <v>1.3097000000000001</v>
      </c>
      <c r="C138" s="3">
        <v>1.4746999999999999</v>
      </c>
      <c r="D138" s="3">
        <v>1.2847</v>
      </c>
      <c r="E138" s="3">
        <v>2.2058</v>
      </c>
      <c r="F138" s="3">
        <v>1.3004</v>
      </c>
      <c r="G138" s="3">
        <v>1.8227</v>
      </c>
      <c r="H138" s="3">
        <v>1.1729000000000001</v>
      </c>
      <c r="I138" s="3">
        <v>1.2769999999999999</v>
      </c>
      <c r="J138" s="3">
        <v>1.0201</v>
      </c>
      <c r="K138" s="3">
        <v>1.1619999999999999</v>
      </c>
      <c r="L138" s="19">
        <v>1.5593076165868227</v>
      </c>
      <c r="N138" s="11">
        <f t="shared" si="174"/>
        <v>2.679528403001008E-3</v>
      </c>
      <c r="O138" s="11" t="str">
        <f t="shared" si="175"/>
        <v>/</v>
      </c>
      <c r="P138" s="11">
        <f t="shared" si="176"/>
        <v>3.7502929916399808E-3</v>
      </c>
      <c r="Q138" s="11">
        <f t="shared" si="177"/>
        <v>6.0202499315880065E-3</v>
      </c>
      <c r="R138" s="11">
        <f t="shared" si="178"/>
        <v>4.712972262999271E-3</v>
      </c>
      <c r="S138" s="11">
        <f t="shared" si="179"/>
        <v>-8.7704873102012471E-4</v>
      </c>
      <c r="T138" s="11">
        <f t="shared" si="180"/>
        <v>1.705466018588897E-4</v>
      </c>
      <c r="U138" s="11">
        <f t="shared" si="181"/>
        <v>9.4861660079050836E-3</v>
      </c>
      <c r="V138" s="11">
        <f t="shared" si="182"/>
        <v>7.2077409162718542E-3</v>
      </c>
      <c r="W138" s="11">
        <f t="shared" si="182"/>
        <v>1.7513134851138368E-2</v>
      </c>
      <c r="X138" s="11">
        <f t="shared" si="164"/>
        <v>3.2428384334965976E-3</v>
      </c>
      <c r="AQ138" s="2">
        <f t="shared" si="165"/>
        <v>44071</v>
      </c>
      <c r="AR138" s="3">
        <f t="shared" si="166"/>
        <v>1.2840196078431374</v>
      </c>
      <c r="AS138" s="3">
        <f t="shared" si="167"/>
        <v>1.3554227941176469</v>
      </c>
      <c r="AT138" s="3">
        <f t="shared" si="168"/>
        <v>1.2847</v>
      </c>
      <c r="AU138" s="3">
        <f t="shared" si="169"/>
        <v>2.0443002780352177</v>
      </c>
      <c r="AV138" s="3">
        <f t="shared" si="170"/>
        <v>1.2786627335299903</v>
      </c>
      <c r="AW138" s="3">
        <f t="shared" si="171"/>
        <v>1.6956926225695415</v>
      </c>
      <c r="AX138" s="3">
        <f t="shared" si="172"/>
        <v>1.1729000000000001</v>
      </c>
      <c r="AY138" s="3">
        <f t="shared" si="173"/>
        <v>1.2769999999999999</v>
      </c>
      <c r="AZ138" s="3">
        <f t="shared" si="185"/>
        <v>1.0201</v>
      </c>
      <c r="BA138" s="3">
        <f t="shared" si="185"/>
        <v>1.1619999999999999</v>
      </c>
      <c r="BB138" s="3">
        <f t="shared" ref="BB138" si="191">L138/L$2</f>
        <v>1.5593076165868227</v>
      </c>
    </row>
    <row r="139" spans="1:54">
      <c r="A139" s="2">
        <v>44078</v>
      </c>
      <c r="B139" s="3">
        <v>1.3090999999999999</v>
      </c>
      <c r="C139" s="3">
        <v>1.4790000000000001</v>
      </c>
      <c r="D139" s="3">
        <v>1.2917000000000001</v>
      </c>
      <c r="E139" s="3">
        <v>2.1962000000000002</v>
      </c>
      <c r="F139" s="3">
        <v>1.3052999999999999</v>
      </c>
      <c r="G139" s="3">
        <v>1.821</v>
      </c>
      <c r="H139" s="3">
        <v>1.1706000000000001</v>
      </c>
      <c r="I139" s="3">
        <v>1.2769999999999999</v>
      </c>
      <c r="J139" s="3">
        <v>1.0101</v>
      </c>
      <c r="K139" s="3">
        <v>1.1599999999999999</v>
      </c>
      <c r="L139" s="19">
        <v>1.5621940974763497</v>
      </c>
      <c r="N139" s="11">
        <f t="shared" si="174"/>
        <v>-4.5812018019408818E-4</v>
      </c>
      <c r="O139" s="11">
        <f t="shared" si="175"/>
        <v>2.9158472909744937E-3</v>
      </c>
      <c r="P139" s="11">
        <f t="shared" si="176"/>
        <v>5.4487428971745633E-3</v>
      </c>
      <c r="Q139" s="11">
        <f t="shared" si="177"/>
        <v>-4.3521624807325576E-3</v>
      </c>
      <c r="R139" s="11">
        <f t="shared" si="178"/>
        <v>3.7680713626575546E-3</v>
      </c>
      <c r="S139" s="11">
        <f t="shared" si="179"/>
        <v>-9.3268228452303426E-4</v>
      </c>
      <c r="T139" s="11">
        <f t="shared" si="180"/>
        <v>-1.9609514877653167E-3</v>
      </c>
      <c r="U139" s="11" t="str">
        <f t="shared" si="181"/>
        <v>/</v>
      </c>
      <c r="V139" s="11">
        <f t="shared" si="182"/>
        <v>-9.8029604940692572E-3</v>
      </c>
      <c r="W139" s="11">
        <f t="shared" si="182"/>
        <v>-1.7211703958691649E-3</v>
      </c>
      <c r="X139" s="11">
        <f t="shared" si="164"/>
        <v>1.851129859703482E-3</v>
      </c>
      <c r="AQ139" s="2">
        <f t="shared" si="165"/>
        <v>44078</v>
      </c>
      <c r="AR139" s="3">
        <f t="shared" si="166"/>
        <v>1.2834313725490196</v>
      </c>
      <c r="AS139" s="3">
        <f t="shared" si="167"/>
        <v>1.359375</v>
      </c>
      <c r="AT139" s="3">
        <f t="shared" si="168"/>
        <v>1.2917000000000001</v>
      </c>
      <c r="AU139" s="3">
        <f t="shared" si="169"/>
        <v>2.0354031510658017</v>
      </c>
      <c r="AV139" s="3">
        <f t="shared" si="170"/>
        <v>1.2834808259587021</v>
      </c>
      <c r="AW139" s="3">
        <f t="shared" si="171"/>
        <v>1.6941110801004744</v>
      </c>
      <c r="AX139" s="3">
        <f t="shared" si="172"/>
        <v>1.1706000000000001</v>
      </c>
      <c r="AY139" s="3">
        <f t="shared" si="173"/>
        <v>1.2769999999999999</v>
      </c>
      <c r="AZ139" s="3">
        <f t="shared" si="185"/>
        <v>1.0101</v>
      </c>
      <c r="BA139" s="3">
        <f t="shared" si="185"/>
        <v>1.1599999999999999</v>
      </c>
      <c r="BB139" s="3">
        <f t="shared" ref="BB139" si="192">L139/L$2</f>
        <v>1.5621940974763497</v>
      </c>
    </row>
    <row r="140" spans="1:54">
      <c r="A140" s="2">
        <v>44085</v>
      </c>
      <c r="B140" s="3">
        <v>1.3102</v>
      </c>
      <c r="C140" s="3">
        <v>1.4803999999999999</v>
      </c>
      <c r="D140" s="3">
        <v>1.3016000000000001</v>
      </c>
      <c r="E140" s="3">
        <v>2.2082000000000002</v>
      </c>
      <c r="F140" s="3">
        <v>1.3249</v>
      </c>
      <c r="G140" s="3">
        <v>1.8192999999999999</v>
      </c>
      <c r="H140" s="3">
        <v>1.173</v>
      </c>
      <c r="I140" s="3">
        <v>1.272</v>
      </c>
      <c r="J140" s="3">
        <v>1.0134000000000001</v>
      </c>
      <c r="K140" s="3">
        <v>1.1719999999999999</v>
      </c>
      <c r="L140" s="19">
        <v>1.5681748158894335</v>
      </c>
      <c r="N140" s="11">
        <f t="shared" si="174"/>
        <v>8.4027194255598125E-4</v>
      </c>
      <c r="O140" s="11">
        <f t="shared" si="175"/>
        <v>9.465855307639881E-4</v>
      </c>
      <c r="P140" s="11">
        <f t="shared" si="176"/>
        <v>7.664318340171894E-3</v>
      </c>
      <c r="Q140" s="11">
        <f t="shared" si="177"/>
        <v>5.4639832437848312E-3</v>
      </c>
      <c r="R140" s="11">
        <f t="shared" si="178"/>
        <v>1.5015705201869345E-2</v>
      </c>
      <c r="S140" s="11">
        <f t="shared" si="179"/>
        <v>-9.335529928611308E-4</v>
      </c>
      <c r="T140" s="11">
        <f t="shared" si="180"/>
        <v>2.050230650948226E-3</v>
      </c>
      <c r="U140" s="11">
        <f t="shared" si="181"/>
        <v>-3.9154267815191268E-3</v>
      </c>
      <c r="V140" s="11">
        <f t="shared" si="182"/>
        <v>3.2670032670032434E-3</v>
      </c>
      <c r="W140" s="11">
        <f t="shared" si="182"/>
        <v>1.0344827586206806E-2</v>
      </c>
      <c r="X140" s="11">
        <f t="shared" si="164"/>
        <v>3.8284093012164178E-3</v>
      </c>
      <c r="AQ140" s="2">
        <f t="shared" si="165"/>
        <v>44085</v>
      </c>
      <c r="AR140" s="3">
        <f t="shared" si="166"/>
        <v>1.2845098039215685</v>
      </c>
      <c r="AS140" s="3">
        <f t="shared" si="167"/>
        <v>1.3606617647058823</v>
      </c>
      <c r="AT140" s="3">
        <f t="shared" si="168"/>
        <v>1.3016000000000001</v>
      </c>
      <c r="AU140" s="3">
        <f t="shared" si="169"/>
        <v>2.0465245597775721</v>
      </c>
      <c r="AV140" s="3">
        <f t="shared" si="170"/>
        <v>1.3027531956735496</v>
      </c>
      <c r="AW140" s="3">
        <f t="shared" si="171"/>
        <v>1.6925295376314076</v>
      </c>
      <c r="AX140" s="3">
        <f t="shared" si="172"/>
        <v>1.173</v>
      </c>
      <c r="AY140" s="3">
        <f t="shared" si="173"/>
        <v>1.272</v>
      </c>
      <c r="AZ140" s="3">
        <f t="shared" si="185"/>
        <v>1.0134000000000001</v>
      </c>
      <c r="BA140" s="3">
        <f t="shared" si="185"/>
        <v>1.1719999999999999</v>
      </c>
      <c r="BB140" s="3">
        <f t="shared" ref="BB140" si="193">L140/L$2</f>
        <v>1.5681748158894335</v>
      </c>
    </row>
    <row r="141" spans="1:54">
      <c r="A141" s="2">
        <v>44092</v>
      </c>
      <c r="B141" s="3">
        <v>1.3115000000000001</v>
      </c>
      <c r="C141" s="3">
        <v>1.4833000000000001</v>
      </c>
      <c r="D141" s="3">
        <v>1.3072999999999999</v>
      </c>
      <c r="E141" s="3">
        <v>2.2275</v>
      </c>
      <c r="F141" s="3">
        <v>1.3347</v>
      </c>
      <c r="G141" s="3">
        <v>1.8176000000000001</v>
      </c>
      <c r="H141" s="3">
        <v>1.181</v>
      </c>
      <c r="I141" s="3">
        <v>1.276</v>
      </c>
      <c r="J141" s="3">
        <v>1.0308999999999999</v>
      </c>
      <c r="K141" s="3">
        <v>1.18</v>
      </c>
      <c r="L141" s="19">
        <v>1.5776373820299312</v>
      </c>
      <c r="N141" s="11">
        <f t="shared" si="174"/>
        <v>9.9221492901846453E-4</v>
      </c>
      <c r="O141" s="11">
        <f t="shared" si="175"/>
        <v>1.9589300189137848E-3</v>
      </c>
      <c r="P141" s="11">
        <f t="shared" si="176"/>
        <v>4.3792255685308756E-3</v>
      </c>
      <c r="Q141" s="11">
        <f t="shared" si="177"/>
        <v>8.7401503487003485E-3</v>
      </c>
      <c r="R141" s="11">
        <f t="shared" si="178"/>
        <v>7.3967846629934275E-3</v>
      </c>
      <c r="S141" s="11">
        <f t="shared" si="179"/>
        <v>-9.3442532842291648E-4</v>
      </c>
      <c r="T141" s="11">
        <f t="shared" si="180"/>
        <v>6.8201193520887049E-3</v>
      </c>
      <c r="U141" s="11">
        <f t="shared" si="181"/>
        <v>3.1446540880504248E-3</v>
      </c>
      <c r="V141" s="11">
        <f t="shared" si="182"/>
        <v>1.7268600749950513E-2</v>
      </c>
      <c r="W141" s="11">
        <f t="shared" si="182"/>
        <v>6.8259385665530026E-3</v>
      </c>
      <c r="X141" s="11">
        <f t="shared" si="164"/>
        <v>6.0341270913286671E-3</v>
      </c>
      <c r="AQ141" s="2">
        <f t="shared" si="165"/>
        <v>44092</v>
      </c>
      <c r="AR141" s="3">
        <f t="shared" si="166"/>
        <v>1.2857843137254903</v>
      </c>
      <c r="AS141" s="3">
        <f t="shared" si="167"/>
        <v>1.3633272058823529</v>
      </c>
      <c r="AT141" s="3">
        <f t="shared" si="168"/>
        <v>1.3072999999999999</v>
      </c>
      <c r="AU141" s="3">
        <f t="shared" si="169"/>
        <v>2.0644114921223355</v>
      </c>
      <c r="AV141" s="3">
        <f t="shared" si="170"/>
        <v>1.3123893805309736</v>
      </c>
      <c r="AW141" s="3">
        <f t="shared" si="171"/>
        <v>1.6909479951623407</v>
      </c>
      <c r="AX141" s="3">
        <f t="shared" si="172"/>
        <v>1.181</v>
      </c>
      <c r="AY141" s="3">
        <f t="shared" si="173"/>
        <v>1.276</v>
      </c>
      <c r="AZ141" s="3">
        <f t="shared" ref="AZ141" si="194">J141/J$2</f>
        <v>1.0308999999999999</v>
      </c>
      <c r="BA141" s="3">
        <f t="shared" si="185"/>
        <v>1.18</v>
      </c>
      <c r="BB141" s="3">
        <f t="shared" ref="BB141" si="195">L141/L$2</f>
        <v>1.5776373820299312</v>
      </c>
    </row>
    <row r="142" spans="1:54">
      <c r="A142" s="2">
        <v>44104</v>
      </c>
      <c r="B142" s="3">
        <v>1.3117000000000001</v>
      </c>
      <c r="C142" s="3">
        <v>1.4862</v>
      </c>
      <c r="D142" s="3">
        <v>1.3073999999999999</v>
      </c>
      <c r="E142" s="3">
        <v>2.2130999999999998</v>
      </c>
      <c r="F142" s="3">
        <v>1.3347</v>
      </c>
      <c r="G142" s="3">
        <v>1.8159000000000001</v>
      </c>
      <c r="H142" s="3">
        <v>1.1802999999999999</v>
      </c>
      <c r="I142" s="3">
        <v>1.28</v>
      </c>
      <c r="J142" s="3">
        <v>1.0338000000000001</v>
      </c>
      <c r="K142" s="3">
        <v>1.1890000000000001</v>
      </c>
      <c r="L142" s="19">
        <v>1.5783496734944693</v>
      </c>
      <c r="N142" s="11">
        <f t="shared" si="174"/>
        <v>1.5249714067855358E-4</v>
      </c>
      <c r="O142" s="11">
        <f t="shared" si="175"/>
        <v>1.9551001146091984E-3</v>
      </c>
      <c r="P142" s="11">
        <f t="shared" si="176"/>
        <v>7.649353629624045E-5</v>
      </c>
      <c r="Q142" s="11">
        <f t="shared" si="177"/>
        <v>-6.4646464646465063E-3</v>
      </c>
      <c r="R142" s="11" t="str">
        <f t="shared" si="178"/>
        <v>/</v>
      </c>
      <c r="S142" s="11">
        <f t="shared" si="179"/>
        <v>-9.3529929577462756E-4</v>
      </c>
      <c r="T142" s="11">
        <f t="shared" si="180"/>
        <v>-5.9271803556315561E-4</v>
      </c>
      <c r="U142" s="11">
        <f t="shared" si="181"/>
        <v>3.1347962382444194E-3</v>
      </c>
      <c r="V142" s="11">
        <f t="shared" ref="V142:V144" si="196">IF(J142=J141,"/",J142/J141-1)</f>
        <v>2.8130759530509142E-3</v>
      </c>
      <c r="W142" s="11">
        <f t="shared" si="182"/>
        <v>7.6271186440679539E-3</v>
      </c>
      <c r="X142" s="11">
        <f t="shared" ref="X142:X144" si="197">IF(L142=L141,"/",L142/L141-1)</f>
        <v>4.5149251193676854E-4</v>
      </c>
      <c r="AQ142" s="2">
        <f t="shared" si="165"/>
        <v>44104</v>
      </c>
      <c r="AR142" s="3">
        <f t="shared" si="166"/>
        <v>1.2859803921568629</v>
      </c>
      <c r="AS142" s="3">
        <f t="shared" si="167"/>
        <v>1.3659926470588235</v>
      </c>
      <c r="AT142" s="3">
        <f t="shared" si="168"/>
        <v>1.3073999999999999</v>
      </c>
      <c r="AU142" s="3">
        <f t="shared" si="169"/>
        <v>2.0510658016682113</v>
      </c>
      <c r="AV142" s="3">
        <f t="shared" si="170"/>
        <v>1.3123893805309736</v>
      </c>
      <c r="AW142" s="3">
        <f t="shared" si="171"/>
        <v>1.6893664526932739</v>
      </c>
      <c r="AX142" s="3">
        <f t="shared" si="172"/>
        <v>1.1802999999999999</v>
      </c>
      <c r="AY142" s="3">
        <f t="shared" si="173"/>
        <v>1.28</v>
      </c>
      <c r="AZ142" s="3">
        <f t="shared" ref="AZ142:AZ143" si="198">J142/J$2</f>
        <v>1.0338000000000001</v>
      </c>
      <c r="BA142" s="3">
        <f t="shared" si="185"/>
        <v>1.1890000000000001</v>
      </c>
      <c r="BB142" s="3">
        <f t="shared" ref="BB142:BB143" si="199">L142/L$2</f>
        <v>1.5783496734944693</v>
      </c>
    </row>
    <row r="143" spans="1:54">
      <c r="A143" s="2">
        <v>44113</v>
      </c>
      <c r="B143" s="3">
        <v>1.3148</v>
      </c>
      <c r="C143" s="3">
        <v>1.4876</v>
      </c>
      <c r="D143" s="3">
        <v>1.3162</v>
      </c>
      <c r="E143" s="3">
        <v>2.2587000000000002</v>
      </c>
      <c r="F143" s="3">
        <v>1.3273999999999999</v>
      </c>
      <c r="G143" s="3">
        <v>1.8163</v>
      </c>
      <c r="H143" s="3">
        <v>1.1875</v>
      </c>
      <c r="I143" s="3">
        <v>1.2909999999999999</v>
      </c>
      <c r="J143" s="3">
        <v>1.0487</v>
      </c>
      <c r="K143" s="3">
        <v>1.2250000000000001</v>
      </c>
      <c r="L143" s="19">
        <v>1.5889050946025944</v>
      </c>
      <c r="N143" s="11">
        <f t="shared" si="174"/>
        <v>2.3633452771212315E-3</v>
      </c>
      <c r="O143" s="11">
        <f t="shared" si="175"/>
        <v>9.4199973085729027E-4</v>
      </c>
      <c r="P143" s="11">
        <f t="shared" si="176"/>
        <v>6.7309163224722468E-3</v>
      </c>
      <c r="Q143" s="11">
        <f t="shared" si="177"/>
        <v>2.0604581808323363E-2</v>
      </c>
      <c r="R143" s="11">
        <f t="shared" si="178"/>
        <v>-5.4693938712819801E-3</v>
      </c>
      <c r="S143" s="11">
        <f t="shared" si="179"/>
        <v>2.2027644694078141E-4</v>
      </c>
      <c r="T143" s="11">
        <f t="shared" si="180"/>
        <v>6.1001440311785338E-3</v>
      </c>
      <c r="U143" s="11">
        <f t="shared" si="181"/>
        <v>8.5937499999999556E-3</v>
      </c>
      <c r="V143" s="11">
        <f t="shared" si="196"/>
        <v>1.4412845811568875E-2</v>
      </c>
      <c r="W143" s="11">
        <f t="shared" si="182"/>
        <v>3.0277544154751812E-2</v>
      </c>
      <c r="X143" s="11">
        <f t="shared" si="197"/>
        <v>6.6876315720048041E-3</v>
      </c>
      <c r="AQ143" s="2">
        <f t="shared" si="165"/>
        <v>44113</v>
      </c>
      <c r="AR143" s="3">
        <f t="shared" si="166"/>
        <v>1.2890196078431373</v>
      </c>
      <c r="AS143" s="3">
        <f t="shared" si="167"/>
        <v>1.3672794117647058</v>
      </c>
      <c r="AT143" s="3">
        <f t="shared" si="168"/>
        <v>1.3162</v>
      </c>
      <c r="AU143" s="3">
        <f t="shared" si="169"/>
        <v>2.093327154772938</v>
      </c>
      <c r="AV143" s="3">
        <f t="shared" si="170"/>
        <v>1.305211406096362</v>
      </c>
      <c r="AW143" s="3">
        <f t="shared" si="171"/>
        <v>1.6897385803330542</v>
      </c>
      <c r="AX143" s="3">
        <f t="shared" si="172"/>
        <v>1.1875</v>
      </c>
      <c r="AY143" s="3">
        <f t="shared" si="173"/>
        <v>1.2909999999999999</v>
      </c>
      <c r="AZ143" s="3">
        <f t="shared" si="198"/>
        <v>1.0487</v>
      </c>
      <c r="BA143" s="3">
        <f t="shared" si="185"/>
        <v>1.2250000000000001</v>
      </c>
      <c r="BB143" s="3">
        <f t="shared" si="199"/>
        <v>1.5889050946025944</v>
      </c>
    </row>
    <row r="144" spans="1:54">
      <c r="A144" s="2">
        <v>44120</v>
      </c>
      <c r="B144" s="3">
        <v>1.3158000000000001</v>
      </c>
      <c r="C144" s="3">
        <v>1.4890000000000001</v>
      </c>
      <c r="D144" s="3">
        <v>1.3190999999999999</v>
      </c>
      <c r="E144" s="3">
        <v>2.2515000000000001</v>
      </c>
      <c r="F144" s="3">
        <v>1.3273999999999999</v>
      </c>
      <c r="G144" s="3">
        <v>1.8287</v>
      </c>
      <c r="H144" s="3">
        <v>1.1912</v>
      </c>
      <c r="I144" s="3">
        <v>1.2909999999999999</v>
      </c>
      <c r="J144" s="3">
        <v>1.0510999999999999</v>
      </c>
      <c r="K144" s="3">
        <v>1.224</v>
      </c>
      <c r="L144" s="19">
        <v>1.5918827396756192</v>
      </c>
      <c r="N144" s="11">
        <f t="shared" si="174"/>
        <v>7.6057195010648115E-4</v>
      </c>
      <c r="O144" s="11">
        <f t="shared" si="175"/>
        <v>9.4111320247391994E-4</v>
      </c>
      <c r="P144" s="11">
        <f t="shared" si="176"/>
        <v>2.2033125664790987E-3</v>
      </c>
      <c r="Q144" s="11">
        <f t="shared" si="177"/>
        <v>-3.1876743259396934E-3</v>
      </c>
      <c r="R144" s="11" t="str">
        <f t="shared" si="178"/>
        <v>/</v>
      </c>
      <c r="S144" s="11">
        <f t="shared" si="179"/>
        <v>6.8270660133238348E-3</v>
      </c>
      <c r="T144" s="11">
        <f t="shared" si="180"/>
        <v>3.1157894736841829E-3</v>
      </c>
      <c r="U144" s="11" t="str">
        <f t="shared" si="181"/>
        <v>/</v>
      </c>
      <c r="V144" s="11">
        <f t="shared" si="196"/>
        <v>2.2885477257557074E-3</v>
      </c>
      <c r="W144" s="11">
        <f t="shared" si="182"/>
        <v>-8.1632653061236571E-4</v>
      </c>
      <c r="X144" s="11">
        <f t="shared" si="197"/>
        <v>1.8740232397389534E-3</v>
      </c>
      <c r="AQ144" s="2">
        <f t="shared" si="165"/>
        <v>44120</v>
      </c>
      <c r="AR144" s="3">
        <f t="shared" si="166"/>
        <v>1.29</v>
      </c>
      <c r="AS144" s="3">
        <f t="shared" si="167"/>
        <v>1.3685661764705883</v>
      </c>
      <c r="AT144" s="3">
        <f t="shared" si="168"/>
        <v>1.3190999999999999</v>
      </c>
      <c r="AU144" s="3">
        <f t="shared" si="169"/>
        <v>2.0866543095458758</v>
      </c>
      <c r="AV144" s="3">
        <f t="shared" si="170"/>
        <v>1.305211406096362</v>
      </c>
      <c r="AW144" s="3">
        <f t="shared" si="171"/>
        <v>1.7012745371662481</v>
      </c>
      <c r="AX144" s="3">
        <f t="shared" si="172"/>
        <v>1.1912</v>
      </c>
      <c r="AY144" s="3">
        <f t="shared" si="173"/>
        <v>1.2909999999999999</v>
      </c>
      <c r="AZ144" s="3">
        <f t="shared" ref="AZ144" si="200">J144/J$2</f>
        <v>1.0510999999999999</v>
      </c>
      <c r="BA144" s="3">
        <f t="shared" si="185"/>
        <v>1.224</v>
      </c>
      <c r="BB144" s="3">
        <f t="shared" ref="BB144" si="201">L144/L$2</f>
        <v>1.5918827396756192</v>
      </c>
    </row>
    <row r="145" spans="1:54">
      <c r="A145" s="2">
        <v>44127</v>
      </c>
      <c r="B145" s="3">
        <v>1.3152999999999999</v>
      </c>
      <c r="C145" s="3">
        <v>1.4890000000000001</v>
      </c>
      <c r="D145" s="3">
        <v>1.3220000000000001</v>
      </c>
      <c r="E145" s="3">
        <v>2.2599</v>
      </c>
      <c r="F145" s="3">
        <v>1.3273999999999999</v>
      </c>
      <c r="G145" s="3">
        <v>1.8298000000000001</v>
      </c>
      <c r="H145" s="3">
        <v>1.1956</v>
      </c>
      <c r="I145" s="3">
        <v>1.2869999999999999</v>
      </c>
      <c r="J145" s="3">
        <v>1.0488</v>
      </c>
      <c r="K145" s="3">
        <v>1.2290000000000001</v>
      </c>
      <c r="L145" s="19">
        <v>1.5927101733098645</v>
      </c>
      <c r="N145" s="11">
        <f t="shared" si="174"/>
        <v>-3.7999696002444239E-4</v>
      </c>
      <c r="O145" s="11" t="str">
        <f t="shared" si="175"/>
        <v>/</v>
      </c>
      <c r="P145" s="11">
        <f t="shared" si="176"/>
        <v>2.1984686528695452E-3</v>
      </c>
      <c r="Q145" s="11">
        <f t="shared" si="177"/>
        <v>3.7308461025982176E-3</v>
      </c>
      <c r="R145" s="11" t="str">
        <f t="shared" si="178"/>
        <v>/</v>
      </c>
      <c r="S145" s="11">
        <f t="shared" si="179"/>
        <v>6.0152020561066166E-4</v>
      </c>
      <c r="T145" s="11">
        <f t="shared" si="180"/>
        <v>3.6937541974479959E-3</v>
      </c>
      <c r="U145" s="11">
        <f t="shared" si="181"/>
        <v>-3.0983733539891034E-3</v>
      </c>
      <c r="V145" s="11">
        <f t="shared" ref="V145:W148" si="202">IF(J145=J144,"/",J145/J144-1)</f>
        <v>-2.1881838074397919E-3</v>
      </c>
      <c r="W145" s="11">
        <f t="shared" si="182"/>
        <v>4.0849673202614234E-3</v>
      </c>
      <c r="X145" s="11">
        <f t="shared" ref="X145:X148" si="203">IF(L145=L144,"/",L145/L144-1)</f>
        <v>5.1978303025879136E-4</v>
      </c>
      <c r="AQ145" s="2">
        <f t="shared" si="165"/>
        <v>44127</v>
      </c>
      <c r="AR145" s="3">
        <f t="shared" si="166"/>
        <v>1.2895098039215684</v>
      </c>
      <c r="AS145" s="3">
        <f t="shared" si="167"/>
        <v>1.3685661764705883</v>
      </c>
      <c r="AT145" s="3">
        <f t="shared" si="168"/>
        <v>1.3220000000000001</v>
      </c>
      <c r="AU145" s="3">
        <f t="shared" si="169"/>
        <v>2.0944392956441149</v>
      </c>
      <c r="AV145" s="3">
        <f t="shared" si="170"/>
        <v>1.305211406096362</v>
      </c>
      <c r="AW145" s="3">
        <f t="shared" si="171"/>
        <v>1.7022978881756443</v>
      </c>
      <c r="AX145" s="3">
        <f t="shared" si="172"/>
        <v>1.1956</v>
      </c>
      <c r="AY145" s="3">
        <f t="shared" si="173"/>
        <v>1.2869999999999999</v>
      </c>
      <c r="AZ145" s="3">
        <f t="shared" ref="AZ145" si="204">J145/J$2</f>
        <v>1.0488</v>
      </c>
      <c r="BA145" s="3">
        <f t="shared" si="185"/>
        <v>1.2290000000000001</v>
      </c>
      <c r="BB145" s="3">
        <f t="shared" ref="BB145" si="205">L145/L$2</f>
        <v>1.5927101733098645</v>
      </c>
    </row>
    <row r="146" spans="1:54">
      <c r="A146" s="2">
        <v>44134</v>
      </c>
      <c r="B146" s="3">
        <v>1.3152999999999999</v>
      </c>
      <c r="C146" s="3">
        <v>1.4947999999999999</v>
      </c>
      <c r="D146" s="3">
        <v>1.3238000000000001</v>
      </c>
      <c r="E146" s="3">
        <v>2.2646999999999999</v>
      </c>
      <c r="F146" s="3">
        <v>1.3298000000000001</v>
      </c>
      <c r="G146" s="3">
        <v>1.8335999999999999</v>
      </c>
      <c r="H146" s="3">
        <v>1.1961999999999999</v>
      </c>
      <c r="I146" s="3">
        <v>1.296</v>
      </c>
      <c r="J146" s="3">
        <v>1.0572999999999999</v>
      </c>
      <c r="K146" s="3">
        <v>1.2330000000000001</v>
      </c>
      <c r="L146" s="19">
        <v>1.5989353582290455</v>
      </c>
      <c r="N146" s="11" t="str">
        <f t="shared" si="174"/>
        <v>/</v>
      </c>
      <c r="O146" s="11">
        <f t="shared" si="175"/>
        <v>3.8952316991267555E-3</v>
      </c>
      <c r="P146" s="11">
        <f t="shared" si="176"/>
        <v>1.3615733736762614E-3</v>
      </c>
      <c r="Q146" s="11">
        <f t="shared" si="177"/>
        <v>2.1239877870702362E-3</v>
      </c>
      <c r="R146" s="11">
        <f t="shared" si="178"/>
        <v>1.8080458038272074E-3</v>
      </c>
      <c r="S146" s="11">
        <f t="shared" si="179"/>
        <v>2.0767296972346028E-3</v>
      </c>
      <c r="T146" s="11">
        <f t="shared" si="180"/>
        <v>5.0184008029430238E-4</v>
      </c>
      <c r="U146" s="11">
        <f t="shared" si="181"/>
        <v>6.9930069930070893E-3</v>
      </c>
      <c r="V146" s="11">
        <f t="shared" si="202"/>
        <v>8.1045003813882133E-3</v>
      </c>
      <c r="W146" s="11">
        <f t="shared" si="182"/>
        <v>3.2546786004881145E-3</v>
      </c>
      <c r="X146" s="11">
        <f t="shared" si="203"/>
        <v>3.9085484751091304E-3</v>
      </c>
      <c r="AQ146" s="2">
        <f t="shared" si="165"/>
        <v>44134</v>
      </c>
      <c r="AR146" s="3">
        <f t="shared" si="166"/>
        <v>1.2895098039215684</v>
      </c>
      <c r="AS146" s="3">
        <f t="shared" si="167"/>
        <v>1.3738970588235293</v>
      </c>
      <c r="AT146" s="3">
        <f t="shared" si="168"/>
        <v>1.3238000000000001</v>
      </c>
      <c r="AU146" s="3">
        <f t="shared" si="169"/>
        <v>2.0988878591288231</v>
      </c>
      <c r="AV146" s="3">
        <f t="shared" si="170"/>
        <v>1.3075712881022619</v>
      </c>
      <c r="AW146" s="3">
        <f t="shared" si="171"/>
        <v>1.7058331007535583</v>
      </c>
      <c r="AX146" s="3">
        <f t="shared" si="172"/>
        <v>1.1961999999999999</v>
      </c>
      <c r="AY146" s="3">
        <f t="shared" si="173"/>
        <v>1.296</v>
      </c>
      <c r="AZ146" s="3">
        <f t="shared" ref="AZ146" si="206">J146/J$2</f>
        <v>1.0572999999999999</v>
      </c>
      <c r="BA146" s="3">
        <f t="shared" si="185"/>
        <v>1.2330000000000001</v>
      </c>
      <c r="BB146" s="3">
        <f t="shared" ref="BB146" si="207">L146/L$2</f>
        <v>1.5989353582290455</v>
      </c>
    </row>
    <row r="147" spans="1:54">
      <c r="A147" s="2">
        <v>44141</v>
      </c>
      <c r="B147" s="3">
        <v>1.3210999999999999</v>
      </c>
      <c r="C147" s="3">
        <v>1.4962</v>
      </c>
      <c r="D147" s="3">
        <v>1.3328</v>
      </c>
      <c r="E147" s="3">
        <v>2.2707999999999999</v>
      </c>
      <c r="F147" s="3">
        <v>1.3212999999999999</v>
      </c>
      <c r="G147" s="3">
        <v>1.8302</v>
      </c>
      <c r="H147" s="3">
        <v>1.1962999999999999</v>
      </c>
      <c r="I147" s="3">
        <v>1.3049999999999999</v>
      </c>
      <c r="J147" s="3">
        <v>1.0661</v>
      </c>
      <c r="K147" s="3">
        <v>1.2330000000000001</v>
      </c>
      <c r="L147" s="19">
        <v>1.6032550711876208</v>
      </c>
      <c r="N147" s="11">
        <f t="shared" si="174"/>
        <v>4.4096403862237121E-3</v>
      </c>
      <c r="O147" s="11">
        <f t="shared" si="175"/>
        <v>9.3658014450093141E-4</v>
      </c>
      <c r="P147" s="11">
        <f t="shared" si="176"/>
        <v>6.7986100619428225E-3</v>
      </c>
      <c r="Q147" s="11">
        <f t="shared" si="177"/>
        <v>2.6935134896455271E-3</v>
      </c>
      <c r="R147" s="11">
        <f t="shared" si="178"/>
        <v>-6.3919386373891829E-3</v>
      </c>
      <c r="S147" s="11">
        <f t="shared" si="179"/>
        <v>-1.8542757417102651E-3</v>
      </c>
      <c r="T147" s="11">
        <f t="shared" si="180"/>
        <v>8.3598060524936457E-5</v>
      </c>
      <c r="U147" s="11">
        <f t="shared" si="181"/>
        <v>6.9444444444444198E-3</v>
      </c>
      <c r="V147" s="11">
        <f t="shared" si="202"/>
        <v>8.3230871086732439E-3</v>
      </c>
      <c r="W147" s="11" t="str">
        <f t="shared" si="202"/>
        <v>/</v>
      </c>
      <c r="X147" s="11">
        <f t="shared" si="203"/>
        <v>2.7016182588892601E-3</v>
      </c>
      <c r="AQ147" s="2">
        <f t="shared" si="165"/>
        <v>44141</v>
      </c>
      <c r="AR147" s="3">
        <f t="shared" si="166"/>
        <v>1.2951960784313725</v>
      </c>
      <c r="AS147" s="3">
        <f t="shared" si="167"/>
        <v>1.3751838235294116</v>
      </c>
      <c r="AT147" s="3">
        <f t="shared" si="168"/>
        <v>1.3328</v>
      </c>
      <c r="AU147" s="3">
        <f t="shared" si="169"/>
        <v>2.1045412418906393</v>
      </c>
      <c r="AV147" s="3">
        <f t="shared" si="170"/>
        <v>1.2992133726647002</v>
      </c>
      <c r="AW147" s="3">
        <f t="shared" si="171"/>
        <v>1.7026700158154249</v>
      </c>
      <c r="AX147" s="3">
        <f t="shared" si="172"/>
        <v>1.1962999999999999</v>
      </c>
      <c r="AY147" s="3">
        <f t="shared" si="173"/>
        <v>1.3049999999999999</v>
      </c>
      <c r="AZ147" s="3">
        <f t="shared" ref="AZ147" si="208">J147/J$2</f>
        <v>1.0661</v>
      </c>
      <c r="BA147" s="3">
        <f t="shared" si="185"/>
        <v>1.2330000000000001</v>
      </c>
      <c r="BB147" s="3">
        <f t="shared" ref="BB147" si="209">L147/L$2</f>
        <v>1.6032550711876208</v>
      </c>
    </row>
    <row r="148" spans="1:54">
      <c r="A148" s="2">
        <v>44148</v>
      </c>
      <c r="B148" s="3">
        <v>1.3262</v>
      </c>
      <c r="C148" s="3">
        <v>1.5004999999999999</v>
      </c>
      <c r="D148" s="3">
        <v>1.3365</v>
      </c>
      <c r="E148" s="3">
        <v>2.2658999999999998</v>
      </c>
      <c r="F148" s="3">
        <v>1.3225</v>
      </c>
      <c r="G148" s="3">
        <v>1.8289</v>
      </c>
      <c r="H148" s="3">
        <v>1.2016</v>
      </c>
      <c r="I148" s="3">
        <v>1.306</v>
      </c>
      <c r="J148" s="3">
        <v>1.0692999999999999</v>
      </c>
      <c r="K148" s="3">
        <v>1.2350000000000001</v>
      </c>
      <c r="L148" s="19">
        <v>1.6060834517482634</v>
      </c>
      <c r="N148" s="11">
        <f t="shared" si="174"/>
        <v>3.8604193475135773E-3</v>
      </c>
      <c r="O148" s="11">
        <f t="shared" si="175"/>
        <v>2.8739473332441978E-3</v>
      </c>
      <c r="P148" s="11">
        <f t="shared" si="176"/>
        <v>2.7761104441776929E-3</v>
      </c>
      <c r="Q148" s="11">
        <f t="shared" si="177"/>
        <v>-2.1578298397041396E-3</v>
      </c>
      <c r="R148" s="11">
        <f t="shared" si="178"/>
        <v>9.0819647317053054E-4</v>
      </c>
      <c r="S148" s="11">
        <f t="shared" si="179"/>
        <v>-7.1030488471213182E-4</v>
      </c>
      <c r="T148" s="11">
        <f t="shared" si="180"/>
        <v>4.4303268410934571E-3</v>
      </c>
      <c r="U148" s="11">
        <f t="shared" si="181"/>
        <v>7.6628352490426543E-4</v>
      </c>
      <c r="V148" s="11">
        <f t="shared" si="202"/>
        <v>3.0015945971295643E-3</v>
      </c>
      <c r="W148" s="11">
        <f t="shared" si="202"/>
        <v>1.6220600162206722E-3</v>
      </c>
      <c r="X148" s="11">
        <f t="shared" si="203"/>
        <v>1.7641488316313403E-3</v>
      </c>
      <c r="AQ148" s="2">
        <f t="shared" si="165"/>
        <v>44148</v>
      </c>
      <c r="AR148" s="3">
        <f t="shared" si="166"/>
        <v>1.3001960784313726</v>
      </c>
      <c r="AS148" s="3">
        <f t="shared" si="167"/>
        <v>1.3791360294117645</v>
      </c>
      <c r="AT148" s="3">
        <f t="shared" si="168"/>
        <v>1.3365</v>
      </c>
      <c r="AU148" s="3">
        <f t="shared" si="169"/>
        <v>2.1</v>
      </c>
      <c r="AV148" s="3">
        <f t="shared" si="170"/>
        <v>1.30039331366765</v>
      </c>
      <c r="AW148" s="3">
        <f t="shared" si="171"/>
        <v>1.7014606009861382</v>
      </c>
      <c r="AX148" s="3">
        <f t="shared" si="172"/>
        <v>1.2016</v>
      </c>
      <c r="AY148" s="3">
        <f t="shared" si="173"/>
        <v>1.306</v>
      </c>
      <c r="AZ148" s="3">
        <f t="shared" ref="AZ148" si="210">J148/J$2</f>
        <v>1.0692999999999999</v>
      </c>
      <c r="BA148" s="3">
        <f t="shared" si="185"/>
        <v>1.2350000000000001</v>
      </c>
      <c r="BB148" s="3">
        <f t="shared" ref="BB148" si="211">L148/L$2</f>
        <v>1.6060834517482634</v>
      </c>
    </row>
    <row r="149" spans="1:54">
      <c r="A149" s="2">
        <v>44155</v>
      </c>
      <c r="B149" s="3">
        <v>1.3295999999999999</v>
      </c>
      <c r="C149" s="3">
        <v>1.5034000000000001</v>
      </c>
      <c r="D149" s="3">
        <v>1.3434999999999999</v>
      </c>
      <c r="E149" s="3">
        <v>2.278</v>
      </c>
      <c r="F149" s="3">
        <v>1.3249</v>
      </c>
      <c r="G149" s="3">
        <v>1.8301000000000001</v>
      </c>
      <c r="H149" s="3">
        <v>1.2040999999999999</v>
      </c>
      <c r="I149" s="3">
        <v>1.3069999999999999</v>
      </c>
      <c r="J149" s="3">
        <v>1.0652999999999999</v>
      </c>
      <c r="K149" s="3">
        <v>1.2430000000000001</v>
      </c>
      <c r="L149" s="19">
        <v>1.6091621959838844</v>
      </c>
      <c r="N149" s="11">
        <f t="shared" si="174"/>
        <v>2.5637158799576287E-3</v>
      </c>
      <c r="O149" s="11">
        <f t="shared" si="175"/>
        <v>1.9326891036322014E-3</v>
      </c>
      <c r="P149" s="11">
        <f t="shared" si="176"/>
        <v>5.2375607931163248E-3</v>
      </c>
      <c r="Q149" s="11">
        <f t="shared" si="177"/>
        <v>5.3400414846198618E-3</v>
      </c>
      <c r="R149" s="11">
        <f t="shared" si="178"/>
        <v>1.8147448015122247E-3</v>
      </c>
      <c r="S149" s="11">
        <f t="shared" si="179"/>
        <v>6.5613210126302945E-4</v>
      </c>
      <c r="T149" s="11">
        <f t="shared" si="180"/>
        <v>2.0805592543275964E-3</v>
      </c>
      <c r="U149" s="11">
        <f t="shared" si="181"/>
        <v>7.6569678407345521E-4</v>
      </c>
      <c r="V149" s="11">
        <f t="shared" ref="V149:V151" si="212">IF(J149=J148,"/",J149/J148-1)</f>
        <v>-3.7407649864397152E-3</v>
      </c>
      <c r="W149" s="11">
        <f t="shared" ref="W149:W151" si="213">IF(K149=K148,"/",K149/K148-1)</f>
        <v>6.4777327935223727E-3</v>
      </c>
      <c r="X149" s="11">
        <f t="shared" ref="X149:X151" si="214">IF(L149=L148,"/",L149/L148-1)</f>
        <v>1.9169266903720228E-3</v>
      </c>
      <c r="AQ149" s="2">
        <f t="shared" si="165"/>
        <v>44155</v>
      </c>
      <c r="AR149" s="3">
        <f t="shared" si="166"/>
        <v>1.3035294117647058</v>
      </c>
      <c r="AS149" s="3">
        <f t="shared" si="167"/>
        <v>1.3818014705882353</v>
      </c>
      <c r="AT149" s="3">
        <f t="shared" si="168"/>
        <v>1.3434999999999999</v>
      </c>
      <c r="AU149" s="3">
        <f t="shared" si="169"/>
        <v>2.1112140871177019</v>
      </c>
      <c r="AV149" s="3">
        <f t="shared" si="170"/>
        <v>1.3027531956735496</v>
      </c>
      <c r="AW149" s="3">
        <f t="shared" si="171"/>
        <v>1.7025769839054796</v>
      </c>
      <c r="AX149" s="3">
        <f t="shared" si="172"/>
        <v>1.2040999999999999</v>
      </c>
      <c r="AY149" s="3">
        <f t="shared" si="173"/>
        <v>1.3069999999999999</v>
      </c>
      <c r="AZ149" s="3">
        <f t="shared" ref="AZ149:BA149" si="215">J149/J$2</f>
        <v>1.0652999999999999</v>
      </c>
      <c r="BA149" s="3">
        <f t="shared" si="215"/>
        <v>1.2430000000000001</v>
      </c>
      <c r="BB149" s="3">
        <f t="shared" ref="BB149" si="216">L149/L$2</f>
        <v>1.6091621959838844</v>
      </c>
    </row>
    <row r="150" spans="1:54">
      <c r="A150" s="2">
        <v>44162</v>
      </c>
      <c r="B150" s="3">
        <v>1.3302</v>
      </c>
      <c r="C150" s="3">
        <v>1.5047999999999999</v>
      </c>
      <c r="D150" s="3">
        <v>1.3454999999999999</v>
      </c>
      <c r="E150" s="3">
        <v>2.2888000000000002</v>
      </c>
      <c r="F150" s="3">
        <v>1.3212999999999999</v>
      </c>
      <c r="G150" s="3">
        <v>1.8294999999999999</v>
      </c>
      <c r="H150" s="3">
        <v>1.2032</v>
      </c>
      <c r="I150" s="3">
        <v>1.3049999999999999</v>
      </c>
      <c r="J150" s="3">
        <v>1.0669999999999999</v>
      </c>
      <c r="K150" s="3">
        <v>1.2509999999999999</v>
      </c>
      <c r="L150" s="19">
        <v>1.6101207333833754</v>
      </c>
      <c r="N150" s="11">
        <f t="shared" si="174"/>
        <v>4.512635379061436E-4</v>
      </c>
      <c r="O150" s="11">
        <f t="shared" si="175"/>
        <v>9.3122256219224653E-4</v>
      </c>
      <c r="P150" s="11">
        <f t="shared" si="176"/>
        <v>1.4886490509862238E-3</v>
      </c>
      <c r="Q150" s="11">
        <f t="shared" si="177"/>
        <v>4.7410008779631418E-3</v>
      </c>
      <c r="R150" s="11">
        <f t="shared" si="178"/>
        <v>-2.7171862027323135E-3</v>
      </c>
      <c r="S150" s="11">
        <f t="shared" si="179"/>
        <v>-3.2785093710729907E-4</v>
      </c>
      <c r="T150" s="11">
        <f t="shared" si="180"/>
        <v>-7.4744622539646421E-4</v>
      </c>
      <c r="U150" s="11">
        <f t="shared" si="181"/>
        <v>-1.5302218821728886E-3</v>
      </c>
      <c r="V150" s="11">
        <f t="shared" si="212"/>
        <v>1.5957946118465571E-3</v>
      </c>
      <c r="W150" s="11">
        <f t="shared" si="213"/>
        <v>6.4360418342717107E-3</v>
      </c>
      <c r="X150" s="11">
        <f t="shared" si="214"/>
        <v>5.9567481878652906E-4</v>
      </c>
      <c r="AQ150" s="2">
        <f t="shared" si="165"/>
        <v>44162</v>
      </c>
      <c r="AR150" s="3">
        <f t="shared" si="166"/>
        <v>1.3041176470588236</v>
      </c>
      <c r="AS150" s="3">
        <f t="shared" si="167"/>
        <v>1.3830882352941174</v>
      </c>
      <c r="AT150" s="3">
        <f t="shared" si="168"/>
        <v>1.3454999999999999</v>
      </c>
      <c r="AU150" s="3">
        <f t="shared" si="169"/>
        <v>2.1212233549582948</v>
      </c>
      <c r="AV150" s="3">
        <f t="shared" si="170"/>
        <v>1.2992133726647002</v>
      </c>
      <c r="AW150" s="3">
        <f t="shared" si="171"/>
        <v>1.7020187924458088</v>
      </c>
      <c r="AX150" s="3">
        <f t="shared" si="172"/>
        <v>1.2032</v>
      </c>
      <c r="AY150" s="3">
        <f t="shared" si="173"/>
        <v>1.3049999999999999</v>
      </c>
      <c r="AZ150" s="3">
        <f t="shared" ref="AZ150" si="217">J150/J$2</f>
        <v>1.0669999999999999</v>
      </c>
      <c r="BA150" s="3">
        <f t="shared" ref="BA150" si="218">K150/K$2</f>
        <v>1.2509999999999999</v>
      </c>
      <c r="BB150" s="3">
        <f t="shared" ref="BB150" si="219">L150/L$2</f>
        <v>1.6101207333833754</v>
      </c>
    </row>
    <row r="151" spans="1:54">
      <c r="A151" s="2">
        <v>44169</v>
      </c>
      <c r="B151" s="3">
        <v>1.3283</v>
      </c>
      <c r="C151" s="3">
        <v>1.5047999999999999</v>
      </c>
      <c r="D151" s="3">
        <v>1.3459000000000001</v>
      </c>
      <c r="E151" s="3">
        <v>2.2719999999999998</v>
      </c>
      <c r="F151" s="3">
        <v>1.3249</v>
      </c>
      <c r="G151" s="3">
        <v>1.8287</v>
      </c>
      <c r="H151" s="3">
        <v>1.2139</v>
      </c>
      <c r="I151" s="3">
        <v>1.3009999999999999</v>
      </c>
      <c r="J151" s="3">
        <v>1.0718000000000001</v>
      </c>
      <c r="K151" s="3">
        <v>1.2450000000000001</v>
      </c>
      <c r="L151" s="19">
        <v>1.6110402715227488</v>
      </c>
      <c r="N151" s="11">
        <f t="shared" si="174"/>
        <v>-1.4283566380995927E-3</v>
      </c>
      <c r="O151" s="11" t="str">
        <f t="shared" si="175"/>
        <v>/</v>
      </c>
      <c r="P151" s="11">
        <f t="shared" si="176"/>
        <v>2.9728725380917531E-4</v>
      </c>
      <c r="Q151" s="11">
        <f t="shared" si="177"/>
        <v>-7.3400908773157969E-3</v>
      </c>
      <c r="R151" s="11">
        <f t="shared" si="178"/>
        <v>2.7245894195111475E-3</v>
      </c>
      <c r="S151" s="11">
        <f t="shared" si="179"/>
        <v>-4.372779447936459E-4</v>
      </c>
      <c r="T151" s="11">
        <f t="shared" si="180"/>
        <v>8.8929521276595036E-3</v>
      </c>
      <c r="U151" s="11">
        <f t="shared" si="181"/>
        <v>-3.0651340996168397E-3</v>
      </c>
      <c r="V151" s="11">
        <f t="shared" si="212"/>
        <v>4.4985941893158632E-3</v>
      </c>
      <c r="W151" s="11">
        <f t="shared" si="213"/>
        <v>-4.7961630695442237E-3</v>
      </c>
      <c r="X151" s="11">
        <f t="shared" si="214"/>
        <v>5.7109887495276901E-4</v>
      </c>
      <c r="AQ151" s="2">
        <f t="shared" si="165"/>
        <v>44169</v>
      </c>
      <c r="AR151" s="3">
        <f t="shared" si="166"/>
        <v>1.3022549019607843</v>
      </c>
      <c r="AS151" s="3">
        <f t="shared" si="167"/>
        <v>1.3830882352941174</v>
      </c>
      <c r="AT151" s="3">
        <f t="shared" si="168"/>
        <v>1.3459000000000001</v>
      </c>
      <c r="AU151" s="3">
        <f t="shared" si="169"/>
        <v>2.1056533827618162</v>
      </c>
      <c r="AV151" s="3">
        <f t="shared" si="170"/>
        <v>1.3027531956735496</v>
      </c>
      <c r="AW151" s="3">
        <f t="shared" si="171"/>
        <v>1.7012745371662481</v>
      </c>
      <c r="AX151" s="3">
        <f t="shared" si="172"/>
        <v>1.2139</v>
      </c>
      <c r="AY151" s="3">
        <f t="shared" si="173"/>
        <v>1.3009999999999999</v>
      </c>
      <c r="AZ151" s="3">
        <f t="shared" ref="AZ151" si="220">J151/J$2</f>
        <v>1.0718000000000001</v>
      </c>
      <c r="BA151" s="3">
        <f t="shared" ref="BA151" si="221">K151/K$2</f>
        <v>1.2450000000000001</v>
      </c>
      <c r="BB151" s="3">
        <f t="shared" ref="BB151" si="222">L151/L$2</f>
        <v>1.6110402715227488</v>
      </c>
    </row>
    <row r="152" spans="1:54">
      <c r="A152" s="2">
        <v>44176</v>
      </c>
      <c r="B152" s="3">
        <v>1.3230999999999999</v>
      </c>
      <c r="C152" s="3">
        <v>1.5047999999999999</v>
      </c>
      <c r="D152" s="3">
        <v>1.3517999999999999</v>
      </c>
      <c r="E152" s="3">
        <v>2.2791999999999999</v>
      </c>
      <c r="F152" s="3">
        <v>1.3310999999999999</v>
      </c>
      <c r="G152" s="3">
        <v>1.8291999999999999</v>
      </c>
      <c r="H152" s="3">
        <v>1.2027000000000001</v>
      </c>
      <c r="I152" s="3">
        <v>1.3080000000000001</v>
      </c>
      <c r="J152" s="3">
        <v>1.0755999999999999</v>
      </c>
      <c r="K152" s="3">
        <v>1.248</v>
      </c>
      <c r="L152" s="19">
        <v>1.6146540258100373</v>
      </c>
      <c r="N152" s="11">
        <f t="shared" si="174"/>
        <v>-3.9147782880374349E-3</v>
      </c>
      <c r="O152" s="11" t="str">
        <f t="shared" si="175"/>
        <v>/</v>
      </c>
      <c r="P152" s="11">
        <f t="shared" si="176"/>
        <v>4.3836837803699069E-3</v>
      </c>
      <c r="Q152" s="11">
        <f t="shared" si="177"/>
        <v>3.1690140845070935E-3</v>
      </c>
      <c r="R152" s="11">
        <f t="shared" si="178"/>
        <v>4.6795984602612251E-3</v>
      </c>
      <c r="S152" s="11">
        <f t="shared" si="179"/>
        <v>2.7341827527749274E-4</v>
      </c>
      <c r="T152" s="11">
        <f t="shared" si="180"/>
        <v>-9.2264601697008564E-3</v>
      </c>
      <c r="U152" s="11">
        <f t="shared" si="181"/>
        <v>5.3804765564950952E-3</v>
      </c>
      <c r="V152" s="11">
        <f t="shared" ref="V152:V153" si="223">IF(J152=J151,"/",J152/J151-1)</f>
        <v>3.5454375816381667E-3</v>
      </c>
      <c r="W152" s="11">
        <f t="shared" ref="W152:W153" si="224">IF(K152=K151,"/",K152/K151-1)</f>
        <v>2.4096385542167198E-3</v>
      </c>
      <c r="X152" s="11">
        <f t="shared" ref="X152:X153" si="225">IF(L152=L151,"/",L152/L151-1)</f>
        <v>2.2431185310300972E-3</v>
      </c>
      <c r="AQ152" s="2">
        <f t="shared" si="165"/>
        <v>44176</v>
      </c>
      <c r="AR152" s="3">
        <f t="shared" si="166"/>
        <v>1.297156862745098</v>
      </c>
      <c r="AS152" s="3">
        <f t="shared" si="167"/>
        <v>1.3830882352941174</v>
      </c>
      <c r="AT152" s="3">
        <f t="shared" si="168"/>
        <v>1.3517999999999999</v>
      </c>
      <c r="AU152" s="3">
        <f t="shared" si="169"/>
        <v>2.1123262279888784</v>
      </c>
      <c r="AV152" s="3">
        <f t="shared" si="170"/>
        <v>1.308849557522124</v>
      </c>
      <c r="AW152" s="3">
        <f t="shared" si="171"/>
        <v>1.7017396967159735</v>
      </c>
      <c r="AX152" s="3">
        <f t="shared" si="172"/>
        <v>1.2027000000000001</v>
      </c>
      <c r="AY152" s="3">
        <f t="shared" si="173"/>
        <v>1.3080000000000001</v>
      </c>
      <c r="AZ152" s="3">
        <f t="shared" ref="AZ152" si="226">J152/J$2</f>
        <v>1.0755999999999999</v>
      </c>
      <c r="BA152" s="3">
        <f t="shared" ref="BA152" si="227">K152/K$2</f>
        <v>1.248</v>
      </c>
      <c r="BB152" s="3">
        <f t="shared" ref="BB152" si="228">L152/L$2</f>
        <v>1.6146540258100373</v>
      </c>
    </row>
    <row r="153" spans="1:54">
      <c r="A153" s="2">
        <v>44183</v>
      </c>
      <c r="B153" s="3">
        <v>1.3292999999999999</v>
      </c>
      <c r="C153" s="3">
        <v>1.5091000000000001</v>
      </c>
      <c r="D153" s="3">
        <v>1.355</v>
      </c>
      <c r="E153" s="3">
        <v>2.2827999999999999</v>
      </c>
      <c r="F153" s="3">
        <v>1.3310999999999999</v>
      </c>
      <c r="G153" s="3">
        <v>1.8323</v>
      </c>
      <c r="H153" s="3">
        <v>1.218</v>
      </c>
      <c r="I153" s="3">
        <v>1.3140000000000001</v>
      </c>
      <c r="J153" s="3">
        <v>1.0709</v>
      </c>
      <c r="K153" s="3">
        <v>1.2569999999999999</v>
      </c>
      <c r="L153" s="19">
        <v>1.6210450599789081</v>
      </c>
      <c r="N153" s="11">
        <f t="shared" si="174"/>
        <v>4.685964779683971E-3</v>
      </c>
      <c r="O153" s="11">
        <f t="shared" si="175"/>
        <v>2.8575225943647808E-3</v>
      </c>
      <c r="P153" s="11">
        <f t="shared" si="176"/>
        <v>2.3672140849237966E-3</v>
      </c>
      <c r="Q153" s="11">
        <f t="shared" si="177"/>
        <v>1.5795015795017076E-3</v>
      </c>
      <c r="R153" s="11" t="str">
        <f t="shared" si="178"/>
        <v>/</v>
      </c>
      <c r="S153" s="11">
        <f t="shared" si="179"/>
        <v>1.6947299365843715E-3</v>
      </c>
      <c r="T153" s="11">
        <f t="shared" si="180"/>
        <v>1.2721376901970505E-2</v>
      </c>
      <c r="U153" s="11">
        <f t="shared" si="181"/>
        <v>4.5871559633028358E-3</v>
      </c>
      <c r="V153" s="11">
        <f t="shared" si="223"/>
        <v>-4.3696541465227945E-3</v>
      </c>
      <c r="W153" s="11">
        <f t="shared" si="224"/>
        <v>7.2115384615383249E-3</v>
      </c>
      <c r="X153" s="11">
        <f t="shared" si="225"/>
        <v>3.958144634522931E-3</v>
      </c>
      <c r="AQ153" s="2">
        <f t="shared" si="165"/>
        <v>44183</v>
      </c>
      <c r="AR153" s="3">
        <f t="shared" si="166"/>
        <v>1.303235294117647</v>
      </c>
      <c r="AS153" s="3">
        <f t="shared" si="167"/>
        <v>1.3870404411764705</v>
      </c>
      <c r="AT153" s="3">
        <f t="shared" si="168"/>
        <v>1.355</v>
      </c>
      <c r="AU153" s="3">
        <f t="shared" si="169"/>
        <v>2.1156626506024097</v>
      </c>
      <c r="AV153" s="3">
        <f t="shared" si="170"/>
        <v>1.308849557522124</v>
      </c>
      <c r="AW153" s="3">
        <f t="shared" si="171"/>
        <v>1.704623685924272</v>
      </c>
      <c r="AX153" s="3">
        <f t="shared" si="172"/>
        <v>1.218</v>
      </c>
      <c r="AY153" s="3">
        <f t="shared" si="173"/>
        <v>1.3140000000000001</v>
      </c>
      <c r="AZ153" s="3">
        <f t="shared" ref="AZ153" si="229">J153/J$2</f>
        <v>1.0709</v>
      </c>
      <c r="BA153" s="3">
        <f t="shared" ref="BA153" si="230">K153/K$2</f>
        <v>1.2569999999999999</v>
      </c>
      <c r="BB153" s="3">
        <f t="shared" ref="BB153" si="231">L153/L$2</f>
        <v>1.6210450599789081</v>
      </c>
    </row>
    <row r="154" spans="1:54">
      <c r="A154" s="2">
        <v>44190</v>
      </c>
      <c r="B154" s="3">
        <v>1.3331999999999999</v>
      </c>
      <c r="C154" s="3">
        <v>1.5077</v>
      </c>
      <c r="D154" s="3">
        <v>1.3566</v>
      </c>
      <c r="E154" s="3">
        <v>2.2924000000000002</v>
      </c>
      <c r="F154" s="3">
        <v>1.3347</v>
      </c>
      <c r="G154" s="3">
        <v>1.8319000000000001</v>
      </c>
      <c r="H154" s="3">
        <v>1.2203999999999999</v>
      </c>
      <c r="I154" s="3">
        <v>1.321</v>
      </c>
      <c r="J154" s="3">
        <v>1.0754999999999999</v>
      </c>
      <c r="K154" s="3">
        <v>1.2609999999999999</v>
      </c>
      <c r="L154" s="19">
        <v>1.6250441514776344</v>
      </c>
      <c r="N154" s="11">
        <f t="shared" si="174"/>
        <v>2.9338749717897628E-3</v>
      </c>
      <c r="O154" s="11">
        <f t="shared" si="175"/>
        <v>-9.2770525478769184E-4</v>
      </c>
      <c r="P154" s="11">
        <f t="shared" si="176"/>
        <v>1.1808118081180208E-3</v>
      </c>
      <c r="Q154" s="11">
        <f t="shared" si="177"/>
        <v>4.2053618363413481E-3</v>
      </c>
      <c r="R154" s="11">
        <f t="shared" si="178"/>
        <v>2.7045300878971723E-3</v>
      </c>
      <c r="S154" s="11">
        <f t="shared" si="179"/>
        <v>-2.1830486274077021E-4</v>
      </c>
      <c r="T154" s="11">
        <f t="shared" si="180"/>
        <v>1.9704433497536034E-3</v>
      </c>
      <c r="U154" s="11">
        <f t="shared" si="181"/>
        <v>5.3272450532724225E-3</v>
      </c>
      <c r="V154" s="11">
        <f t="shared" ref="V154" si="232">IF(J154=J153,"/",J154/J153-1)</f>
        <v>4.2954524231952895E-3</v>
      </c>
      <c r="W154" s="11">
        <f t="shared" ref="W154" si="233">IF(K154=K153,"/",K154/K153-1)</f>
        <v>3.1821797931583795E-3</v>
      </c>
      <c r="X154" s="11">
        <f t="shared" ref="X154" si="234">IF(L154=L153,"/",L154/L153-1)</f>
        <v>2.4669835512025617E-3</v>
      </c>
      <c r="AQ154" s="2">
        <f t="shared" si="165"/>
        <v>44190</v>
      </c>
      <c r="AR154" s="3">
        <f t="shared" si="166"/>
        <v>1.3070588235294116</v>
      </c>
      <c r="AS154" s="3">
        <f t="shared" si="167"/>
        <v>1.3857536764705882</v>
      </c>
      <c r="AT154" s="3">
        <f t="shared" si="168"/>
        <v>1.3566</v>
      </c>
      <c r="AU154" s="3">
        <f t="shared" si="169"/>
        <v>2.1245597775718261</v>
      </c>
      <c r="AV154" s="3">
        <f t="shared" si="170"/>
        <v>1.3123893805309736</v>
      </c>
      <c r="AW154" s="3">
        <f t="shared" si="171"/>
        <v>1.7042515582844917</v>
      </c>
      <c r="AX154" s="3">
        <f t="shared" si="172"/>
        <v>1.2203999999999999</v>
      </c>
      <c r="AY154" s="3">
        <f t="shared" si="173"/>
        <v>1.321</v>
      </c>
      <c r="AZ154" s="3">
        <f t="shared" ref="AZ154" si="235">J154/J$2</f>
        <v>1.0754999999999999</v>
      </c>
      <c r="BA154" s="3">
        <f t="shared" ref="BA154" si="236">K154/K$2</f>
        <v>1.2609999999999999</v>
      </c>
      <c r="BB154" s="3">
        <f t="shared" ref="BB154" si="237">L154/L$2</f>
        <v>1.6250441514776344</v>
      </c>
    </row>
    <row r="155" spans="1:54">
      <c r="A155" s="2">
        <v>44196</v>
      </c>
      <c r="B155" s="3">
        <v>1.3315999999999999</v>
      </c>
      <c r="C155" s="3">
        <v>1.5077</v>
      </c>
      <c r="D155" s="3">
        <v>1.3532999999999999</v>
      </c>
      <c r="E155" s="3">
        <v>2.302</v>
      </c>
      <c r="F155" s="3">
        <v>1.3347</v>
      </c>
      <c r="G155" s="3">
        <v>1.8309</v>
      </c>
      <c r="H155" s="3">
        <v>1.2241</v>
      </c>
      <c r="I155" s="3">
        <v>1.321</v>
      </c>
      <c r="J155" s="3">
        <v>1.0704</v>
      </c>
      <c r="K155" s="3">
        <v>1.256</v>
      </c>
      <c r="L155" s="19">
        <v>1.624207091655649</v>
      </c>
      <c r="N155" s="11">
        <f t="shared" si="174"/>
        <v>-1.2001200120012046E-3</v>
      </c>
      <c r="O155" s="11" t="str">
        <f t="shared" si="175"/>
        <v>/</v>
      </c>
      <c r="P155" s="11">
        <f t="shared" si="176"/>
        <v>-2.4325519681557273E-3</v>
      </c>
      <c r="Q155" s="11">
        <f t="shared" si="177"/>
        <v>4.1877508288257204E-3</v>
      </c>
      <c r="R155" s="11" t="str">
        <f t="shared" si="178"/>
        <v>/</v>
      </c>
      <c r="S155" s="11">
        <f t="shared" si="179"/>
        <v>-5.4588132539989953E-4</v>
      </c>
      <c r="T155" s="11">
        <f t="shared" si="180"/>
        <v>3.031792854801818E-3</v>
      </c>
      <c r="U155" s="11" t="str">
        <f t="shared" si="181"/>
        <v>/</v>
      </c>
      <c r="V155" s="11">
        <f t="shared" ref="V155:V159" si="238">IF(J155=J154,"/",J155/J154-1)</f>
        <v>-4.7419804741979377E-3</v>
      </c>
      <c r="W155" s="11">
        <f t="shared" ref="W155:W159" si="239">IF(K155=K154,"/",K155/K154-1)</f>
        <v>-3.9651070578904379E-3</v>
      </c>
      <c r="X155" s="11">
        <f t="shared" ref="X155:X159" si="240">IF(L155=L154,"/",L155/L154-1)</f>
        <v>-5.1509974127428304E-4</v>
      </c>
      <c r="AQ155" s="2">
        <f t="shared" si="165"/>
        <v>44196</v>
      </c>
      <c r="AR155" s="3">
        <f t="shared" si="166"/>
        <v>1.3054901960784313</v>
      </c>
      <c r="AS155" s="3">
        <f t="shared" si="167"/>
        <v>1.3857536764705882</v>
      </c>
      <c r="AT155" s="3">
        <f t="shared" si="168"/>
        <v>1.3532999999999999</v>
      </c>
      <c r="AU155" s="3">
        <f t="shared" si="169"/>
        <v>2.1334569045412421</v>
      </c>
      <c r="AV155" s="3">
        <f t="shared" si="170"/>
        <v>1.3123893805309736</v>
      </c>
      <c r="AW155" s="3">
        <f t="shared" si="171"/>
        <v>1.7033212391850405</v>
      </c>
      <c r="AX155" s="3">
        <f t="shared" si="172"/>
        <v>1.2241</v>
      </c>
      <c r="AY155" s="3">
        <f t="shared" si="173"/>
        <v>1.321</v>
      </c>
      <c r="AZ155" s="3">
        <f t="shared" ref="AZ155:AZ159" si="241">J155/J$2</f>
        <v>1.0704</v>
      </c>
      <c r="BA155" s="3">
        <f t="shared" ref="BA155:BA159" si="242">K155/K$2</f>
        <v>1.256</v>
      </c>
      <c r="BB155" s="3">
        <f t="shared" ref="BB155:BB159" si="243">L155/L$2</f>
        <v>1.624207091655649</v>
      </c>
    </row>
    <row r="156" spans="1:54">
      <c r="A156" s="2">
        <v>44204</v>
      </c>
      <c r="B156" s="3">
        <v>1.3513999999999999</v>
      </c>
      <c r="C156" s="3">
        <v>1.5192000000000001</v>
      </c>
      <c r="D156" s="3">
        <v>1.3452999999999999</v>
      </c>
      <c r="E156" s="3">
        <v>2.3128000000000002</v>
      </c>
      <c r="F156" s="3">
        <v>1.3323</v>
      </c>
      <c r="G156" s="3">
        <v>1.8320000000000001</v>
      </c>
      <c r="H156" s="3">
        <v>1.2195</v>
      </c>
      <c r="I156" s="3">
        <v>1.3280000000000001</v>
      </c>
      <c r="J156" s="3">
        <v>1.1017999999999999</v>
      </c>
      <c r="K156" s="3">
        <v>1.232</v>
      </c>
      <c r="L156" s="19">
        <v>1.6299152088968751</v>
      </c>
      <c r="N156" s="11">
        <f t="shared" si="174"/>
        <v>1.4869330129168024E-2</v>
      </c>
      <c r="O156" s="11">
        <f t="shared" si="175"/>
        <v>7.6275121045301653E-3</v>
      </c>
      <c r="P156" s="11">
        <f t="shared" si="176"/>
        <v>-5.9114756521096989E-3</v>
      </c>
      <c r="Q156" s="11">
        <f t="shared" si="177"/>
        <v>4.6915725456124768E-3</v>
      </c>
      <c r="R156" s="11">
        <f t="shared" si="178"/>
        <v>-1.7981568891884958E-3</v>
      </c>
      <c r="S156" s="11">
        <f t="shared" si="179"/>
        <v>6.007974220330059E-4</v>
      </c>
      <c r="T156" s="11">
        <f t="shared" si="180"/>
        <v>-3.7578629196960422E-3</v>
      </c>
      <c r="U156" s="11">
        <f t="shared" si="181"/>
        <v>5.2990158970478429E-3</v>
      </c>
      <c r="V156" s="11">
        <f t="shared" si="238"/>
        <v>2.9334828101644117E-2</v>
      </c>
      <c r="W156" s="11">
        <f t="shared" si="239"/>
        <v>-1.9108280254777066E-2</v>
      </c>
      <c r="X156" s="11">
        <f t="shared" si="240"/>
        <v>3.5144023631910049E-3</v>
      </c>
      <c r="AQ156" s="2">
        <f t="shared" si="165"/>
        <v>44204</v>
      </c>
      <c r="AR156" s="3">
        <f t="shared" si="166"/>
        <v>1.3249019607843135</v>
      </c>
      <c r="AS156" s="3">
        <f t="shared" si="167"/>
        <v>1.3963235294117646</v>
      </c>
      <c r="AT156" s="3">
        <f t="shared" si="168"/>
        <v>1.3452999999999999</v>
      </c>
      <c r="AU156" s="3">
        <f t="shared" si="169"/>
        <v>2.1434661723818351</v>
      </c>
      <c r="AV156" s="3">
        <f t="shared" si="170"/>
        <v>1.310029498525074</v>
      </c>
      <c r="AW156" s="3">
        <f t="shared" si="171"/>
        <v>1.7043445901944367</v>
      </c>
      <c r="AX156" s="3">
        <f t="shared" si="172"/>
        <v>1.2195</v>
      </c>
      <c r="AY156" s="3">
        <f t="shared" si="173"/>
        <v>1.3280000000000001</v>
      </c>
      <c r="AZ156" s="3">
        <f t="shared" si="241"/>
        <v>1.1017999999999999</v>
      </c>
      <c r="BA156" s="3">
        <f t="shared" si="242"/>
        <v>1.232</v>
      </c>
      <c r="BB156" s="3">
        <f t="shared" si="243"/>
        <v>1.6299152088968751</v>
      </c>
    </row>
    <row r="157" spans="1:54">
      <c r="A157" s="2">
        <v>44211</v>
      </c>
      <c r="B157" s="3">
        <v>1.3555999999999999</v>
      </c>
      <c r="C157" s="3">
        <v>1.5235000000000001</v>
      </c>
      <c r="D157" s="3">
        <v>1.3554999999999999</v>
      </c>
      <c r="E157" s="3">
        <v>2.3031999999999999</v>
      </c>
      <c r="F157" s="3">
        <v>1.347</v>
      </c>
      <c r="G157" s="3">
        <v>1.8347</v>
      </c>
      <c r="H157" s="3">
        <v>1.2313000000000001</v>
      </c>
      <c r="I157" s="3">
        <v>1.331</v>
      </c>
      <c r="J157" s="3">
        <v>1.0916999999999999</v>
      </c>
      <c r="K157" s="3">
        <v>1.2250000000000001</v>
      </c>
      <c r="L157" s="19">
        <v>1.6350944083681824</v>
      </c>
      <c r="N157" s="11">
        <f t="shared" si="174"/>
        <v>3.1078881160278016E-3</v>
      </c>
      <c r="O157" s="11">
        <f t="shared" si="175"/>
        <v>2.8304370721432548E-3</v>
      </c>
      <c r="P157" s="11">
        <f t="shared" si="176"/>
        <v>7.5819519809707803E-3</v>
      </c>
      <c r="Q157" s="11">
        <f t="shared" si="177"/>
        <v>-4.1508128675200595E-3</v>
      </c>
      <c r="R157" s="11">
        <f t="shared" si="178"/>
        <v>1.103355100202652E-2</v>
      </c>
      <c r="S157" s="11">
        <f t="shared" si="179"/>
        <v>1.4737991266375872E-3</v>
      </c>
      <c r="T157" s="11">
        <f t="shared" si="180"/>
        <v>9.6760967609677007E-3</v>
      </c>
      <c r="U157" s="11">
        <f t="shared" si="181"/>
        <v>2.2590361445782303E-3</v>
      </c>
      <c r="V157" s="11">
        <f t="shared" si="238"/>
        <v>-9.1668179342893064E-3</v>
      </c>
      <c r="W157" s="11">
        <f t="shared" si="239"/>
        <v>-5.6818181818181213E-3</v>
      </c>
      <c r="X157" s="11">
        <f t="shared" si="240"/>
        <v>3.1775882837565828E-3</v>
      </c>
      <c r="AQ157" s="2">
        <f t="shared" si="165"/>
        <v>44211</v>
      </c>
      <c r="AR157" s="3">
        <f t="shared" si="166"/>
        <v>1.3290196078431371</v>
      </c>
      <c r="AS157" s="3">
        <f t="shared" si="167"/>
        <v>1.4002757352941175</v>
      </c>
      <c r="AT157" s="3">
        <f t="shared" si="168"/>
        <v>1.3554999999999999</v>
      </c>
      <c r="AU157" s="3">
        <f t="shared" si="169"/>
        <v>2.1345690454124191</v>
      </c>
      <c r="AV157" s="3">
        <f t="shared" si="170"/>
        <v>1.3244837758112096</v>
      </c>
      <c r="AW157" s="3">
        <f t="shared" si="171"/>
        <v>1.7068564517629548</v>
      </c>
      <c r="AX157" s="3">
        <f t="shared" si="172"/>
        <v>1.2313000000000001</v>
      </c>
      <c r="AY157" s="3">
        <f t="shared" si="173"/>
        <v>1.331</v>
      </c>
      <c r="AZ157" s="3">
        <f t="shared" si="241"/>
        <v>1.0916999999999999</v>
      </c>
      <c r="BA157" s="3">
        <f t="shared" si="242"/>
        <v>1.2250000000000001</v>
      </c>
      <c r="BB157" s="3">
        <f t="shared" si="243"/>
        <v>1.6350944083681824</v>
      </c>
    </row>
    <row r="158" spans="1:54">
      <c r="A158" s="2">
        <v>44218</v>
      </c>
      <c r="B158" s="3">
        <v>1.3567</v>
      </c>
      <c r="C158" s="3">
        <v>1.5235000000000001</v>
      </c>
      <c r="D158" s="3">
        <v>1.3603000000000001</v>
      </c>
      <c r="E158" s="3">
        <v>2.3079999999999998</v>
      </c>
      <c r="F158" s="3">
        <v>1.3445</v>
      </c>
      <c r="G158" s="3">
        <v>1.8360000000000001</v>
      </c>
      <c r="H158" s="3">
        <v>1.2402</v>
      </c>
      <c r="I158" s="3">
        <v>1.3440000000000001</v>
      </c>
      <c r="J158" s="3">
        <v>1.0918000000000001</v>
      </c>
      <c r="K158" s="3">
        <v>1.2110000000000001</v>
      </c>
      <c r="L158" s="19">
        <v>1.6378014405840109</v>
      </c>
      <c r="N158" s="11">
        <f t="shared" si="174"/>
        <v>8.1144880495731542E-4</v>
      </c>
      <c r="O158" s="11" t="str">
        <f t="shared" si="175"/>
        <v>/</v>
      </c>
      <c r="P158" s="11">
        <f t="shared" si="176"/>
        <v>3.5411287347844045E-3</v>
      </c>
      <c r="Q158" s="11">
        <f t="shared" si="177"/>
        <v>2.0840569642237572E-3</v>
      </c>
      <c r="R158" s="11">
        <f t="shared" si="178"/>
        <v>-1.8559762435040872E-3</v>
      </c>
      <c r="S158" s="11">
        <f t="shared" si="179"/>
        <v>7.0856270779962038E-4</v>
      </c>
      <c r="T158" s="11">
        <f t="shared" si="180"/>
        <v>7.2281328677006318E-3</v>
      </c>
      <c r="U158" s="11">
        <f t="shared" si="181"/>
        <v>9.7670924117205793E-3</v>
      </c>
      <c r="V158" s="11">
        <f t="shared" si="238"/>
        <v>9.1600256480806053E-5</v>
      </c>
      <c r="W158" s="11">
        <f t="shared" si="239"/>
        <v>-1.1428571428571455E-2</v>
      </c>
      <c r="X158" s="11">
        <f t="shared" si="240"/>
        <v>1.6555815994319101E-3</v>
      </c>
      <c r="AQ158" s="2">
        <f t="shared" si="165"/>
        <v>44218</v>
      </c>
      <c r="AR158" s="3">
        <f t="shared" si="166"/>
        <v>1.3300980392156863</v>
      </c>
      <c r="AS158" s="3">
        <f t="shared" si="167"/>
        <v>1.4002757352941175</v>
      </c>
      <c r="AT158" s="3">
        <f t="shared" si="168"/>
        <v>1.3603000000000001</v>
      </c>
      <c r="AU158" s="3">
        <f t="shared" si="169"/>
        <v>2.1390176088971269</v>
      </c>
      <c r="AV158" s="3">
        <f t="shared" si="170"/>
        <v>1.3220255653883974</v>
      </c>
      <c r="AW158" s="3">
        <f t="shared" si="171"/>
        <v>1.7080658665922412</v>
      </c>
      <c r="AX158" s="3">
        <f t="shared" si="172"/>
        <v>1.2402</v>
      </c>
      <c r="AY158" s="3">
        <f t="shared" si="173"/>
        <v>1.3440000000000001</v>
      </c>
      <c r="AZ158" s="3">
        <f t="shared" si="241"/>
        <v>1.0918000000000001</v>
      </c>
      <c r="BA158" s="3">
        <f t="shared" si="242"/>
        <v>1.2110000000000001</v>
      </c>
      <c r="BB158" s="3">
        <f t="shared" si="243"/>
        <v>1.6378014405840109</v>
      </c>
    </row>
    <row r="159" spans="1:54">
      <c r="A159" s="2">
        <v>44225</v>
      </c>
      <c r="B159" s="3">
        <v>1.3507</v>
      </c>
      <c r="C159" s="3">
        <v>1.5192000000000001</v>
      </c>
      <c r="D159" s="3">
        <v>1.3549</v>
      </c>
      <c r="E159" s="3">
        <v>2.3068</v>
      </c>
      <c r="F159" s="3">
        <v>1.3482000000000001</v>
      </c>
      <c r="G159" s="3">
        <v>1.8379000000000001</v>
      </c>
      <c r="H159" s="3">
        <v>1.2289000000000001</v>
      </c>
      <c r="I159" s="3">
        <v>1.337</v>
      </c>
      <c r="J159" s="3">
        <v>1.0981000000000001</v>
      </c>
      <c r="K159" s="3">
        <v>1.212</v>
      </c>
      <c r="L159" s="19">
        <v>1.6349312290999356</v>
      </c>
      <c r="N159" s="11">
        <f t="shared" si="174"/>
        <v>-4.4224957617748917E-3</v>
      </c>
      <c r="O159" s="11">
        <f t="shared" si="175"/>
        <v>-2.8224483098129305E-3</v>
      </c>
      <c r="P159" s="11">
        <f t="shared" si="176"/>
        <v>-3.96971256340517E-3</v>
      </c>
      <c r="Q159" s="11">
        <f t="shared" si="177"/>
        <v>-5.1993067590982989E-4</v>
      </c>
      <c r="R159" s="11">
        <f t="shared" si="178"/>
        <v>2.7519523986612171E-3</v>
      </c>
      <c r="S159" s="11">
        <f t="shared" si="179"/>
        <v>1.0348583877994866E-3</v>
      </c>
      <c r="T159" s="11">
        <f t="shared" si="180"/>
        <v>-9.1114336397354334E-3</v>
      </c>
      <c r="U159" s="11">
        <f t="shared" si="181"/>
        <v>-5.2083333333333703E-3</v>
      </c>
      <c r="V159" s="11">
        <f t="shared" si="238"/>
        <v>5.7702875984613211E-3</v>
      </c>
      <c r="W159" s="11">
        <f t="shared" si="239"/>
        <v>8.2576383154409072E-4</v>
      </c>
      <c r="X159" s="11">
        <f t="shared" si="240"/>
        <v>-1.7524782998431521E-3</v>
      </c>
      <c r="AQ159" s="2">
        <f t="shared" si="165"/>
        <v>44225</v>
      </c>
      <c r="AR159" s="3">
        <f t="shared" si="166"/>
        <v>1.3242156862745098</v>
      </c>
      <c r="AS159" s="3">
        <f t="shared" si="167"/>
        <v>1.3963235294117646</v>
      </c>
      <c r="AT159" s="3">
        <f t="shared" si="168"/>
        <v>1.3549</v>
      </c>
      <c r="AU159" s="3">
        <f t="shared" si="169"/>
        <v>2.1379054680259499</v>
      </c>
      <c r="AV159" s="3">
        <f t="shared" si="170"/>
        <v>1.3256637168141594</v>
      </c>
      <c r="AW159" s="3">
        <f t="shared" si="171"/>
        <v>1.7098334728811984</v>
      </c>
      <c r="AX159" s="3">
        <f t="shared" si="172"/>
        <v>1.2289000000000001</v>
      </c>
      <c r="AY159" s="3">
        <f t="shared" si="173"/>
        <v>1.337</v>
      </c>
      <c r="AZ159" s="3">
        <f t="shared" si="241"/>
        <v>1.0981000000000001</v>
      </c>
      <c r="BA159" s="3">
        <f t="shared" si="242"/>
        <v>1.212</v>
      </c>
      <c r="BB159" s="3">
        <f t="shared" si="243"/>
        <v>1.6349312290999356</v>
      </c>
    </row>
    <row r="160" spans="1:54">
      <c r="A160" s="2">
        <v>44232</v>
      </c>
      <c r="B160" s="3">
        <v>1.3673</v>
      </c>
      <c r="C160" s="3">
        <v>1.5177</v>
      </c>
      <c r="D160" s="3">
        <v>1.3616999999999999</v>
      </c>
      <c r="E160" s="3">
        <v>2.3031999999999999</v>
      </c>
      <c r="F160" s="3">
        <v>1.3482000000000001</v>
      </c>
      <c r="G160" s="3">
        <v>1.8472</v>
      </c>
      <c r="H160" s="3">
        <v>1.2447999999999999</v>
      </c>
      <c r="I160" s="3">
        <v>1.3520000000000001</v>
      </c>
      <c r="J160" s="3">
        <v>1.1053999999999999</v>
      </c>
      <c r="K160" s="3">
        <v>1.2230000000000001</v>
      </c>
      <c r="L160" s="19">
        <v>1.6458665912666086</v>
      </c>
      <c r="N160" s="11">
        <f t="shared" si="174"/>
        <v>1.2289923743244113E-2</v>
      </c>
      <c r="O160" s="11">
        <f t="shared" si="175"/>
        <v>-9.87361769352324E-4</v>
      </c>
      <c r="P160" s="11">
        <f t="shared" si="176"/>
        <v>5.0188205771644068E-3</v>
      </c>
      <c r="Q160" s="11">
        <f t="shared" si="177"/>
        <v>-1.5606034333275343E-3</v>
      </c>
      <c r="R160" s="11" t="str">
        <f t="shared" si="178"/>
        <v>/</v>
      </c>
      <c r="S160" s="11">
        <f t="shared" si="179"/>
        <v>5.0601229664291036E-3</v>
      </c>
      <c r="T160" s="11">
        <f t="shared" si="180"/>
        <v>1.2938400195296351E-2</v>
      </c>
      <c r="U160" s="11">
        <f t="shared" si="181"/>
        <v>1.1219147344801783E-2</v>
      </c>
      <c r="V160" s="11">
        <f t="shared" ref="V160" si="244">IF(J160=J159,"/",J160/J159-1)</f>
        <v>6.6478462799379745E-3</v>
      </c>
      <c r="W160" s="11">
        <f t="shared" ref="W160" si="245">IF(K160=K159,"/",K160/K159-1)</f>
        <v>9.075907590759158E-3</v>
      </c>
      <c r="X160" s="11">
        <f t="shared" ref="X160" si="246">IF(L160=L159,"/",L160/L159-1)</f>
        <v>6.6885762361350576E-3</v>
      </c>
      <c r="AQ160" s="2">
        <f t="shared" si="165"/>
        <v>44232</v>
      </c>
      <c r="AR160" s="3">
        <f t="shared" si="166"/>
        <v>1.3404901960784312</v>
      </c>
      <c r="AS160" s="3">
        <f t="shared" si="167"/>
        <v>1.3949448529411763</v>
      </c>
      <c r="AT160" s="3">
        <f t="shared" si="168"/>
        <v>1.3616999999999999</v>
      </c>
      <c r="AU160" s="3">
        <f t="shared" si="169"/>
        <v>2.1345690454124191</v>
      </c>
      <c r="AV160" s="3">
        <f t="shared" si="170"/>
        <v>1.3256637168141594</v>
      </c>
      <c r="AW160" s="3">
        <f t="shared" si="171"/>
        <v>1.7184854405060936</v>
      </c>
      <c r="AX160" s="3">
        <f t="shared" si="172"/>
        <v>1.2447999999999999</v>
      </c>
      <c r="AY160" s="3">
        <f t="shared" si="173"/>
        <v>1.3520000000000001</v>
      </c>
      <c r="AZ160" s="3">
        <f t="shared" ref="AZ160" si="247">J160/J$2</f>
        <v>1.1053999999999999</v>
      </c>
      <c r="BA160" s="3">
        <f t="shared" ref="BA160" si="248">K160/K$2</f>
        <v>1.2230000000000001</v>
      </c>
      <c r="BB160" s="3">
        <f t="shared" ref="BB160" si="249">L160/L$2</f>
        <v>1.6458665912666086</v>
      </c>
    </row>
    <row r="161" spans="1:54">
      <c r="A161" s="2">
        <v>44246</v>
      </c>
      <c r="B161" s="3">
        <v>1.3708</v>
      </c>
      <c r="C161" s="3">
        <v>1.5291999999999999</v>
      </c>
      <c r="D161" s="3">
        <v>1.3640000000000001</v>
      </c>
      <c r="E161" s="3">
        <v>2.3260999999999998</v>
      </c>
      <c r="F161" s="3">
        <v>1.3702000000000001</v>
      </c>
      <c r="G161" s="3">
        <v>1.8525</v>
      </c>
      <c r="H161" s="3">
        <v>1.2484</v>
      </c>
      <c r="I161" s="3">
        <v>1.3560000000000001</v>
      </c>
      <c r="J161" s="3">
        <v>1.1323000000000001</v>
      </c>
      <c r="K161" s="3">
        <v>1.236</v>
      </c>
      <c r="L161" s="19">
        <v>1.6593476941205654</v>
      </c>
      <c r="N161" s="11">
        <f t="shared" si="174"/>
        <v>2.5597893659037307E-3</v>
      </c>
      <c r="O161" s="11">
        <f t="shared" si="175"/>
        <v>7.5772550569941366E-3</v>
      </c>
      <c r="P161" s="11">
        <f t="shared" si="176"/>
        <v>1.6890651391643363E-3</v>
      </c>
      <c r="Q161" s="11">
        <f t="shared" si="177"/>
        <v>9.9426884334838928E-3</v>
      </c>
      <c r="R161" s="11">
        <f t="shared" si="178"/>
        <v>1.6318053701231294E-2</v>
      </c>
      <c r="S161" s="11">
        <f t="shared" si="179"/>
        <v>2.8692074491121211E-3</v>
      </c>
      <c r="T161" s="11">
        <f t="shared" si="180"/>
        <v>2.8920308483291191E-3</v>
      </c>
      <c r="U161" s="11">
        <f t="shared" si="181"/>
        <v>2.9585798816567088E-3</v>
      </c>
      <c r="V161" s="11">
        <f t="shared" ref="V161:V163" si="250">IF(J161=J160,"/",J161/J160-1)</f>
        <v>2.4335082323141188E-2</v>
      </c>
      <c r="W161" s="11">
        <f t="shared" ref="W161:W163" si="251">IF(K161=K160,"/",K161/K160-1)</f>
        <v>1.0629599345870711E-2</v>
      </c>
      <c r="X161" s="11">
        <f t="shared" ref="X161:X163" si="252">IF(L161=L160,"/",L161/L160-1)</f>
        <v>8.190884319233982E-3</v>
      </c>
      <c r="AQ161" s="2">
        <f t="shared" si="165"/>
        <v>44246</v>
      </c>
      <c r="AR161" s="3">
        <f t="shared" si="166"/>
        <v>1.343921568627451</v>
      </c>
      <c r="AS161" s="3">
        <f t="shared" si="167"/>
        <v>1.4055147058823527</v>
      </c>
      <c r="AT161" s="3">
        <f t="shared" si="168"/>
        <v>1.3640000000000001</v>
      </c>
      <c r="AU161" s="3">
        <f t="shared" si="169"/>
        <v>2.1557924003707134</v>
      </c>
      <c r="AV161" s="3">
        <f t="shared" si="170"/>
        <v>1.3472959685349069</v>
      </c>
      <c r="AW161" s="3">
        <f t="shared" si="171"/>
        <v>1.7234161317331846</v>
      </c>
      <c r="AX161" s="3">
        <f t="shared" si="172"/>
        <v>1.2484</v>
      </c>
      <c r="AY161" s="3">
        <f t="shared" si="173"/>
        <v>1.3560000000000001</v>
      </c>
      <c r="AZ161" s="3">
        <f t="shared" ref="AZ161:AZ163" si="253">J161/J$2</f>
        <v>1.1323000000000001</v>
      </c>
      <c r="BA161" s="3">
        <f t="shared" ref="BA161:BA163" si="254">K161/K$2</f>
        <v>1.236</v>
      </c>
      <c r="BB161" s="3">
        <f t="shared" ref="BB161:BB163" si="255">L161/L$2</f>
        <v>1.6593476941205654</v>
      </c>
    </row>
    <row r="162" spans="1:54">
      <c r="A162" s="2">
        <v>44253</v>
      </c>
      <c r="B162" s="3">
        <v>1.381</v>
      </c>
      <c r="C162" s="3">
        <v>1.5348999999999999</v>
      </c>
      <c r="D162" s="3">
        <v>1.3584000000000001</v>
      </c>
      <c r="E162" s="3">
        <v>2.3176000000000001</v>
      </c>
      <c r="F162" s="3">
        <v>1.369</v>
      </c>
      <c r="G162" s="3">
        <v>1.8545</v>
      </c>
      <c r="H162" s="3">
        <v>1.2143999999999999</v>
      </c>
      <c r="I162" s="3">
        <v>1.337</v>
      </c>
      <c r="J162" s="3">
        <v>1.1592</v>
      </c>
      <c r="K162" s="3">
        <v>1.236</v>
      </c>
      <c r="L162" s="19">
        <v>1.6565554886062548</v>
      </c>
      <c r="N162" s="11">
        <f t="shared" si="174"/>
        <v>7.440910417274571E-3</v>
      </c>
      <c r="O162" s="11">
        <f t="shared" si="175"/>
        <v>3.7274391838870713E-3</v>
      </c>
      <c r="P162" s="11">
        <f t="shared" si="176"/>
        <v>-4.1055718475073721E-3</v>
      </c>
      <c r="Q162" s="11">
        <f t="shared" si="177"/>
        <v>-3.6541851167188888E-3</v>
      </c>
      <c r="R162" s="11">
        <f t="shared" si="178"/>
        <v>-8.7578455699899305E-4</v>
      </c>
      <c r="S162" s="11">
        <f t="shared" si="179"/>
        <v>1.0796221322537658E-3</v>
      </c>
      <c r="T162" s="11">
        <f t="shared" si="180"/>
        <v>-2.7234860621595636E-2</v>
      </c>
      <c r="U162" s="11">
        <f t="shared" si="181"/>
        <v>-1.4011799410029613E-2</v>
      </c>
      <c r="V162" s="11">
        <f t="shared" si="250"/>
        <v>2.3756954870617353E-2</v>
      </c>
      <c r="W162" s="11" t="str">
        <f t="shared" si="251"/>
        <v>/</v>
      </c>
      <c r="X162" s="11">
        <f t="shared" si="252"/>
        <v>-1.6827127456192637E-3</v>
      </c>
      <c r="AQ162" s="2">
        <f t="shared" ref="AQ162:AQ169" si="256">A162</f>
        <v>44253</v>
      </c>
      <c r="AR162" s="3">
        <f t="shared" ref="AR162:AR169" si="257">B162/B$2</f>
        <v>1.3539215686274511</v>
      </c>
      <c r="AS162" s="3">
        <f t="shared" ref="AS162:AS169" si="258">C162/C$2</f>
        <v>1.4107536764705881</v>
      </c>
      <c r="AT162" s="3">
        <f t="shared" ref="AT162:AT169" si="259">D162/D$2</f>
        <v>1.3584000000000001</v>
      </c>
      <c r="AU162" s="3">
        <f t="shared" ref="AU162:AU169" si="260">E162/E$2</f>
        <v>2.1479147358665434</v>
      </c>
      <c r="AV162" s="3">
        <f t="shared" ref="AV162:AV169" si="261">F162/F$2</f>
        <v>1.3461160275319568</v>
      </c>
      <c r="AW162" s="3">
        <f t="shared" ref="AW162:AW169" si="262">G162/G$2</f>
        <v>1.7252767699320868</v>
      </c>
      <c r="AX162" s="3">
        <f t="shared" ref="AX162:AX169" si="263">H162/H$2</f>
        <v>1.2143999999999999</v>
      </c>
      <c r="AY162" s="3">
        <f t="shared" ref="AY162:AY169" si="264">I162/I$2</f>
        <v>1.337</v>
      </c>
      <c r="AZ162" s="3">
        <f t="shared" si="253"/>
        <v>1.1592</v>
      </c>
      <c r="BA162" s="3">
        <f t="shared" si="254"/>
        <v>1.236</v>
      </c>
      <c r="BB162" s="3">
        <f t="shared" si="255"/>
        <v>1.6565554886062548</v>
      </c>
    </row>
    <row r="163" spans="1:54">
      <c r="A163" s="2">
        <v>44260</v>
      </c>
      <c r="B163" s="3">
        <v>1.3808</v>
      </c>
      <c r="C163" s="3">
        <v>1.5378000000000001</v>
      </c>
      <c r="D163" s="3">
        <v>1.3563000000000001</v>
      </c>
      <c r="E163" s="3">
        <v>2.3285</v>
      </c>
      <c r="F163" s="3">
        <v>1.3738999999999999</v>
      </c>
      <c r="G163" s="3">
        <v>1.8605</v>
      </c>
      <c r="H163" s="3">
        <v>1.1927000000000001</v>
      </c>
      <c r="I163" s="3">
        <v>1.329</v>
      </c>
      <c r="J163" s="3">
        <v>1.1606000000000001</v>
      </c>
      <c r="K163" s="3">
        <v>1.24</v>
      </c>
      <c r="L163" s="19">
        <v>1.658428650617662</v>
      </c>
      <c r="N163" s="11">
        <f t="shared" ref="N163:N169" si="265">IF(B163=B162,"/",B163/B162-1)</f>
        <v>-1.4482259232440065E-4</v>
      </c>
      <c r="O163" s="11">
        <f t="shared" ref="O163:O169" si="266">IF(C163=C162,"/",C163/C162-1)</f>
        <v>1.8893739005798604E-3</v>
      </c>
      <c r="P163" s="11">
        <f t="shared" ref="P163:P169" si="267">IF(D163=D162,"/",D163/D162-1)</f>
        <v>-1.5459363957597283E-3</v>
      </c>
      <c r="Q163" s="11">
        <f t="shared" ref="Q163:Q169" si="268">IF(E163=E162,"/",E163/E162-1)</f>
        <v>4.7031411805316115E-3</v>
      </c>
      <c r="R163" s="11">
        <f t="shared" ref="R163:R169" si="269">IF(F163=F162,"/",F163/F162-1)</f>
        <v>3.5792549306061794E-3</v>
      </c>
      <c r="S163" s="11">
        <f t="shared" ref="S163:S169" si="270">IF(G163=G162,"/",G163/G162-1)</f>
        <v>3.2353734160150971E-3</v>
      </c>
      <c r="T163" s="11">
        <f t="shared" ref="T163:T169" si="271">IF(H163=H162,"/",H163/H162-1)</f>
        <v>-1.786890645586281E-2</v>
      </c>
      <c r="U163" s="11">
        <f t="shared" ref="U163:U169" si="272">IF(I163=I162,"/",I163/I162-1)</f>
        <v>-5.9835452505609954E-3</v>
      </c>
      <c r="V163" s="11">
        <f t="shared" si="250"/>
        <v>1.2077294685990392E-3</v>
      </c>
      <c r="W163" s="11">
        <f t="shared" si="251"/>
        <v>3.2362459546926292E-3</v>
      </c>
      <c r="X163" s="11">
        <f t="shared" si="252"/>
        <v>1.13075717915323E-3</v>
      </c>
      <c r="AQ163" s="2">
        <f t="shared" si="256"/>
        <v>44260</v>
      </c>
      <c r="AR163" s="3">
        <f t="shared" si="257"/>
        <v>1.3537254901960785</v>
      </c>
      <c r="AS163" s="3">
        <f t="shared" si="258"/>
        <v>1.4134191176470587</v>
      </c>
      <c r="AT163" s="3">
        <f t="shared" si="259"/>
        <v>1.3563000000000001</v>
      </c>
      <c r="AU163" s="3">
        <f t="shared" si="260"/>
        <v>2.1580166821130677</v>
      </c>
      <c r="AV163" s="3">
        <f t="shared" si="261"/>
        <v>1.3509341199606686</v>
      </c>
      <c r="AW163" s="3">
        <f t="shared" si="262"/>
        <v>1.7308586845287934</v>
      </c>
      <c r="AX163" s="3">
        <f t="shared" si="263"/>
        <v>1.1927000000000001</v>
      </c>
      <c r="AY163" s="3">
        <f t="shared" si="264"/>
        <v>1.329</v>
      </c>
      <c r="AZ163" s="3">
        <f t="shared" si="253"/>
        <v>1.1606000000000001</v>
      </c>
      <c r="BA163" s="3">
        <f t="shared" si="254"/>
        <v>1.24</v>
      </c>
      <c r="BB163" s="3">
        <f t="shared" si="255"/>
        <v>1.658428650617662</v>
      </c>
    </row>
    <row r="164" spans="1:54">
      <c r="A164" s="2">
        <v>44267</v>
      </c>
      <c r="B164" s="3">
        <v>1.3916999999999999</v>
      </c>
      <c r="C164" s="3">
        <v>1.5364</v>
      </c>
      <c r="D164" s="3">
        <v>1.3462000000000001</v>
      </c>
      <c r="E164" s="3">
        <v>2.3344999999999998</v>
      </c>
      <c r="F164" s="3">
        <v>1.3972</v>
      </c>
      <c r="G164" s="3">
        <v>1.8638999999999999</v>
      </c>
      <c r="H164" s="3">
        <v>1.1472</v>
      </c>
      <c r="I164" s="3">
        <v>1.327</v>
      </c>
      <c r="J164" s="3">
        <v>1.1621999999999999</v>
      </c>
      <c r="K164" s="3">
        <v>1.25</v>
      </c>
      <c r="L164" s="19">
        <v>1.661919909230001</v>
      </c>
      <c r="N164" s="11">
        <f t="shared" si="265"/>
        <v>7.8939745075317092E-3</v>
      </c>
      <c r="O164" s="11">
        <f t="shared" si="266"/>
        <v>-9.1039146833138407E-4</v>
      </c>
      <c r="P164" s="11">
        <f t="shared" si="267"/>
        <v>-7.4467300744672782E-3</v>
      </c>
      <c r="Q164" s="11">
        <f t="shared" si="268"/>
        <v>2.5767661584710222E-3</v>
      </c>
      <c r="R164" s="11">
        <f t="shared" si="269"/>
        <v>1.6959021762865012E-2</v>
      </c>
      <c r="S164" s="11">
        <f t="shared" si="270"/>
        <v>1.8274657350174639E-3</v>
      </c>
      <c r="T164" s="11">
        <f t="shared" si="271"/>
        <v>-3.8148738157122608E-2</v>
      </c>
      <c r="U164" s="11">
        <f t="shared" si="272"/>
        <v>-1.5048908954100604E-3</v>
      </c>
      <c r="V164" s="11">
        <f t="shared" ref="V164" si="273">IF(J164=J163,"/",J164/J163-1)</f>
        <v>1.3785972772701882E-3</v>
      </c>
      <c r="W164" s="11">
        <f t="shared" ref="W164" si="274">IF(K164=K163,"/",K164/K163-1)</f>
        <v>8.0645161290322509E-3</v>
      </c>
      <c r="X164" s="11">
        <f t="shared" ref="X164" si="275">IF(L164=L163,"/",L164/L163-1)</f>
        <v>2.1051605753668046E-3</v>
      </c>
      <c r="AQ164" s="2">
        <f t="shared" si="256"/>
        <v>44267</v>
      </c>
      <c r="AR164" s="3">
        <f t="shared" si="257"/>
        <v>1.3644117647058822</v>
      </c>
      <c r="AS164" s="3">
        <f t="shared" si="258"/>
        <v>1.4121323529411764</v>
      </c>
      <c r="AT164" s="3">
        <f t="shared" si="259"/>
        <v>1.3462000000000001</v>
      </c>
      <c r="AU164" s="3">
        <f t="shared" si="260"/>
        <v>2.1635773864689525</v>
      </c>
      <c r="AV164" s="3">
        <f t="shared" si="261"/>
        <v>1.3738446411012784</v>
      </c>
      <c r="AW164" s="3">
        <f t="shared" si="262"/>
        <v>1.7340217694669271</v>
      </c>
      <c r="AX164" s="3">
        <f t="shared" si="263"/>
        <v>1.1472</v>
      </c>
      <c r="AY164" s="3">
        <f t="shared" si="264"/>
        <v>1.327</v>
      </c>
      <c r="AZ164" s="3">
        <f t="shared" ref="AZ164" si="276">J164/J$2</f>
        <v>1.1621999999999999</v>
      </c>
      <c r="BA164" s="3">
        <f t="shared" ref="BA164" si="277">K164/K$2</f>
        <v>1.25</v>
      </c>
      <c r="BB164" s="3">
        <f t="shared" ref="BB164" si="278">L164/L$2</f>
        <v>1.661919909230001</v>
      </c>
    </row>
    <row r="165" spans="1:54">
      <c r="A165" s="2">
        <v>44274</v>
      </c>
      <c r="B165" s="3">
        <v>1.3915999999999999</v>
      </c>
      <c r="C165" s="3">
        <v>1.5478000000000001</v>
      </c>
      <c r="D165" s="3">
        <v>1.3429</v>
      </c>
      <c r="E165" s="3">
        <v>2.3416999999999999</v>
      </c>
      <c r="F165" s="3">
        <v>1.4020999999999999</v>
      </c>
      <c r="G165" s="3">
        <v>1.8697999999999999</v>
      </c>
      <c r="H165" s="3">
        <v>1.1316999999999999</v>
      </c>
      <c r="I165" s="3">
        <v>1.3320000000000001</v>
      </c>
      <c r="J165" s="3">
        <v>1.1646000000000001</v>
      </c>
      <c r="K165" s="3">
        <v>1.246</v>
      </c>
      <c r="L165" s="19">
        <v>1.662843680759664</v>
      </c>
      <c r="N165" s="11">
        <f t="shared" si="265"/>
        <v>-7.1854566357720806E-5</v>
      </c>
      <c r="O165" s="11">
        <f t="shared" si="266"/>
        <v>7.4199427232493065E-3</v>
      </c>
      <c r="P165" s="11">
        <f t="shared" si="267"/>
        <v>-2.4513445253305788E-3</v>
      </c>
      <c r="Q165" s="11">
        <f t="shared" si="268"/>
        <v>3.0841721996144322E-3</v>
      </c>
      <c r="R165" s="11">
        <f t="shared" si="269"/>
        <v>3.507014028055977E-3</v>
      </c>
      <c r="S165" s="11">
        <f t="shared" si="270"/>
        <v>3.1654058694134957E-3</v>
      </c>
      <c r="T165" s="11">
        <f t="shared" si="271"/>
        <v>-1.3511157601115875E-2</v>
      </c>
      <c r="U165" s="11">
        <f t="shared" si="272"/>
        <v>3.7678975131876236E-3</v>
      </c>
      <c r="V165" s="11">
        <f t="shared" ref="V165" si="279">IF(J165=J164,"/",J165/J164-1)</f>
        <v>2.0650490449150016E-3</v>
      </c>
      <c r="W165" s="11">
        <f t="shared" ref="W165" si="280">IF(K165=K164,"/",K165/K164-1)</f>
        <v>-3.1999999999999806E-3</v>
      </c>
      <c r="X165" s="11">
        <f t="shared" ref="X165" si="281">IF(L165=L164,"/",L165/L164-1)</f>
        <v>5.5584599747104946E-4</v>
      </c>
      <c r="AQ165" s="2">
        <f t="shared" si="256"/>
        <v>44274</v>
      </c>
      <c r="AR165" s="3">
        <f t="shared" si="257"/>
        <v>1.364313725490196</v>
      </c>
      <c r="AS165" s="3">
        <f t="shared" si="258"/>
        <v>1.4226102941176471</v>
      </c>
      <c r="AT165" s="3">
        <f t="shared" si="259"/>
        <v>1.3429</v>
      </c>
      <c r="AU165" s="3">
        <f t="shared" si="260"/>
        <v>2.1702502316960146</v>
      </c>
      <c r="AV165" s="3">
        <f t="shared" si="261"/>
        <v>1.3786627335299901</v>
      </c>
      <c r="AW165" s="3">
        <f t="shared" si="262"/>
        <v>1.7395106521536887</v>
      </c>
      <c r="AX165" s="3">
        <f t="shared" si="263"/>
        <v>1.1316999999999999</v>
      </c>
      <c r="AY165" s="3">
        <f t="shared" si="264"/>
        <v>1.3320000000000001</v>
      </c>
      <c r="AZ165" s="3">
        <f t="shared" ref="AZ165" si="282">J165/J$2</f>
        <v>1.1646000000000001</v>
      </c>
      <c r="BA165" s="3">
        <f t="shared" ref="BA165" si="283">K165/K$2</f>
        <v>1.246</v>
      </c>
      <c r="BB165" s="3">
        <f t="shared" ref="BB165" si="284">L165/L$2</f>
        <v>1.662843680759664</v>
      </c>
    </row>
    <row r="166" spans="1:54">
      <c r="A166" s="2">
        <v>44281</v>
      </c>
      <c r="B166" s="3">
        <v>1.3986000000000001</v>
      </c>
      <c r="C166" s="3">
        <v>1.5192000000000001</v>
      </c>
      <c r="D166" s="3">
        <v>1.3488</v>
      </c>
      <c r="E166" s="3">
        <v>2.3357000000000001</v>
      </c>
      <c r="F166" s="3">
        <v>1.4057999999999999</v>
      </c>
      <c r="G166" s="3">
        <v>1.8718999999999999</v>
      </c>
      <c r="H166" s="3">
        <v>1.1301000000000001</v>
      </c>
      <c r="I166" s="3">
        <v>1.339</v>
      </c>
      <c r="J166" s="3">
        <v>1.1547000000000001</v>
      </c>
      <c r="K166" s="3">
        <v>1.254</v>
      </c>
      <c r="L166" s="19">
        <v>1.6650235609769415</v>
      </c>
      <c r="N166" s="11">
        <f t="shared" si="265"/>
        <v>5.0301810865192031E-3</v>
      </c>
      <c r="O166" s="11">
        <f t="shared" si="266"/>
        <v>-1.8477839514149053E-2</v>
      </c>
      <c r="P166" s="11">
        <f t="shared" si="267"/>
        <v>4.3934768039317618E-3</v>
      </c>
      <c r="Q166" s="11">
        <f t="shared" si="268"/>
        <v>-2.5622411068880746E-3</v>
      </c>
      <c r="R166" s="11">
        <f t="shared" si="269"/>
        <v>2.6388987946652787E-3</v>
      </c>
      <c r="S166" s="11">
        <f t="shared" si="270"/>
        <v>1.1231147716332934E-3</v>
      </c>
      <c r="T166" s="11">
        <f t="shared" si="271"/>
        <v>-1.4138022444109E-3</v>
      </c>
      <c r="U166" s="11">
        <f t="shared" si="272"/>
        <v>5.2552552552551646E-3</v>
      </c>
      <c r="V166" s="11">
        <f t="shared" ref="V166" si="285">IF(J166=J165,"/",J166/J165-1)</f>
        <v>-8.5007727975270342E-3</v>
      </c>
      <c r="W166" s="11">
        <f t="shared" ref="W166" si="286">IF(K166=K165,"/",K166/K165-1)</f>
        <v>6.4205457463883953E-3</v>
      </c>
      <c r="X166" s="11">
        <f t="shared" ref="X166" si="287">IF(L166=L165,"/",L166/L165-1)</f>
        <v>1.3109351423108428E-3</v>
      </c>
      <c r="AQ166" s="2">
        <f t="shared" si="256"/>
        <v>44281</v>
      </c>
      <c r="AR166" s="3">
        <f t="shared" si="257"/>
        <v>1.3711764705882354</v>
      </c>
      <c r="AS166" s="3">
        <f t="shared" si="258"/>
        <v>1.3963235294117646</v>
      </c>
      <c r="AT166" s="3">
        <f t="shared" si="259"/>
        <v>1.3488</v>
      </c>
      <c r="AU166" s="3">
        <f t="shared" si="260"/>
        <v>2.1646895273401299</v>
      </c>
      <c r="AV166" s="3">
        <f t="shared" si="261"/>
        <v>1.3823008849557523</v>
      </c>
      <c r="AW166" s="3">
        <f t="shared" si="262"/>
        <v>1.7414643222625361</v>
      </c>
      <c r="AX166" s="3">
        <f t="shared" si="263"/>
        <v>1.1301000000000001</v>
      </c>
      <c r="AY166" s="3">
        <f t="shared" si="264"/>
        <v>1.339</v>
      </c>
      <c r="AZ166" s="3">
        <f t="shared" ref="AZ166" si="288">J166/J$2</f>
        <v>1.1547000000000001</v>
      </c>
      <c r="BA166" s="3">
        <f t="shared" ref="BA166" si="289">K166/K$2</f>
        <v>1.254</v>
      </c>
      <c r="BB166" s="3">
        <f t="shared" ref="BB166" si="290">L166/L$2</f>
        <v>1.6650235609769415</v>
      </c>
    </row>
    <row r="167" spans="1:54">
      <c r="A167" s="2">
        <v>44288</v>
      </c>
      <c r="B167" s="3">
        <v>1.4015</v>
      </c>
      <c r="C167" s="3">
        <v>1.5378000000000001</v>
      </c>
      <c r="D167" s="3">
        <v>1.3513999999999999</v>
      </c>
      <c r="E167" s="3">
        <v>2.3416999999999999</v>
      </c>
      <c r="F167" s="3">
        <v>1.4057999999999999</v>
      </c>
      <c r="G167" s="3">
        <v>1.8716999999999999</v>
      </c>
      <c r="H167" s="3">
        <v>1.1326000000000001</v>
      </c>
      <c r="I167" s="3">
        <v>1.349</v>
      </c>
      <c r="J167" s="3">
        <v>1.1560999999999999</v>
      </c>
      <c r="K167" s="3">
        <v>1.256</v>
      </c>
      <c r="L167" s="19">
        <v>1.6708211254638377</v>
      </c>
      <c r="N167" s="11">
        <f t="shared" si="265"/>
        <v>2.0735020735020981E-3</v>
      </c>
      <c r="O167" s="11">
        <f t="shared" si="266"/>
        <v>1.2243285939968374E-2</v>
      </c>
      <c r="P167" s="11">
        <f t="shared" si="267"/>
        <v>1.9276393831553218E-3</v>
      </c>
      <c r="Q167" s="11">
        <f t="shared" si="268"/>
        <v>2.5688230509053334E-3</v>
      </c>
      <c r="R167" s="11" t="str">
        <f t="shared" si="269"/>
        <v>/</v>
      </c>
      <c r="S167" s="11">
        <f t="shared" si="270"/>
        <v>-1.0684331427956995E-4</v>
      </c>
      <c r="T167" s="11">
        <f t="shared" si="271"/>
        <v>2.2121936111847429E-3</v>
      </c>
      <c r="U167" s="11">
        <f t="shared" si="272"/>
        <v>7.4682598954443069E-3</v>
      </c>
      <c r="V167" s="11">
        <f t="shared" ref="V167" si="291">IF(J167=J166,"/",J167/J166-1)</f>
        <v>1.212436130596517E-3</v>
      </c>
      <c r="W167" s="11">
        <f t="shared" ref="W167" si="292">IF(K167=K166,"/",K167/K166-1)</f>
        <v>1.5948963317384823E-3</v>
      </c>
      <c r="X167" s="11">
        <f t="shared" ref="X167" si="293">IF(L167=L166,"/",L167/L166-1)</f>
        <v>3.4819714403888646E-3</v>
      </c>
      <c r="AQ167" s="2">
        <f t="shared" si="256"/>
        <v>44288</v>
      </c>
      <c r="AR167" s="3">
        <f t="shared" si="257"/>
        <v>1.3740196078431373</v>
      </c>
      <c r="AS167" s="3">
        <f t="shared" si="258"/>
        <v>1.4134191176470587</v>
      </c>
      <c r="AT167" s="3">
        <f t="shared" si="259"/>
        <v>1.3513999999999999</v>
      </c>
      <c r="AU167" s="3">
        <f t="shared" si="260"/>
        <v>2.1702502316960146</v>
      </c>
      <c r="AV167" s="3">
        <f t="shared" si="261"/>
        <v>1.3823008849557523</v>
      </c>
      <c r="AW167" s="3">
        <f t="shared" si="262"/>
        <v>1.7412782584426458</v>
      </c>
      <c r="AX167" s="3">
        <f t="shared" si="263"/>
        <v>1.1326000000000001</v>
      </c>
      <c r="AY167" s="3">
        <f t="shared" si="264"/>
        <v>1.349</v>
      </c>
      <c r="AZ167" s="3">
        <f t="shared" ref="AZ167" si="294">J167/J$2</f>
        <v>1.1560999999999999</v>
      </c>
      <c r="BA167" s="3">
        <f t="shared" ref="BA167" si="295">K167/K$2</f>
        <v>1.256</v>
      </c>
      <c r="BB167" s="3">
        <f t="shared" ref="BB167" si="296">L167/L$2</f>
        <v>1.6708211254638377</v>
      </c>
    </row>
    <row r="168" spans="1:54">
      <c r="A168" s="2">
        <v>44295</v>
      </c>
      <c r="B168" s="3">
        <v>1.4045000000000001</v>
      </c>
      <c r="C168" s="3">
        <v>1.5521</v>
      </c>
      <c r="D168" s="3">
        <v>1.349</v>
      </c>
      <c r="E168" s="3">
        <v>2.3429000000000002</v>
      </c>
      <c r="F168" s="3">
        <v>1.4118999999999999</v>
      </c>
      <c r="G168" s="3">
        <v>1.8737999999999999</v>
      </c>
      <c r="H168" s="3">
        <v>1.1317999999999999</v>
      </c>
      <c r="I168" s="3">
        <v>1.3520000000000001</v>
      </c>
      <c r="J168" s="3">
        <v>1.1571347986076577</v>
      </c>
      <c r="K168" s="3">
        <v>1.2629999999999999</v>
      </c>
      <c r="L168" s="19">
        <v>1.6741314139478971</v>
      </c>
      <c r="N168" s="11">
        <f t="shared" si="265"/>
        <v>2.1405636817695139E-3</v>
      </c>
      <c r="O168" s="11">
        <f t="shared" si="266"/>
        <v>9.2989985693847643E-3</v>
      </c>
      <c r="P168" s="11">
        <f t="shared" si="267"/>
        <v>-1.7759360663015533E-3</v>
      </c>
      <c r="Q168" s="11">
        <f t="shared" si="268"/>
        <v>5.1244822137785917E-4</v>
      </c>
      <c r="R168" s="11">
        <f t="shared" si="269"/>
        <v>4.3391663109972889E-3</v>
      </c>
      <c r="S168" s="11">
        <f t="shared" si="270"/>
        <v>1.1219746754287385E-3</v>
      </c>
      <c r="T168" s="11">
        <f t="shared" si="271"/>
        <v>-7.0633939607989138E-4</v>
      </c>
      <c r="U168" s="11">
        <f t="shared" si="272"/>
        <v>2.2238695329874769E-3</v>
      </c>
      <c r="V168" s="11">
        <f t="shared" ref="V168" si="297">IF(J168=J167,"/",J168/J167-1)</f>
        <v>8.9507707608138531E-4</v>
      </c>
      <c r="W168" s="11">
        <f t="shared" ref="W168" si="298">IF(K168=K167,"/",K168/K167-1)</f>
        <v>5.5732484076431721E-3</v>
      </c>
      <c r="X168" s="11">
        <f t="shared" ref="X168" si="299">IF(L168=L167,"/",L168/L167-1)</f>
        <v>1.9812345161367428E-3</v>
      </c>
      <c r="AQ168" s="2">
        <f t="shared" si="256"/>
        <v>44295</v>
      </c>
      <c r="AR168" s="3">
        <f t="shared" si="257"/>
        <v>1.3769607843137255</v>
      </c>
      <c r="AS168" s="3">
        <f t="shared" si="258"/>
        <v>1.4265625</v>
      </c>
      <c r="AT168" s="3">
        <f t="shared" si="259"/>
        <v>1.349</v>
      </c>
      <c r="AU168" s="3">
        <f t="shared" si="260"/>
        <v>2.171362372567192</v>
      </c>
      <c r="AV168" s="3">
        <f t="shared" si="261"/>
        <v>1.3882989183874139</v>
      </c>
      <c r="AW168" s="3">
        <f t="shared" si="262"/>
        <v>1.7432319285514932</v>
      </c>
      <c r="AX168" s="3">
        <f t="shared" si="263"/>
        <v>1.1317999999999999</v>
      </c>
      <c r="AY168" s="3">
        <f t="shared" si="264"/>
        <v>1.3520000000000001</v>
      </c>
      <c r="AZ168" s="3">
        <f t="shared" ref="AZ168" si="300">J168/J$2</f>
        <v>1.1571347986076577</v>
      </c>
      <c r="BA168" s="3">
        <f t="shared" ref="BA168" si="301">K168/K$2</f>
        <v>1.2629999999999999</v>
      </c>
      <c r="BB168" s="3">
        <f t="shared" ref="BB168" si="302">L168/L$2</f>
        <v>1.6741314139478971</v>
      </c>
    </row>
    <row r="169" spans="1:54">
      <c r="A169" s="2">
        <v>44302</v>
      </c>
      <c r="B169" s="3">
        <v>1.4053</v>
      </c>
      <c r="C169" s="3">
        <v>1.5464</v>
      </c>
      <c r="D169" s="3">
        <v>1.3499000000000001</v>
      </c>
      <c r="E169" s="3">
        <v>2.3441000000000001</v>
      </c>
      <c r="F169" s="3">
        <v>1.4107000000000001</v>
      </c>
      <c r="G169" s="3">
        <v>1.8721000000000001</v>
      </c>
      <c r="H169" s="3">
        <v>1.1293</v>
      </c>
      <c r="I169" s="3">
        <v>1.353</v>
      </c>
      <c r="J169" s="3">
        <v>1.1529</v>
      </c>
      <c r="K169" s="3">
        <v>1.2649999999999999</v>
      </c>
      <c r="L169" s="19">
        <v>1.6733823253065556</v>
      </c>
      <c r="N169" s="11">
        <f t="shared" si="265"/>
        <v>5.6959772160913857E-4</v>
      </c>
      <c r="O169" s="11">
        <f t="shared" si="266"/>
        <v>-3.6724437858385306E-3</v>
      </c>
      <c r="P169" s="11">
        <f t="shared" si="267"/>
        <v>6.6716085989626528E-4</v>
      </c>
      <c r="Q169" s="11">
        <f t="shared" si="268"/>
        <v>5.1218575269951216E-4</v>
      </c>
      <c r="R169" s="11">
        <f t="shared" si="269"/>
        <v>-8.4991854947225054E-4</v>
      </c>
      <c r="S169" s="11">
        <f t="shared" si="270"/>
        <v>-9.0724730494173844E-4</v>
      </c>
      <c r="T169" s="11">
        <f t="shared" si="271"/>
        <v>-2.2088708252341327E-3</v>
      </c>
      <c r="U169" s="11">
        <f t="shared" si="272"/>
        <v>7.3964497041401067E-4</v>
      </c>
      <c r="V169" s="11">
        <f t="shared" ref="V169" si="303">IF(J169=J168,"/",J169/J168-1)</f>
        <v>-3.6597279873988864E-3</v>
      </c>
      <c r="W169" s="11">
        <f t="shared" ref="W169" si="304">IF(K169=K168,"/",K169/K168-1)</f>
        <v>1.5835312747427555E-3</v>
      </c>
      <c r="X169" s="11">
        <f t="shared" ref="X169" si="305">IF(L169=L168,"/",L169/L168-1)</f>
        <v>-4.4744912800787073E-4</v>
      </c>
      <c r="AQ169" s="2">
        <f t="shared" si="256"/>
        <v>44302</v>
      </c>
      <c r="AR169" s="3">
        <f t="shared" si="257"/>
        <v>1.3777450980392156</v>
      </c>
      <c r="AS169" s="3">
        <f t="shared" si="258"/>
        <v>1.4213235294117645</v>
      </c>
      <c r="AT169" s="3">
        <f t="shared" si="259"/>
        <v>1.3499000000000001</v>
      </c>
      <c r="AU169" s="3">
        <f t="shared" si="260"/>
        <v>2.1724745134383689</v>
      </c>
      <c r="AV169" s="3">
        <f t="shared" si="261"/>
        <v>1.3871189773844643</v>
      </c>
      <c r="AW169" s="3">
        <f t="shared" si="262"/>
        <v>1.7416503860824264</v>
      </c>
      <c r="AX169" s="3">
        <f t="shared" si="263"/>
        <v>1.1293</v>
      </c>
      <c r="AY169" s="3">
        <f t="shared" si="264"/>
        <v>1.353</v>
      </c>
      <c r="AZ169" s="3">
        <f t="shared" ref="AZ169" si="306">J169/J$2</f>
        <v>1.1529</v>
      </c>
      <c r="BA169" s="3">
        <f t="shared" ref="BA169" si="307">K169/K$2</f>
        <v>1.2649999999999999</v>
      </c>
      <c r="BB169" s="3">
        <f t="shared" ref="BB169" si="308">L169/L$2</f>
        <v>1.6733823253065556</v>
      </c>
    </row>
    <row r="170" spans="1:54">
      <c r="A170" s="2">
        <v>44309</v>
      </c>
      <c r="B170" s="3">
        <v>1.4059999999999999</v>
      </c>
      <c r="C170" s="3">
        <v>1.5608</v>
      </c>
      <c r="D170" s="3">
        <v>1.3549</v>
      </c>
      <c r="E170" s="3">
        <v>2.3452999999999999</v>
      </c>
      <c r="F170" s="3">
        <v>1.4118999999999999</v>
      </c>
      <c r="G170" s="3">
        <v>1.8749</v>
      </c>
      <c r="H170" s="3">
        <v>1.1474</v>
      </c>
      <c r="I170" s="3">
        <v>1.3640000000000001</v>
      </c>
      <c r="J170" s="3">
        <v>1.1607000000000001</v>
      </c>
      <c r="K170" s="3">
        <v>1.268</v>
      </c>
      <c r="L170" s="19">
        <v>1.6803145857391479</v>
      </c>
      <c r="N170" s="11">
        <f t="shared" ref="N170" si="309">IF(B170=B169,"/",B170/B169-1)</f>
        <v>4.9811428164803218E-4</v>
      </c>
      <c r="O170" s="11">
        <f t="shared" ref="O170" si="310">IF(C170=C169,"/",C170/C169-1)</f>
        <v>9.3119503362648626E-3</v>
      </c>
      <c r="P170" s="11">
        <f t="shared" ref="P170" si="311">IF(D170=D169,"/",D170/D169-1)</f>
        <v>3.7039780724497096E-3</v>
      </c>
      <c r="Q170" s="11">
        <f t="shared" ref="Q170" si="312">IF(E170=E169,"/",E170/E169-1)</f>
        <v>5.11923552749316E-4</v>
      </c>
      <c r="R170" s="11">
        <f t="shared" ref="R170" si="313">IF(F170=F169,"/",F170/F169-1)</f>
        <v>8.5064152548364191E-4</v>
      </c>
      <c r="S170" s="11">
        <f t="shared" ref="S170" si="314">IF(G170=G169,"/",G170/G169-1)</f>
        <v>1.4956466000748403E-3</v>
      </c>
      <c r="T170" s="11">
        <f t="shared" ref="T170" si="315">IF(H170=H169,"/",H170/H169-1)</f>
        <v>1.6027627733994576E-2</v>
      </c>
      <c r="U170" s="11">
        <f t="shared" ref="U170" si="316">IF(I170=I169,"/",I170/I169-1)</f>
        <v>8.1300813008131634E-3</v>
      </c>
      <c r="V170" s="11">
        <f t="shared" ref="V170" si="317">IF(J170=J169,"/",J170/J169-1)</f>
        <v>6.7655477491543881E-3</v>
      </c>
      <c r="W170" s="11">
        <f t="shared" ref="W170" si="318">IF(K170=K169,"/",K170/K169-1)</f>
        <v>2.3715415019762709E-3</v>
      </c>
      <c r="X170" s="11">
        <f t="shared" ref="X170" si="319">IF(L170=L169,"/",L170/L169-1)</f>
        <v>4.1426638298707186E-3</v>
      </c>
      <c r="AQ170" s="2">
        <f t="shared" ref="AQ170" si="320">A170</f>
        <v>44309</v>
      </c>
      <c r="AR170" s="3">
        <f t="shared" ref="AR170" si="321">B170/B$2</f>
        <v>1.3784313725490196</v>
      </c>
      <c r="AS170" s="3">
        <f t="shared" ref="AS170" si="322">C170/C$2</f>
        <v>1.4345588235294116</v>
      </c>
      <c r="AT170" s="3">
        <f t="shared" ref="AT170" si="323">D170/D$2</f>
        <v>1.3549</v>
      </c>
      <c r="AU170" s="3">
        <f t="shared" ref="AU170" si="324">E170/E$2</f>
        <v>2.1735866543095459</v>
      </c>
      <c r="AV170" s="3">
        <f t="shared" ref="AV170" si="325">F170/F$2</f>
        <v>1.3882989183874139</v>
      </c>
      <c r="AW170" s="3">
        <f t="shared" ref="AW170" si="326">G170/G$2</f>
        <v>1.7442552795608894</v>
      </c>
      <c r="AX170" s="3">
        <f t="shared" ref="AX170" si="327">H170/H$2</f>
        <v>1.1474</v>
      </c>
      <c r="AY170" s="3">
        <f t="shared" ref="AY170" si="328">I170/I$2</f>
        <v>1.3640000000000001</v>
      </c>
      <c r="AZ170" s="3">
        <f t="shared" ref="AZ170" si="329">J170/J$2</f>
        <v>1.1607000000000001</v>
      </c>
      <c r="BA170" s="3">
        <f t="shared" ref="BA170" si="330">K170/K$2</f>
        <v>1.268</v>
      </c>
      <c r="BB170" s="3">
        <f t="shared" ref="BB170" si="331">L170/L$2</f>
        <v>1.6803145857391479</v>
      </c>
    </row>
    <row r="171" spans="1:54">
      <c r="A171" s="2">
        <v>44316</v>
      </c>
      <c r="B171" s="3">
        <v>1.4075</v>
      </c>
      <c r="C171" s="3">
        <v>1.5561</v>
      </c>
      <c r="D171" s="3">
        <v>1.3576999999999999</v>
      </c>
      <c r="E171" s="3">
        <v>2.3464999999999998</v>
      </c>
      <c r="F171" s="3">
        <v>1.4144000000000001</v>
      </c>
      <c r="G171" s="3">
        <v>1.8758999999999999</v>
      </c>
      <c r="H171" s="3">
        <v>1.1391</v>
      </c>
      <c r="I171" s="3">
        <v>1.3740000000000001</v>
      </c>
      <c r="J171" s="3">
        <v>1.1633</v>
      </c>
      <c r="K171" s="3">
        <v>1.268</v>
      </c>
      <c r="L171" s="19">
        <v>1.6811003463878913</v>
      </c>
      <c r="N171" s="11">
        <f t="shared" ref="N171:N172" si="332">IF(B171=B170,"/",B171/B170-1)</f>
        <v>1.0668563300142431E-3</v>
      </c>
      <c r="O171" s="11">
        <f t="shared" ref="O171:O172" si="333">IF(C171=C170,"/",C171/C170-1)</f>
        <v>-3.0112762685802208E-3</v>
      </c>
      <c r="P171" s="11">
        <f t="shared" ref="P171:P172" si="334">IF(D171=D170,"/",D171/D170-1)</f>
        <v>2.0665731788322983E-3</v>
      </c>
      <c r="Q171" s="11">
        <f t="shared" ref="Q171:Q172" si="335">IF(E171=E170,"/",E171/E170-1)</f>
        <v>5.1166162111448976E-4</v>
      </c>
      <c r="R171" s="11">
        <f t="shared" ref="R171:R172" si="336">IF(F171=F170,"/",F171/F170-1)</f>
        <v>1.7706636447341051E-3</v>
      </c>
      <c r="S171" s="11">
        <f t="shared" ref="S171:S172" si="337">IF(G171=G170,"/",G171/G170-1)</f>
        <v>5.3336177929486084E-4</v>
      </c>
      <c r="T171" s="11">
        <f t="shared" ref="T171:T172" si="338">IF(H171=H170,"/",H171/H170-1)</f>
        <v>-7.2337458602056426E-3</v>
      </c>
      <c r="U171" s="11">
        <f t="shared" ref="U171:U172" si="339">IF(I171=I170,"/",I171/I170-1)</f>
        <v>7.3313782991202281E-3</v>
      </c>
      <c r="V171" s="11">
        <f t="shared" ref="V171:V172" si="340">IF(J171=J170,"/",J171/J170-1)</f>
        <v>2.2400275695699801E-3</v>
      </c>
      <c r="W171" s="11" t="str">
        <f t="shared" ref="W171:W172" si="341">IF(K171=K170,"/",K171/K170-1)</f>
        <v>/</v>
      </c>
      <c r="X171" s="11">
        <f t="shared" ref="X171:X172" si="342">IF(L171=L170,"/",L171/L170-1)</f>
        <v>4.6762710709780109E-4</v>
      </c>
      <c r="AQ171" s="2">
        <f t="shared" ref="AQ171:AQ172" si="343">A171</f>
        <v>44316</v>
      </c>
      <c r="AR171" s="3">
        <f t="shared" ref="AR171:AR172" si="344">B171/B$2</f>
        <v>1.3799019607843137</v>
      </c>
      <c r="AS171" s="3">
        <f t="shared" ref="AS171:AS172" si="345">C171/C$2</f>
        <v>1.4302389705882352</v>
      </c>
      <c r="AT171" s="3">
        <f t="shared" ref="AT171:AT172" si="346">D171/D$2</f>
        <v>1.3576999999999999</v>
      </c>
      <c r="AU171" s="3">
        <f t="shared" ref="AU171:AU172" si="347">E171/E$2</f>
        <v>2.1746987951807228</v>
      </c>
      <c r="AV171" s="3">
        <f t="shared" ref="AV171:AV172" si="348">F171/F$2</f>
        <v>1.3907571288102263</v>
      </c>
      <c r="AW171" s="3">
        <f t="shared" ref="AW171:AW172" si="349">G171/G$2</f>
        <v>1.7451855986603404</v>
      </c>
      <c r="AX171" s="3">
        <f t="shared" ref="AX171:AX172" si="350">H171/H$2</f>
        <v>1.1391</v>
      </c>
      <c r="AY171" s="3">
        <f t="shared" ref="AY171:AY172" si="351">I171/I$2</f>
        <v>1.3740000000000001</v>
      </c>
      <c r="AZ171" s="3">
        <f t="shared" ref="AZ171:AZ172" si="352">J171/J$2</f>
        <v>1.1633</v>
      </c>
      <c r="BA171" s="3">
        <f t="shared" ref="BA171:BA172" si="353">K171/K$2</f>
        <v>1.268</v>
      </c>
      <c r="BB171" s="3">
        <f t="shared" ref="BB171:BB172" si="354">L171/L$2</f>
        <v>1.6811003463878913</v>
      </c>
    </row>
    <row r="172" spans="1:54">
      <c r="A172" s="2">
        <v>44323</v>
      </c>
      <c r="B172" s="3">
        <v>1.4092</v>
      </c>
      <c r="C172" s="3">
        <v>1.5591999999999999</v>
      </c>
      <c r="D172" s="3">
        <v>1.3551</v>
      </c>
      <c r="E172" s="3">
        <v>2.3452999999999999</v>
      </c>
      <c r="F172" s="3">
        <v>1.4083000000000001</v>
      </c>
      <c r="G172" s="3">
        <v>1.8718999999999999</v>
      </c>
      <c r="H172" s="3">
        <v>1.1349</v>
      </c>
      <c r="I172" s="3">
        <v>1.37</v>
      </c>
      <c r="J172" s="3">
        <v>1.1597</v>
      </c>
      <c r="K172" s="3">
        <v>1.266</v>
      </c>
      <c r="L172" s="19">
        <v>1.6777102025964714</v>
      </c>
      <c r="N172" s="11">
        <f t="shared" si="332"/>
        <v>1.2078152753107751E-3</v>
      </c>
      <c r="O172" s="11">
        <f t="shared" si="333"/>
        <v>1.9921598868966051E-3</v>
      </c>
      <c r="P172" s="11">
        <f t="shared" si="334"/>
        <v>-1.9150033144287315E-3</v>
      </c>
      <c r="Q172" s="11">
        <f t="shared" si="335"/>
        <v>-5.1139995738325172E-4</v>
      </c>
      <c r="R172" s="11">
        <f t="shared" si="336"/>
        <v>-4.3127828054299044E-3</v>
      </c>
      <c r="S172" s="11">
        <f t="shared" si="337"/>
        <v>-2.1323098246175398E-3</v>
      </c>
      <c r="T172" s="11">
        <f t="shared" si="338"/>
        <v>-3.6871214116407369E-3</v>
      </c>
      <c r="U172" s="11">
        <f t="shared" si="339"/>
        <v>-2.9112081513827937E-3</v>
      </c>
      <c r="V172" s="11">
        <f t="shared" si="340"/>
        <v>-3.0946445456889737E-3</v>
      </c>
      <c r="W172" s="11">
        <f t="shared" si="341"/>
        <v>-1.577287066246047E-3</v>
      </c>
      <c r="X172" s="11">
        <f t="shared" si="342"/>
        <v>-2.0166219099914118E-3</v>
      </c>
      <c r="AQ172" s="2">
        <f t="shared" si="343"/>
        <v>44323</v>
      </c>
      <c r="AR172" s="3">
        <f t="shared" si="344"/>
        <v>1.3815686274509804</v>
      </c>
      <c r="AS172" s="3">
        <f t="shared" si="345"/>
        <v>1.4330882352941174</v>
      </c>
      <c r="AT172" s="3">
        <f t="shared" si="346"/>
        <v>1.3551</v>
      </c>
      <c r="AU172" s="3">
        <f t="shared" si="347"/>
        <v>2.1735866543095459</v>
      </c>
      <c r="AV172" s="3">
        <f t="shared" si="348"/>
        <v>1.3847590953785647</v>
      </c>
      <c r="AW172" s="3">
        <f t="shared" si="349"/>
        <v>1.7414643222625361</v>
      </c>
      <c r="AX172" s="3">
        <f t="shared" si="350"/>
        <v>1.1349</v>
      </c>
      <c r="AY172" s="3">
        <f t="shared" si="351"/>
        <v>1.37</v>
      </c>
      <c r="AZ172" s="3">
        <f t="shared" si="352"/>
        <v>1.1597</v>
      </c>
      <c r="BA172" s="3">
        <f t="shared" si="353"/>
        <v>1.266</v>
      </c>
      <c r="BB172" s="3">
        <f t="shared" si="354"/>
        <v>1.6777102025964714</v>
      </c>
    </row>
    <row r="173" spans="1:54">
      <c r="A173" s="2">
        <v>44330</v>
      </c>
      <c r="B173" s="3">
        <v>1.4086000000000001</v>
      </c>
      <c r="C173" s="3">
        <v>1.5515000000000001</v>
      </c>
      <c r="D173" s="3">
        <v>1.3593999999999999</v>
      </c>
      <c r="E173" s="3">
        <v>2.3477000000000001</v>
      </c>
      <c r="F173" s="3">
        <v>1.4156</v>
      </c>
      <c r="G173" s="3">
        <v>1.8655999999999999</v>
      </c>
      <c r="H173" s="3">
        <v>1.1469</v>
      </c>
      <c r="I173" s="3">
        <v>1.367</v>
      </c>
      <c r="J173" s="3">
        <v>1.1645000000000001</v>
      </c>
      <c r="K173" s="3">
        <v>1.266</v>
      </c>
      <c r="L173" s="19">
        <v>1.6802452078618249</v>
      </c>
      <c r="N173" s="11">
        <f t="shared" ref="N173" si="355">IF(B173=B172,"/",B173/B172-1)</f>
        <v>-4.2577348850403318E-4</v>
      </c>
      <c r="O173" s="11">
        <f t="shared" ref="O173" si="356">IF(C173=C172,"/",C173/C172-1)</f>
        <v>-4.9384299640840013E-3</v>
      </c>
      <c r="P173" s="11">
        <f t="shared" ref="P173" si="357">IF(D173=D172,"/",D173/D172-1)</f>
        <v>3.1731975499962317E-3</v>
      </c>
      <c r="Q173" s="11">
        <f t="shared" ref="Q173" si="358">IF(E173=E172,"/",E173/E172-1)</f>
        <v>1.0233232422292016E-3</v>
      </c>
      <c r="R173" s="11">
        <f t="shared" ref="R173" si="359">IF(F173=F172,"/",F173/F172-1)</f>
        <v>5.1835546403464772E-3</v>
      </c>
      <c r="S173" s="11">
        <f t="shared" ref="S173" si="360">IF(G173=G172,"/",G173/G172-1)</f>
        <v>-3.365564399807619E-3</v>
      </c>
      <c r="T173" s="11">
        <f t="shared" ref="T173" si="361">IF(H173=H172,"/",H173/H172-1)</f>
        <v>1.0573618821041464E-2</v>
      </c>
      <c r="U173" s="11">
        <f t="shared" ref="U173" si="362">IF(I173=I172,"/",I173/I172-1)</f>
        <v>-2.1897810218979297E-3</v>
      </c>
      <c r="V173" s="11">
        <f t="shared" ref="V173" si="363">IF(J173=J172,"/",J173/J172-1)</f>
        <v>4.139001465896408E-3</v>
      </c>
      <c r="W173" s="11" t="str">
        <f t="shared" ref="W173" si="364">IF(K173=K172,"/",K173/K172-1)</f>
        <v>/</v>
      </c>
      <c r="X173" s="11">
        <f t="shared" ref="X173" si="365">IF(L173=L172,"/",L173/L172-1)</f>
        <v>1.5109911481911986E-3</v>
      </c>
      <c r="AQ173" s="2">
        <f t="shared" ref="AQ173" si="366">A173</f>
        <v>44330</v>
      </c>
      <c r="AR173" s="3">
        <f t="shared" ref="AR173" si="367">B173/B$2</f>
        <v>1.3809803921568629</v>
      </c>
      <c r="AS173" s="3">
        <f t="shared" ref="AS173" si="368">C173/C$2</f>
        <v>1.4260110294117647</v>
      </c>
      <c r="AT173" s="3">
        <f t="shared" ref="AT173" si="369">D173/D$2</f>
        <v>1.3593999999999999</v>
      </c>
      <c r="AU173" s="3">
        <f t="shared" ref="AU173" si="370">E173/E$2</f>
        <v>2.1758109360519002</v>
      </c>
      <c r="AV173" s="3">
        <f t="shared" ref="AV173" si="371">F173/F$2</f>
        <v>1.3919370698131761</v>
      </c>
      <c r="AW173" s="3">
        <f t="shared" ref="AW173" si="372">G173/G$2</f>
        <v>1.7356033119359939</v>
      </c>
      <c r="AX173" s="3">
        <f t="shared" ref="AX173" si="373">H173/H$2</f>
        <v>1.1469</v>
      </c>
      <c r="AY173" s="3">
        <f t="shared" ref="AY173" si="374">I173/I$2</f>
        <v>1.367</v>
      </c>
      <c r="AZ173" s="3">
        <f t="shared" ref="AZ173" si="375">J173/J$2</f>
        <v>1.1645000000000001</v>
      </c>
      <c r="BA173" s="3">
        <f t="shared" ref="BA173" si="376">K173/K$2</f>
        <v>1.266</v>
      </c>
      <c r="BB173" s="3">
        <f t="shared" ref="BB173" si="377">L173/L$2</f>
        <v>1.6802452078618249</v>
      </c>
    </row>
    <row r="174" spans="1:54">
      <c r="N174" s="17"/>
    </row>
    <row r="175" spans="1:54">
      <c r="B175" s="19"/>
      <c r="C175" s="19"/>
      <c r="D175" s="19"/>
      <c r="E175" s="19"/>
      <c r="F175" s="19"/>
      <c r="G175" s="19"/>
      <c r="H175" s="19"/>
      <c r="I175" s="19"/>
      <c r="J175" s="19"/>
      <c r="K175" s="19"/>
      <c r="N175" s="17"/>
      <c r="O175" s="17"/>
      <c r="P175" s="17"/>
      <c r="Q175" s="17"/>
      <c r="R175" s="17"/>
      <c r="S175" s="17"/>
      <c r="T175" s="17"/>
      <c r="U175" s="17"/>
      <c r="V175" s="17"/>
      <c r="W175" s="17"/>
      <c r="X175" s="17"/>
    </row>
    <row r="176" spans="1:54">
      <c r="B176" s="19"/>
      <c r="C176" s="19"/>
      <c r="D176" s="19"/>
      <c r="E176" s="19"/>
      <c r="F176" s="19"/>
      <c r="G176" s="19"/>
      <c r="H176" s="19"/>
      <c r="I176" s="19"/>
      <c r="J176" s="19"/>
      <c r="K176" s="19"/>
      <c r="N176" s="17"/>
      <c r="O176" s="17"/>
      <c r="P176" s="17"/>
      <c r="Q176" s="17"/>
      <c r="R176" s="17"/>
      <c r="S176" s="17"/>
      <c r="T176" s="17"/>
      <c r="U176" s="17"/>
      <c r="V176" s="17"/>
      <c r="W176" s="17"/>
      <c r="X176" s="17"/>
    </row>
    <row r="177" spans="2:11">
      <c r="B177" s="19"/>
      <c r="C177" s="19"/>
      <c r="D177" s="19"/>
      <c r="E177" s="19"/>
      <c r="F177" s="19"/>
      <c r="G177" s="19"/>
      <c r="H177" s="19"/>
      <c r="I177" s="19"/>
      <c r="J177" s="19"/>
      <c r="K177" s="19"/>
    </row>
  </sheetData>
  <mergeCells count="8">
    <mergeCell ref="Z2:AN2"/>
    <mergeCell ref="AB3:AC3"/>
    <mergeCell ref="AD3:AE3"/>
    <mergeCell ref="AF3:AI3"/>
    <mergeCell ref="AJ3:AM3"/>
    <mergeCell ref="AN3:AO3"/>
    <mergeCell ref="Z3:Z4"/>
    <mergeCell ref="AA3:AA4"/>
  </mergeCells>
  <phoneticPr fontId="15" type="noConversion"/>
  <conditionalFormatting sqref="AB5:AB9 AB11:AB14">
    <cfRule type="cellIs" dxfId="1" priority="2" operator="greaterThan">
      <formula>$AC$5</formula>
    </cfRule>
  </conditionalFormatting>
  <conditionalFormatting sqref="AB5:AB14">
    <cfRule type="cellIs" dxfId="0" priority="1" operator="greaterThan">
      <formula>$AC$5</formula>
    </cfRule>
  </conditionalFormatting>
  <pageMargins left="0.69930555555555596" right="0.69930555555555596"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11</vt:i4>
      </vt:variant>
    </vt:vector>
  </HeadingPairs>
  <TitlesOfParts>
    <vt:vector size="11" baseType="lpstr">
      <vt:lpstr>分类策略表现</vt:lpstr>
      <vt:lpstr>策略指数汇总</vt:lpstr>
      <vt:lpstr>cta策略</vt:lpstr>
      <vt:lpstr>股指cta</vt:lpstr>
      <vt:lpstr>股票策略</vt:lpstr>
      <vt:lpstr>指数增强</vt:lpstr>
      <vt:lpstr>Sheet1</vt:lpstr>
      <vt:lpstr>Sheet2</vt:lpstr>
      <vt:lpstr>市场中性</vt:lpstr>
      <vt:lpstr>套利</vt:lpstr>
      <vt:lpstr>期权</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gaoxinyue</dc:creator>
  <cp:lastModifiedBy>Microsoft Office User</cp:lastModifiedBy>
  <dcterms:created xsi:type="dcterms:W3CDTF">2006-09-13T11:21:00Z</dcterms:created>
  <dcterms:modified xsi:type="dcterms:W3CDTF">2021-05-25T10:56:36Z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2052-10.1.0.7698</vt:lpwstr>
  </property>
</Properties>
</file>